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115" windowHeight="8520" firstSheet="5" activeTab="9"/>
  </bookViews>
  <sheets>
    <sheet name="Boys'10 RR G1 - G5" sheetId="1" r:id="rId1"/>
    <sheet name="Boys'12 RR G1 - G7" sheetId="3" r:id="rId2"/>
    <sheet name="Boys'14 RR G1 - G4" sheetId="5" r:id="rId3"/>
    <sheet name="Girls'10 RR G1 - G2" sheetId="2" r:id="rId4"/>
    <sheet name="Girls'12 RR G1 - G2" sheetId="4" r:id="rId5"/>
    <sheet name="Girls'14 RR G1 - G6" sheetId="6" r:id="rId6"/>
    <sheet name="Boys 16 Si Main " sheetId="7" r:id="rId7"/>
    <sheet name="Girls 16 Si Main " sheetId="8" r:id="rId8"/>
    <sheet name="Boys 18 Si Main " sheetId="9" r:id="rId9"/>
    <sheet name="Girls 18 Si Main " sheetId="10" r:id="rId10"/>
  </sheets>
  <externalReferences>
    <externalReference r:id="rId11"/>
    <externalReference r:id="rId12"/>
  </externalReferences>
  <definedNames>
    <definedName name="_Order1" hidden="1">255</definedName>
    <definedName name="Combo_MD" localSheetId="6" hidden="1">{"'Sheet5'!$A$1:$F$68"}</definedName>
    <definedName name="Combo_MD" localSheetId="8" hidden="1">{"'Sheet5'!$A$1:$F$68"}</definedName>
    <definedName name="Combo_MD" localSheetId="0" hidden="1">{"'Sheet5'!$A$1:$F$68"}</definedName>
    <definedName name="Combo_MD" localSheetId="1" hidden="1">{"'Sheet5'!$A$1:$F$68"}</definedName>
    <definedName name="Combo_MD" localSheetId="2" hidden="1">{"'Sheet5'!$A$1:$F$68"}</definedName>
    <definedName name="Combo_MD" localSheetId="7" hidden="1">{"'Sheet5'!$A$1:$F$68"}</definedName>
    <definedName name="Combo_MD" localSheetId="9" hidden="1">{"'Sheet5'!$A$1:$F$68"}</definedName>
    <definedName name="Combo_MD" localSheetId="3" hidden="1">{"'Sheet5'!$A$1:$F$68"}</definedName>
    <definedName name="Combo_MD" localSheetId="4" hidden="1">{"'Sheet5'!$A$1:$F$68"}</definedName>
    <definedName name="Combo_MD" localSheetId="5" hidden="1">{"'Sheet5'!$A$1:$F$68"}</definedName>
    <definedName name="Combo_MD" hidden="1">{"'Sheet5'!$A$1:$F$68"}</definedName>
    <definedName name="Combo_QD_32" localSheetId="6" hidden="1">{"'Sheet5'!$A$1:$F$68"}</definedName>
    <definedName name="Combo_QD_32" localSheetId="8" hidden="1">{"'Sheet5'!$A$1:$F$68"}</definedName>
    <definedName name="Combo_QD_32" localSheetId="0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localSheetId="7" hidden="1">{"'Sheet5'!$A$1:$F$68"}</definedName>
    <definedName name="Combo_QD_32" localSheetId="9" hidden="1">{"'Sheet5'!$A$1:$F$68"}</definedName>
    <definedName name="Combo_QD_32" localSheetId="3" hidden="1">{"'Sheet5'!$A$1:$F$68"}</definedName>
    <definedName name="Combo_QD_32" localSheetId="4" hidden="1">{"'Sheet5'!$A$1:$F$68"}</definedName>
    <definedName name="Combo_QD_32" localSheetId="5" hidden="1">{"'Sheet5'!$A$1:$F$68"}</definedName>
    <definedName name="Combo_QD_32" hidden="1">{"'Sheet5'!$A$1:$F$68"}</definedName>
    <definedName name="Combo_Qual" localSheetId="6" hidden="1">{"'Sheet5'!$A$1:$F$68"}</definedName>
    <definedName name="Combo_Qual" localSheetId="8" hidden="1">{"'Sheet5'!$A$1:$F$68"}</definedName>
    <definedName name="Combo_Qual" localSheetId="0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localSheetId="7" hidden="1">{"'Sheet5'!$A$1:$F$68"}</definedName>
    <definedName name="Combo_Qual" localSheetId="9" hidden="1">{"'Sheet5'!$A$1:$F$68"}</definedName>
    <definedName name="Combo_Qual" localSheetId="3" hidden="1">{"'Sheet5'!$A$1:$F$68"}</definedName>
    <definedName name="Combo_Qual" localSheetId="4" hidden="1">{"'Sheet5'!$A$1:$F$68"}</definedName>
    <definedName name="Combo_Qual" localSheetId="5" hidden="1">{"'Sheet5'!$A$1:$F$68"}</definedName>
    <definedName name="Combo_Qual" hidden="1">{"'Sheet5'!$A$1:$F$68"}</definedName>
    <definedName name="Combo_Qual_128_8" localSheetId="6" hidden="1">{"'Sheet5'!$A$1:$F$68"}</definedName>
    <definedName name="Combo_Qual_128_8" localSheetId="8" hidden="1">{"'Sheet5'!$A$1:$F$68"}</definedName>
    <definedName name="Combo_Qual_128_8" localSheetId="0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localSheetId="7" hidden="1">{"'Sheet5'!$A$1:$F$68"}</definedName>
    <definedName name="Combo_Qual_128_8" localSheetId="9" hidden="1">{"'Sheet5'!$A$1:$F$68"}</definedName>
    <definedName name="Combo_Qual_128_8" localSheetId="3" hidden="1">{"'Sheet5'!$A$1:$F$68"}</definedName>
    <definedName name="Combo_Qual_128_8" localSheetId="4" hidden="1">{"'Sheet5'!$A$1:$F$68"}</definedName>
    <definedName name="Combo_Qual_128_8" localSheetId="5" hidden="1">{"'Sheet5'!$A$1:$F$68"}</definedName>
    <definedName name="Combo_Qual_128_8" hidden="1">{"'Sheet5'!$A$1:$F$68"}</definedName>
    <definedName name="Combo_Qual_64_8" localSheetId="6" hidden="1">{"'Sheet5'!$A$1:$F$68"}</definedName>
    <definedName name="Combo_Qual_64_8" localSheetId="8" hidden="1">{"'Sheet5'!$A$1:$F$68"}</definedName>
    <definedName name="Combo_Qual_64_8" localSheetId="0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localSheetId="7" hidden="1">{"'Sheet5'!$A$1:$F$68"}</definedName>
    <definedName name="Combo_Qual_64_8" localSheetId="9" hidden="1">{"'Sheet5'!$A$1:$F$68"}</definedName>
    <definedName name="Combo_Qual_64_8" localSheetId="3" hidden="1">{"'Sheet5'!$A$1:$F$68"}</definedName>
    <definedName name="Combo_Qual_64_8" localSheetId="4" hidden="1">{"'Sheet5'!$A$1:$F$68"}</definedName>
    <definedName name="Combo_Qual_64_8" localSheetId="5" hidden="1">{"'Sheet5'!$A$1:$F$68"}</definedName>
    <definedName name="Combo_Qual_64_8" hidden="1">{"'Sheet5'!$A$1:$F$68"}</definedName>
    <definedName name="Combo2" localSheetId="6" hidden="1">{"'Sheet5'!$A$1:$F$68"}</definedName>
    <definedName name="Combo2" localSheetId="8" hidden="1">{"'Sheet5'!$A$1:$F$68"}</definedName>
    <definedName name="Combo2" localSheetId="0" hidden="1">{"'Sheet5'!$A$1:$F$68"}</definedName>
    <definedName name="Combo2" localSheetId="1" hidden="1">{"'Sheet5'!$A$1:$F$68"}</definedName>
    <definedName name="Combo2" localSheetId="2" hidden="1">{"'Sheet5'!$A$1:$F$68"}</definedName>
    <definedName name="Combo2" localSheetId="7" hidden="1">{"'Sheet5'!$A$1:$F$68"}</definedName>
    <definedName name="Combo2" localSheetId="9" hidden="1">{"'Sheet5'!$A$1:$F$68"}</definedName>
    <definedName name="Combo2" localSheetId="3" hidden="1">{"'Sheet5'!$A$1:$F$68"}</definedName>
    <definedName name="Combo2" localSheetId="4" hidden="1">{"'Sheet5'!$A$1:$F$68"}</definedName>
    <definedName name="Combo2" localSheetId="5" hidden="1">{"'Sheet5'!$A$1:$F$68"}</definedName>
    <definedName name="Combo2" hidden="1">{"'Sheet5'!$A$1:$F$68"}</definedName>
    <definedName name="Draw1" localSheetId="6" hidden="1">{"'Sheet5'!$A$1:$F$68"}</definedName>
    <definedName name="Draw1" localSheetId="8" hidden="1">{"'Sheet5'!$A$1:$F$68"}</definedName>
    <definedName name="Draw1" localSheetId="0" hidden="1">{"'Sheet5'!$A$1:$F$68"}</definedName>
    <definedName name="Draw1" localSheetId="1" hidden="1">{"'Sheet5'!$A$1:$F$68"}</definedName>
    <definedName name="Draw1" localSheetId="2" hidden="1">{"'Sheet5'!$A$1:$F$68"}</definedName>
    <definedName name="Draw1" localSheetId="7" hidden="1">{"'Sheet5'!$A$1:$F$68"}</definedName>
    <definedName name="Draw1" localSheetId="9" hidden="1">{"'Sheet5'!$A$1:$F$68"}</definedName>
    <definedName name="Draw1" localSheetId="3" hidden="1">{"'Sheet5'!$A$1:$F$68"}</definedName>
    <definedName name="Draw1" localSheetId="4" hidden="1">{"'Sheet5'!$A$1:$F$68"}</definedName>
    <definedName name="Draw1" localSheetId="5" hidden="1">{"'Sheet5'!$A$1:$F$68"}</definedName>
    <definedName name="Draw1" hidden="1">{"'Sheet5'!$A$1:$F$68"}</definedName>
    <definedName name="Draw10" localSheetId="6" hidden="1">{"'Sheet5'!$A$1:$F$68"}</definedName>
    <definedName name="Draw10" localSheetId="8" hidden="1">{"'Sheet5'!$A$1:$F$68"}</definedName>
    <definedName name="Draw10" localSheetId="0" hidden="1">{"'Sheet5'!$A$1:$F$68"}</definedName>
    <definedName name="Draw10" localSheetId="1" hidden="1">{"'Sheet5'!$A$1:$F$68"}</definedName>
    <definedName name="Draw10" localSheetId="2" hidden="1">{"'Sheet5'!$A$1:$F$68"}</definedName>
    <definedName name="Draw10" localSheetId="7" hidden="1">{"'Sheet5'!$A$1:$F$68"}</definedName>
    <definedName name="Draw10" localSheetId="9" hidden="1">{"'Sheet5'!$A$1:$F$68"}</definedName>
    <definedName name="Draw10" localSheetId="3" hidden="1">{"'Sheet5'!$A$1:$F$68"}</definedName>
    <definedName name="Draw10" localSheetId="4" hidden="1">{"'Sheet5'!$A$1:$F$68"}</definedName>
    <definedName name="Draw10" localSheetId="5" hidden="1">{"'Sheet5'!$A$1:$F$68"}</definedName>
    <definedName name="Draw10" hidden="1">{"'Sheet5'!$A$1:$F$68"}</definedName>
    <definedName name="Draw11" localSheetId="6" hidden="1">{"'Sheet5'!$A$1:$F$68"}</definedName>
    <definedName name="Draw11" localSheetId="8" hidden="1">{"'Sheet5'!$A$1:$F$68"}</definedName>
    <definedName name="Draw11" localSheetId="0" hidden="1">{"'Sheet5'!$A$1:$F$68"}</definedName>
    <definedName name="Draw11" localSheetId="1" hidden="1">{"'Sheet5'!$A$1:$F$68"}</definedName>
    <definedName name="Draw11" localSheetId="2" hidden="1">{"'Sheet5'!$A$1:$F$68"}</definedName>
    <definedName name="Draw11" localSheetId="7" hidden="1">{"'Sheet5'!$A$1:$F$68"}</definedName>
    <definedName name="Draw11" localSheetId="9" hidden="1">{"'Sheet5'!$A$1:$F$68"}</definedName>
    <definedName name="Draw11" localSheetId="3" hidden="1">{"'Sheet5'!$A$1:$F$68"}</definedName>
    <definedName name="Draw11" localSheetId="4" hidden="1">{"'Sheet5'!$A$1:$F$68"}</definedName>
    <definedName name="Draw11" localSheetId="5" hidden="1">{"'Sheet5'!$A$1:$F$68"}</definedName>
    <definedName name="Draw11" hidden="1">{"'Sheet5'!$A$1:$F$68"}</definedName>
    <definedName name="Draw12" localSheetId="6" hidden="1">{"'Sheet5'!$A$1:$F$68"}</definedName>
    <definedName name="Draw12" localSheetId="8" hidden="1">{"'Sheet5'!$A$1:$F$68"}</definedName>
    <definedName name="Draw12" localSheetId="0" hidden="1">{"'Sheet5'!$A$1:$F$68"}</definedName>
    <definedName name="Draw12" localSheetId="1" hidden="1">{"'Sheet5'!$A$1:$F$68"}</definedName>
    <definedName name="Draw12" localSheetId="2" hidden="1">{"'Sheet5'!$A$1:$F$68"}</definedName>
    <definedName name="Draw12" localSheetId="7" hidden="1">{"'Sheet5'!$A$1:$F$68"}</definedName>
    <definedName name="Draw12" localSheetId="9" hidden="1">{"'Sheet5'!$A$1:$F$68"}</definedName>
    <definedName name="Draw12" localSheetId="3" hidden="1">{"'Sheet5'!$A$1:$F$68"}</definedName>
    <definedName name="Draw12" localSheetId="4" hidden="1">{"'Sheet5'!$A$1:$F$68"}</definedName>
    <definedName name="Draw12" localSheetId="5" hidden="1">{"'Sheet5'!$A$1:$F$68"}</definedName>
    <definedName name="Draw12" hidden="1">{"'Sheet5'!$A$1:$F$68"}</definedName>
    <definedName name="Draw13" localSheetId="6" hidden="1">{"'Sheet5'!$A$1:$F$68"}</definedName>
    <definedName name="Draw13" localSheetId="8" hidden="1">{"'Sheet5'!$A$1:$F$68"}</definedName>
    <definedName name="Draw13" localSheetId="0" hidden="1">{"'Sheet5'!$A$1:$F$68"}</definedName>
    <definedName name="Draw13" localSheetId="1" hidden="1">{"'Sheet5'!$A$1:$F$68"}</definedName>
    <definedName name="Draw13" localSheetId="2" hidden="1">{"'Sheet5'!$A$1:$F$68"}</definedName>
    <definedName name="Draw13" localSheetId="7" hidden="1">{"'Sheet5'!$A$1:$F$68"}</definedName>
    <definedName name="Draw13" localSheetId="9" hidden="1">{"'Sheet5'!$A$1:$F$68"}</definedName>
    <definedName name="Draw13" localSheetId="3" hidden="1">{"'Sheet5'!$A$1:$F$68"}</definedName>
    <definedName name="Draw13" localSheetId="4" hidden="1">{"'Sheet5'!$A$1:$F$68"}</definedName>
    <definedName name="Draw13" localSheetId="5" hidden="1">{"'Sheet5'!$A$1:$F$68"}</definedName>
    <definedName name="Draw13" hidden="1">{"'Sheet5'!$A$1:$F$68"}</definedName>
    <definedName name="Draw14" localSheetId="6" hidden="1">{"'Sheet5'!$A$1:$F$68"}</definedName>
    <definedName name="Draw14" localSheetId="8" hidden="1">{"'Sheet5'!$A$1:$F$68"}</definedName>
    <definedName name="Draw14" localSheetId="0" hidden="1">{"'Sheet5'!$A$1:$F$68"}</definedName>
    <definedName name="Draw14" localSheetId="1" hidden="1">{"'Sheet5'!$A$1:$F$68"}</definedName>
    <definedName name="Draw14" localSheetId="2" hidden="1">{"'Sheet5'!$A$1:$F$68"}</definedName>
    <definedName name="Draw14" localSheetId="7" hidden="1">{"'Sheet5'!$A$1:$F$68"}</definedName>
    <definedName name="Draw14" localSheetId="9" hidden="1">{"'Sheet5'!$A$1:$F$68"}</definedName>
    <definedName name="Draw14" localSheetId="3" hidden="1">{"'Sheet5'!$A$1:$F$68"}</definedName>
    <definedName name="Draw14" localSheetId="4" hidden="1">{"'Sheet5'!$A$1:$F$68"}</definedName>
    <definedName name="Draw14" localSheetId="5" hidden="1">{"'Sheet5'!$A$1:$F$68"}</definedName>
    <definedName name="Draw14" hidden="1">{"'Sheet5'!$A$1:$F$68"}</definedName>
    <definedName name="Draw15" localSheetId="6" hidden="1">{"'Sheet5'!$A$1:$F$68"}</definedName>
    <definedName name="Draw15" localSheetId="8" hidden="1">{"'Sheet5'!$A$1:$F$68"}</definedName>
    <definedName name="Draw15" localSheetId="0" hidden="1">{"'Sheet5'!$A$1:$F$68"}</definedName>
    <definedName name="Draw15" localSheetId="1" hidden="1">{"'Sheet5'!$A$1:$F$68"}</definedName>
    <definedName name="Draw15" localSheetId="2" hidden="1">{"'Sheet5'!$A$1:$F$68"}</definedName>
    <definedName name="Draw15" localSheetId="7" hidden="1">{"'Sheet5'!$A$1:$F$68"}</definedName>
    <definedName name="Draw15" localSheetId="9" hidden="1">{"'Sheet5'!$A$1:$F$68"}</definedName>
    <definedName name="Draw15" localSheetId="3" hidden="1">{"'Sheet5'!$A$1:$F$68"}</definedName>
    <definedName name="Draw15" localSheetId="4" hidden="1">{"'Sheet5'!$A$1:$F$68"}</definedName>
    <definedName name="Draw15" localSheetId="5" hidden="1">{"'Sheet5'!$A$1:$F$68"}</definedName>
    <definedName name="Draw15" hidden="1">{"'Sheet5'!$A$1:$F$68"}</definedName>
    <definedName name="Draw16" localSheetId="6" hidden="1">{"'Sheet5'!$A$1:$F$68"}</definedName>
    <definedName name="Draw16" localSheetId="8" hidden="1">{"'Sheet5'!$A$1:$F$68"}</definedName>
    <definedName name="Draw16" localSheetId="0" hidden="1">{"'Sheet5'!$A$1:$F$68"}</definedName>
    <definedName name="Draw16" localSheetId="1" hidden="1">{"'Sheet5'!$A$1:$F$68"}</definedName>
    <definedName name="Draw16" localSheetId="2" hidden="1">{"'Sheet5'!$A$1:$F$68"}</definedName>
    <definedName name="Draw16" localSheetId="7" hidden="1">{"'Sheet5'!$A$1:$F$68"}</definedName>
    <definedName name="Draw16" localSheetId="9" hidden="1">{"'Sheet5'!$A$1:$F$68"}</definedName>
    <definedName name="Draw16" localSheetId="3" hidden="1">{"'Sheet5'!$A$1:$F$68"}</definedName>
    <definedName name="Draw16" localSheetId="4" hidden="1">{"'Sheet5'!$A$1:$F$68"}</definedName>
    <definedName name="Draw16" localSheetId="5" hidden="1">{"'Sheet5'!$A$1:$F$68"}</definedName>
    <definedName name="Draw16" hidden="1">{"'Sheet5'!$A$1:$F$68"}</definedName>
    <definedName name="Draw17" localSheetId="6" hidden="1">{"'Sheet5'!$A$1:$F$68"}</definedName>
    <definedName name="Draw17" localSheetId="8" hidden="1">{"'Sheet5'!$A$1:$F$68"}</definedName>
    <definedName name="Draw17" localSheetId="0" hidden="1">{"'Sheet5'!$A$1:$F$68"}</definedName>
    <definedName name="Draw17" localSheetId="1" hidden="1">{"'Sheet5'!$A$1:$F$68"}</definedName>
    <definedName name="Draw17" localSheetId="2" hidden="1">{"'Sheet5'!$A$1:$F$68"}</definedName>
    <definedName name="Draw17" localSheetId="7" hidden="1">{"'Sheet5'!$A$1:$F$68"}</definedName>
    <definedName name="Draw17" localSheetId="9" hidden="1">{"'Sheet5'!$A$1:$F$68"}</definedName>
    <definedName name="Draw17" localSheetId="3" hidden="1">{"'Sheet5'!$A$1:$F$68"}</definedName>
    <definedName name="Draw17" localSheetId="4" hidden="1">{"'Sheet5'!$A$1:$F$68"}</definedName>
    <definedName name="Draw17" localSheetId="5" hidden="1">{"'Sheet5'!$A$1:$F$68"}</definedName>
    <definedName name="Draw17" hidden="1">{"'Sheet5'!$A$1:$F$68"}</definedName>
    <definedName name="Draw18" localSheetId="6" hidden="1">{"'Sheet5'!$A$1:$F$68"}</definedName>
    <definedName name="Draw18" localSheetId="8" hidden="1">{"'Sheet5'!$A$1:$F$68"}</definedName>
    <definedName name="Draw18" localSheetId="0" hidden="1">{"'Sheet5'!$A$1:$F$68"}</definedName>
    <definedName name="Draw18" localSheetId="1" hidden="1">{"'Sheet5'!$A$1:$F$68"}</definedName>
    <definedName name="Draw18" localSheetId="2" hidden="1">{"'Sheet5'!$A$1:$F$68"}</definedName>
    <definedName name="Draw18" localSheetId="7" hidden="1">{"'Sheet5'!$A$1:$F$68"}</definedName>
    <definedName name="Draw18" localSheetId="9" hidden="1">{"'Sheet5'!$A$1:$F$68"}</definedName>
    <definedName name="Draw18" localSheetId="3" hidden="1">{"'Sheet5'!$A$1:$F$68"}</definedName>
    <definedName name="Draw18" localSheetId="4" hidden="1">{"'Sheet5'!$A$1:$F$68"}</definedName>
    <definedName name="Draw18" localSheetId="5" hidden="1">{"'Sheet5'!$A$1:$F$68"}</definedName>
    <definedName name="Draw18" hidden="1">{"'Sheet5'!$A$1:$F$68"}</definedName>
    <definedName name="Draw2" localSheetId="6" hidden="1">{"'Sheet5'!$A$1:$F$68"}</definedName>
    <definedName name="Draw2" localSheetId="8" hidden="1">{"'Sheet5'!$A$1:$F$68"}</definedName>
    <definedName name="Draw2" localSheetId="0" hidden="1">{"'Sheet5'!$A$1:$F$68"}</definedName>
    <definedName name="Draw2" localSheetId="1" hidden="1">{"'Sheet5'!$A$1:$F$68"}</definedName>
    <definedName name="Draw2" localSheetId="2" hidden="1">{"'Sheet5'!$A$1:$F$68"}</definedName>
    <definedName name="Draw2" localSheetId="7" hidden="1">{"'Sheet5'!$A$1:$F$68"}</definedName>
    <definedName name="Draw2" localSheetId="9" hidden="1">{"'Sheet5'!$A$1:$F$68"}</definedName>
    <definedName name="Draw2" localSheetId="3" hidden="1">{"'Sheet5'!$A$1:$F$68"}</definedName>
    <definedName name="Draw2" localSheetId="4" hidden="1">{"'Sheet5'!$A$1:$F$68"}</definedName>
    <definedName name="Draw2" localSheetId="5" hidden="1">{"'Sheet5'!$A$1:$F$68"}</definedName>
    <definedName name="Draw2" hidden="1">{"'Sheet5'!$A$1:$F$68"}</definedName>
    <definedName name="Draw3" localSheetId="6" hidden="1">{"'Sheet5'!$A$1:$F$68"}</definedName>
    <definedName name="Draw3" localSheetId="8" hidden="1">{"'Sheet5'!$A$1:$F$68"}</definedName>
    <definedName name="Draw3" localSheetId="0" hidden="1">{"'Sheet5'!$A$1:$F$68"}</definedName>
    <definedName name="Draw3" localSheetId="1" hidden="1">{"'Sheet5'!$A$1:$F$68"}</definedName>
    <definedName name="Draw3" localSheetId="2" hidden="1">{"'Sheet5'!$A$1:$F$68"}</definedName>
    <definedName name="Draw3" localSheetId="7" hidden="1">{"'Sheet5'!$A$1:$F$68"}</definedName>
    <definedName name="Draw3" localSheetId="9" hidden="1">{"'Sheet5'!$A$1:$F$68"}</definedName>
    <definedName name="Draw3" localSheetId="3" hidden="1">{"'Sheet5'!$A$1:$F$68"}</definedName>
    <definedName name="Draw3" localSheetId="4" hidden="1">{"'Sheet5'!$A$1:$F$68"}</definedName>
    <definedName name="Draw3" localSheetId="5" hidden="1">{"'Sheet5'!$A$1:$F$68"}</definedName>
    <definedName name="Draw3" hidden="1">{"'Sheet5'!$A$1:$F$68"}</definedName>
    <definedName name="Draw4" localSheetId="6" hidden="1">{"'Sheet5'!$A$1:$F$68"}</definedName>
    <definedName name="Draw4" localSheetId="8" hidden="1">{"'Sheet5'!$A$1:$F$68"}</definedName>
    <definedName name="Draw4" localSheetId="0" hidden="1">{"'Sheet5'!$A$1:$F$68"}</definedName>
    <definedName name="Draw4" localSheetId="1" hidden="1">{"'Sheet5'!$A$1:$F$68"}</definedName>
    <definedName name="Draw4" localSheetId="2" hidden="1">{"'Sheet5'!$A$1:$F$68"}</definedName>
    <definedName name="Draw4" localSheetId="7" hidden="1">{"'Sheet5'!$A$1:$F$68"}</definedName>
    <definedName name="Draw4" localSheetId="9" hidden="1">{"'Sheet5'!$A$1:$F$68"}</definedName>
    <definedName name="Draw4" localSheetId="3" hidden="1">{"'Sheet5'!$A$1:$F$68"}</definedName>
    <definedName name="Draw4" localSheetId="4" hidden="1">{"'Sheet5'!$A$1:$F$68"}</definedName>
    <definedName name="Draw4" localSheetId="5" hidden="1">{"'Sheet5'!$A$1:$F$68"}</definedName>
    <definedName name="Draw4" hidden="1">{"'Sheet5'!$A$1:$F$68"}</definedName>
    <definedName name="Draw5" localSheetId="6" hidden="1">{"'Sheet5'!$A$1:$F$68"}</definedName>
    <definedName name="Draw5" localSheetId="8" hidden="1">{"'Sheet5'!$A$1:$F$68"}</definedName>
    <definedName name="Draw5" localSheetId="0" hidden="1">{"'Sheet5'!$A$1:$F$68"}</definedName>
    <definedName name="Draw5" localSheetId="1" hidden="1">{"'Sheet5'!$A$1:$F$68"}</definedName>
    <definedName name="Draw5" localSheetId="2" hidden="1">{"'Sheet5'!$A$1:$F$68"}</definedName>
    <definedName name="Draw5" localSheetId="7" hidden="1">{"'Sheet5'!$A$1:$F$68"}</definedName>
    <definedName name="Draw5" localSheetId="9" hidden="1">{"'Sheet5'!$A$1:$F$68"}</definedName>
    <definedName name="Draw5" localSheetId="3" hidden="1">{"'Sheet5'!$A$1:$F$68"}</definedName>
    <definedName name="Draw5" localSheetId="4" hidden="1">{"'Sheet5'!$A$1:$F$68"}</definedName>
    <definedName name="Draw5" localSheetId="5" hidden="1">{"'Sheet5'!$A$1:$F$68"}</definedName>
    <definedName name="Draw5" hidden="1">{"'Sheet5'!$A$1:$F$68"}</definedName>
    <definedName name="Draw6" localSheetId="6" hidden="1">{"'Sheet5'!$A$1:$F$68"}</definedName>
    <definedName name="Draw6" localSheetId="8" hidden="1">{"'Sheet5'!$A$1:$F$68"}</definedName>
    <definedName name="Draw6" localSheetId="0" hidden="1">{"'Sheet5'!$A$1:$F$68"}</definedName>
    <definedName name="Draw6" localSheetId="1" hidden="1">{"'Sheet5'!$A$1:$F$68"}</definedName>
    <definedName name="Draw6" localSheetId="2" hidden="1">{"'Sheet5'!$A$1:$F$68"}</definedName>
    <definedName name="Draw6" localSheetId="7" hidden="1">{"'Sheet5'!$A$1:$F$68"}</definedName>
    <definedName name="Draw6" localSheetId="9" hidden="1">{"'Sheet5'!$A$1:$F$68"}</definedName>
    <definedName name="Draw6" localSheetId="3" hidden="1">{"'Sheet5'!$A$1:$F$68"}</definedName>
    <definedName name="Draw6" localSheetId="4" hidden="1">{"'Sheet5'!$A$1:$F$68"}</definedName>
    <definedName name="Draw6" localSheetId="5" hidden="1">{"'Sheet5'!$A$1:$F$68"}</definedName>
    <definedName name="Draw6" hidden="1">{"'Sheet5'!$A$1:$F$68"}</definedName>
    <definedName name="Draw7" localSheetId="6" hidden="1">{"'Sheet5'!$A$1:$F$68"}</definedName>
    <definedName name="Draw7" localSheetId="8" hidden="1">{"'Sheet5'!$A$1:$F$68"}</definedName>
    <definedName name="Draw7" localSheetId="0" hidden="1">{"'Sheet5'!$A$1:$F$68"}</definedName>
    <definedName name="Draw7" localSheetId="1" hidden="1">{"'Sheet5'!$A$1:$F$68"}</definedName>
    <definedName name="Draw7" localSheetId="2" hidden="1">{"'Sheet5'!$A$1:$F$68"}</definedName>
    <definedName name="Draw7" localSheetId="7" hidden="1">{"'Sheet5'!$A$1:$F$68"}</definedName>
    <definedName name="Draw7" localSheetId="9" hidden="1">{"'Sheet5'!$A$1:$F$68"}</definedName>
    <definedName name="Draw7" localSheetId="3" hidden="1">{"'Sheet5'!$A$1:$F$68"}</definedName>
    <definedName name="Draw7" localSheetId="4" hidden="1">{"'Sheet5'!$A$1:$F$68"}</definedName>
    <definedName name="Draw7" localSheetId="5" hidden="1">{"'Sheet5'!$A$1:$F$68"}</definedName>
    <definedName name="Draw7" hidden="1">{"'Sheet5'!$A$1:$F$68"}</definedName>
    <definedName name="Draw8" localSheetId="6" hidden="1">{"'Sheet5'!$A$1:$F$68"}</definedName>
    <definedName name="Draw8" localSheetId="8" hidden="1">{"'Sheet5'!$A$1:$F$68"}</definedName>
    <definedName name="Draw8" localSheetId="0" hidden="1">{"'Sheet5'!$A$1:$F$68"}</definedName>
    <definedName name="Draw8" localSheetId="1" hidden="1">{"'Sheet5'!$A$1:$F$68"}</definedName>
    <definedName name="Draw8" localSheetId="2" hidden="1">{"'Sheet5'!$A$1:$F$68"}</definedName>
    <definedName name="Draw8" localSheetId="7" hidden="1">{"'Sheet5'!$A$1:$F$68"}</definedName>
    <definedName name="Draw8" localSheetId="9" hidden="1">{"'Sheet5'!$A$1:$F$68"}</definedName>
    <definedName name="Draw8" localSheetId="3" hidden="1">{"'Sheet5'!$A$1:$F$68"}</definedName>
    <definedName name="Draw8" localSheetId="4" hidden="1">{"'Sheet5'!$A$1:$F$68"}</definedName>
    <definedName name="Draw8" localSheetId="5" hidden="1">{"'Sheet5'!$A$1:$F$68"}</definedName>
    <definedName name="Draw8" hidden="1">{"'Sheet5'!$A$1:$F$68"}</definedName>
    <definedName name="Draw9" localSheetId="6" hidden="1">{"'Sheet5'!$A$1:$F$68"}</definedName>
    <definedName name="Draw9" localSheetId="8" hidden="1">{"'Sheet5'!$A$1:$F$68"}</definedName>
    <definedName name="Draw9" localSheetId="0" hidden="1">{"'Sheet5'!$A$1:$F$68"}</definedName>
    <definedName name="Draw9" localSheetId="1" hidden="1">{"'Sheet5'!$A$1:$F$68"}</definedName>
    <definedName name="Draw9" localSheetId="2" hidden="1">{"'Sheet5'!$A$1:$F$68"}</definedName>
    <definedName name="Draw9" localSheetId="7" hidden="1">{"'Sheet5'!$A$1:$F$68"}</definedName>
    <definedName name="Draw9" localSheetId="9" hidden="1">{"'Sheet5'!$A$1:$F$68"}</definedName>
    <definedName name="Draw9" localSheetId="3" hidden="1">{"'Sheet5'!$A$1:$F$68"}</definedName>
    <definedName name="Draw9" localSheetId="4" hidden="1">{"'Sheet5'!$A$1:$F$68"}</definedName>
    <definedName name="Draw9" localSheetId="5" hidden="1">{"'Sheet5'!$A$1:$F$68"}</definedName>
    <definedName name="Draw9" hidden="1">{"'Sheet5'!$A$1:$F$68"}</definedName>
    <definedName name="Final" localSheetId="6" hidden="1">{"'Sheet5'!$A$1:$F$68"}</definedName>
    <definedName name="Final" localSheetId="8" hidden="1">{"'Sheet5'!$A$1:$F$68"}</definedName>
    <definedName name="Final" localSheetId="0" hidden="1">{"'Sheet5'!$A$1:$F$68"}</definedName>
    <definedName name="Final" localSheetId="1" hidden="1">{"'Sheet5'!$A$1:$F$68"}</definedName>
    <definedName name="Final" localSheetId="2" hidden="1">{"'Sheet5'!$A$1:$F$68"}</definedName>
    <definedName name="Final" localSheetId="7" hidden="1">{"'Sheet5'!$A$1:$F$68"}</definedName>
    <definedName name="Final" localSheetId="9" hidden="1">{"'Sheet5'!$A$1:$F$68"}</definedName>
    <definedName name="Final" localSheetId="3" hidden="1">{"'Sheet5'!$A$1:$F$68"}</definedName>
    <definedName name="Final" localSheetId="4" hidden="1">{"'Sheet5'!$A$1:$F$68"}</definedName>
    <definedName name="Final" localSheetId="5" hidden="1">{"'Sheet5'!$A$1:$F$68"}</definedName>
    <definedName name="Final" hidden="1">{"'Sheet5'!$A$1:$F$68"}</definedName>
    <definedName name="HTML_CodePage" hidden="1">1252</definedName>
    <definedName name="HTML_Control" localSheetId="6" hidden="1">{"'Sheet5'!$A$1:$F$68"}</definedName>
    <definedName name="HTML_Control" localSheetId="8" hidden="1">{"'Sheet5'!$A$1:$F$68"}</definedName>
    <definedName name="HTML_Control" localSheetId="0" hidden="1">{"'Sheet5'!$A$1:$F$68"}</definedName>
    <definedName name="HTML_Control" localSheetId="1" hidden="1">{"'Sheet5'!$A$1:$F$68"}</definedName>
    <definedName name="HTML_Control" localSheetId="2" hidden="1">{"'Sheet5'!$A$1:$F$68"}</definedName>
    <definedName name="HTML_Control" localSheetId="7" hidden="1">{"'Sheet5'!$A$1:$F$68"}</definedName>
    <definedName name="HTML_Control" localSheetId="9" hidden="1">{"'Sheet5'!$A$1:$F$68"}</definedName>
    <definedName name="HTML_Control" localSheetId="3" hidden="1">{"'Sheet5'!$A$1:$F$68"}</definedName>
    <definedName name="HTML_Control" localSheetId="4" hidden="1">{"'Sheet5'!$A$1:$F$68"}</definedName>
    <definedName name="HTML_Control" localSheetId="5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6">'Boys 16 Si Main '!$A$1:$Q$79</definedName>
    <definedName name="_xlnm.Print_Area" localSheetId="8">'Boys 18 Si Main '!$A$1:$Q$79</definedName>
    <definedName name="_xlnm.Print_Area" localSheetId="0">'Boys''10 RR G1 - G5'!$A$1:$CI$34</definedName>
    <definedName name="_xlnm.Print_Area" localSheetId="1">'Boys''12 RR G1 - G7'!$A$1:$CI$55</definedName>
    <definedName name="_xlnm.Print_Area" localSheetId="2">'Boys''14 RR G1 - G4'!$A$1:$CI$31</definedName>
    <definedName name="_xlnm.Print_Area" localSheetId="7">'Girls 16 Si Main '!$A$1:$Q$79</definedName>
    <definedName name="_xlnm.Print_Area" localSheetId="9">'Girls 18 Si Main '!$A$1:$Q$63</definedName>
    <definedName name="_xlnm.Print_Area" localSheetId="3">'Girls''10 RR G1 - G2'!$A$1:$CI$19</definedName>
    <definedName name="_xlnm.Print_Area" localSheetId="4">'Girls''12 RR G1 - G2'!$A$1:$CI$19</definedName>
    <definedName name="_xlnm.Print_Area" localSheetId="5">'Girls''14 RR G1 - G6'!$A$1:$CI$43</definedName>
    <definedName name="_xlnm.Print_Titles" localSheetId="0">'Boys''10 RR G1 - G5'!$1:$6</definedName>
    <definedName name="_xlnm.Print_Titles" localSheetId="1">'Boys''12 RR G1 - G7'!$1:$6</definedName>
    <definedName name="_xlnm.Print_Titles" localSheetId="2">'Boys''14 RR G1 - G4'!$1:$6</definedName>
    <definedName name="_xlnm.Print_Titles" localSheetId="3">'Girls''10 RR G1 - G2'!$1:$6</definedName>
    <definedName name="_xlnm.Print_Titles" localSheetId="4">'Girls''12 RR G1 - G2'!$1:$6</definedName>
    <definedName name="_xlnm.Print_Titles" localSheetId="5">'Girls''14 RR G1 - G6'!$1:$6</definedName>
  </definedNames>
  <calcPr calcId="124519"/>
</workbook>
</file>

<file path=xl/calcChain.xml><?xml version="1.0" encoding="utf-8"?>
<calcChain xmlns="http://schemas.openxmlformats.org/spreadsheetml/2006/main">
  <c r="Q63" i="10"/>
  <c r="E58" s="1"/>
  <c r="P22"/>
  <c r="H21"/>
  <c r="F21"/>
  <c r="E21"/>
  <c r="C21"/>
  <c r="B21"/>
  <c r="J20"/>
  <c r="H19"/>
  <c r="F19"/>
  <c r="E19"/>
  <c r="C19"/>
  <c r="B19"/>
  <c r="L18"/>
  <c r="H17"/>
  <c r="F17"/>
  <c r="E17"/>
  <c r="C17"/>
  <c r="B17"/>
  <c r="T16"/>
  <c r="J16"/>
  <c r="T15"/>
  <c r="H15"/>
  <c r="F15"/>
  <c r="E15"/>
  <c r="C15"/>
  <c r="B15"/>
  <c r="T14"/>
  <c r="N14"/>
  <c r="T13"/>
  <c r="H13"/>
  <c r="F13"/>
  <c r="E13"/>
  <c r="C13"/>
  <c r="B13"/>
  <c r="T12"/>
  <c r="J12"/>
  <c r="T11"/>
  <c r="H11"/>
  <c r="F11"/>
  <c r="E11"/>
  <c r="C11"/>
  <c r="B11"/>
  <c r="T10"/>
  <c r="L10"/>
  <c r="T9"/>
  <c r="H9"/>
  <c r="F9"/>
  <c r="E9"/>
  <c r="C9"/>
  <c r="B9"/>
  <c r="T8"/>
  <c r="J8"/>
  <c r="T7"/>
  <c r="H7"/>
  <c r="F7"/>
  <c r="E7"/>
  <c r="C7"/>
  <c r="B7"/>
  <c r="Q4"/>
  <c r="N63" s="1"/>
  <c r="L4"/>
  <c r="J4"/>
  <c r="A4"/>
  <c r="A1"/>
  <c r="Q79" i="9"/>
  <c r="E74" s="1"/>
  <c r="H37"/>
  <c r="F37"/>
  <c r="E37"/>
  <c r="J36" s="1"/>
  <c r="C37"/>
  <c r="B37"/>
  <c r="H35"/>
  <c r="F35"/>
  <c r="E35"/>
  <c r="C35"/>
  <c r="B35"/>
  <c r="L34"/>
  <c r="H33"/>
  <c r="F33"/>
  <c r="E33"/>
  <c r="C33"/>
  <c r="B33"/>
  <c r="J32"/>
  <c r="H31"/>
  <c r="F31"/>
  <c r="E31"/>
  <c r="C31"/>
  <c r="B31"/>
  <c r="N30"/>
  <c r="H29"/>
  <c r="F29"/>
  <c r="E29"/>
  <c r="J28" s="1"/>
  <c r="C29"/>
  <c r="B29"/>
  <c r="H27"/>
  <c r="F27"/>
  <c r="E27"/>
  <c r="C27"/>
  <c r="B27"/>
  <c r="L26"/>
  <c r="H25"/>
  <c r="F25"/>
  <c r="E25"/>
  <c r="J24" s="1"/>
  <c r="C25"/>
  <c r="B25"/>
  <c r="H23"/>
  <c r="F23"/>
  <c r="E23"/>
  <c r="C23"/>
  <c r="B23"/>
  <c r="P22"/>
  <c r="H21"/>
  <c r="F21"/>
  <c r="E21"/>
  <c r="C21"/>
  <c r="B21"/>
  <c r="H19"/>
  <c r="F19"/>
  <c r="E19"/>
  <c r="J20" s="1"/>
  <c r="C19"/>
  <c r="B19"/>
  <c r="L18"/>
  <c r="H17"/>
  <c r="F17"/>
  <c r="E17"/>
  <c r="C17"/>
  <c r="B17"/>
  <c r="T16"/>
  <c r="T15"/>
  <c r="H15"/>
  <c r="F15"/>
  <c r="E15"/>
  <c r="J16" s="1"/>
  <c r="C15"/>
  <c r="B15"/>
  <c r="T14"/>
  <c r="N14"/>
  <c r="T13"/>
  <c r="H13"/>
  <c r="F13"/>
  <c r="E13"/>
  <c r="C13"/>
  <c r="B13"/>
  <c r="T12"/>
  <c r="J12"/>
  <c r="T11"/>
  <c r="H11"/>
  <c r="F11"/>
  <c r="E11"/>
  <c r="C11"/>
  <c r="B11"/>
  <c r="T10"/>
  <c r="L10"/>
  <c r="T9"/>
  <c r="H9"/>
  <c r="F9"/>
  <c r="E9"/>
  <c r="C9"/>
  <c r="B9"/>
  <c r="T8"/>
  <c r="T7"/>
  <c r="H7"/>
  <c r="F7"/>
  <c r="E7"/>
  <c r="J8" s="1"/>
  <c r="C7"/>
  <c r="B7"/>
  <c r="Q4"/>
  <c r="N79" s="1"/>
  <c r="L4"/>
  <c r="J4"/>
  <c r="A4"/>
  <c r="A1"/>
  <c r="Q79" i="8"/>
  <c r="E75" s="1"/>
  <c r="H37"/>
  <c r="F37"/>
  <c r="E37"/>
  <c r="J36" s="1"/>
  <c r="C37"/>
  <c r="B37"/>
  <c r="H35"/>
  <c r="F35"/>
  <c r="E35"/>
  <c r="C35"/>
  <c r="B35"/>
  <c r="L34"/>
  <c r="H33"/>
  <c r="F33"/>
  <c r="E33"/>
  <c r="C33"/>
  <c r="B33"/>
  <c r="J32"/>
  <c r="H31"/>
  <c r="F31"/>
  <c r="E31"/>
  <c r="C31"/>
  <c r="B31"/>
  <c r="N30"/>
  <c r="H29"/>
  <c r="F29"/>
  <c r="E29"/>
  <c r="C29"/>
  <c r="B29"/>
  <c r="J28"/>
  <c r="H27"/>
  <c r="F27"/>
  <c r="E27"/>
  <c r="C27"/>
  <c r="B27"/>
  <c r="L26"/>
  <c r="H25"/>
  <c r="F25"/>
  <c r="E25"/>
  <c r="C25"/>
  <c r="B25"/>
  <c r="J24"/>
  <c r="H23"/>
  <c r="F23"/>
  <c r="E23"/>
  <c r="C23"/>
  <c r="B23"/>
  <c r="P22"/>
  <c r="H21"/>
  <c r="F21"/>
  <c r="E21"/>
  <c r="C21"/>
  <c r="B21"/>
  <c r="J20"/>
  <c r="H19"/>
  <c r="F19"/>
  <c r="E19"/>
  <c r="C19"/>
  <c r="B19"/>
  <c r="L18"/>
  <c r="H17"/>
  <c r="F17"/>
  <c r="E17"/>
  <c r="C17"/>
  <c r="B17"/>
  <c r="T16"/>
  <c r="J16"/>
  <c r="T15"/>
  <c r="H15"/>
  <c r="F15"/>
  <c r="E15"/>
  <c r="C15"/>
  <c r="B15"/>
  <c r="T14"/>
  <c r="N14"/>
  <c r="T13"/>
  <c r="H13"/>
  <c r="F13"/>
  <c r="E13"/>
  <c r="C13"/>
  <c r="B13"/>
  <c r="T12"/>
  <c r="J12"/>
  <c r="T11"/>
  <c r="H11"/>
  <c r="F11"/>
  <c r="E11"/>
  <c r="C11"/>
  <c r="B11"/>
  <c r="T10"/>
  <c r="L10"/>
  <c r="T9"/>
  <c r="H9"/>
  <c r="F9"/>
  <c r="E9"/>
  <c r="C9"/>
  <c r="B9"/>
  <c r="T8"/>
  <c r="T7"/>
  <c r="H7"/>
  <c r="F7"/>
  <c r="E7"/>
  <c r="J8" s="1"/>
  <c r="C7"/>
  <c r="B7"/>
  <c r="Q4"/>
  <c r="N79" s="1"/>
  <c r="L4"/>
  <c r="J4"/>
  <c r="A4"/>
  <c r="A1"/>
  <c r="Q79" i="7"/>
  <c r="E74" s="1"/>
  <c r="H37"/>
  <c r="F37"/>
  <c r="E37"/>
  <c r="J36" s="1"/>
  <c r="C37"/>
  <c r="B37"/>
  <c r="H35"/>
  <c r="F35"/>
  <c r="E35"/>
  <c r="C35"/>
  <c r="B35"/>
  <c r="L34"/>
  <c r="H33"/>
  <c r="F33"/>
  <c r="E33"/>
  <c r="C33"/>
  <c r="B33"/>
  <c r="J32"/>
  <c r="H31"/>
  <c r="F31"/>
  <c r="E31"/>
  <c r="C31"/>
  <c r="B31"/>
  <c r="N30"/>
  <c r="H29"/>
  <c r="F29"/>
  <c r="E29"/>
  <c r="J28" s="1"/>
  <c r="C29"/>
  <c r="B29"/>
  <c r="H27"/>
  <c r="F27"/>
  <c r="E27"/>
  <c r="C27"/>
  <c r="B27"/>
  <c r="L26"/>
  <c r="H25"/>
  <c r="F25"/>
  <c r="E25"/>
  <c r="C25"/>
  <c r="B25"/>
  <c r="J24"/>
  <c r="H23"/>
  <c r="F23"/>
  <c r="E23"/>
  <c r="C23"/>
  <c r="B23"/>
  <c r="P22"/>
  <c r="H21"/>
  <c r="F21"/>
  <c r="E21"/>
  <c r="C21"/>
  <c r="B21"/>
  <c r="J20"/>
  <c r="H19"/>
  <c r="F19"/>
  <c r="E19"/>
  <c r="C19"/>
  <c r="B19"/>
  <c r="L18"/>
  <c r="H17"/>
  <c r="F17"/>
  <c r="E17"/>
  <c r="C17"/>
  <c r="B17"/>
  <c r="T16"/>
  <c r="T15"/>
  <c r="H15"/>
  <c r="F15"/>
  <c r="E15"/>
  <c r="J16" s="1"/>
  <c r="C15"/>
  <c r="B15"/>
  <c r="T14"/>
  <c r="N14"/>
  <c r="T13"/>
  <c r="H13"/>
  <c r="F13"/>
  <c r="E13"/>
  <c r="C13"/>
  <c r="B13"/>
  <c r="T12"/>
  <c r="J12"/>
  <c r="T11"/>
  <c r="H11"/>
  <c r="F11"/>
  <c r="E11"/>
  <c r="C11"/>
  <c r="B11"/>
  <c r="T10"/>
  <c r="L10"/>
  <c r="T9"/>
  <c r="H9"/>
  <c r="F9"/>
  <c r="E9"/>
  <c r="C9"/>
  <c r="B9"/>
  <c r="T8"/>
  <c r="T7"/>
  <c r="H7"/>
  <c r="F7"/>
  <c r="E7"/>
  <c r="J8" s="1"/>
  <c r="C7"/>
  <c r="B7"/>
  <c r="Q4"/>
  <c r="N79" s="1"/>
  <c r="L4"/>
  <c r="J4"/>
  <c r="A4"/>
  <c r="A1"/>
  <c r="CG43" i="6"/>
  <c r="CF43"/>
  <c r="CD43"/>
  <c r="CC43"/>
  <c r="CB43"/>
  <c r="BZ43"/>
  <c r="BY43"/>
  <c r="CG42"/>
  <c r="CF42"/>
  <c r="CD42"/>
  <c r="CC42"/>
  <c r="BZ42"/>
  <c r="BY42"/>
  <c r="CG41"/>
  <c r="CF41"/>
  <c r="CE41"/>
  <c r="CD41"/>
  <c r="CC41"/>
  <c r="BZ41"/>
  <c r="BY41"/>
  <c r="CG40"/>
  <c r="CF40"/>
  <c r="CD40"/>
  <c r="CC40"/>
  <c r="BZ40"/>
  <c r="BY40"/>
  <c r="CG37"/>
  <c r="CF37"/>
  <c r="CD37"/>
  <c r="CC37"/>
  <c r="BZ37"/>
  <c r="BY37"/>
  <c r="CB37" s="1"/>
  <c r="CG36"/>
  <c r="CF36"/>
  <c r="CH36" s="1"/>
  <c r="CD36"/>
  <c r="CC36"/>
  <c r="BZ36"/>
  <c r="BY36"/>
  <c r="CG35"/>
  <c r="CF35"/>
  <c r="CD35"/>
  <c r="CC35"/>
  <c r="CE35" s="1"/>
  <c r="BZ35"/>
  <c r="BY35"/>
  <c r="CG34"/>
  <c r="CF34"/>
  <c r="CD34"/>
  <c r="CC34"/>
  <c r="BZ34"/>
  <c r="BY34"/>
  <c r="CG31"/>
  <c r="CF31"/>
  <c r="CD31"/>
  <c r="CC31"/>
  <c r="BZ31"/>
  <c r="BY31"/>
  <c r="CG30"/>
  <c r="CF30"/>
  <c r="CD30"/>
  <c r="CC30"/>
  <c r="BZ30"/>
  <c r="BY30"/>
  <c r="CG29"/>
  <c r="CF29"/>
  <c r="CE29"/>
  <c r="CD29"/>
  <c r="CC29"/>
  <c r="BZ29"/>
  <c r="BY29"/>
  <c r="CG28"/>
  <c r="CF28"/>
  <c r="CD28"/>
  <c r="CC28"/>
  <c r="CE28" s="1"/>
  <c r="CB28"/>
  <c r="BZ28"/>
  <c r="BY28"/>
  <c r="CG25"/>
  <c r="CF25"/>
  <c r="CD25"/>
  <c r="CC25"/>
  <c r="BZ25"/>
  <c r="BY25"/>
  <c r="CG24"/>
  <c r="CF24"/>
  <c r="CD24"/>
  <c r="CC24"/>
  <c r="BZ24"/>
  <c r="BY24"/>
  <c r="CG23"/>
  <c r="CF23"/>
  <c r="CD23"/>
  <c r="CC23"/>
  <c r="BZ23"/>
  <c r="BY23"/>
  <c r="CG22"/>
  <c r="CF22"/>
  <c r="CD22"/>
  <c r="CC22"/>
  <c r="BZ22"/>
  <c r="BY22"/>
  <c r="CB22" s="1"/>
  <c r="CG19"/>
  <c r="CF19"/>
  <c r="CD19"/>
  <c r="CC19"/>
  <c r="BZ19"/>
  <c r="BY19"/>
  <c r="CG18"/>
  <c r="CF18"/>
  <c r="CH18" s="1"/>
  <c r="CD18"/>
  <c r="CC18"/>
  <c r="BZ18"/>
  <c r="BY18"/>
  <c r="CG17"/>
  <c r="CF17"/>
  <c r="CD17"/>
  <c r="CC17"/>
  <c r="BZ17"/>
  <c r="BY17"/>
  <c r="CG16"/>
  <c r="CF16"/>
  <c r="CD16"/>
  <c r="CC16"/>
  <c r="BZ16"/>
  <c r="BY16"/>
  <c r="CG13"/>
  <c r="CF13"/>
  <c r="CD13"/>
  <c r="CC13"/>
  <c r="BZ13"/>
  <c r="BY13"/>
  <c r="CH12"/>
  <c r="CG12"/>
  <c r="CF12"/>
  <c r="CD12"/>
  <c r="CC12"/>
  <c r="CE12" s="1"/>
  <c r="BZ12"/>
  <c r="BY12"/>
  <c r="CG11"/>
  <c r="CF11"/>
  <c r="CH11" s="1"/>
  <c r="CD11"/>
  <c r="CC11"/>
  <c r="BZ11"/>
  <c r="BY11"/>
  <c r="CB11" s="1"/>
  <c r="CG10"/>
  <c r="CF10"/>
  <c r="CD10"/>
  <c r="CC10"/>
  <c r="CE10" s="1"/>
  <c r="CB10"/>
  <c r="BZ10"/>
  <c r="BY10"/>
  <c r="CG31" i="5"/>
  <c r="CF31"/>
  <c r="CD31"/>
  <c r="CC31"/>
  <c r="BZ31"/>
  <c r="BY31"/>
  <c r="CG30"/>
  <c r="CF30"/>
  <c r="CD30"/>
  <c r="CC30"/>
  <c r="BZ30"/>
  <c r="BY30"/>
  <c r="CH29"/>
  <c r="CG29"/>
  <c r="CF29"/>
  <c r="CD29"/>
  <c r="CC29"/>
  <c r="BZ29"/>
  <c r="BY29"/>
  <c r="CG28"/>
  <c r="CF28"/>
  <c r="CH28" s="1"/>
  <c r="CD28"/>
  <c r="CC28"/>
  <c r="BZ28"/>
  <c r="BY28"/>
  <c r="CG25"/>
  <c r="CF25"/>
  <c r="CD25"/>
  <c r="CC25"/>
  <c r="BZ25"/>
  <c r="BY25"/>
  <c r="CG24"/>
  <c r="CF24"/>
  <c r="CD24"/>
  <c r="CC24"/>
  <c r="BZ24"/>
  <c r="BY24"/>
  <c r="CB24" s="1"/>
  <c r="CG23"/>
  <c r="CF23"/>
  <c r="CD23"/>
  <c r="CC23"/>
  <c r="BZ23"/>
  <c r="BY23"/>
  <c r="CG22"/>
  <c r="CF22"/>
  <c r="CH22" s="1"/>
  <c r="CE22"/>
  <c r="CD22"/>
  <c r="CC22"/>
  <c r="BZ22"/>
  <c r="BY22"/>
  <c r="CG19"/>
  <c r="CF19"/>
  <c r="CD19"/>
  <c r="CC19"/>
  <c r="BZ19"/>
  <c r="CB19" s="1"/>
  <c r="BY19"/>
  <c r="CG18"/>
  <c r="CH18" s="1"/>
  <c r="CF18"/>
  <c r="CD18"/>
  <c r="CC18"/>
  <c r="BZ18"/>
  <c r="BY18"/>
  <c r="CG17"/>
  <c r="CF17"/>
  <c r="CD17"/>
  <c r="CC17"/>
  <c r="BZ17"/>
  <c r="BY17"/>
  <c r="CG16"/>
  <c r="CF16"/>
  <c r="CD16"/>
  <c r="CC16"/>
  <c r="BZ16"/>
  <c r="CB16" s="1"/>
  <c r="BY16"/>
  <c r="CG13"/>
  <c r="CF13"/>
  <c r="CD13"/>
  <c r="CC13"/>
  <c r="BZ13"/>
  <c r="BY13"/>
  <c r="CB13" s="1"/>
  <c r="CG12"/>
  <c r="CF12"/>
  <c r="CD12"/>
  <c r="CC12"/>
  <c r="CE12" s="1"/>
  <c r="BZ12"/>
  <c r="BY12"/>
  <c r="CG11"/>
  <c r="CF11"/>
  <c r="CH11" s="1"/>
  <c r="CD11"/>
  <c r="CE11" s="1"/>
  <c r="CC11"/>
  <c r="BZ11"/>
  <c r="BY11"/>
  <c r="CB11" s="1"/>
  <c r="CG10"/>
  <c r="CF10"/>
  <c r="CD10"/>
  <c r="CC10"/>
  <c r="CE10" s="1"/>
  <c r="BZ10"/>
  <c r="CB10" s="1"/>
  <c r="BY10"/>
  <c r="CG19" i="4"/>
  <c r="CF19"/>
  <c r="CD19"/>
  <c r="CC19"/>
  <c r="BZ19"/>
  <c r="BY19"/>
  <c r="CB19" s="1"/>
  <c r="CH18"/>
  <c r="CG18"/>
  <c r="CF18"/>
  <c r="CD18"/>
  <c r="CE18" s="1"/>
  <c r="CC18"/>
  <c r="BZ18"/>
  <c r="BY18"/>
  <c r="CG17"/>
  <c r="CF17"/>
  <c r="CD17"/>
  <c r="CC17"/>
  <c r="CE17" s="1"/>
  <c r="BZ17"/>
  <c r="CB17" s="1"/>
  <c r="BY17"/>
  <c r="CG16"/>
  <c r="CF16"/>
  <c r="CH16" s="1"/>
  <c r="CD16"/>
  <c r="CC16"/>
  <c r="BZ16"/>
  <c r="BY16"/>
  <c r="CB16" s="1"/>
  <c r="CG13"/>
  <c r="CH13" s="1"/>
  <c r="CF13"/>
  <c r="CD13"/>
  <c r="CC13"/>
  <c r="BZ13"/>
  <c r="BY13"/>
  <c r="CH12"/>
  <c r="CG12"/>
  <c r="CF12"/>
  <c r="CD12"/>
  <c r="CC12"/>
  <c r="BZ12"/>
  <c r="BY12"/>
  <c r="CG11"/>
  <c r="CF11"/>
  <c r="CH11" s="1"/>
  <c r="CE11"/>
  <c r="CD11"/>
  <c r="CC11"/>
  <c r="BZ11"/>
  <c r="CB11" s="1"/>
  <c r="BY11"/>
  <c r="CG10"/>
  <c r="CF10"/>
  <c r="CD10"/>
  <c r="CC10"/>
  <c r="BZ10"/>
  <c r="BY10"/>
  <c r="CB10" s="1"/>
  <c r="CG55" i="3"/>
  <c r="CF55"/>
  <c r="CD55"/>
  <c r="CC55"/>
  <c r="CE55" s="1"/>
  <c r="CB55"/>
  <c r="BZ55"/>
  <c r="BY55"/>
  <c r="CH54"/>
  <c r="CG54"/>
  <c r="CF54"/>
  <c r="CD54"/>
  <c r="CC54"/>
  <c r="CE54" s="1"/>
  <c r="BZ54"/>
  <c r="BY54"/>
  <c r="CG53"/>
  <c r="CF53"/>
  <c r="CH53" s="1"/>
  <c r="CD53"/>
  <c r="CC53"/>
  <c r="CE53" s="1"/>
  <c r="BZ53"/>
  <c r="BY53"/>
  <c r="CG52"/>
  <c r="CF52"/>
  <c r="CH52" s="1"/>
  <c r="CE52"/>
  <c r="CD52"/>
  <c r="CC52"/>
  <c r="CB52"/>
  <c r="BZ52"/>
  <c r="BY52"/>
  <c r="CG49"/>
  <c r="CF49"/>
  <c r="CH49" s="1"/>
  <c r="CD49"/>
  <c r="CC49"/>
  <c r="BZ49"/>
  <c r="BY49"/>
  <c r="CB49" s="1"/>
  <c r="CG48"/>
  <c r="CF48"/>
  <c r="CH48" s="1"/>
  <c r="CD48"/>
  <c r="CC48"/>
  <c r="BZ48"/>
  <c r="BY48"/>
  <c r="CB48" s="1"/>
  <c r="CH47"/>
  <c r="CG47"/>
  <c r="CF47"/>
  <c r="CE47"/>
  <c r="CD47"/>
  <c r="CC47"/>
  <c r="BZ47"/>
  <c r="BY47"/>
  <c r="CB47" s="1"/>
  <c r="CG46"/>
  <c r="CF46"/>
  <c r="CD46"/>
  <c r="CC46"/>
  <c r="CE46" s="1"/>
  <c r="BZ46"/>
  <c r="BY46"/>
  <c r="CB46" s="1"/>
  <c r="CG43"/>
  <c r="CF43"/>
  <c r="CD43"/>
  <c r="CC43"/>
  <c r="CE43" s="1"/>
  <c r="CB43"/>
  <c r="BZ43"/>
  <c r="BY43"/>
  <c r="CH42"/>
  <c r="CG42"/>
  <c r="CF42"/>
  <c r="CD42"/>
  <c r="CC42"/>
  <c r="CE42" s="1"/>
  <c r="BZ42"/>
  <c r="BY42"/>
  <c r="CG41"/>
  <c r="CF41"/>
  <c r="CH41" s="1"/>
  <c r="CD41"/>
  <c r="CC41"/>
  <c r="CE41" s="1"/>
  <c r="BZ41"/>
  <c r="BY41"/>
  <c r="CG40"/>
  <c r="CF40"/>
  <c r="CH40" s="1"/>
  <c r="CE40"/>
  <c r="CD40"/>
  <c r="CC40"/>
  <c r="CB40"/>
  <c r="BZ40"/>
  <c r="BY40"/>
  <c r="CG37"/>
  <c r="CF37"/>
  <c r="CH37" s="1"/>
  <c r="CD37"/>
  <c r="CC37"/>
  <c r="BZ37"/>
  <c r="BY37"/>
  <c r="CB37" s="1"/>
  <c r="CG36"/>
  <c r="CF36"/>
  <c r="CH36" s="1"/>
  <c r="CD36"/>
  <c r="CC36"/>
  <c r="BZ36"/>
  <c r="BY36"/>
  <c r="CB36" s="1"/>
  <c r="CH35"/>
  <c r="CG35"/>
  <c r="CF35"/>
  <c r="CE35"/>
  <c r="CD35"/>
  <c r="CC35"/>
  <c r="BZ35"/>
  <c r="BY35"/>
  <c r="CB35" s="1"/>
  <c r="CG34"/>
  <c r="CF34"/>
  <c r="CD34"/>
  <c r="CC34"/>
  <c r="CE34" s="1"/>
  <c r="BZ34"/>
  <c r="BY34"/>
  <c r="CB34" s="1"/>
  <c r="CG31"/>
  <c r="CF31"/>
  <c r="CD31"/>
  <c r="CC31"/>
  <c r="CE31" s="1"/>
  <c r="CB31"/>
  <c r="BZ31"/>
  <c r="BY31"/>
  <c r="CH30"/>
  <c r="CG30"/>
  <c r="CF30"/>
  <c r="CD30"/>
  <c r="CC30"/>
  <c r="CE30" s="1"/>
  <c r="BZ30"/>
  <c r="BY30"/>
  <c r="CG29"/>
  <c r="CF29"/>
  <c r="CH29" s="1"/>
  <c r="CE29"/>
  <c r="CD29"/>
  <c r="CC29"/>
  <c r="BZ29"/>
  <c r="BY29"/>
  <c r="CG28"/>
  <c r="CF28"/>
  <c r="CD28"/>
  <c r="CC28"/>
  <c r="BZ28"/>
  <c r="BY28"/>
  <c r="CB28" s="1"/>
  <c r="CG25"/>
  <c r="CF25"/>
  <c r="CD25"/>
  <c r="CC25"/>
  <c r="CE25" s="1"/>
  <c r="CB25"/>
  <c r="BZ25"/>
  <c r="BY25"/>
  <c r="CG24"/>
  <c r="CH24" s="1"/>
  <c r="CF24"/>
  <c r="CD24"/>
  <c r="CC24"/>
  <c r="BZ24"/>
  <c r="BY24"/>
  <c r="CG23"/>
  <c r="CF23"/>
  <c r="CH23" s="1"/>
  <c r="CE23"/>
  <c r="CD23"/>
  <c r="CC23"/>
  <c r="BZ23"/>
  <c r="BY23"/>
  <c r="CG22"/>
  <c r="CF22"/>
  <c r="CD22"/>
  <c r="CC22"/>
  <c r="BZ22"/>
  <c r="BY22"/>
  <c r="CB22" s="1"/>
  <c r="CG19"/>
  <c r="CF19"/>
  <c r="CD19"/>
  <c r="CC19"/>
  <c r="CE19" s="1"/>
  <c r="CB19"/>
  <c r="BZ19"/>
  <c r="BY19"/>
  <c r="CH18"/>
  <c r="CG18"/>
  <c r="CF18"/>
  <c r="CD18"/>
  <c r="CC18"/>
  <c r="CE18" s="1"/>
  <c r="BZ18"/>
  <c r="BY18"/>
  <c r="CG17"/>
  <c r="CF17"/>
  <c r="CH17" s="1"/>
  <c r="CD17"/>
  <c r="CC17"/>
  <c r="BZ17"/>
  <c r="BY17"/>
  <c r="CB17" s="1"/>
  <c r="CG16"/>
  <c r="CF16"/>
  <c r="CD16"/>
  <c r="CC16"/>
  <c r="CE16" s="1"/>
  <c r="CB16"/>
  <c r="BZ16"/>
  <c r="BY16"/>
  <c r="CG13"/>
  <c r="CF13"/>
  <c r="CD13"/>
  <c r="CC13"/>
  <c r="BZ13"/>
  <c r="BY13"/>
  <c r="CG12"/>
  <c r="CF12"/>
  <c r="CH12" s="1"/>
  <c r="CD12"/>
  <c r="CC12"/>
  <c r="BZ12"/>
  <c r="BY12"/>
  <c r="CB12" s="1"/>
  <c r="CG11"/>
  <c r="CF11"/>
  <c r="CD11"/>
  <c r="CC11"/>
  <c r="CE11" s="1"/>
  <c r="BZ11"/>
  <c r="BY11"/>
  <c r="CG10"/>
  <c r="CF10"/>
  <c r="CH10" s="1"/>
  <c r="CD10"/>
  <c r="CC10"/>
  <c r="BZ10"/>
  <c r="BY10"/>
  <c r="CB10" s="1"/>
  <c r="CG19" i="2"/>
  <c r="CF19"/>
  <c r="CD19"/>
  <c r="CC19"/>
  <c r="BZ19"/>
  <c r="BY19"/>
  <c r="CG18"/>
  <c r="CF18"/>
  <c r="CH18" s="1"/>
  <c r="CD18"/>
  <c r="CC18"/>
  <c r="BZ18"/>
  <c r="BY18"/>
  <c r="CB18" s="1"/>
  <c r="CH17"/>
  <c r="CG17"/>
  <c r="CF17"/>
  <c r="CD17"/>
  <c r="CC17"/>
  <c r="BZ17"/>
  <c r="BY17"/>
  <c r="CG16"/>
  <c r="CF16"/>
  <c r="CD16"/>
  <c r="CC16"/>
  <c r="BZ16"/>
  <c r="BY16"/>
  <c r="CB16" s="1"/>
  <c r="CG13"/>
  <c r="CF13"/>
  <c r="CD13"/>
  <c r="CC13"/>
  <c r="CE13" s="1"/>
  <c r="BZ13"/>
  <c r="BY13"/>
  <c r="CB13" s="1"/>
  <c r="CG12"/>
  <c r="CF12"/>
  <c r="CD12"/>
  <c r="CC12"/>
  <c r="CE12" s="1"/>
  <c r="BZ12"/>
  <c r="BY12"/>
  <c r="CG11"/>
  <c r="CF11"/>
  <c r="CH11" s="1"/>
  <c r="CD11"/>
  <c r="CC11"/>
  <c r="BZ11"/>
  <c r="BY11"/>
  <c r="CG10"/>
  <c r="CF10"/>
  <c r="CD10"/>
  <c r="CC10"/>
  <c r="CE10" s="1"/>
  <c r="BZ10"/>
  <c r="CB10" s="1"/>
  <c r="BY10"/>
  <c r="CG34" i="1"/>
  <c r="CF34"/>
  <c r="CH34" s="1"/>
  <c r="CE34"/>
  <c r="CD34"/>
  <c r="CC34"/>
  <c r="BZ34"/>
  <c r="BY34"/>
  <c r="CG33"/>
  <c r="CF33"/>
  <c r="CD33"/>
  <c r="CC33"/>
  <c r="CE33" s="1"/>
  <c r="BZ33"/>
  <c r="BY33"/>
  <c r="CB33" s="1"/>
  <c r="CG32"/>
  <c r="CH32" s="1"/>
  <c r="CF32"/>
  <c r="CD32"/>
  <c r="CC32"/>
  <c r="CE32" s="1"/>
  <c r="BZ32"/>
  <c r="BY32"/>
  <c r="CG31"/>
  <c r="CF31"/>
  <c r="CH31" s="1"/>
  <c r="CD31"/>
  <c r="CE31" s="1"/>
  <c r="CC31"/>
  <c r="BZ31"/>
  <c r="BY31"/>
  <c r="CB31" s="1"/>
  <c r="CG28"/>
  <c r="CF28"/>
  <c r="CD28"/>
  <c r="CC28"/>
  <c r="CE28" s="1"/>
  <c r="BZ28"/>
  <c r="BY28"/>
  <c r="CG27"/>
  <c r="CF27"/>
  <c r="CD27"/>
  <c r="CC27"/>
  <c r="CE27" s="1"/>
  <c r="CB27"/>
  <c r="BZ27"/>
  <c r="BY27"/>
  <c r="CG26"/>
  <c r="CF26"/>
  <c r="CD26"/>
  <c r="CC26"/>
  <c r="BZ26"/>
  <c r="BY26"/>
  <c r="CB26" s="1"/>
  <c r="CG25"/>
  <c r="CF25"/>
  <c r="CH25" s="1"/>
  <c r="CD25"/>
  <c r="CE25" s="1"/>
  <c r="CC25"/>
  <c r="BZ25"/>
  <c r="BY25"/>
  <c r="CB25" s="1"/>
  <c r="CG22"/>
  <c r="CF22"/>
  <c r="CD22"/>
  <c r="CC22"/>
  <c r="CE22" s="1"/>
  <c r="BZ22"/>
  <c r="CB22" s="1"/>
  <c r="BY22"/>
  <c r="CG21"/>
  <c r="CF21"/>
  <c r="CH21" s="1"/>
  <c r="CD21"/>
  <c r="CC21"/>
  <c r="BZ21"/>
  <c r="CB21" s="1"/>
  <c r="BY21"/>
  <c r="CG20"/>
  <c r="CF20"/>
  <c r="CD20"/>
  <c r="CC20"/>
  <c r="BZ20"/>
  <c r="BY20"/>
  <c r="CB20" s="1"/>
  <c r="CH17"/>
  <c r="CG17"/>
  <c r="CF17"/>
  <c r="CD17"/>
  <c r="CC17"/>
  <c r="CE17" s="1"/>
  <c r="BZ17"/>
  <c r="BY17"/>
  <c r="CG16"/>
  <c r="CF16"/>
  <c r="CH16" s="1"/>
  <c r="CD16"/>
  <c r="CC16"/>
  <c r="CE16" s="1"/>
  <c r="BZ16"/>
  <c r="CB16" s="1"/>
  <c r="BY16"/>
  <c r="CG15"/>
  <c r="CF15"/>
  <c r="CH15" s="1"/>
  <c r="CD15"/>
  <c r="CC15"/>
  <c r="BZ15"/>
  <c r="BY15"/>
  <c r="CB15" s="1"/>
  <c r="CG12"/>
  <c r="CH12" s="1"/>
  <c r="CF12"/>
  <c r="CD12"/>
  <c r="CC12"/>
  <c r="CE12" s="1"/>
  <c r="BZ12"/>
  <c r="BY12"/>
  <c r="CG11"/>
  <c r="CH11" s="1"/>
  <c r="CF11"/>
  <c r="CD11"/>
  <c r="CC11"/>
  <c r="CE11" s="1"/>
  <c r="BZ11"/>
  <c r="BY11"/>
  <c r="CG10"/>
  <c r="CF10"/>
  <c r="CH10" s="1"/>
  <c r="CE10"/>
  <c r="CD10"/>
  <c r="CC10"/>
  <c r="BZ10"/>
  <c r="BY10"/>
  <c r="E73" i="9" l="1"/>
  <c r="CE16" i="2"/>
  <c r="CB17"/>
  <c r="CE17"/>
  <c r="CH10"/>
  <c r="CE11"/>
  <c r="CH12"/>
  <c r="CB19"/>
  <c r="CH19"/>
  <c r="E72" i="9"/>
  <c r="CB11" i="1"/>
  <c r="CE15"/>
  <c r="CE20"/>
  <c r="CH22"/>
  <c r="CH27"/>
  <c r="CB32"/>
  <c r="CB11" i="2"/>
  <c r="CB12"/>
  <c r="CH13"/>
  <c r="CH16"/>
  <c r="CE18"/>
  <c r="CE19"/>
  <c r="CB13" i="3"/>
  <c r="CH13"/>
  <c r="CE22"/>
  <c r="CB23"/>
  <c r="CB24"/>
  <c r="CE28"/>
  <c r="CB29"/>
  <c r="CE10" i="4"/>
  <c r="CE13"/>
  <c r="CH17"/>
  <c r="CE13" i="5"/>
  <c r="CH16"/>
  <c r="CE19"/>
  <c r="CB31"/>
  <c r="CH31"/>
  <c r="CB16" i="6"/>
  <c r="CH16"/>
  <c r="CE17"/>
  <c r="CH30"/>
  <c r="CE31"/>
  <c r="CB34"/>
  <c r="CH42"/>
  <c r="CB12" i="1"/>
  <c r="CB17"/>
  <c r="CH20"/>
  <c r="CE21"/>
  <c r="CE26"/>
  <c r="CB28"/>
  <c r="CH28"/>
  <c r="CH33"/>
  <c r="CE10" i="3"/>
  <c r="CB11"/>
  <c r="CH11"/>
  <c r="CE12"/>
  <c r="CH16"/>
  <c r="CE17"/>
  <c r="CB18"/>
  <c r="CH19"/>
  <c r="CH25"/>
  <c r="CB30"/>
  <c r="CH31"/>
  <c r="CH34"/>
  <c r="CE36"/>
  <c r="CE37"/>
  <c r="CB41"/>
  <c r="CB42"/>
  <c r="CH43"/>
  <c r="CH46"/>
  <c r="CE48"/>
  <c r="CE49"/>
  <c r="CB53"/>
  <c r="CB54"/>
  <c r="CH55"/>
  <c r="CB12" i="4"/>
  <c r="CE16"/>
  <c r="CE19"/>
  <c r="CB12" i="5"/>
  <c r="CH23"/>
  <c r="CE24"/>
  <c r="CB25"/>
  <c r="CH25"/>
  <c r="CE28"/>
  <c r="CB29"/>
  <c r="CB19" i="6"/>
  <c r="CH19"/>
  <c r="CH35"/>
  <c r="CE36"/>
  <c r="CE37"/>
  <c r="CB40"/>
  <c r="E74" i="8"/>
  <c r="E75" i="9"/>
  <c r="CB10" i="1"/>
  <c r="CH26"/>
  <c r="CB34"/>
  <c r="CE13" i="3"/>
  <c r="CH22"/>
  <c r="CE24"/>
  <c r="CH28"/>
  <c r="CH10" i="4"/>
  <c r="CE12"/>
  <c r="CB13"/>
  <c r="CB18"/>
  <c r="CH19"/>
  <c r="CE16" i="5"/>
  <c r="CB17"/>
  <c r="CH17"/>
  <c r="CE18"/>
  <c r="CH19"/>
  <c r="CE23"/>
  <c r="CH24"/>
  <c r="CB28"/>
  <c r="CE31"/>
  <c r="CE23" i="6"/>
  <c r="CB24"/>
  <c r="CH24"/>
  <c r="CH41"/>
  <c r="E73" i="8"/>
  <c r="CH17" i="6"/>
  <c r="CB25"/>
  <c r="CB30"/>
  <c r="CE34"/>
  <c r="CE40"/>
  <c r="CH43"/>
  <c r="CH10"/>
  <c r="CE11"/>
  <c r="CB12"/>
  <c r="CE16"/>
  <c r="CB17"/>
  <c r="CE19"/>
  <c r="CH23"/>
  <c r="CE24"/>
  <c r="CH28"/>
  <c r="CB31"/>
  <c r="CH31"/>
  <c r="CB36"/>
  <c r="CH37"/>
  <c r="CE13"/>
  <c r="CE18"/>
  <c r="CH22"/>
  <c r="CH25"/>
  <c r="CB35"/>
  <c r="CB41"/>
  <c r="CB42"/>
  <c r="CB13"/>
  <c r="CH13"/>
  <c r="CB18"/>
  <c r="CE22"/>
  <c r="CB23"/>
  <c r="CE25"/>
  <c r="CB29"/>
  <c r="CH29"/>
  <c r="CE30"/>
  <c r="CH34"/>
  <c r="CH40"/>
  <c r="CE42"/>
  <c r="CE43"/>
  <c r="CH10" i="5"/>
  <c r="CH13"/>
  <c r="CE17"/>
  <c r="CB18"/>
  <c r="CB23"/>
  <c r="CE25"/>
  <c r="CE30"/>
  <c r="CH30"/>
  <c r="CH12"/>
  <c r="CB22"/>
  <c r="CE29"/>
  <c r="CB30"/>
  <c r="E56" i="10"/>
  <c r="E57"/>
  <c r="E59"/>
  <c r="E72" i="8"/>
  <c r="E72" i="7"/>
  <c r="E73"/>
  <c r="E75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<sst xmlns="http://schemas.openxmlformats.org/spreadsheetml/2006/main" count="1407" uniqueCount="232">
  <si>
    <t>PARTIDO GANADO</t>
  </si>
  <si>
    <t>PARTIDO PERDIDO</t>
  </si>
  <si>
    <t>SETS GANADOS</t>
  </si>
  <si>
    <t>SETS PERDIDOS</t>
  </si>
  <si>
    <t>JUEGOS GANADOS</t>
  </si>
  <si>
    <t>JUEGOS PERDIDOS</t>
  </si>
  <si>
    <t>Date: 28th,29th,30th Oct &amp; 4th,5th,6th Nov 2016</t>
  </si>
  <si>
    <t xml:space="preserve">BOYS' 10 &amp; Under </t>
  </si>
  <si>
    <t>GROUP 1</t>
  </si>
  <si>
    <t>NAME</t>
  </si>
  <si>
    <t>MATCHES WON</t>
  </si>
  <si>
    <t>MATCHES LOST</t>
  </si>
  <si>
    <t>SETS WON</t>
  </si>
  <si>
    <t>SETS LOST</t>
  </si>
  <si>
    <t>GAMES</t>
  </si>
  <si>
    <t>MATCHES PLAYED</t>
  </si>
  <si>
    <t>MATCH co-eff</t>
  </si>
  <si>
    <t>SET co-eff</t>
  </si>
  <si>
    <t>GAMES WON</t>
  </si>
  <si>
    <t>GAMES LOST</t>
  </si>
  <si>
    <t>GAME    co-eff</t>
  </si>
  <si>
    <t>FINAL POSITION</t>
  </si>
  <si>
    <t>BYNG</t>
  </si>
  <si>
    <t>ZACHERY</t>
  </si>
  <si>
    <t>SMITH</t>
  </si>
  <si>
    <t>YESHOWAH</t>
  </si>
  <si>
    <t>MARTIN</t>
  </si>
  <si>
    <t>NATHEN</t>
  </si>
  <si>
    <t>GROUP 2</t>
  </si>
  <si>
    <t>QUASHIE</t>
  </si>
  <si>
    <t>JACE</t>
  </si>
  <si>
    <t>MITCHELL</t>
  </si>
  <si>
    <t>JAYDEN</t>
  </si>
  <si>
    <t>PERMELL</t>
  </si>
  <si>
    <t>GROUP 3</t>
  </si>
  <si>
    <t xml:space="preserve">MATCH     co-eff  </t>
  </si>
  <si>
    <t>GAME        co-eff</t>
  </si>
  <si>
    <t>CHIN</t>
  </si>
  <si>
    <t xml:space="preserve">ALEX </t>
  </si>
  <si>
    <t>KOYLASS</t>
  </si>
  <si>
    <t>CALLUM</t>
  </si>
  <si>
    <t>GEORGE</t>
  </si>
  <si>
    <t>EZEKIEL</t>
  </si>
  <si>
    <t>GROUP 4</t>
  </si>
  <si>
    <t>DALLA COSTA</t>
  </si>
  <si>
    <t>KALE</t>
  </si>
  <si>
    <t>MERRY</t>
  </si>
  <si>
    <t>ALEXANDER</t>
  </si>
  <si>
    <t>ETIENNE</t>
  </si>
  <si>
    <t>MARC-ANTHONY</t>
  </si>
  <si>
    <t>RODRIGUEZ</t>
  </si>
  <si>
    <t>MARCOS</t>
  </si>
  <si>
    <t>GROUP 5</t>
  </si>
  <si>
    <t>HADDEN</t>
  </si>
  <si>
    <t>JAMES</t>
  </si>
  <si>
    <t>SHARMA</t>
  </si>
  <si>
    <t>ARAN</t>
  </si>
  <si>
    <t>BOXILL</t>
  </si>
  <si>
    <t>ISAIAH</t>
  </si>
  <si>
    <t>CHAN PAK</t>
  </si>
  <si>
    <t>LEEUM</t>
  </si>
  <si>
    <t xml:space="preserve">GIRLS' 10 &amp; Under </t>
  </si>
  <si>
    <t>GHURAN</t>
  </si>
  <si>
    <t>ZARA</t>
  </si>
  <si>
    <t>MAKAYLA</t>
  </si>
  <si>
    <t>DANIEL-JOSEPH</t>
  </si>
  <si>
    <t>JAEDA-LEE</t>
  </si>
  <si>
    <t>DOOKIE</t>
  </si>
  <si>
    <t>JORDANE</t>
  </si>
  <si>
    <t>SHAINA</t>
  </si>
  <si>
    <t>DOYLE</t>
  </si>
  <si>
    <t>SYDNEY</t>
  </si>
  <si>
    <t>ADAMS</t>
  </si>
  <si>
    <t>ROBYN</t>
  </si>
  <si>
    <t>GROUP  6</t>
  </si>
  <si>
    <t>GROUP  7</t>
  </si>
  <si>
    <t>GROUP  8</t>
  </si>
  <si>
    <t xml:space="preserve">BOYS' 12 &amp; Under </t>
  </si>
  <si>
    <t>WONG</t>
  </si>
  <si>
    <t xml:space="preserve">ETHAN </t>
  </si>
  <si>
    <t>RAMPERSAD</t>
  </si>
  <si>
    <t>JADEN</t>
  </si>
  <si>
    <t>RAMSAROOP</t>
  </si>
  <si>
    <t>TRISTAN</t>
  </si>
  <si>
    <t>ALEXIS</t>
  </si>
  <si>
    <t>JAMAL</t>
  </si>
  <si>
    <t>TRESTRAIL</t>
  </si>
  <si>
    <t>ETHAN-JUDE</t>
  </si>
  <si>
    <t>CHAMBERLAIN</t>
  </si>
  <si>
    <t>TYLER</t>
  </si>
  <si>
    <t>SEBASTIAN</t>
  </si>
  <si>
    <t>SYLVESTER</t>
  </si>
  <si>
    <t>BECKHAM</t>
  </si>
  <si>
    <t>CONYERS</t>
  </si>
  <si>
    <t>RYAN</t>
  </si>
  <si>
    <t>GONSALVES</t>
  </si>
  <si>
    <t>JOSH</t>
  </si>
  <si>
    <t>D'ARCY</t>
  </si>
  <si>
    <t>DOMINIC</t>
  </si>
  <si>
    <t>LORCAN</t>
  </si>
  <si>
    <t>WILLIAMS</t>
  </si>
  <si>
    <t>SAQIV</t>
  </si>
  <si>
    <t>HART</t>
  </si>
  <si>
    <t>ALI</t>
  </si>
  <si>
    <t>PASEA</t>
  </si>
  <si>
    <t>TIM</t>
  </si>
  <si>
    <t xml:space="preserve">TY </t>
  </si>
  <si>
    <t>CHUNG</t>
  </si>
  <si>
    <t>THOMAS</t>
  </si>
  <si>
    <t>READY</t>
  </si>
  <si>
    <t>NICHOLAS</t>
  </si>
  <si>
    <t>JEARY</t>
  </si>
  <si>
    <t>DANIEL</t>
  </si>
  <si>
    <t>PORTHER</t>
  </si>
  <si>
    <t>EMMANUEL</t>
  </si>
  <si>
    <t xml:space="preserve">GIRLS' 12 &amp; Under </t>
  </si>
  <si>
    <t>CAMERON</t>
  </si>
  <si>
    <t>AYASHA</t>
  </si>
  <si>
    <t>MAC KENZIE</t>
  </si>
  <si>
    <t>GABRIELLE</t>
  </si>
  <si>
    <t>CARRINGTON</t>
  </si>
  <si>
    <t>ELLA</t>
  </si>
  <si>
    <t>CHARLOTTE</t>
  </si>
  <si>
    <t>FABRES</t>
  </si>
  <si>
    <t>HALEIGH</t>
  </si>
  <si>
    <t>PASCALL</t>
  </si>
  <si>
    <t>ALYSSA</t>
  </si>
  <si>
    <t xml:space="preserve">BOYS' 14 &amp; Under </t>
  </si>
  <si>
    <t>LESLIE</t>
  </si>
  <si>
    <t>ALIJAH</t>
  </si>
  <si>
    <t>FRECTION</t>
  </si>
  <si>
    <t>ADRIAN</t>
  </si>
  <si>
    <t>MC KENZIE</t>
  </si>
  <si>
    <t>PRERCE</t>
  </si>
  <si>
    <t>OURA</t>
  </si>
  <si>
    <t>KATO</t>
  </si>
  <si>
    <t>NWOKOLO</t>
  </si>
  <si>
    <t>EBOLUM</t>
  </si>
  <si>
    <t>HINKSON</t>
  </si>
  <si>
    <t>LEVI</t>
  </si>
  <si>
    <t>SINGH</t>
  </si>
  <si>
    <t>JAYDON</t>
  </si>
  <si>
    <t>SHAMSI</t>
  </si>
  <si>
    <t>LUCA</t>
  </si>
  <si>
    <t>LESSEY</t>
  </si>
  <si>
    <t>MARK</t>
  </si>
  <si>
    <t>VALDEZ</t>
  </si>
  <si>
    <t>NATHAN</t>
  </si>
  <si>
    <t>DEVAUX</t>
  </si>
  <si>
    <t>CHARLES</t>
  </si>
  <si>
    <t>ENOCH</t>
  </si>
  <si>
    <t>ROSS-DICK</t>
  </si>
  <si>
    <t>ELLIOT</t>
  </si>
  <si>
    <t>DURAND</t>
  </si>
  <si>
    <t>ALEX-JADEN</t>
  </si>
  <si>
    <t xml:space="preserve">GIRLS' 14 &amp; Under </t>
  </si>
  <si>
    <t>FRANK</t>
  </si>
  <si>
    <t>KAELA</t>
  </si>
  <si>
    <t>AALISHA</t>
  </si>
  <si>
    <t>LAUREN</t>
  </si>
  <si>
    <t>LAWRENCE</t>
  </si>
  <si>
    <t>EMILY</t>
  </si>
  <si>
    <t>JADE</t>
  </si>
  <si>
    <t>MUKERJI</t>
  </si>
  <si>
    <t>CHELSEA</t>
  </si>
  <si>
    <t>MATA BREWER</t>
  </si>
  <si>
    <t>FABIANA</t>
  </si>
  <si>
    <t>BLACKMAN</t>
  </si>
  <si>
    <t>ARALIA</t>
  </si>
  <si>
    <t>RILEY-MOODOO</t>
  </si>
  <si>
    <t>VALENTINE</t>
  </si>
  <si>
    <t>SHAUNA</t>
  </si>
  <si>
    <t>ISABELLA</t>
  </si>
  <si>
    <t>SEALY</t>
  </si>
  <si>
    <t>JANAY</t>
  </si>
  <si>
    <t>CUDJOE</t>
  </si>
  <si>
    <t>KRYSHELLE</t>
  </si>
  <si>
    <t>CARMONA</t>
  </si>
  <si>
    <t>ANURA</t>
  </si>
  <si>
    <t>ORR</t>
  </si>
  <si>
    <t>NICOETTE</t>
  </si>
  <si>
    <t>LAW</t>
  </si>
  <si>
    <t>LEE YOUNG</t>
  </si>
  <si>
    <t>KEESA</t>
  </si>
  <si>
    <t/>
  </si>
  <si>
    <t xml:space="preserve">BOYS 16 SINGLES  MAIN DRAW </t>
  </si>
  <si>
    <t>Week of</t>
  </si>
  <si>
    <t>ITF Referee</t>
  </si>
  <si>
    <t>St.</t>
  </si>
  <si>
    <t>Rank</t>
  </si>
  <si>
    <t>Seed</t>
  </si>
  <si>
    <t>Family Name</t>
  </si>
  <si>
    <t>First name</t>
  </si>
  <si>
    <t>2nd Round</t>
  </si>
  <si>
    <t>Semifinals</t>
  </si>
  <si>
    <t>Final</t>
  </si>
  <si>
    <t>Winner</t>
  </si>
  <si>
    <t>Umpire</t>
  </si>
  <si>
    <t>AS</t>
  </si>
  <si>
    <t>BS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</si>
  <si>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</si>
  <si>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</si>
  <si>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</si>
  <si>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</si>
  <si>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</si>
  <si>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</si>
  <si>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</si>
  <si>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</si>
  <si>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</si>
  <si>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</si>
  <si>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</si>
  <si>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</si>
  <si>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</si>
  <si>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</si>
  <si>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</si>
  <si>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</si>
  <si>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</si>
  <si>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</si>
  <si>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</si>
  <si>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</si>
  <si>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</si>
  <si>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</si>
  <si>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</si>
  <si>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 xml:space="preserve">GIRLS 16 SINGLES  MAIN DRAW </t>
  </si>
  <si>
    <t xml:space="preserve">BOYS 18 SINGLES  MAIN DRAW </t>
  </si>
  <si>
    <t>Nationality</t>
  </si>
  <si>
    <t>as</t>
  </si>
  <si>
    <t>bs</t>
  </si>
  <si>
    <t>DEVIGNES</t>
  </si>
  <si>
    <t>JADA</t>
  </si>
  <si>
    <t xml:space="preserve">ZAC </t>
  </si>
  <si>
    <t xml:space="preserve">GIRLS 18 SINGLES  MAIN DRAW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</si>
</sst>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52">
    <font>
      <sz val="10"/>
      <name val="Arial"/>
    </font>
    <font>
      <sz val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sz val="26"/>
      <color indexed="8"/>
      <name val="Arial"/>
      <family val="2"/>
    </font>
    <font>
      <sz val="26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i/>
      <sz val="8"/>
      <color indexed="1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/>
    <xf numFmtId="0" fontId="4" fillId="0" borderId="0" xfId="0" applyFont="1" applyAlignment="1">
      <alignment textRotation="90"/>
    </xf>
    <xf numFmtId="0" fontId="5" fillId="0" borderId="0" xfId="0" applyFont="1" applyAlignment="1">
      <alignment textRotation="90"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textRotation="255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textRotation="255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11" fillId="0" borderId="2" xfId="0" applyFont="1" applyBorder="1" applyAlignment="1" applyProtection="1">
      <alignment horizontal="center" vertical="center" textRotation="90" wrapText="1"/>
      <protection locked="0"/>
    </xf>
    <xf numFmtId="0" fontId="11" fillId="0" borderId="6" xfId="0" applyFont="1" applyBorder="1" applyAlignment="1" applyProtection="1">
      <alignment horizontal="center" vertical="center" textRotation="90" wrapTex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vertical="center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wrapText="1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vertical="center"/>
    </xf>
    <xf numFmtId="0" fontId="16" fillId="0" borderId="18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14" fontId="13" fillId="0" borderId="8" xfId="0" applyNumberFormat="1" applyFont="1" applyBorder="1" applyAlignment="1">
      <alignment vertical="center"/>
    </xf>
    <xf numFmtId="0" fontId="6" fillId="0" borderId="0" xfId="0" applyFont="1" applyAlignment="1"/>
    <xf numFmtId="0" fontId="19" fillId="0" borderId="9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49" fontId="9" fillId="0" borderId="0" xfId="0" applyNumberFormat="1" applyFont="1" applyAlignment="1">
      <alignment vertical="top"/>
    </xf>
    <xf numFmtId="49" fontId="12" fillId="0" borderId="0" xfId="0" applyNumberFormat="1" applyFont="1" applyAlignment="1">
      <alignment vertical="top"/>
    </xf>
    <xf numFmtId="49" fontId="23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12" fillId="0" borderId="0" xfId="0" applyFont="1" applyAlignment="1">
      <alignment vertical="top"/>
    </xf>
    <xf numFmtId="49" fontId="25" fillId="0" borderId="0" xfId="0" applyNumberFormat="1" applyFont="1" applyAlignment="1">
      <alignment horizontal="left"/>
    </xf>
    <xf numFmtId="49" fontId="27" fillId="0" borderId="0" xfId="0" applyNumberFormat="1" applyFont="1"/>
    <xf numFmtId="49" fontId="28" fillId="0" borderId="0" xfId="0" applyNumberFormat="1" applyFont="1"/>
    <xf numFmtId="0" fontId="28" fillId="0" borderId="0" xfId="0" applyFont="1"/>
    <xf numFmtId="49" fontId="29" fillId="3" borderId="0" xfId="0" applyNumberFormat="1" applyFont="1" applyFill="1" applyAlignment="1">
      <alignment vertical="center"/>
    </xf>
    <xf numFmtId="49" fontId="30" fillId="3" borderId="0" xfId="0" applyNumberFormat="1" applyFont="1" applyFill="1" applyAlignment="1">
      <alignment vertical="center"/>
    </xf>
    <xf numFmtId="49" fontId="29" fillId="3" borderId="0" xfId="0" applyNumberFormat="1" applyFont="1" applyFill="1" applyAlignment="1">
      <alignment horizontal="left" vertical="center"/>
    </xf>
    <xf numFmtId="49" fontId="31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49" fontId="32" fillId="0" borderId="14" xfId="0" applyNumberFormat="1" applyFont="1" applyBorder="1" applyAlignment="1">
      <alignment vertical="center"/>
    </xf>
    <xf numFmtId="49" fontId="10" fillId="0" borderId="14" xfId="5" applyNumberFormat="1" applyFont="1" applyBorder="1" applyAlignment="1" applyProtection="1">
      <alignment vertical="center"/>
      <protection locked="0"/>
    </xf>
    <xf numFmtId="0" fontId="33" fillId="0" borderId="14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vertical="center"/>
    </xf>
    <xf numFmtId="49" fontId="34" fillId="0" borderId="14" xfId="0" applyNumberFormat="1" applyFont="1" applyBorder="1" applyAlignment="1">
      <alignment vertical="center"/>
    </xf>
    <xf numFmtId="49" fontId="35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36" fillId="3" borderId="0" xfId="0" applyNumberFormat="1" applyFont="1" applyFill="1" applyAlignment="1">
      <alignment horizontal="right" vertical="center"/>
    </xf>
    <xf numFmtId="49" fontId="36" fillId="3" borderId="0" xfId="0" applyNumberFormat="1" applyFont="1" applyFill="1" applyAlignment="1">
      <alignment horizontal="center" vertical="center"/>
    </xf>
    <xf numFmtId="49" fontId="36" fillId="3" borderId="0" xfId="0" applyNumberFormat="1" applyFont="1" applyFill="1" applyAlignment="1">
      <alignment horizontal="left" vertical="center"/>
    </xf>
    <xf numFmtId="49" fontId="37" fillId="3" borderId="0" xfId="0" applyNumberFormat="1" applyFont="1" applyFill="1" applyAlignment="1">
      <alignment horizontal="center" vertical="center"/>
    </xf>
    <xf numFmtId="49" fontId="37" fillId="3" borderId="0" xfId="0" applyNumberFormat="1" applyFont="1" applyFill="1" applyAlignment="1">
      <alignment vertical="center"/>
    </xf>
    <xf numFmtId="49" fontId="4" fillId="3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9" fillId="3" borderId="0" xfId="0" applyNumberFormat="1" applyFont="1" applyFill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1" fillId="4" borderId="26" xfId="0" applyFont="1" applyFill="1" applyBorder="1" applyAlignment="1">
      <alignment horizontal="center" vertical="center"/>
    </xf>
    <xf numFmtId="0" fontId="39" fillId="0" borderId="26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49" fontId="40" fillId="2" borderId="0" xfId="0" applyNumberFormat="1" applyFont="1" applyFill="1" applyAlignment="1">
      <alignment vertical="center"/>
    </xf>
    <xf numFmtId="49" fontId="43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27" xfId="0" applyFont="1" applyBorder="1" applyAlignment="1">
      <alignment vertical="center"/>
    </xf>
    <xf numFmtId="49" fontId="40" fillId="3" borderId="0" xfId="0" applyNumberFormat="1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45" fillId="5" borderId="28" xfId="0" applyFont="1" applyFill="1" applyBorder="1" applyAlignment="1">
      <alignment horizontal="right" vertical="center"/>
    </xf>
    <xf numFmtId="0" fontId="42" fillId="0" borderId="26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42" fillId="0" borderId="8" xfId="0" applyFont="1" applyBorder="1" applyAlignment="1">
      <alignment horizontal="center" vertical="center"/>
    </xf>
    <xf numFmtId="0" fontId="42" fillId="0" borderId="3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5" borderId="30" xfId="0" applyFont="1" applyFill="1" applyBorder="1" applyAlignment="1">
      <alignment horizontal="right" vertical="center"/>
    </xf>
    <xf numFmtId="49" fontId="42" fillId="0" borderId="26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0" fontId="42" fillId="0" borderId="30" xfId="0" applyFont="1" applyBorder="1" applyAlignment="1">
      <alignment vertical="center"/>
    </xf>
    <xf numFmtId="49" fontId="42" fillId="0" borderId="30" xfId="0" applyNumberFormat="1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46" fillId="0" borderId="8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26" xfId="0" applyFont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49" fontId="42" fillId="0" borderId="8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36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49" fontId="28" fillId="2" borderId="0" xfId="0" applyNumberFormat="1" applyFont="1" applyFill="1" applyAlignment="1">
      <alignment vertical="center"/>
    </xf>
    <xf numFmtId="49" fontId="47" fillId="2" borderId="0" xfId="0" applyNumberFormat="1" applyFont="1" applyFill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8" fillId="2" borderId="0" xfId="0" applyNumberFormat="1" applyFont="1" applyFill="1" applyAlignment="1">
      <alignment vertical="center"/>
    </xf>
    <xf numFmtId="49" fontId="49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9" fillId="3" borderId="32" xfId="0" applyFont="1" applyFill="1" applyBorder="1" applyAlignment="1">
      <alignment vertical="center"/>
    </xf>
    <xf numFmtId="0" fontId="29" fillId="3" borderId="33" xfId="0" applyFont="1" applyFill="1" applyBorder="1" applyAlignment="1">
      <alignment vertical="center"/>
    </xf>
    <xf numFmtId="0" fontId="29" fillId="3" borderId="34" xfId="0" applyFont="1" applyFill="1" applyBorder="1" applyAlignment="1">
      <alignment vertical="center"/>
    </xf>
    <xf numFmtId="49" fontId="31" fillId="3" borderId="33" xfId="0" applyNumberFormat="1" applyFont="1" applyFill="1" applyBorder="1" applyAlignment="1">
      <alignment horizontal="center" vertical="center"/>
    </xf>
    <xf numFmtId="49" fontId="31" fillId="3" borderId="33" xfId="0" applyNumberFormat="1" applyFont="1" applyFill="1" applyBorder="1" applyAlignment="1">
      <alignment vertical="center"/>
    </xf>
    <xf numFmtId="49" fontId="31" fillId="3" borderId="33" xfId="0" applyNumberFormat="1" applyFont="1" applyFill="1" applyBorder="1" applyAlignment="1">
      <alignment horizontal="centerContinuous" vertical="center"/>
    </xf>
    <xf numFmtId="49" fontId="31" fillId="3" borderId="35" xfId="0" applyNumberFormat="1" applyFont="1" applyFill="1" applyBorder="1" applyAlignment="1">
      <alignment horizontal="centerContinuous" vertical="center"/>
    </xf>
    <xf numFmtId="49" fontId="30" fillId="3" borderId="33" xfId="0" applyNumberFormat="1" applyFont="1" applyFill="1" applyBorder="1" applyAlignment="1">
      <alignment vertical="center"/>
    </xf>
    <xf numFmtId="49" fontId="30" fillId="3" borderId="35" xfId="0" applyNumberFormat="1" applyFont="1" applyFill="1" applyBorder="1" applyAlignment="1">
      <alignment vertical="center"/>
    </xf>
    <xf numFmtId="49" fontId="29" fillId="3" borderId="33" xfId="0" applyNumberFormat="1" applyFont="1" applyFill="1" applyBorder="1" applyAlignment="1">
      <alignment horizontal="left" vertical="center"/>
    </xf>
    <xf numFmtId="49" fontId="29" fillId="0" borderId="33" xfId="0" applyNumberFormat="1" applyFont="1" applyBorder="1" applyAlignment="1">
      <alignment horizontal="left" vertical="center"/>
    </xf>
    <xf numFmtId="49" fontId="30" fillId="2" borderId="35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49" fontId="36" fillId="0" borderId="36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30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2" borderId="0" xfId="0" applyFont="1" applyFill="1" applyAlignment="1">
      <alignment vertical="center"/>
    </xf>
    <xf numFmtId="49" fontId="36" fillId="2" borderId="0" xfId="0" applyNumberFormat="1" applyFont="1" applyFill="1" applyAlignment="1">
      <alignment horizontal="center" vertical="center"/>
    </xf>
    <xf numFmtId="49" fontId="36" fillId="2" borderId="30" xfId="0" applyNumberFormat="1" applyFont="1" applyFill="1" applyBorder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30" xfId="0" applyNumberFormat="1" applyFont="1" applyBorder="1" applyAlignment="1">
      <alignment vertical="center"/>
    </xf>
    <xf numFmtId="49" fontId="29" fillId="3" borderId="37" xfId="0" applyNumberFormat="1" applyFont="1" applyFill="1" applyBorder="1" applyAlignment="1">
      <alignment vertical="center"/>
    </xf>
    <xf numFmtId="49" fontId="29" fillId="3" borderId="38" xfId="0" applyNumberFormat="1" applyFont="1" applyFill="1" applyBorder="1" applyAlignment="1">
      <alignment vertical="center"/>
    </xf>
    <xf numFmtId="49" fontId="37" fillId="3" borderId="30" xfId="0" applyNumberFormat="1" applyFont="1" applyFill="1" applyBorder="1" applyAlignment="1">
      <alignment vertical="center"/>
    </xf>
    <xf numFmtId="0" fontId="36" fillId="0" borderId="26" xfId="0" applyFont="1" applyBorder="1" applyAlignment="1">
      <alignment vertical="center"/>
    </xf>
    <xf numFmtId="49" fontId="37" fillId="0" borderId="26" xfId="0" applyNumberFormat="1" applyFont="1" applyBorder="1" applyAlignment="1">
      <alignment vertical="center"/>
    </xf>
    <xf numFmtId="49" fontId="36" fillId="0" borderId="26" xfId="0" applyNumberFormat="1" applyFont="1" applyBorder="1" applyAlignment="1">
      <alignment vertical="center"/>
    </xf>
    <xf numFmtId="49" fontId="37" fillId="0" borderId="8" xfId="0" applyNumberFormat="1" applyFont="1" applyBorder="1" applyAlignment="1">
      <alignment vertical="center"/>
    </xf>
    <xf numFmtId="49" fontId="36" fillId="0" borderId="39" xfId="0" applyNumberFormat="1" applyFont="1" applyBorder="1" applyAlignment="1">
      <alignment vertical="center"/>
    </xf>
    <xf numFmtId="49" fontId="36" fillId="0" borderId="8" xfId="0" applyNumberFormat="1" applyFont="1" applyBorder="1" applyAlignment="1">
      <alignment horizontal="right" vertical="center"/>
    </xf>
    <xf numFmtId="0" fontId="36" fillId="3" borderId="36" xfId="0" applyFont="1" applyFill="1" applyBorder="1" applyAlignment="1">
      <alignment vertical="center"/>
    </xf>
    <xf numFmtId="49" fontId="36" fillId="3" borderId="30" xfId="0" applyNumberFormat="1" applyFont="1" applyFill="1" applyBorder="1" applyAlignment="1">
      <alignment horizontal="right" vertical="center"/>
    </xf>
    <xf numFmtId="0" fontId="29" fillId="3" borderId="39" xfId="0" applyFont="1" applyFill="1" applyBorder="1" applyAlignment="1">
      <alignment vertical="center"/>
    </xf>
    <xf numFmtId="0" fontId="29" fillId="3" borderId="26" xfId="0" applyFont="1" applyFill="1" applyBorder="1" applyAlignment="1">
      <alignment vertical="center"/>
    </xf>
    <xf numFmtId="0" fontId="29" fillId="3" borderId="40" xfId="0" applyFont="1" applyFill="1" applyBorder="1" applyAlignment="1">
      <alignment vertical="center"/>
    </xf>
    <xf numFmtId="0" fontId="36" fillId="0" borderId="30" xfId="0" applyFont="1" applyBorder="1" applyAlignment="1">
      <alignment horizontal="right" vertical="center"/>
    </xf>
    <xf numFmtId="0" fontId="36" fillId="0" borderId="8" xfId="0" applyFont="1" applyBorder="1" applyAlignment="1">
      <alignment horizontal="right" vertical="center"/>
    </xf>
    <xf numFmtId="49" fontId="36" fillId="0" borderId="26" xfId="0" applyNumberFormat="1" applyFont="1" applyBorder="1" applyAlignment="1">
      <alignment horizontal="center" vertical="center"/>
    </xf>
    <xf numFmtId="0" fontId="36" fillId="2" borderId="26" xfId="0" applyFont="1" applyFill="1" applyBorder="1" applyAlignment="1">
      <alignment vertical="center"/>
    </xf>
    <xf numFmtId="49" fontId="36" fillId="2" borderId="26" xfId="0" applyNumberFormat="1" applyFont="1" applyFill="1" applyBorder="1" applyAlignment="1">
      <alignment horizontal="center" vertical="center"/>
    </xf>
    <xf numFmtId="49" fontId="36" fillId="2" borderId="8" xfId="0" applyNumberFormat="1" applyFont="1" applyFill="1" applyBorder="1" applyAlignment="1">
      <alignment vertical="center"/>
    </xf>
    <xf numFmtId="49" fontId="50" fillId="0" borderId="26" xfId="0" applyNumberFormat="1" applyFont="1" applyBorder="1" applyAlignment="1">
      <alignment horizontal="center" vertical="center"/>
    </xf>
    <xf numFmtId="0" fontId="45" fillId="5" borderId="8" xfId="0" applyFont="1" applyFill="1" applyBorder="1" applyAlignment="1">
      <alignment horizontal="right" vertical="center"/>
    </xf>
    <xf numFmtId="0" fontId="37" fillId="0" borderId="0" xfId="0" applyFont="1"/>
    <xf numFmtId="0" fontId="27" fillId="0" borderId="0" xfId="0" applyFont="1"/>
    <xf numFmtId="49" fontId="42" fillId="0" borderId="0" xfId="0" applyNumberFormat="1" applyFont="1" applyBorder="1" applyAlignment="1">
      <alignment vertical="center"/>
    </xf>
    <xf numFmtId="49" fontId="40" fillId="2" borderId="0" xfId="0" applyNumberFormat="1" applyFont="1" applyFill="1" applyBorder="1" applyAlignment="1">
      <alignment vertical="center"/>
    </xf>
    <xf numFmtId="49" fontId="43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5" fillId="5" borderId="0" xfId="0" applyFont="1" applyFill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2" borderId="42" xfId="0" applyFont="1" applyFill="1" applyBorder="1" applyAlignment="1">
      <alignment wrapText="1"/>
    </xf>
    <xf numFmtId="49" fontId="2" fillId="0" borderId="0" xfId="0" applyNumberFormat="1" applyFont="1" applyAlignment="1">
      <alignment vertical="top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vertical="top"/>
    </xf>
    <xf numFmtId="0" fontId="20" fillId="0" borderId="0" xfId="0" applyFont="1" applyAlignment="1"/>
    <xf numFmtId="49" fontId="26" fillId="0" borderId="0" xfId="0" applyNumberFormat="1" applyFont="1" applyAlignment="1">
      <alignment horizontal="center"/>
    </xf>
    <xf numFmtId="14" fontId="8" fillId="0" borderId="14" xfId="0" applyNumberFormat="1" applyFont="1" applyBorder="1" applyAlignment="1">
      <alignment horizontal="center" vertical="center"/>
    </xf>
  </cellXfs>
  <cellStyles count="6">
    <cellStyle name="Currency 2" xfId="5"/>
    <cellStyle name="Milliers [0]_ACCEP°DBL" xfId="1"/>
    <cellStyle name="Milliers_ACCEP°DBL" xfId="2"/>
    <cellStyle name="Monétaire [0]_ACCEP°DBL" xfId="3"/>
    <cellStyle name="Monétaire_ACCEP°DBL" xfId="4"/>
    <cellStyle name="Normal" xfId="0" builtinId="0"/>
  </cellStyles>
  <dxfs count="56"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190500</xdr:colOff>
      <xdr:row>12</xdr:row>
      <xdr:rowOff>0</xdr:rowOff>
    </xdr:from>
    <xdr:to>
      <xdr:col>43</xdr:col>
      <xdr:colOff>47625</xdr:colOff>
      <xdr:row>12</xdr:row>
      <xdr:rowOff>533400</xdr:rowOff>
    </xdr:to>
    <xdr:pic>
      <xdr:nvPicPr>
        <xdr:cNvPr id="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7175" y="80010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209550</xdr:colOff>
      <xdr:row>11</xdr:row>
      <xdr:rowOff>47625</xdr:rowOff>
    </xdr:from>
    <xdr:to>
      <xdr:col>33</xdr:col>
      <xdr:colOff>66675</xdr:colOff>
      <xdr:row>11</xdr:row>
      <xdr:rowOff>581025</xdr:rowOff>
    </xdr:to>
    <xdr:pic>
      <xdr:nvPicPr>
        <xdr:cNvPr id="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72975" y="74199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190500</xdr:colOff>
      <xdr:row>10</xdr:row>
      <xdr:rowOff>47625</xdr:rowOff>
    </xdr:from>
    <xdr:to>
      <xdr:col>23</xdr:col>
      <xdr:colOff>47625</xdr:colOff>
      <xdr:row>10</xdr:row>
      <xdr:rowOff>581025</xdr:rowOff>
    </xdr:to>
    <xdr:pic>
      <xdr:nvPicPr>
        <xdr:cNvPr id="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67913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9</xdr:row>
      <xdr:rowOff>47625</xdr:rowOff>
    </xdr:from>
    <xdr:to>
      <xdr:col>13</xdr:col>
      <xdr:colOff>95250</xdr:colOff>
      <xdr:row>9</xdr:row>
      <xdr:rowOff>581025</xdr:rowOff>
    </xdr:to>
    <xdr:pic>
      <xdr:nvPicPr>
        <xdr:cNvPr id="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1626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171450</xdr:colOff>
      <xdr:row>17</xdr:row>
      <xdr:rowOff>0</xdr:rowOff>
    </xdr:from>
    <xdr:to>
      <xdr:col>43</xdr:col>
      <xdr:colOff>28575</xdr:colOff>
      <xdr:row>17</xdr:row>
      <xdr:rowOff>533400</xdr:rowOff>
    </xdr:to>
    <xdr:pic>
      <xdr:nvPicPr>
        <xdr:cNvPr id="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25" y="122396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190500</xdr:colOff>
      <xdr:row>16</xdr:row>
      <xdr:rowOff>47625</xdr:rowOff>
    </xdr:from>
    <xdr:to>
      <xdr:col>33</xdr:col>
      <xdr:colOff>47625</xdr:colOff>
      <xdr:row>16</xdr:row>
      <xdr:rowOff>581025</xdr:rowOff>
    </xdr:to>
    <xdr:pic>
      <xdr:nvPicPr>
        <xdr:cNvPr id="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3925" y="116586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161925</xdr:colOff>
      <xdr:row>15</xdr:row>
      <xdr:rowOff>47625</xdr:rowOff>
    </xdr:from>
    <xdr:to>
      <xdr:col>23</xdr:col>
      <xdr:colOff>19050</xdr:colOff>
      <xdr:row>15</xdr:row>
      <xdr:rowOff>581025</xdr:rowOff>
    </xdr:to>
    <xdr:pic>
      <xdr:nvPicPr>
        <xdr:cNvPr id="8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2100" y="110299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288623</xdr:colOff>
      <xdr:row>14</xdr:row>
      <xdr:rowOff>76201</xdr:rowOff>
    </xdr:from>
    <xdr:to>
      <xdr:col>13</xdr:col>
      <xdr:colOff>71269</xdr:colOff>
      <xdr:row>14</xdr:row>
      <xdr:rowOff>595313</xdr:rowOff>
    </xdr:to>
    <xdr:pic>
      <xdr:nvPicPr>
        <xdr:cNvPr id="9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0311" y="10410826"/>
          <a:ext cx="2568708" cy="519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123825</xdr:colOff>
      <xdr:row>22</xdr:row>
      <xdr:rowOff>0</xdr:rowOff>
    </xdr:from>
    <xdr:to>
      <xdr:col>42</xdr:col>
      <xdr:colOff>285750</xdr:colOff>
      <xdr:row>22</xdr:row>
      <xdr:rowOff>533400</xdr:rowOff>
    </xdr:to>
    <xdr:pic>
      <xdr:nvPicPr>
        <xdr:cNvPr id="10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675447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171450</xdr:colOff>
      <xdr:row>21</xdr:row>
      <xdr:rowOff>47625</xdr:rowOff>
    </xdr:from>
    <xdr:to>
      <xdr:col>33</xdr:col>
      <xdr:colOff>28575</xdr:colOff>
      <xdr:row>21</xdr:row>
      <xdr:rowOff>581025</xdr:rowOff>
    </xdr:to>
    <xdr:pic>
      <xdr:nvPicPr>
        <xdr:cNvPr id="11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4875" y="161734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219075</xdr:colOff>
      <xdr:row>20</xdr:row>
      <xdr:rowOff>76200</xdr:rowOff>
    </xdr:from>
    <xdr:to>
      <xdr:col>23</xdr:col>
      <xdr:colOff>76200</xdr:colOff>
      <xdr:row>20</xdr:row>
      <xdr:rowOff>609600</xdr:rowOff>
    </xdr:to>
    <xdr:pic>
      <xdr:nvPicPr>
        <xdr:cNvPr id="1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0" y="155733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66675</xdr:rowOff>
    </xdr:from>
    <xdr:to>
      <xdr:col>13</xdr:col>
      <xdr:colOff>171450</xdr:colOff>
      <xdr:row>19</xdr:row>
      <xdr:rowOff>600075</xdr:rowOff>
    </xdr:to>
    <xdr:pic>
      <xdr:nvPicPr>
        <xdr:cNvPr id="1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0" y="149352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171450</xdr:colOff>
      <xdr:row>27</xdr:row>
      <xdr:rowOff>28575</xdr:rowOff>
    </xdr:from>
    <xdr:to>
      <xdr:col>43</xdr:col>
      <xdr:colOff>28575</xdr:colOff>
      <xdr:row>27</xdr:row>
      <xdr:rowOff>561975</xdr:rowOff>
    </xdr:to>
    <xdr:pic>
      <xdr:nvPicPr>
        <xdr:cNvPr id="1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25" y="212979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219075</xdr:colOff>
      <xdr:row>26</xdr:row>
      <xdr:rowOff>47625</xdr:rowOff>
    </xdr:from>
    <xdr:to>
      <xdr:col>33</xdr:col>
      <xdr:colOff>76200</xdr:colOff>
      <xdr:row>26</xdr:row>
      <xdr:rowOff>581025</xdr:rowOff>
    </xdr:to>
    <xdr:pic>
      <xdr:nvPicPr>
        <xdr:cNvPr id="1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0" y="206883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190500</xdr:colOff>
      <xdr:row>25</xdr:row>
      <xdr:rowOff>47625</xdr:rowOff>
    </xdr:from>
    <xdr:to>
      <xdr:col>23</xdr:col>
      <xdr:colOff>47625</xdr:colOff>
      <xdr:row>25</xdr:row>
      <xdr:rowOff>581025</xdr:rowOff>
    </xdr:to>
    <xdr:pic>
      <xdr:nvPicPr>
        <xdr:cNvPr id="1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200596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24</xdr:row>
      <xdr:rowOff>47625</xdr:rowOff>
    </xdr:from>
    <xdr:to>
      <xdr:col>13</xdr:col>
      <xdr:colOff>238125</xdr:colOff>
      <xdr:row>24</xdr:row>
      <xdr:rowOff>581025</xdr:rowOff>
    </xdr:to>
    <xdr:pic>
      <xdr:nvPicPr>
        <xdr:cNvPr id="1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7450" y="19431000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238125</xdr:colOff>
      <xdr:row>33</xdr:row>
      <xdr:rowOff>19050</xdr:rowOff>
    </xdr:from>
    <xdr:to>
      <xdr:col>43</xdr:col>
      <xdr:colOff>95250</xdr:colOff>
      <xdr:row>33</xdr:row>
      <xdr:rowOff>552450</xdr:rowOff>
    </xdr:to>
    <xdr:pic>
      <xdr:nvPicPr>
        <xdr:cNvPr id="18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4800" y="264318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190500</xdr:colOff>
      <xdr:row>32</xdr:row>
      <xdr:rowOff>19050</xdr:rowOff>
    </xdr:from>
    <xdr:to>
      <xdr:col>33</xdr:col>
      <xdr:colOff>47625</xdr:colOff>
      <xdr:row>32</xdr:row>
      <xdr:rowOff>552450</xdr:rowOff>
    </xdr:to>
    <xdr:pic>
      <xdr:nvPicPr>
        <xdr:cNvPr id="19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3925" y="258032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238125</xdr:colOff>
      <xdr:row>31</xdr:row>
      <xdr:rowOff>66675</xdr:rowOff>
    </xdr:from>
    <xdr:to>
      <xdr:col>23</xdr:col>
      <xdr:colOff>95250</xdr:colOff>
      <xdr:row>31</xdr:row>
      <xdr:rowOff>600075</xdr:rowOff>
    </xdr:to>
    <xdr:pic>
      <xdr:nvPicPr>
        <xdr:cNvPr id="20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0" y="252222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30</xdr:row>
      <xdr:rowOff>19050</xdr:rowOff>
    </xdr:from>
    <xdr:to>
      <xdr:col>13</xdr:col>
      <xdr:colOff>190500</xdr:colOff>
      <xdr:row>30</xdr:row>
      <xdr:rowOff>552450</xdr:rowOff>
    </xdr:to>
    <xdr:pic>
      <xdr:nvPicPr>
        <xdr:cNvPr id="21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2454592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1928812</xdr:colOff>
      <xdr:row>4</xdr:row>
      <xdr:rowOff>261938</xdr:rowOff>
    </xdr:from>
    <xdr:to>
      <xdr:col>43</xdr:col>
      <xdr:colOff>95250</xdr:colOff>
      <xdr:row>4</xdr:row>
      <xdr:rowOff>3000375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38812" y="762001"/>
          <a:ext cx="12311063" cy="273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14</xdr:col>
      <xdr:colOff>0</xdr:colOff>
      <xdr:row>1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3340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47625</xdr:colOff>
      <xdr:row>12</xdr:row>
      <xdr:rowOff>47625</xdr:rowOff>
    </xdr:from>
    <xdr:to>
      <xdr:col>43</xdr:col>
      <xdr:colOff>219075</xdr:colOff>
      <xdr:row>12</xdr:row>
      <xdr:rowOff>581025</xdr:rowOff>
    </xdr:to>
    <xdr:pic>
      <xdr:nvPicPr>
        <xdr:cNvPr id="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68625" y="76581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238125</xdr:colOff>
      <xdr:row>11</xdr:row>
      <xdr:rowOff>47625</xdr:rowOff>
    </xdr:from>
    <xdr:to>
      <xdr:col>33</xdr:col>
      <xdr:colOff>95250</xdr:colOff>
      <xdr:row>11</xdr:row>
      <xdr:rowOff>581025</xdr:rowOff>
    </xdr:to>
    <xdr:pic>
      <xdr:nvPicPr>
        <xdr:cNvPr id="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550" y="70294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10</xdr:row>
      <xdr:rowOff>76200</xdr:rowOff>
    </xdr:from>
    <xdr:to>
      <xdr:col>22</xdr:col>
      <xdr:colOff>257175</xdr:colOff>
      <xdr:row>10</xdr:row>
      <xdr:rowOff>609600</xdr:rowOff>
    </xdr:to>
    <xdr:pic>
      <xdr:nvPicPr>
        <xdr:cNvPr id="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5" y="642937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9</xdr:row>
      <xdr:rowOff>47625</xdr:rowOff>
    </xdr:from>
    <xdr:to>
      <xdr:col>13</xdr:col>
      <xdr:colOff>219075</xdr:colOff>
      <xdr:row>9</xdr:row>
      <xdr:rowOff>581025</xdr:rowOff>
    </xdr:to>
    <xdr:pic>
      <xdr:nvPicPr>
        <xdr:cNvPr id="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8875" y="57721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123825</xdr:colOff>
      <xdr:row>18</xdr:row>
      <xdr:rowOff>76200</xdr:rowOff>
    </xdr:from>
    <xdr:to>
      <xdr:col>42</xdr:col>
      <xdr:colOff>285750</xdr:colOff>
      <xdr:row>18</xdr:row>
      <xdr:rowOff>609600</xdr:rowOff>
    </xdr:to>
    <xdr:pic>
      <xdr:nvPicPr>
        <xdr:cNvPr id="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2553950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266700</xdr:colOff>
      <xdr:row>17</xdr:row>
      <xdr:rowOff>47625</xdr:rowOff>
    </xdr:from>
    <xdr:to>
      <xdr:col>33</xdr:col>
      <xdr:colOff>123825</xdr:colOff>
      <xdr:row>17</xdr:row>
      <xdr:rowOff>581025</xdr:rowOff>
    </xdr:to>
    <xdr:pic>
      <xdr:nvPicPr>
        <xdr:cNvPr id="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30125" y="118967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16</xdr:row>
      <xdr:rowOff>47625</xdr:rowOff>
    </xdr:from>
    <xdr:to>
      <xdr:col>22</xdr:col>
      <xdr:colOff>257175</xdr:colOff>
      <xdr:row>16</xdr:row>
      <xdr:rowOff>581025</xdr:rowOff>
    </xdr:to>
    <xdr:pic>
      <xdr:nvPicPr>
        <xdr:cNvPr id="8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5" y="1126807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15</xdr:row>
      <xdr:rowOff>47625</xdr:rowOff>
    </xdr:from>
    <xdr:to>
      <xdr:col>13</xdr:col>
      <xdr:colOff>66675</xdr:colOff>
      <xdr:row>15</xdr:row>
      <xdr:rowOff>581025</xdr:rowOff>
    </xdr:to>
    <xdr:pic>
      <xdr:nvPicPr>
        <xdr:cNvPr id="9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106394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161925</xdr:colOff>
      <xdr:row>24</xdr:row>
      <xdr:rowOff>19050</xdr:rowOff>
    </xdr:from>
    <xdr:to>
      <xdr:col>43</xdr:col>
      <xdr:colOff>19050</xdr:colOff>
      <xdr:row>24</xdr:row>
      <xdr:rowOff>552450</xdr:rowOff>
    </xdr:to>
    <xdr:pic>
      <xdr:nvPicPr>
        <xdr:cNvPr id="10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68600" y="176403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76200</xdr:colOff>
      <xdr:row>23</xdr:row>
      <xdr:rowOff>66675</xdr:rowOff>
    </xdr:from>
    <xdr:to>
      <xdr:col>33</xdr:col>
      <xdr:colOff>238125</xdr:colOff>
      <xdr:row>23</xdr:row>
      <xdr:rowOff>600075</xdr:rowOff>
    </xdr:to>
    <xdr:pic>
      <xdr:nvPicPr>
        <xdr:cNvPr id="11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53950" y="1705927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238125</xdr:colOff>
      <xdr:row>22</xdr:row>
      <xdr:rowOff>28575</xdr:rowOff>
    </xdr:from>
    <xdr:to>
      <xdr:col>23</xdr:col>
      <xdr:colOff>95250</xdr:colOff>
      <xdr:row>22</xdr:row>
      <xdr:rowOff>561975</xdr:rowOff>
    </xdr:to>
    <xdr:pic>
      <xdr:nvPicPr>
        <xdr:cNvPr id="1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0" y="163925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21</xdr:row>
      <xdr:rowOff>19050</xdr:rowOff>
    </xdr:from>
    <xdr:to>
      <xdr:col>13</xdr:col>
      <xdr:colOff>47625</xdr:colOff>
      <xdr:row>21</xdr:row>
      <xdr:rowOff>552450</xdr:rowOff>
    </xdr:to>
    <xdr:pic>
      <xdr:nvPicPr>
        <xdr:cNvPr id="1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157543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209550</xdr:colOff>
      <xdr:row>30</xdr:row>
      <xdr:rowOff>47625</xdr:rowOff>
    </xdr:from>
    <xdr:to>
      <xdr:col>43</xdr:col>
      <xdr:colOff>66675</xdr:colOff>
      <xdr:row>30</xdr:row>
      <xdr:rowOff>581025</xdr:rowOff>
    </xdr:to>
    <xdr:pic>
      <xdr:nvPicPr>
        <xdr:cNvPr id="1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16225" y="228123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142875</xdr:colOff>
      <xdr:row>29</xdr:row>
      <xdr:rowOff>76200</xdr:rowOff>
    </xdr:from>
    <xdr:to>
      <xdr:col>33</xdr:col>
      <xdr:colOff>0</xdr:colOff>
      <xdr:row>29</xdr:row>
      <xdr:rowOff>609600</xdr:rowOff>
    </xdr:to>
    <xdr:pic>
      <xdr:nvPicPr>
        <xdr:cNvPr id="1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6300" y="222123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190500</xdr:colOff>
      <xdr:row>28</xdr:row>
      <xdr:rowOff>47625</xdr:rowOff>
    </xdr:from>
    <xdr:to>
      <xdr:col>23</xdr:col>
      <xdr:colOff>47625</xdr:colOff>
      <xdr:row>28</xdr:row>
      <xdr:rowOff>581025</xdr:rowOff>
    </xdr:to>
    <xdr:pic>
      <xdr:nvPicPr>
        <xdr:cNvPr id="1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215550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27</xdr:row>
      <xdr:rowOff>47625</xdr:rowOff>
    </xdr:from>
    <xdr:to>
      <xdr:col>13</xdr:col>
      <xdr:colOff>95250</xdr:colOff>
      <xdr:row>27</xdr:row>
      <xdr:rowOff>581025</xdr:rowOff>
    </xdr:to>
    <xdr:pic>
      <xdr:nvPicPr>
        <xdr:cNvPr id="1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09264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238125</xdr:colOff>
      <xdr:row>42</xdr:row>
      <xdr:rowOff>47625</xdr:rowOff>
    </xdr:from>
    <xdr:to>
      <xdr:col>43</xdr:col>
      <xdr:colOff>95250</xdr:colOff>
      <xdr:row>42</xdr:row>
      <xdr:rowOff>581025</xdr:rowOff>
    </xdr:to>
    <xdr:pic>
      <xdr:nvPicPr>
        <xdr:cNvPr id="18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4800" y="330993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190500</xdr:colOff>
      <xdr:row>41</xdr:row>
      <xdr:rowOff>47625</xdr:rowOff>
    </xdr:from>
    <xdr:to>
      <xdr:col>33</xdr:col>
      <xdr:colOff>47625</xdr:colOff>
      <xdr:row>41</xdr:row>
      <xdr:rowOff>581025</xdr:rowOff>
    </xdr:to>
    <xdr:pic>
      <xdr:nvPicPr>
        <xdr:cNvPr id="19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3925" y="324707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238125</xdr:colOff>
      <xdr:row>40</xdr:row>
      <xdr:rowOff>66675</xdr:rowOff>
    </xdr:from>
    <xdr:to>
      <xdr:col>23</xdr:col>
      <xdr:colOff>95250</xdr:colOff>
      <xdr:row>40</xdr:row>
      <xdr:rowOff>600075</xdr:rowOff>
    </xdr:to>
    <xdr:pic>
      <xdr:nvPicPr>
        <xdr:cNvPr id="20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0" y="318611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39</xdr:row>
      <xdr:rowOff>95250</xdr:rowOff>
    </xdr:from>
    <xdr:to>
      <xdr:col>13</xdr:col>
      <xdr:colOff>95250</xdr:colOff>
      <xdr:row>40</xdr:row>
      <xdr:rowOff>9525</xdr:rowOff>
    </xdr:to>
    <xdr:pic>
      <xdr:nvPicPr>
        <xdr:cNvPr id="21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31261050"/>
          <a:ext cx="2686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161925</xdr:colOff>
      <xdr:row>48</xdr:row>
      <xdr:rowOff>47625</xdr:rowOff>
    </xdr:from>
    <xdr:to>
      <xdr:col>43</xdr:col>
      <xdr:colOff>19050</xdr:colOff>
      <xdr:row>48</xdr:row>
      <xdr:rowOff>581025</xdr:rowOff>
    </xdr:to>
    <xdr:pic>
      <xdr:nvPicPr>
        <xdr:cNvPr id="2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68600" y="382428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190500</xdr:colOff>
      <xdr:row>47</xdr:row>
      <xdr:rowOff>47625</xdr:rowOff>
    </xdr:from>
    <xdr:to>
      <xdr:col>33</xdr:col>
      <xdr:colOff>47625</xdr:colOff>
      <xdr:row>47</xdr:row>
      <xdr:rowOff>581025</xdr:rowOff>
    </xdr:to>
    <xdr:pic>
      <xdr:nvPicPr>
        <xdr:cNvPr id="2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3925" y="376142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114300</xdr:colOff>
      <xdr:row>46</xdr:row>
      <xdr:rowOff>47625</xdr:rowOff>
    </xdr:from>
    <xdr:to>
      <xdr:col>22</xdr:col>
      <xdr:colOff>285750</xdr:colOff>
      <xdr:row>46</xdr:row>
      <xdr:rowOff>581025</xdr:rowOff>
    </xdr:to>
    <xdr:pic>
      <xdr:nvPicPr>
        <xdr:cNvPr id="2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34475" y="369855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45</xdr:row>
      <xdr:rowOff>76200</xdr:rowOff>
    </xdr:from>
    <xdr:to>
      <xdr:col>13</xdr:col>
      <xdr:colOff>190500</xdr:colOff>
      <xdr:row>45</xdr:row>
      <xdr:rowOff>609600</xdr:rowOff>
    </xdr:to>
    <xdr:pic>
      <xdr:nvPicPr>
        <xdr:cNvPr id="2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36385500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190500</xdr:colOff>
      <xdr:row>54</xdr:row>
      <xdr:rowOff>47625</xdr:rowOff>
    </xdr:from>
    <xdr:to>
      <xdr:col>43</xdr:col>
      <xdr:colOff>47625</xdr:colOff>
      <xdr:row>54</xdr:row>
      <xdr:rowOff>581025</xdr:rowOff>
    </xdr:to>
    <xdr:pic>
      <xdr:nvPicPr>
        <xdr:cNvPr id="2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7175" y="433863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123825</xdr:colOff>
      <xdr:row>53</xdr:row>
      <xdr:rowOff>76200</xdr:rowOff>
    </xdr:from>
    <xdr:to>
      <xdr:col>32</xdr:col>
      <xdr:colOff>285750</xdr:colOff>
      <xdr:row>53</xdr:row>
      <xdr:rowOff>609600</xdr:rowOff>
    </xdr:to>
    <xdr:pic>
      <xdr:nvPicPr>
        <xdr:cNvPr id="2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0" y="42786300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209550</xdr:colOff>
      <xdr:row>52</xdr:row>
      <xdr:rowOff>66675</xdr:rowOff>
    </xdr:from>
    <xdr:to>
      <xdr:col>23</xdr:col>
      <xdr:colOff>66675</xdr:colOff>
      <xdr:row>52</xdr:row>
      <xdr:rowOff>600075</xdr:rowOff>
    </xdr:to>
    <xdr:pic>
      <xdr:nvPicPr>
        <xdr:cNvPr id="28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5" y="421481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285750</xdr:colOff>
      <xdr:row>51</xdr:row>
      <xdr:rowOff>47625</xdr:rowOff>
    </xdr:from>
    <xdr:to>
      <xdr:col>13</xdr:col>
      <xdr:colOff>142875</xdr:colOff>
      <xdr:row>51</xdr:row>
      <xdr:rowOff>581025</xdr:rowOff>
    </xdr:to>
    <xdr:pic>
      <xdr:nvPicPr>
        <xdr:cNvPr id="29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62675" y="415004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257175</xdr:colOff>
      <xdr:row>36</xdr:row>
      <xdr:rowOff>47625</xdr:rowOff>
    </xdr:from>
    <xdr:to>
      <xdr:col>43</xdr:col>
      <xdr:colOff>114300</xdr:colOff>
      <xdr:row>36</xdr:row>
      <xdr:rowOff>581025</xdr:rowOff>
    </xdr:to>
    <xdr:pic>
      <xdr:nvPicPr>
        <xdr:cNvPr id="30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63850" y="279558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266700</xdr:colOff>
      <xdr:row>35</xdr:row>
      <xdr:rowOff>76200</xdr:rowOff>
    </xdr:from>
    <xdr:to>
      <xdr:col>33</xdr:col>
      <xdr:colOff>123825</xdr:colOff>
      <xdr:row>35</xdr:row>
      <xdr:rowOff>609600</xdr:rowOff>
    </xdr:to>
    <xdr:pic>
      <xdr:nvPicPr>
        <xdr:cNvPr id="31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30125" y="273558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219075</xdr:colOff>
      <xdr:row>34</xdr:row>
      <xdr:rowOff>19050</xdr:rowOff>
    </xdr:from>
    <xdr:to>
      <xdr:col>23</xdr:col>
      <xdr:colOff>76200</xdr:colOff>
      <xdr:row>34</xdr:row>
      <xdr:rowOff>552450</xdr:rowOff>
    </xdr:to>
    <xdr:pic>
      <xdr:nvPicPr>
        <xdr:cNvPr id="3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0" y="266700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33</xdr:row>
      <xdr:rowOff>28575</xdr:rowOff>
    </xdr:from>
    <xdr:to>
      <xdr:col>13</xdr:col>
      <xdr:colOff>95250</xdr:colOff>
      <xdr:row>33</xdr:row>
      <xdr:rowOff>561975</xdr:rowOff>
    </xdr:to>
    <xdr:pic>
      <xdr:nvPicPr>
        <xdr:cNvPr id="3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60508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4</xdr:row>
      <xdr:rowOff>23813</xdr:rowOff>
    </xdr:from>
    <xdr:to>
      <xdr:col>42</xdr:col>
      <xdr:colOff>28577</xdr:colOff>
      <xdr:row>4</xdr:row>
      <xdr:rowOff>2519363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4563" y="523876"/>
          <a:ext cx="11649077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257175</xdr:colOff>
      <xdr:row>12</xdr:row>
      <xdr:rowOff>66675</xdr:rowOff>
    </xdr:from>
    <xdr:to>
      <xdr:col>43</xdr:col>
      <xdr:colOff>114300</xdr:colOff>
      <xdr:row>12</xdr:row>
      <xdr:rowOff>600075</xdr:rowOff>
    </xdr:to>
    <xdr:pic>
      <xdr:nvPicPr>
        <xdr:cNvPr id="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63850" y="76485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266700</xdr:colOff>
      <xdr:row>11</xdr:row>
      <xdr:rowOff>0</xdr:rowOff>
    </xdr:from>
    <xdr:to>
      <xdr:col>33</xdr:col>
      <xdr:colOff>123825</xdr:colOff>
      <xdr:row>11</xdr:row>
      <xdr:rowOff>533400</xdr:rowOff>
    </xdr:to>
    <xdr:pic>
      <xdr:nvPicPr>
        <xdr:cNvPr id="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30125" y="69532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171450</xdr:colOff>
      <xdr:row>10</xdr:row>
      <xdr:rowOff>47625</xdr:rowOff>
    </xdr:from>
    <xdr:to>
      <xdr:col>23</xdr:col>
      <xdr:colOff>28575</xdr:colOff>
      <xdr:row>10</xdr:row>
      <xdr:rowOff>581025</xdr:rowOff>
    </xdr:to>
    <xdr:pic>
      <xdr:nvPicPr>
        <xdr:cNvPr id="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1625" y="63722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9</xdr:row>
      <xdr:rowOff>66675</xdr:rowOff>
    </xdr:from>
    <xdr:to>
      <xdr:col>13</xdr:col>
      <xdr:colOff>190500</xdr:colOff>
      <xdr:row>9</xdr:row>
      <xdr:rowOff>600075</xdr:rowOff>
    </xdr:to>
    <xdr:pic>
      <xdr:nvPicPr>
        <xdr:cNvPr id="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576262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285750</xdr:colOff>
      <xdr:row>18</xdr:row>
      <xdr:rowOff>28575</xdr:rowOff>
    </xdr:from>
    <xdr:to>
      <xdr:col>43</xdr:col>
      <xdr:colOff>142875</xdr:colOff>
      <xdr:row>18</xdr:row>
      <xdr:rowOff>561975</xdr:rowOff>
    </xdr:to>
    <xdr:pic>
      <xdr:nvPicPr>
        <xdr:cNvPr id="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92425" y="124777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161925</xdr:colOff>
      <xdr:row>17</xdr:row>
      <xdr:rowOff>66675</xdr:rowOff>
    </xdr:from>
    <xdr:to>
      <xdr:col>33</xdr:col>
      <xdr:colOff>19050</xdr:colOff>
      <xdr:row>17</xdr:row>
      <xdr:rowOff>600075</xdr:rowOff>
    </xdr:to>
    <xdr:pic>
      <xdr:nvPicPr>
        <xdr:cNvPr id="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5350" y="118872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285750</xdr:colOff>
      <xdr:row>16</xdr:row>
      <xdr:rowOff>28575</xdr:rowOff>
    </xdr:from>
    <xdr:to>
      <xdr:col>23</xdr:col>
      <xdr:colOff>142875</xdr:colOff>
      <xdr:row>16</xdr:row>
      <xdr:rowOff>561975</xdr:rowOff>
    </xdr:to>
    <xdr:pic>
      <xdr:nvPicPr>
        <xdr:cNvPr id="8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112204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15</xdr:row>
      <xdr:rowOff>47625</xdr:rowOff>
    </xdr:from>
    <xdr:to>
      <xdr:col>13</xdr:col>
      <xdr:colOff>190500</xdr:colOff>
      <xdr:row>15</xdr:row>
      <xdr:rowOff>581025</xdr:rowOff>
    </xdr:to>
    <xdr:pic>
      <xdr:nvPicPr>
        <xdr:cNvPr id="9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0610850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28575</xdr:colOff>
      <xdr:row>24</xdr:row>
      <xdr:rowOff>19050</xdr:rowOff>
    </xdr:from>
    <xdr:to>
      <xdr:col>43</xdr:col>
      <xdr:colOff>190500</xdr:colOff>
      <xdr:row>24</xdr:row>
      <xdr:rowOff>552450</xdr:rowOff>
    </xdr:to>
    <xdr:pic>
      <xdr:nvPicPr>
        <xdr:cNvPr id="10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9575" y="1761172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285750</xdr:colOff>
      <xdr:row>23</xdr:row>
      <xdr:rowOff>47625</xdr:rowOff>
    </xdr:from>
    <xdr:to>
      <xdr:col>33</xdr:col>
      <xdr:colOff>142875</xdr:colOff>
      <xdr:row>23</xdr:row>
      <xdr:rowOff>581025</xdr:rowOff>
    </xdr:to>
    <xdr:pic>
      <xdr:nvPicPr>
        <xdr:cNvPr id="11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170116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22</xdr:row>
      <xdr:rowOff>66675</xdr:rowOff>
    </xdr:from>
    <xdr:to>
      <xdr:col>23</xdr:col>
      <xdr:colOff>219075</xdr:colOff>
      <xdr:row>22</xdr:row>
      <xdr:rowOff>600075</xdr:rowOff>
    </xdr:to>
    <xdr:pic>
      <xdr:nvPicPr>
        <xdr:cNvPr id="1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82125" y="164020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21</xdr:row>
      <xdr:rowOff>66675</xdr:rowOff>
    </xdr:from>
    <xdr:to>
      <xdr:col>13</xdr:col>
      <xdr:colOff>95250</xdr:colOff>
      <xdr:row>21</xdr:row>
      <xdr:rowOff>600075</xdr:rowOff>
    </xdr:to>
    <xdr:pic>
      <xdr:nvPicPr>
        <xdr:cNvPr id="1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157734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142875</xdr:colOff>
      <xdr:row>30</xdr:row>
      <xdr:rowOff>19050</xdr:rowOff>
    </xdr:from>
    <xdr:to>
      <xdr:col>43</xdr:col>
      <xdr:colOff>0</xdr:colOff>
      <xdr:row>30</xdr:row>
      <xdr:rowOff>552450</xdr:rowOff>
    </xdr:to>
    <xdr:pic>
      <xdr:nvPicPr>
        <xdr:cNvPr id="1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9550" y="227552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285750</xdr:colOff>
      <xdr:row>29</xdr:row>
      <xdr:rowOff>47625</xdr:rowOff>
    </xdr:from>
    <xdr:to>
      <xdr:col>33</xdr:col>
      <xdr:colOff>142875</xdr:colOff>
      <xdr:row>29</xdr:row>
      <xdr:rowOff>581025</xdr:rowOff>
    </xdr:to>
    <xdr:pic>
      <xdr:nvPicPr>
        <xdr:cNvPr id="1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221551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171450</xdr:colOff>
      <xdr:row>28</xdr:row>
      <xdr:rowOff>28575</xdr:rowOff>
    </xdr:from>
    <xdr:to>
      <xdr:col>23</xdr:col>
      <xdr:colOff>28575</xdr:colOff>
      <xdr:row>28</xdr:row>
      <xdr:rowOff>561975</xdr:rowOff>
    </xdr:to>
    <xdr:pic>
      <xdr:nvPicPr>
        <xdr:cNvPr id="1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1625" y="215074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27</xdr:row>
      <xdr:rowOff>47625</xdr:rowOff>
    </xdr:from>
    <xdr:to>
      <xdr:col>13</xdr:col>
      <xdr:colOff>95250</xdr:colOff>
      <xdr:row>27</xdr:row>
      <xdr:rowOff>581025</xdr:rowOff>
    </xdr:to>
    <xdr:pic>
      <xdr:nvPicPr>
        <xdr:cNvPr id="1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208978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-1</xdr:colOff>
      <xdr:row>4</xdr:row>
      <xdr:rowOff>66572</xdr:rowOff>
    </xdr:from>
    <xdr:to>
      <xdr:col>42</xdr:col>
      <xdr:colOff>166687</xdr:colOff>
      <xdr:row>4</xdr:row>
      <xdr:rowOff>2433637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81687" y="566635"/>
          <a:ext cx="11930063" cy="236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171450</xdr:colOff>
      <xdr:row>12</xdr:row>
      <xdr:rowOff>66675</xdr:rowOff>
    </xdr:from>
    <xdr:to>
      <xdr:col>43</xdr:col>
      <xdr:colOff>28575</xdr:colOff>
      <xdr:row>12</xdr:row>
      <xdr:rowOff>600075</xdr:rowOff>
    </xdr:to>
    <xdr:pic>
      <xdr:nvPicPr>
        <xdr:cNvPr id="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25" y="80486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58294</xdr:colOff>
      <xdr:row>11</xdr:row>
      <xdr:rowOff>76200</xdr:rowOff>
    </xdr:from>
    <xdr:to>
      <xdr:col>33</xdr:col>
      <xdr:colOff>28575</xdr:colOff>
      <xdr:row>11</xdr:row>
      <xdr:rowOff>571500</xdr:rowOff>
    </xdr:to>
    <xdr:pic>
      <xdr:nvPicPr>
        <xdr:cNvPr id="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0794" y="7410450"/>
          <a:ext cx="2446781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106685</xdr:colOff>
      <xdr:row>10</xdr:row>
      <xdr:rowOff>23813</xdr:rowOff>
    </xdr:from>
    <xdr:to>
      <xdr:col>22</xdr:col>
      <xdr:colOff>200024</xdr:colOff>
      <xdr:row>10</xdr:row>
      <xdr:rowOff>523874</xdr:rowOff>
    </xdr:to>
    <xdr:pic>
      <xdr:nvPicPr>
        <xdr:cNvPr id="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93560" y="6738938"/>
          <a:ext cx="2260277" cy="50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92773</xdr:colOff>
      <xdr:row>9</xdr:row>
      <xdr:rowOff>85726</xdr:rowOff>
    </xdr:from>
    <xdr:to>
      <xdr:col>11</xdr:col>
      <xdr:colOff>238125</xdr:colOff>
      <xdr:row>9</xdr:row>
      <xdr:rowOff>595313</xdr:rowOff>
    </xdr:to>
    <xdr:pic>
      <xdr:nvPicPr>
        <xdr:cNvPr id="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74461" y="6181726"/>
          <a:ext cx="2312289" cy="509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171450</xdr:colOff>
      <xdr:row>18</xdr:row>
      <xdr:rowOff>76200</xdr:rowOff>
    </xdr:from>
    <xdr:to>
      <xdr:col>43</xdr:col>
      <xdr:colOff>28575</xdr:colOff>
      <xdr:row>18</xdr:row>
      <xdr:rowOff>609600</xdr:rowOff>
    </xdr:to>
    <xdr:pic>
      <xdr:nvPicPr>
        <xdr:cNvPr id="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78125" y="129254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171450</xdr:colOff>
      <xdr:row>17</xdr:row>
      <xdr:rowOff>76200</xdr:rowOff>
    </xdr:from>
    <xdr:to>
      <xdr:col>33</xdr:col>
      <xdr:colOff>28575</xdr:colOff>
      <xdr:row>17</xdr:row>
      <xdr:rowOff>609600</xdr:rowOff>
    </xdr:to>
    <xdr:pic>
      <xdr:nvPicPr>
        <xdr:cNvPr id="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4875" y="122967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16</xdr:row>
      <xdr:rowOff>47625</xdr:rowOff>
    </xdr:from>
    <xdr:to>
      <xdr:col>23</xdr:col>
      <xdr:colOff>114300</xdr:colOff>
      <xdr:row>16</xdr:row>
      <xdr:rowOff>581025</xdr:rowOff>
    </xdr:to>
    <xdr:pic>
      <xdr:nvPicPr>
        <xdr:cNvPr id="8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16395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47625</xdr:rowOff>
    </xdr:from>
    <xdr:to>
      <xdr:col>13</xdr:col>
      <xdr:colOff>171450</xdr:colOff>
      <xdr:row>15</xdr:row>
      <xdr:rowOff>581025</xdr:rowOff>
    </xdr:to>
    <xdr:pic>
      <xdr:nvPicPr>
        <xdr:cNvPr id="9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0" y="110109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190500</xdr:colOff>
      <xdr:row>19</xdr:row>
      <xdr:rowOff>0</xdr:rowOff>
    </xdr:from>
    <xdr:to>
      <xdr:col>43</xdr:col>
      <xdr:colOff>47625</xdr:colOff>
      <xdr:row>22</xdr:row>
      <xdr:rowOff>33338</xdr:rowOff>
    </xdr:to>
    <xdr:pic>
      <xdr:nvPicPr>
        <xdr:cNvPr id="10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7175" y="180403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219075</xdr:colOff>
      <xdr:row>19</xdr:row>
      <xdr:rowOff>0</xdr:rowOff>
    </xdr:from>
    <xdr:to>
      <xdr:col>33</xdr:col>
      <xdr:colOff>76200</xdr:colOff>
      <xdr:row>22</xdr:row>
      <xdr:rowOff>33338</xdr:rowOff>
    </xdr:to>
    <xdr:pic>
      <xdr:nvPicPr>
        <xdr:cNvPr id="11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0" y="174117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238125</xdr:colOff>
      <xdr:row>19</xdr:row>
      <xdr:rowOff>0</xdr:rowOff>
    </xdr:from>
    <xdr:to>
      <xdr:col>23</xdr:col>
      <xdr:colOff>95250</xdr:colOff>
      <xdr:row>22</xdr:row>
      <xdr:rowOff>33338</xdr:rowOff>
    </xdr:to>
    <xdr:pic>
      <xdr:nvPicPr>
        <xdr:cNvPr id="1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0" y="167830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161925</xdr:colOff>
      <xdr:row>19</xdr:row>
      <xdr:rowOff>0</xdr:rowOff>
    </xdr:from>
    <xdr:to>
      <xdr:col>43</xdr:col>
      <xdr:colOff>19050</xdr:colOff>
      <xdr:row>22</xdr:row>
      <xdr:rowOff>33338</xdr:rowOff>
    </xdr:to>
    <xdr:pic>
      <xdr:nvPicPr>
        <xdr:cNvPr id="1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68600" y="231838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47625</xdr:colOff>
      <xdr:row>19</xdr:row>
      <xdr:rowOff>0</xdr:rowOff>
    </xdr:from>
    <xdr:to>
      <xdr:col>33</xdr:col>
      <xdr:colOff>209550</xdr:colOff>
      <xdr:row>22</xdr:row>
      <xdr:rowOff>33338</xdr:rowOff>
    </xdr:to>
    <xdr:pic>
      <xdr:nvPicPr>
        <xdr:cNvPr id="1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2555200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190500</xdr:colOff>
      <xdr:row>19</xdr:row>
      <xdr:rowOff>0</xdr:rowOff>
    </xdr:from>
    <xdr:to>
      <xdr:col>23</xdr:col>
      <xdr:colOff>47625</xdr:colOff>
      <xdr:row>22</xdr:row>
      <xdr:rowOff>33338</xdr:rowOff>
    </xdr:to>
    <xdr:pic>
      <xdr:nvPicPr>
        <xdr:cNvPr id="1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219075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209550</xdr:colOff>
      <xdr:row>19</xdr:row>
      <xdr:rowOff>0</xdr:rowOff>
    </xdr:from>
    <xdr:to>
      <xdr:col>43</xdr:col>
      <xdr:colOff>66675</xdr:colOff>
      <xdr:row>22</xdr:row>
      <xdr:rowOff>33338</xdr:rowOff>
    </xdr:to>
    <xdr:pic>
      <xdr:nvPicPr>
        <xdr:cNvPr id="18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16225" y="282987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142875</xdr:colOff>
      <xdr:row>19</xdr:row>
      <xdr:rowOff>0</xdr:rowOff>
    </xdr:from>
    <xdr:to>
      <xdr:col>33</xdr:col>
      <xdr:colOff>0</xdr:colOff>
      <xdr:row>22</xdr:row>
      <xdr:rowOff>33338</xdr:rowOff>
    </xdr:to>
    <xdr:pic>
      <xdr:nvPicPr>
        <xdr:cNvPr id="19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6300" y="276796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42</xdr:col>
      <xdr:colOff>161925</xdr:colOff>
      <xdr:row>22</xdr:row>
      <xdr:rowOff>33338</xdr:rowOff>
    </xdr:to>
    <xdr:pic>
      <xdr:nvPicPr>
        <xdr:cNvPr id="2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06675" y="3342322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19</xdr:row>
      <xdr:rowOff>0</xdr:rowOff>
    </xdr:from>
    <xdr:to>
      <xdr:col>32</xdr:col>
      <xdr:colOff>161925</xdr:colOff>
      <xdr:row>22</xdr:row>
      <xdr:rowOff>33338</xdr:rowOff>
    </xdr:to>
    <xdr:pic>
      <xdr:nvPicPr>
        <xdr:cNvPr id="2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63425" y="3279457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238125</xdr:colOff>
      <xdr:row>19</xdr:row>
      <xdr:rowOff>0</xdr:rowOff>
    </xdr:from>
    <xdr:to>
      <xdr:col>43</xdr:col>
      <xdr:colOff>95250</xdr:colOff>
      <xdr:row>22</xdr:row>
      <xdr:rowOff>33338</xdr:rowOff>
    </xdr:to>
    <xdr:pic>
      <xdr:nvPicPr>
        <xdr:cNvPr id="2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4800" y="386429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238125</xdr:colOff>
      <xdr:row>19</xdr:row>
      <xdr:rowOff>0</xdr:rowOff>
    </xdr:from>
    <xdr:to>
      <xdr:col>33</xdr:col>
      <xdr:colOff>95250</xdr:colOff>
      <xdr:row>22</xdr:row>
      <xdr:rowOff>33338</xdr:rowOff>
    </xdr:to>
    <xdr:pic>
      <xdr:nvPicPr>
        <xdr:cNvPr id="2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550" y="379666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266700</xdr:colOff>
      <xdr:row>19</xdr:row>
      <xdr:rowOff>0</xdr:rowOff>
    </xdr:from>
    <xdr:to>
      <xdr:col>43</xdr:col>
      <xdr:colOff>123825</xdr:colOff>
      <xdr:row>22</xdr:row>
      <xdr:rowOff>33338</xdr:rowOff>
    </xdr:to>
    <xdr:pic>
      <xdr:nvPicPr>
        <xdr:cNvPr id="30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73375" y="437292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238125</xdr:colOff>
      <xdr:row>19</xdr:row>
      <xdr:rowOff>0</xdr:rowOff>
    </xdr:from>
    <xdr:to>
      <xdr:col>33</xdr:col>
      <xdr:colOff>95250</xdr:colOff>
      <xdr:row>22</xdr:row>
      <xdr:rowOff>33338</xdr:rowOff>
    </xdr:to>
    <xdr:pic>
      <xdr:nvPicPr>
        <xdr:cNvPr id="31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550" y="431292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71439</xdr:colOff>
      <xdr:row>4</xdr:row>
      <xdr:rowOff>48958</xdr:rowOff>
    </xdr:from>
    <xdr:to>
      <xdr:col>40</xdr:col>
      <xdr:colOff>114301</xdr:colOff>
      <xdr:row>4</xdr:row>
      <xdr:rowOff>2690811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53127" y="549021"/>
          <a:ext cx="11187112" cy="2641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209550</xdr:colOff>
      <xdr:row>12</xdr:row>
      <xdr:rowOff>47625</xdr:rowOff>
    </xdr:from>
    <xdr:to>
      <xdr:col>43</xdr:col>
      <xdr:colOff>66675</xdr:colOff>
      <xdr:row>12</xdr:row>
      <xdr:rowOff>581025</xdr:rowOff>
    </xdr:to>
    <xdr:pic>
      <xdr:nvPicPr>
        <xdr:cNvPr id="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16225" y="76295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95250</xdr:colOff>
      <xdr:row>11</xdr:row>
      <xdr:rowOff>47625</xdr:rowOff>
    </xdr:from>
    <xdr:to>
      <xdr:col>32</xdr:col>
      <xdr:colOff>257175</xdr:colOff>
      <xdr:row>11</xdr:row>
      <xdr:rowOff>581025</xdr:rowOff>
    </xdr:to>
    <xdr:pic>
      <xdr:nvPicPr>
        <xdr:cNvPr id="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58675" y="700087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161925</xdr:colOff>
      <xdr:row>10</xdr:row>
      <xdr:rowOff>66675</xdr:rowOff>
    </xdr:from>
    <xdr:to>
      <xdr:col>23</xdr:col>
      <xdr:colOff>19050</xdr:colOff>
      <xdr:row>10</xdr:row>
      <xdr:rowOff>600075</xdr:rowOff>
    </xdr:to>
    <xdr:pic>
      <xdr:nvPicPr>
        <xdr:cNvPr id="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2100" y="63912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9</xdr:row>
      <xdr:rowOff>28575</xdr:rowOff>
    </xdr:from>
    <xdr:to>
      <xdr:col>13</xdr:col>
      <xdr:colOff>19050</xdr:colOff>
      <xdr:row>9</xdr:row>
      <xdr:rowOff>561975</xdr:rowOff>
    </xdr:to>
    <xdr:pic>
      <xdr:nvPicPr>
        <xdr:cNvPr id="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57245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114300</xdr:colOff>
      <xdr:row>18</xdr:row>
      <xdr:rowOff>19050</xdr:rowOff>
    </xdr:from>
    <xdr:to>
      <xdr:col>42</xdr:col>
      <xdr:colOff>285750</xdr:colOff>
      <xdr:row>18</xdr:row>
      <xdr:rowOff>552450</xdr:rowOff>
    </xdr:to>
    <xdr:pic>
      <xdr:nvPicPr>
        <xdr:cNvPr id="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20975" y="124682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142875</xdr:colOff>
      <xdr:row>17</xdr:row>
      <xdr:rowOff>19050</xdr:rowOff>
    </xdr:from>
    <xdr:to>
      <xdr:col>33</xdr:col>
      <xdr:colOff>0</xdr:colOff>
      <xdr:row>17</xdr:row>
      <xdr:rowOff>552450</xdr:rowOff>
    </xdr:to>
    <xdr:pic>
      <xdr:nvPicPr>
        <xdr:cNvPr id="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06300" y="118395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285750</xdr:colOff>
      <xdr:row>16</xdr:row>
      <xdr:rowOff>47625</xdr:rowOff>
    </xdr:from>
    <xdr:to>
      <xdr:col>23</xdr:col>
      <xdr:colOff>142875</xdr:colOff>
      <xdr:row>16</xdr:row>
      <xdr:rowOff>581025</xdr:rowOff>
    </xdr:to>
    <xdr:pic>
      <xdr:nvPicPr>
        <xdr:cNvPr id="8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112395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15</xdr:row>
      <xdr:rowOff>95250</xdr:rowOff>
    </xdr:from>
    <xdr:to>
      <xdr:col>13</xdr:col>
      <xdr:colOff>66675</xdr:colOff>
      <xdr:row>16</xdr:row>
      <xdr:rowOff>9525</xdr:rowOff>
    </xdr:to>
    <xdr:pic>
      <xdr:nvPicPr>
        <xdr:cNvPr id="9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10658475"/>
          <a:ext cx="2686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23813</xdr:colOff>
      <xdr:row>2</xdr:row>
      <xdr:rowOff>32207</xdr:rowOff>
    </xdr:from>
    <xdr:to>
      <xdr:col>41</xdr:col>
      <xdr:colOff>238125</xdr:colOff>
      <xdr:row>4</xdr:row>
      <xdr:rowOff>2428875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1" y="365582"/>
          <a:ext cx="11668124" cy="2563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0</xdr:colOff>
      <xdr:row>12</xdr:row>
      <xdr:rowOff>19050</xdr:rowOff>
    </xdr:from>
    <xdr:to>
      <xdr:col>43</xdr:col>
      <xdr:colOff>171450</xdr:colOff>
      <xdr:row>12</xdr:row>
      <xdr:rowOff>552450</xdr:rowOff>
    </xdr:to>
    <xdr:pic>
      <xdr:nvPicPr>
        <xdr:cNvPr id="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0" y="75152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190500</xdr:colOff>
      <xdr:row>11</xdr:row>
      <xdr:rowOff>66675</xdr:rowOff>
    </xdr:from>
    <xdr:to>
      <xdr:col>33</xdr:col>
      <xdr:colOff>47625</xdr:colOff>
      <xdr:row>11</xdr:row>
      <xdr:rowOff>600075</xdr:rowOff>
    </xdr:to>
    <xdr:pic>
      <xdr:nvPicPr>
        <xdr:cNvPr id="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3925" y="69342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10</xdr:row>
      <xdr:rowOff>47625</xdr:rowOff>
    </xdr:from>
    <xdr:to>
      <xdr:col>23</xdr:col>
      <xdr:colOff>114300</xdr:colOff>
      <xdr:row>10</xdr:row>
      <xdr:rowOff>581025</xdr:rowOff>
    </xdr:to>
    <xdr:pic>
      <xdr:nvPicPr>
        <xdr:cNvPr id="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62865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9</xdr:row>
      <xdr:rowOff>66675</xdr:rowOff>
    </xdr:from>
    <xdr:to>
      <xdr:col>13</xdr:col>
      <xdr:colOff>19050</xdr:colOff>
      <xdr:row>9</xdr:row>
      <xdr:rowOff>600075</xdr:rowOff>
    </xdr:to>
    <xdr:pic>
      <xdr:nvPicPr>
        <xdr:cNvPr id="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56769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190500</xdr:colOff>
      <xdr:row>18</xdr:row>
      <xdr:rowOff>47625</xdr:rowOff>
    </xdr:from>
    <xdr:to>
      <xdr:col>43</xdr:col>
      <xdr:colOff>47625</xdr:colOff>
      <xdr:row>18</xdr:row>
      <xdr:rowOff>581025</xdr:rowOff>
    </xdr:to>
    <xdr:pic>
      <xdr:nvPicPr>
        <xdr:cNvPr id="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7175" y="124110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238125</xdr:colOff>
      <xdr:row>17</xdr:row>
      <xdr:rowOff>47625</xdr:rowOff>
    </xdr:from>
    <xdr:to>
      <xdr:col>33</xdr:col>
      <xdr:colOff>95250</xdr:colOff>
      <xdr:row>17</xdr:row>
      <xdr:rowOff>581025</xdr:rowOff>
    </xdr:to>
    <xdr:pic>
      <xdr:nvPicPr>
        <xdr:cNvPr id="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550" y="117824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285750</xdr:colOff>
      <xdr:row>16</xdr:row>
      <xdr:rowOff>47625</xdr:rowOff>
    </xdr:from>
    <xdr:to>
      <xdr:col>23</xdr:col>
      <xdr:colOff>142875</xdr:colOff>
      <xdr:row>16</xdr:row>
      <xdr:rowOff>581025</xdr:rowOff>
    </xdr:to>
    <xdr:pic>
      <xdr:nvPicPr>
        <xdr:cNvPr id="8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111537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15</xdr:row>
      <xdr:rowOff>47625</xdr:rowOff>
    </xdr:from>
    <xdr:to>
      <xdr:col>13</xdr:col>
      <xdr:colOff>123825</xdr:colOff>
      <xdr:row>15</xdr:row>
      <xdr:rowOff>581025</xdr:rowOff>
    </xdr:to>
    <xdr:pic>
      <xdr:nvPicPr>
        <xdr:cNvPr id="9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105251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28575</xdr:colOff>
      <xdr:row>24</xdr:row>
      <xdr:rowOff>66675</xdr:rowOff>
    </xdr:from>
    <xdr:to>
      <xdr:col>43</xdr:col>
      <xdr:colOff>190500</xdr:colOff>
      <xdr:row>24</xdr:row>
      <xdr:rowOff>600075</xdr:rowOff>
    </xdr:to>
    <xdr:pic>
      <xdr:nvPicPr>
        <xdr:cNvPr id="10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9575" y="1757362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285750</xdr:colOff>
      <xdr:row>23</xdr:row>
      <xdr:rowOff>19050</xdr:rowOff>
    </xdr:from>
    <xdr:to>
      <xdr:col>33</xdr:col>
      <xdr:colOff>142875</xdr:colOff>
      <xdr:row>23</xdr:row>
      <xdr:rowOff>552450</xdr:rowOff>
    </xdr:to>
    <xdr:pic>
      <xdr:nvPicPr>
        <xdr:cNvPr id="11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168973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190500</xdr:colOff>
      <xdr:row>22</xdr:row>
      <xdr:rowOff>76200</xdr:rowOff>
    </xdr:from>
    <xdr:to>
      <xdr:col>23</xdr:col>
      <xdr:colOff>47625</xdr:colOff>
      <xdr:row>22</xdr:row>
      <xdr:rowOff>609600</xdr:rowOff>
    </xdr:to>
    <xdr:pic>
      <xdr:nvPicPr>
        <xdr:cNvPr id="1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163258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28575</xdr:rowOff>
    </xdr:from>
    <xdr:to>
      <xdr:col>13</xdr:col>
      <xdr:colOff>171450</xdr:colOff>
      <xdr:row>21</xdr:row>
      <xdr:rowOff>561975</xdr:rowOff>
    </xdr:to>
    <xdr:pic>
      <xdr:nvPicPr>
        <xdr:cNvPr id="1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0" y="156495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95250</xdr:colOff>
      <xdr:row>30</xdr:row>
      <xdr:rowOff>47625</xdr:rowOff>
    </xdr:from>
    <xdr:to>
      <xdr:col>43</xdr:col>
      <xdr:colOff>257175</xdr:colOff>
      <xdr:row>30</xdr:row>
      <xdr:rowOff>581025</xdr:rowOff>
    </xdr:to>
    <xdr:pic>
      <xdr:nvPicPr>
        <xdr:cNvPr id="1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0" y="2269807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123825</xdr:colOff>
      <xdr:row>29</xdr:row>
      <xdr:rowOff>76200</xdr:rowOff>
    </xdr:from>
    <xdr:to>
      <xdr:col>33</xdr:col>
      <xdr:colOff>285750</xdr:colOff>
      <xdr:row>29</xdr:row>
      <xdr:rowOff>609600</xdr:rowOff>
    </xdr:to>
    <xdr:pic>
      <xdr:nvPicPr>
        <xdr:cNvPr id="1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01575" y="22098000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28</xdr:row>
      <xdr:rowOff>76200</xdr:rowOff>
    </xdr:from>
    <xdr:to>
      <xdr:col>23</xdr:col>
      <xdr:colOff>219075</xdr:colOff>
      <xdr:row>28</xdr:row>
      <xdr:rowOff>609600</xdr:rowOff>
    </xdr:to>
    <xdr:pic>
      <xdr:nvPicPr>
        <xdr:cNvPr id="16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82125" y="214693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95250</xdr:colOff>
      <xdr:row>27</xdr:row>
      <xdr:rowOff>66675</xdr:rowOff>
    </xdr:from>
    <xdr:to>
      <xdr:col>13</xdr:col>
      <xdr:colOff>266700</xdr:colOff>
      <xdr:row>27</xdr:row>
      <xdr:rowOff>600075</xdr:rowOff>
    </xdr:to>
    <xdr:pic>
      <xdr:nvPicPr>
        <xdr:cNvPr id="17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208311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238125</xdr:colOff>
      <xdr:row>36</xdr:row>
      <xdr:rowOff>19050</xdr:rowOff>
    </xdr:from>
    <xdr:to>
      <xdr:col>43</xdr:col>
      <xdr:colOff>95250</xdr:colOff>
      <xdr:row>36</xdr:row>
      <xdr:rowOff>552450</xdr:rowOff>
    </xdr:to>
    <xdr:pic>
      <xdr:nvPicPr>
        <xdr:cNvPr id="18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44800" y="278130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285750</xdr:colOff>
      <xdr:row>35</xdr:row>
      <xdr:rowOff>47625</xdr:rowOff>
    </xdr:from>
    <xdr:to>
      <xdr:col>33</xdr:col>
      <xdr:colOff>142875</xdr:colOff>
      <xdr:row>35</xdr:row>
      <xdr:rowOff>581025</xdr:rowOff>
    </xdr:to>
    <xdr:pic>
      <xdr:nvPicPr>
        <xdr:cNvPr id="19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9175" y="272129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238125</xdr:colOff>
      <xdr:row>34</xdr:row>
      <xdr:rowOff>47625</xdr:rowOff>
    </xdr:from>
    <xdr:to>
      <xdr:col>23</xdr:col>
      <xdr:colOff>95250</xdr:colOff>
      <xdr:row>34</xdr:row>
      <xdr:rowOff>581025</xdr:rowOff>
    </xdr:to>
    <xdr:pic>
      <xdr:nvPicPr>
        <xdr:cNvPr id="20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0" y="265842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33</xdr:row>
      <xdr:rowOff>19050</xdr:rowOff>
    </xdr:from>
    <xdr:to>
      <xdr:col>13</xdr:col>
      <xdr:colOff>219075</xdr:colOff>
      <xdr:row>33</xdr:row>
      <xdr:rowOff>552450</xdr:rowOff>
    </xdr:to>
    <xdr:pic>
      <xdr:nvPicPr>
        <xdr:cNvPr id="21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8875" y="2592705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285750</xdr:colOff>
      <xdr:row>42</xdr:row>
      <xdr:rowOff>19050</xdr:rowOff>
    </xdr:from>
    <xdr:to>
      <xdr:col>43</xdr:col>
      <xdr:colOff>142875</xdr:colOff>
      <xdr:row>42</xdr:row>
      <xdr:rowOff>552450</xdr:rowOff>
    </xdr:to>
    <xdr:pic>
      <xdr:nvPicPr>
        <xdr:cNvPr id="22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92425" y="329565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171450</xdr:colOff>
      <xdr:row>41</xdr:row>
      <xdr:rowOff>47625</xdr:rowOff>
    </xdr:from>
    <xdr:to>
      <xdr:col>33</xdr:col>
      <xdr:colOff>28575</xdr:colOff>
      <xdr:row>41</xdr:row>
      <xdr:rowOff>581025</xdr:rowOff>
    </xdr:to>
    <xdr:pic>
      <xdr:nvPicPr>
        <xdr:cNvPr id="23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4875" y="3235642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266700</xdr:colOff>
      <xdr:row>40</xdr:row>
      <xdr:rowOff>19050</xdr:rowOff>
    </xdr:from>
    <xdr:to>
      <xdr:col>23</xdr:col>
      <xdr:colOff>123825</xdr:colOff>
      <xdr:row>40</xdr:row>
      <xdr:rowOff>552450</xdr:rowOff>
    </xdr:to>
    <xdr:pic>
      <xdr:nvPicPr>
        <xdr:cNvPr id="24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5" y="31699200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39</xdr:row>
      <xdr:rowOff>47625</xdr:rowOff>
    </xdr:from>
    <xdr:to>
      <xdr:col>13</xdr:col>
      <xdr:colOff>209550</xdr:colOff>
      <xdr:row>39</xdr:row>
      <xdr:rowOff>581025</xdr:rowOff>
    </xdr:to>
    <xdr:pic>
      <xdr:nvPicPr>
        <xdr:cNvPr id="25" name="Picture 37" descr="Subway-Logo 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8875" y="31099125"/>
          <a:ext cx="2676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</xdr:colOff>
      <xdr:row>2</xdr:row>
      <xdr:rowOff>47625</xdr:rowOff>
    </xdr:from>
    <xdr:to>
      <xdr:col>43</xdr:col>
      <xdr:colOff>23813</xdr:colOff>
      <xdr:row>4</xdr:row>
      <xdr:rowOff>2476499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0" y="381000"/>
          <a:ext cx="12072938" cy="2595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13</xdr:col>
      <xdr:colOff>685800</xdr:colOff>
      <xdr:row>1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53340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13</xdr:col>
      <xdr:colOff>666750</xdr:colOff>
      <xdr:row>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53340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14</xdr:col>
      <xdr:colOff>66675</xdr:colOff>
      <xdr:row>1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0"/>
          <a:ext cx="53340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ille\Downloads\Subway%20Tennis%202016%20Draw%20Sheets\Under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ille\Downloads\Subway%20Tennis%202016%20Draw%20Sheets\Under%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'16 RR G1 - G8"/>
      <sheetName val="Girls'16 RR G1 - G8"/>
      <sheetName val="Boys Si Main Draw Sign-in sheet"/>
      <sheetName val="Boys Si Main Draw Prep"/>
      <sheetName val="Boys 16 Si Main "/>
      <sheetName val="Boys Si Main 24&amp;32"/>
      <sheetName val="Girl Si Main Draw Sign-in sh"/>
      <sheetName val="Girls Si Main Draw Prep"/>
      <sheetName val="Girls 16 Si Main "/>
      <sheetName val="Girls Si Main 24&amp;32"/>
      <sheetName val="Boys Si Consol Sign-in sheet"/>
      <sheetName val="Boys 16 Si Con Prep"/>
      <sheetName val="Boys Si Consol 16"/>
      <sheetName val="Boys Si Consol "/>
      <sheetName val="Boys Si Consol 32"/>
      <sheetName val="Girls Si Consol Sign-in sh"/>
      <sheetName val="Girls 16 Si Consol Prep"/>
      <sheetName val="Girls 16 Si Consol"/>
      <sheetName val="Girls Si Consol 24"/>
      <sheetName val="Girls Si Consol 32"/>
      <sheetName val="Boys 16 Do Sign-in sheet"/>
      <sheetName val="Boys Do Main Draw Prep"/>
      <sheetName val="Boys 16 Do Main "/>
      <sheetName val="Girls 16 Do Sign-in sheet"/>
      <sheetName val="Girls Do Main Draw Prep"/>
      <sheetName val="Girls 16 Do Main "/>
      <sheetName val="Plr List for OofP"/>
      <sheetName val="OofP 4 cts"/>
      <sheetName val="OofP 8 cts"/>
      <sheetName val="Practice Cts"/>
      <sheetName val="Offence Report"/>
      <sheetName val="Penalty card"/>
      <sheetName val="Medical Cert"/>
      <sheetName val="Unusual Ruling"/>
      <sheetName val="Country Codes"/>
      <sheetName val="Draw Help Sheet"/>
    </sheetNames>
    <sheetDataSet>
      <sheetData sheetId="0"/>
      <sheetData sheetId="1">
        <row r="10">
          <cell r="A10" t="str">
            <v>28th,29th,30th Oct &amp; 4th,5th,6th  Nov. 2016</v>
          </cell>
          <cell r="E10" t="str">
            <v>Lamech Kevin Clarke</v>
          </cell>
        </row>
      </sheetData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R5">
            <v>4</v>
          </cell>
        </row>
        <row r="7">
          <cell r="A7">
            <v>1</v>
          </cell>
          <cell r="B7" t="str">
            <v>RAMKISSOON</v>
          </cell>
          <cell r="C7" t="str">
            <v>ADAM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LAQUIS</v>
          </cell>
          <cell r="C8" t="str">
            <v>EDWARD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WILKINSON</v>
          </cell>
          <cell r="C9" t="str">
            <v>RAHSAAN</v>
          </cell>
          <cell r="M9">
            <v>3</v>
          </cell>
          <cell r="Q9">
            <v>999</v>
          </cell>
          <cell r="R9">
            <v>3</v>
          </cell>
        </row>
        <row r="10">
          <cell r="A10">
            <v>4</v>
          </cell>
          <cell r="B10" t="str">
            <v>MUKERJI</v>
          </cell>
          <cell r="C10" t="str">
            <v>JORDAN</v>
          </cell>
          <cell r="M10">
            <v>4</v>
          </cell>
          <cell r="Q10">
            <v>999</v>
          </cell>
          <cell r="R10">
            <v>4</v>
          </cell>
        </row>
        <row r="11">
          <cell r="A11">
            <v>5</v>
          </cell>
          <cell r="B11" t="str">
            <v>WEST</v>
          </cell>
          <cell r="C11" t="str">
            <v>SAMUEL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JEARY</v>
          </cell>
          <cell r="C12" t="str">
            <v>ETHAN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DAVID</v>
          </cell>
          <cell r="C13" t="str">
            <v>JOSHUA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ALEXANDER</v>
          </cell>
          <cell r="C14" t="str">
            <v>JOEL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LEE YOUNG</v>
          </cell>
          <cell r="C15" t="str">
            <v>KYLE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SHEPPARD</v>
          </cell>
          <cell r="C16" t="str">
            <v>LIAM</v>
          </cell>
          <cell r="M16">
            <v>999</v>
          </cell>
          <cell r="Q16">
            <v>999</v>
          </cell>
        </row>
        <row r="17">
          <cell r="A17">
            <v>11</v>
          </cell>
          <cell r="B17" t="str">
            <v>OLIVIER</v>
          </cell>
          <cell r="C17" t="str">
            <v>DERREL</v>
          </cell>
          <cell r="M17">
            <v>999</v>
          </cell>
          <cell r="Q17">
            <v>999</v>
          </cell>
        </row>
        <row r="18">
          <cell r="A18">
            <v>12</v>
          </cell>
          <cell r="B18" t="str">
            <v>ALTTEKIN</v>
          </cell>
          <cell r="C18" t="str">
            <v>BIHAM</v>
          </cell>
          <cell r="M18">
            <v>999</v>
          </cell>
          <cell r="Q18">
            <v>999</v>
          </cell>
        </row>
        <row r="19">
          <cell r="A19">
            <v>13</v>
          </cell>
          <cell r="B19" t="str">
            <v>KELLY</v>
          </cell>
          <cell r="C19" t="str">
            <v>VASHIST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B22" t="str">
            <v>BYE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3"/>
      <sheetData sheetId="14"/>
      <sheetData sheetId="15"/>
      <sheetData sheetId="16">
        <row r="5">
          <cell r="R5">
            <v>4</v>
          </cell>
        </row>
        <row r="7">
          <cell r="A7">
            <v>1</v>
          </cell>
          <cell r="B7" t="str">
            <v>KOYLASS</v>
          </cell>
          <cell r="C7" t="str">
            <v>VICTORIA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WHITTIER</v>
          </cell>
          <cell r="C8" t="str">
            <v>AURA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NWOKOLO</v>
          </cell>
          <cell r="C9" t="str">
            <v>OSENYONYE</v>
          </cell>
          <cell r="M9">
            <v>3</v>
          </cell>
          <cell r="Q9">
            <v>999</v>
          </cell>
          <cell r="R9">
            <v>3</v>
          </cell>
        </row>
        <row r="10">
          <cell r="A10">
            <v>4</v>
          </cell>
          <cell r="B10" t="str">
            <v>JONES</v>
          </cell>
          <cell r="C10" t="str">
            <v>ABIGAIL</v>
          </cell>
          <cell r="M10">
            <v>4</v>
          </cell>
          <cell r="Q10">
            <v>999</v>
          </cell>
          <cell r="R10">
            <v>4</v>
          </cell>
        </row>
        <row r="11">
          <cell r="A11">
            <v>5</v>
          </cell>
          <cell r="B11" t="str">
            <v>HOULLIER</v>
          </cell>
          <cell r="C11" t="str">
            <v>RHYSE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SABGA</v>
          </cell>
          <cell r="C12" t="str">
            <v>VIVAN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SABGA</v>
          </cell>
          <cell r="C13" t="str">
            <v>KIMBERLY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LEITCH</v>
          </cell>
          <cell r="C14" t="str">
            <v>KELSEY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SIRJU</v>
          </cell>
          <cell r="C15" t="str">
            <v>STEPHANIE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RAMJATTAN</v>
          </cell>
          <cell r="C16" t="str">
            <v>JADE</v>
          </cell>
          <cell r="M16">
            <v>999</v>
          </cell>
          <cell r="Q16">
            <v>999</v>
          </cell>
        </row>
        <row r="17">
          <cell r="A17">
            <v>11</v>
          </cell>
          <cell r="B17" t="str">
            <v>BRUCE</v>
          </cell>
          <cell r="C17" t="str">
            <v>ALEXIS</v>
          </cell>
          <cell r="M17">
            <v>999</v>
          </cell>
          <cell r="Q17">
            <v>999</v>
          </cell>
        </row>
        <row r="18">
          <cell r="A18">
            <v>12</v>
          </cell>
          <cell r="B18" t="str">
            <v>MILLER</v>
          </cell>
          <cell r="C18" t="str">
            <v>TERRELICIA</v>
          </cell>
          <cell r="M18">
            <v>999</v>
          </cell>
          <cell r="Q18">
            <v>999</v>
          </cell>
        </row>
        <row r="19">
          <cell r="A19">
            <v>13</v>
          </cell>
          <cell r="B19" t="str">
            <v>GEORGE</v>
          </cell>
          <cell r="C19" t="str">
            <v>SHANEIL</v>
          </cell>
          <cell r="M19">
            <v>999</v>
          </cell>
          <cell r="Q19">
            <v>999</v>
          </cell>
        </row>
        <row r="20">
          <cell r="A20">
            <v>14</v>
          </cell>
          <cell r="B20" t="str">
            <v>CLARKE</v>
          </cell>
          <cell r="C20" t="str">
            <v>MELISSA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B22" t="str">
            <v>BYE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'18 RR G1 - G8"/>
      <sheetName val="Girls'18 RR G1 - G8"/>
      <sheetName val="Boys Si Main Draw Sign-in sheet"/>
      <sheetName val="Boys Si Main Draw Prep"/>
      <sheetName val="Boys 18 Si Main "/>
      <sheetName val="Boys Si Main 24&amp;32"/>
      <sheetName val="Girl Si Main Draw Sign-in sh"/>
      <sheetName val="Girls Si Main Draw Prep"/>
      <sheetName val="Girls 18 Si Main "/>
      <sheetName val="Girls Si Main 24&amp;32"/>
      <sheetName val="Boys Si Consol Sign-in sheet"/>
      <sheetName val="Boys 18 Si Con Prep"/>
      <sheetName val="Boys Si Consol 16"/>
      <sheetName val="Boys Si Consol "/>
      <sheetName val="Boys Si Consol 32"/>
      <sheetName val="Girls Si Consol Sign-in sh"/>
      <sheetName val="Girls 18 Si Consol Prep"/>
      <sheetName val="Girls 18 Si Consol"/>
      <sheetName val="Girls Si Consol 24"/>
      <sheetName val="Girls Si Consol 32"/>
      <sheetName val="Boys 18 Do Sign-in sheet"/>
      <sheetName val="Boys Do Main Draw Prep"/>
      <sheetName val="Boys 18 Do Main "/>
      <sheetName val="Girls 18 Do Sign-in sheet"/>
      <sheetName val="Girls Do Main Draw Prep"/>
      <sheetName val="Girls 18 Do Main "/>
      <sheetName val="Plr List for OofP"/>
      <sheetName val="OofP 4 cts Sat"/>
      <sheetName val="OofP 4 cts Sat(2)"/>
      <sheetName val="OofP 4 cts Sun"/>
      <sheetName val="OofP 4 cts Sun (2)"/>
      <sheetName val="OofP 7cts Fri 28th  "/>
      <sheetName val="OofP 7cts Fri 28th (2)"/>
      <sheetName val="OofP 7cts Sat 29th)"/>
      <sheetName val="OofP 7cts Sat 29th (2)"/>
      <sheetName val="OofP 7cts Sun 30th "/>
      <sheetName val="OofP 7cts Sun 30th (2)"/>
      <sheetName val="OofP 4 cts Sun B "/>
      <sheetName val="OofP 4 cts Sun B (2)"/>
      <sheetName val="OofP 4 cts Fri "/>
      <sheetName val="OofP 4 cts Fri (2)"/>
      <sheetName val="OofP 4 cts Fri B "/>
      <sheetName val="OofP 4 cts Fri B (2)"/>
      <sheetName val="OofP 6 cts"/>
      <sheetName val="OofP 6 cts (2)"/>
      <sheetName val="OofP 8 cts"/>
      <sheetName val="Practice Cts"/>
      <sheetName val="Offence Report"/>
      <sheetName val="Penalty card"/>
      <sheetName val="Medical Cert"/>
      <sheetName val="Unusual Ruling"/>
      <sheetName val="Country Codes"/>
      <sheetName val="Draw Help Sheet"/>
    </sheetNames>
    <sheetDataSet>
      <sheetData sheetId="0"/>
      <sheetData sheetId="1">
        <row r="10">
          <cell r="A10" t="str">
            <v>28th,29th,30th Oct &amp; 4th,5th,6th  Nov. 2016</v>
          </cell>
          <cell r="E10" t="str">
            <v>Lamech Kevin Clarke</v>
          </cell>
        </row>
      </sheetData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R5">
            <v>4</v>
          </cell>
        </row>
        <row r="7">
          <cell r="A7">
            <v>1</v>
          </cell>
          <cell r="B7" t="str">
            <v>MOHAMMED</v>
          </cell>
          <cell r="C7" t="str">
            <v>NABEEL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ANDREWS</v>
          </cell>
          <cell r="C8" t="str">
            <v>CHE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THOMAS</v>
          </cell>
          <cell r="C9" t="str">
            <v>RYAN</v>
          </cell>
          <cell r="M9">
            <v>3</v>
          </cell>
          <cell r="Q9">
            <v>999</v>
          </cell>
          <cell r="R9">
            <v>3</v>
          </cell>
        </row>
        <row r="10">
          <cell r="A10">
            <v>4</v>
          </cell>
          <cell r="B10" t="str">
            <v>ESCALANTE</v>
          </cell>
          <cell r="C10" t="str">
            <v>ADAM</v>
          </cell>
          <cell r="M10">
            <v>4</v>
          </cell>
          <cell r="Q10">
            <v>999</v>
          </cell>
          <cell r="R10">
            <v>4</v>
          </cell>
        </row>
        <row r="11">
          <cell r="A11">
            <v>5</v>
          </cell>
          <cell r="B11" t="str">
            <v>CHAN</v>
          </cell>
          <cell r="C11" t="str">
            <v>AARON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DE FREITAS</v>
          </cell>
          <cell r="C12" t="str">
            <v>ADAM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CARTER</v>
          </cell>
          <cell r="C13" t="str">
            <v>AIDAN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TOM</v>
          </cell>
          <cell r="C14" t="str">
            <v>BRANDON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SING</v>
          </cell>
          <cell r="C15" t="str">
            <v>CLINT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BRUCE</v>
          </cell>
          <cell r="C16" t="str">
            <v>BRANDON</v>
          </cell>
          <cell r="M16">
            <v>999</v>
          </cell>
          <cell r="Q16">
            <v>999</v>
          </cell>
        </row>
        <row r="17">
          <cell r="A17">
            <v>11</v>
          </cell>
          <cell r="B17" t="str">
            <v>ALEXIS</v>
          </cell>
          <cell r="C17" t="str">
            <v>JAYDON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B22" t="str">
            <v>BYE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3"/>
      <sheetData sheetId="14"/>
      <sheetData sheetId="15"/>
      <sheetData sheetId="16">
        <row r="5">
          <cell r="R5">
            <v>2</v>
          </cell>
        </row>
        <row r="7">
          <cell r="A7">
            <v>1</v>
          </cell>
          <cell r="B7" t="str">
            <v>TRESTRAIL</v>
          </cell>
          <cell r="C7" t="str">
            <v>EMMA-ROSE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DAVIS</v>
          </cell>
          <cell r="C8" t="str">
            <v>EMMA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TOM YEW</v>
          </cell>
          <cell r="C9" t="str">
            <v>JADE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>SKEENE</v>
          </cell>
          <cell r="C10" t="str">
            <v>THALIA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LEE ASSANG</v>
          </cell>
          <cell r="C11" t="str">
            <v>YIN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KING</v>
          </cell>
          <cell r="C12" t="str">
            <v>ANYA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ROBERTS</v>
          </cell>
          <cell r="C13" t="str">
            <v>KADIY'A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ALTTEKIN</v>
          </cell>
          <cell r="C14" t="str">
            <v>DESTINA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N7" t="str">
            <v>ROBYN ADAMS ()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0070C0"/>
  </sheetPr>
  <dimension ref="A1:CI34"/>
  <sheetViews>
    <sheetView topLeftCell="A13" zoomScale="40" zoomScaleNormal="50" zoomScaleSheetLayoutView="25" workbookViewId="0">
      <selection activeCell="CQ23" sqref="CQ23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44" width="4.7109375" customWidth="1"/>
    <col min="45" max="45" width="0.5703125" hidden="1" customWidth="1"/>
    <col min="46" max="75" width="2.7109375" hidden="1" customWidth="1"/>
    <col min="76" max="76" width="5.42578125" hidden="1" customWidth="1"/>
    <col min="77" max="79" width="5.7109375" customWidth="1"/>
    <col min="80" max="80" width="12.140625" customWidth="1"/>
    <col min="81" max="82" width="5.7109375" customWidth="1"/>
    <col min="83" max="83" width="12.140625" customWidth="1"/>
    <col min="84" max="84" width="7.5703125" customWidth="1"/>
    <col min="85" max="85" width="8.7109375" customWidth="1"/>
    <col min="86" max="87" width="12.140625" customWidth="1"/>
  </cols>
  <sheetData>
    <row r="1" spans="1:87">
      <c r="H1" s="203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87"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87" ht="12" customHeigh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87" ht="2.25" customHeight="1">
      <c r="E4" s="2"/>
      <c r="F4" s="2"/>
      <c r="G4" s="3"/>
      <c r="H4" s="3"/>
      <c r="I4" s="3"/>
      <c r="J4" s="3"/>
      <c r="K4" s="3"/>
      <c r="L4" s="3"/>
      <c r="M4" s="3"/>
      <c r="N4" s="3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2" t="s">
        <v>0</v>
      </c>
      <c r="BF4" s="2" t="s">
        <v>1</v>
      </c>
      <c r="BG4" s="3" t="s">
        <v>2</v>
      </c>
      <c r="BH4" s="3" t="s">
        <v>3</v>
      </c>
      <c r="BI4" s="3" t="s">
        <v>4</v>
      </c>
      <c r="BJ4" s="3" t="s">
        <v>5</v>
      </c>
      <c r="BK4" s="3" t="s">
        <v>4</v>
      </c>
      <c r="BL4" s="3" t="s">
        <v>5</v>
      </c>
      <c r="BM4" s="3" t="s">
        <v>4</v>
      </c>
      <c r="BN4" s="3" t="s">
        <v>5</v>
      </c>
      <c r="BO4" s="2" t="s">
        <v>0</v>
      </c>
      <c r="BP4" s="2" t="s">
        <v>1</v>
      </c>
      <c r="BQ4" s="3" t="s">
        <v>2</v>
      </c>
      <c r="BR4" s="3" t="s">
        <v>3</v>
      </c>
      <c r="BS4" s="3" t="s">
        <v>4</v>
      </c>
      <c r="BT4" s="3" t="s">
        <v>5</v>
      </c>
      <c r="BU4" s="3" t="s">
        <v>4</v>
      </c>
      <c r="BV4" s="3" t="s">
        <v>5</v>
      </c>
      <c r="BW4" s="3" t="s">
        <v>4</v>
      </c>
      <c r="BX4" s="3" t="s">
        <v>5</v>
      </c>
    </row>
    <row r="5" spans="1:87" ht="237.75" customHeight="1">
      <c r="C5" s="4"/>
      <c r="D5" s="4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</row>
    <row r="6" spans="1:87" ht="45">
      <c r="C6" s="206" t="s">
        <v>6</v>
      </c>
      <c r="D6" s="206"/>
      <c r="E6" s="206"/>
      <c r="F6" s="206"/>
      <c r="G6" s="206"/>
      <c r="H6" s="206"/>
      <c r="I6" s="206"/>
      <c r="J6" s="206"/>
      <c r="K6" s="206"/>
      <c r="L6" s="206"/>
      <c r="M6" s="4"/>
      <c r="N6" s="4"/>
      <c r="O6" s="4"/>
      <c r="P6" s="4"/>
      <c r="Q6" s="5" t="s">
        <v>7</v>
      </c>
      <c r="R6" s="4"/>
      <c r="S6" s="4"/>
      <c r="T6" s="4"/>
      <c r="U6" s="4"/>
      <c r="V6" s="4"/>
      <c r="W6" s="4"/>
      <c r="X6" s="4"/>
    </row>
    <row r="7" spans="1:87" ht="30">
      <c r="A7" s="6"/>
      <c r="B7" s="4" t="s">
        <v>8</v>
      </c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8"/>
      <c r="CC7" s="6"/>
      <c r="CD7" s="6"/>
      <c r="CE7" s="8"/>
      <c r="CF7" s="6"/>
      <c r="CG7" s="6"/>
      <c r="CH7" s="8"/>
      <c r="CI7" s="8"/>
    </row>
    <row r="8" spans="1:87" ht="13.5" thickBot="1">
      <c r="A8" s="6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8"/>
      <c r="CC8" s="6"/>
      <c r="CD8" s="6"/>
      <c r="CE8" s="8"/>
      <c r="CF8" s="6"/>
      <c r="CG8" s="6"/>
      <c r="CH8" s="8"/>
      <c r="CI8" s="8"/>
    </row>
    <row r="9" spans="1:87" ht="116.1" customHeight="1" thickBot="1">
      <c r="A9" s="8"/>
      <c r="B9" s="9"/>
      <c r="C9" s="10" t="s">
        <v>9</v>
      </c>
      <c r="D9" s="10"/>
      <c r="E9" s="11" t="s">
        <v>10</v>
      </c>
      <c r="F9" s="11" t="s">
        <v>11</v>
      </c>
      <c r="G9" s="11" t="s">
        <v>12</v>
      </c>
      <c r="H9" s="11" t="s">
        <v>13</v>
      </c>
      <c r="I9" s="12" t="s">
        <v>14</v>
      </c>
      <c r="J9" s="13"/>
      <c r="K9" s="13"/>
      <c r="L9" s="13"/>
      <c r="M9" s="13"/>
      <c r="N9" s="14"/>
      <c r="O9" s="11" t="s">
        <v>10</v>
      </c>
      <c r="P9" s="11" t="s">
        <v>11</v>
      </c>
      <c r="Q9" s="11" t="s">
        <v>12</v>
      </c>
      <c r="R9" s="11" t="s">
        <v>13</v>
      </c>
      <c r="S9" s="12" t="s">
        <v>14</v>
      </c>
      <c r="T9" s="13"/>
      <c r="U9" s="13"/>
      <c r="V9" s="13"/>
      <c r="W9" s="13"/>
      <c r="X9" s="13"/>
      <c r="Y9" s="15" t="s">
        <v>10</v>
      </c>
      <c r="Z9" s="11" t="s">
        <v>11</v>
      </c>
      <c r="AA9" s="11" t="s">
        <v>12</v>
      </c>
      <c r="AB9" s="11" t="s">
        <v>13</v>
      </c>
      <c r="AC9" s="12" t="s">
        <v>14</v>
      </c>
      <c r="AD9" s="13"/>
      <c r="AE9" s="13"/>
      <c r="AF9" s="13"/>
      <c r="AG9" s="13"/>
      <c r="AH9" s="14"/>
      <c r="AI9" s="11" t="s">
        <v>10</v>
      </c>
      <c r="AJ9" s="11" t="s">
        <v>11</v>
      </c>
      <c r="AK9" s="11" t="s">
        <v>12</v>
      </c>
      <c r="AL9" s="11" t="s">
        <v>13</v>
      </c>
      <c r="AM9" s="12" t="s">
        <v>14</v>
      </c>
      <c r="AN9" s="13"/>
      <c r="AO9" s="13"/>
      <c r="AP9" s="13"/>
      <c r="AQ9" s="13"/>
      <c r="AR9" s="14"/>
      <c r="AS9" s="13"/>
      <c r="AT9" s="14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6"/>
      <c r="BF9" s="13"/>
      <c r="BG9" s="13"/>
      <c r="BH9" s="13"/>
      <c r="BI9" s="13"/>
      <c r="BJ9" s="13"/>
      <c r="BK9" s="13"/>
      <c r="BL9" s="13"/>
      <c r="BM9" s="13"/>
      <c r="BN9" s="14"/>
      <c r="BO9" s="16"/>
      <c r="BP9" s="13"/>
      <c r="BQ9" s="13"/>
      <c r="BR9" s="13"/>
      <c r="BS9" s="13"/>
      <c r="BT9" s="13"/>
      <c r="BU9" s="13"/>
      <c r="BV9" s="13"/>
      <c r="BW9" s="13"/>
      <c r="BX9" s="14"/>
      <c r="BY9" s="17" t="s">
        <v>10</v>
      </c>
      <c r="BZ9" s="17" t="s">
        <v>11</v>
      </c>
      <c r="CA9" s="17" t="s">
        <v>15</v>
      </c>
      <c r="CB9" s="18" t="s">
        <v>16</v>
      </c>
      <c r="CC9" s="17" t="s">
        <v>12</v>
      </c>
      <c r="CD9" s="17" t="s">
        <v>13</v>
      </c>
      <c r="CE9" s="18" t="s">
        <v>17</v>
      </c>
      <c r="CF9" s="17" t="s">
        <v>18</v>
      </c>
      <c r="CG9" s="17" t="s">
        <v>19</v>
      </c>
      <c r="CH9" s="18" t="s">
        <v>20</v>
      </c>
      <c r="CI9" s="19" t="s">
        <v>21</v>
      </c>
    </row>
    <row r="10" spans="1:87" ht="50.1" customHeight="1" thickBot="1">
      <c r="A10" s="6"/>
      <c r="B10" s="20">
        <v>1</v>
      </c>
      <c r="C10" s="21" t="s">
        <v>22</v>
      </c>
      <c r="D10" s="21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4"/>
      <c r="Z10" s="22"/>
      <c r="AA10" s="22"/>
      <c r="AB10" s="22"/>
      <c r="AC10" s="22"/>
      <c r="AD10" s="22"/>
      <c r="AE10" s="22"/>
      <c r="AF10" s="22"/>
      <c r="AG10" s="22"/>
      <c r="AH10" s="23"/>
      <c r="AI10" s="24"/>
      <c r="AJ10" s="22"/>
      <c r="AK10" s="22"/>
      <c r="AL10" s="22"/>
      <c r="AM10" s="22"/>
      <c r="AN10" s="22"/>
      <c r="AO10" s="22"/>
      <c r="AP10" s="22"/>
      <c r="AQ10" s="22"/>
      <c r="AR10" s="23"/>
      <c r="AS10" s="22"/>
      <c r="AT10" s="23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4"/>
      <c r="BF10" s="22"/>
      <c r="BG10" s="22"/>
      <c r="BH10" s="22"/>
      <c r="BI10" s="22"/>
      <c r="BJ10" s="22"/>
      <c r="BK10" s="22"/>
      <c r="BL10" s="22"/>
      <c r="BM10" s="22"/>
      <c r="BN10" s="23"/>
      <c r="BO10" s="24"/>
      <c r="BP10" s="22"/>
      <c r="BQ10" s="22"/>
      <c r="BR10" s="22"/>
      <c r="BS10" s="22"/>
      <c r="BT10" s="22"/>
      <c r="BU10" s="22"/>
      <c r="BV10" s="22"/>
      <c r="BW10" s="22"/>
      <c r="BX10" s="23"/>
      <c r="BY10" s="25">
        <f t="shared" ref="BY10:BZ12" si="0">E10+O10+Y10+AI10</f>
        <v>0</v>
      </c>
      <c r="BZ10" s="25">
        <f t="shared" si="0"/>
        <v>0</v>
      </c>
      <c r="CA10" s="25">
        <v>3</v>
      </c>
      <c r="CB10" s="26">
        <f>(BY10-BZ10)/CA10</f>
        <v>0</v>
      </c>
      <c r="CC10" s="25">
        <f t="shared" ref="CC10:CD12" si="1">G10+Q10+AA10+AK10</f>
        <v>0</v>
      </c>
      <c r="CD10" s="25">
        <f t="shared" si="1"/>
        <v>0</v>
      </c>
      <c r="CE10" s="26">
        <f>(CC10-CD10)/CA10</f>
        <v>0</v>
      </c>
      <c r="CF10" s="25">
        <f t="shared" ref="CF10:CG12" si="2">I10+K10+M10+S10+U10+W10+AC10+AE10+AG10+AM10+AO10+AQ10</f>
        <v>0</v>
      </c>
      <c r="CG10" s="25">
        <f t="shared" si="2"/>
        <v>0</v>
      </c>
      <c r="CH10" s="26">
        <f>(CF10-CG10)/CA10</f>
        <v>0</v>
      </c>
      <c r="CI10" s="27"/>
    </row>
    <row r="11" spans="1:87" ht="50.1" customHeight="1" thickBot="1">
      <c r="A11" s="6"/>
      <c r="B11" s="20">
        <v>2</v>
      </c>
      <c r="C11" s="21" t="s">
        <v>24</v>
      </c>
      <c r="D11" s="21" t="s">
        <v>25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2"/>
      <c r="Q11" s="22"/>
      <c r="R11" s="22"/>
      <c r="S11" s="22"/>
      <c r="T11" s="22"/>
      <c r="U11" s="22"/>
      <c r="V11" s="22"/>
      <c r="W11" s="22"/>
      <c r="X11" s="23"/>
      <c r="Y11" s="28"/>
      <c r="Z11" s="29"/>
      <c r="AA11" s="29"/>
      <c r="AB11" s="29"/>
      <c r="AC11" s="29"/>
      <c r="AD11" s="29"/>
      <c r="AE11" s="29"/>
      <c r="AF11" s="29"/>
      <c r="AG11" s="29"/>
      <c r="AH11" s="30"/>
      <c r="AI11" s="24"/>
      <c r="AJ11" s="22"/>
      <c r="AK11" s="22"/>
      <c r="AL11" s="22"/>
      <c r="AM11" s="22"/>
      <c r="AN11" s="22"/>
      <c r="AO11" s="22"/>
      <c r="AP11" s="22"/>
      <c r="AQ11" s="22"/>
      <c r="AR11" s="23"/>
      <c r="AS11" s="22"/>
      <c r="AT11" s="23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4"/>
      <c r="BF11" s="22"/>
      <c r="BG11" s="22"/>
      <c r="BH11" s="22"/>
      <c r="BI11" s="22"/>
      <c r="BJ11" s="22"/>
      <c r="BK11" s="22"/>
      <c r="BL11" s="22"/>
      <c r="BM11" s="22"/>
      <c r="BN11" s="23"/>
      <c r="BO11" s="24"/>
      <c r="BP11" s="22"/>
      <c r="BQ11" s="22"/>
      <c r="BR11" s="22"/>
      <c r="BS11" s="22"/>
      <c r="BT11" s="22"/>
      <c r="BU11" s="22"/>
      <c r="BV11" s="22"/>
      <c r="BW11" s="22"/>
      <c r="BX11" s="23"/>
      <c r="BY11" s="25">
        <f t="shared" si="0"/>
        <v>0</v>
      </c>
      <c r="BZ11" s="25">
        <f t="shared" si="0"/>
        <v>0</v>
      </c>
      <c r="CA11" s="25">
        <v>3</v>
      </c>
      <c r="CB11" s="26">
        <f>(BY11-BZ11)/CA11</f>
        <v>0</v>
      </c>
      <c r="CC11" s="25">
        <f t="shared" si="1"/>
        <v>0</v>
      </c>
      <c r="CD11" s="25">
        <f t="shared" si="1"/>
        <v>0</v>
      </c>
      <c r="CE11" s="26">
        <f>(CC11-CD11)/CA11</f>
        <v>0</v>
      </c>
      <c r="CF11" s="25">
        <f t="shared" si="2"/>
        <v>0</v>
      </c>
      <c r="CG11" s="25">
        <f t="shared" si="2"/>
        <v>0</v>
      </c>
      <c r="CH11" s="26">
        <f>(CF11-CG11)/CA11</f>
        <v>0</v>
      </c>
      <c r="CI11" s="27"/>
    </row>
    <row r="12" spans="1:87" ht="50.1" customHeight="1" thickBot="1">
      <c r="A12" s="6"/>
      <c r="B12" s="36">
        <v>3</v>
      </c>
      <c r="C12" s="201" t="s">
        <v>26</v>
      </c>
      <c r="D12" s="201" t="s">
        <v>27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22"/>
      <c r="Q12" s="22"/>
      <c r="R12" s="22"/>
      <c r="S12" s="22"/>
      <c r="T12" s="22"/>
      <c r="U12" s="22"/>
      <c r="V12" s="22"/>
      <c r="W12" s="22"/>
      <c r="X12" s="22"/>
      <c r="Y12" s="24"/>
      <c r="Z12" s="22"/>
      <c r="AA12" s="22"/>
      <c r="AB12" s="22"/>
      <c r="AC12" s="22"/>
      <c r="AD12" s="22"/>
      <c r="AE12" s="22"/>
      <c r="AF12" s="22"/>
      <c r="AG12" s="22"/>
      <c r="AH12" s="23"/>
      <c r="AI12" s="24"/>
      <c r="AJ12" s="22"/>
      <c r="AK12" s="22"/>
      <c r="AL12" s="22"/>
      <c r="AM12" s="22"/>
      <c r="AN12" s="22"/>
      <c r="AO12" s="22"/>
      <c r="AP12" s="22"/>
      <c r="AQ12" s="22"/>
      <c r="AR12" s="23"/>
      <c r="AS12" s="22"/>
      <c r="AT12" s="23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4"/>
      <c r="BF12" s="22"/>
      <c r="BG12" s="22"/>
      <c r="BH12" s="22"/>
      <c r="BI12" s="22"/>
      <c r="BJ12" s="22"/>
      <c r="BK12" s="22"/>
      <c r="BL12" s="22"/>
      <c r="BM12" s="22"/>
      <c r="BN12" s="23"/>
      <c r="BO12" s="24"/>
      <c r="BP12" s="22"/>
      <c r="BQ12" s="22"/>
      <c r="BR12" s="22"/>
      <c r="BS12" s="22"/>
      <c r="BT12" s="22"/>
      <c r="BU12" s="22"/>
      <c r="BV12" s="22"/>
      <c r="BW12" s="22"/>
      <c r="BX12" s="23"/>
      <c r="BY12" s="25">
        <f t="shared" si="0"/>
        <v>0</v>
      </c>
      <c r="BZ12" s="25">
        <f t="shared" si="0"/>
        <v>0</v>
      </c>
      <c r="CA12" s="25">
        <v>3</v>
      </c>
      <c r="CB12" s="26">
        <f>(BY12-BZ12)/CA12</f>
        <v>0</v>
      </c>
      <c r="CC12" s="25">
        <f t="shared" si="1"/>
        <v>0</v>
      </c>
      <c r="CD12" s="25">
        <f t="shared" si="1"/>
        <v>0</v>
      </c>
      <c r="CE12" s="26">
        <f>(CC12-CD12)/CA12</f>
        <v>0</v>
      </c>
      <c r="CF12" s="25">
        <f t="shared" si="2"/>
        <v>0</v>
      </c>
      <c r="CG12" s="25">
        <f t="shared" si="2"/>
        <v>0</v>
      </c>
      <c r="CH12" s="26">
        <f>(CF12-CG12)/CA12</f>
        <v>0</v>
      </c>
      <c r="CI12" s="27"/>
    </row>
    <row r="13" spans="1:87" ht="69.95" customHeight="1" thickBot="1">
      <c r="B13" s="4" t="s">
        <v>28</v>
      </c>
      <c r="C13" s="31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3"/>
      <c r="BZ13" s="33"/>
      <c r="CA13" s="33"/>
      <c r="CB13" s="34"/>
      <c r="CC13" s="33"/>
      <c r="CD13" s="33"/>
      <c r="CE13" s="34"/>
      <c r="CF13" s="33"/>
      <c r="CG13" s="33"/>
      <c r="CH13" s="34"/>
      <c r="CI13" s="34"/>
    </row>
    <row r="14" spans="1:87" ht="116.1" customHeight="1" thickBot="1">
      <c r="B14" s="9"/>
      <c r="C14" s="10" t="s">
        <v>9</v>
      </c>
      <c r="D14" s="10"/>
      <c r="E14" s="11" t="s">
        <v>10</v>
      </c>
      <c r="F14" s="11" t="s">
        <v>11</v>
      </c>
      <c r="G14" s="11" t="s">
        <v>12</v>
      </c>
      <c r="H14" s="11" t="s">
        <v>13</v>
      </c>
      <c r="I14" s="12" t="s">
        <v>14</v>
      </c>
      <c r="J14" s="13"/>
      <c r="K14" s="13"/>
      <c r="L14" s="13"/>
      <c r="M14" s="13"/>
      <c r="N14" s="14"/>
      <c r="O14" s="11" t="s">
        <v>10</v>
      </c>
      <c r="P14" s="11" t="s">
        <v>11</v>
      </c>
      <c r="Q14" s="11" t="s">
        <v>12</v>
      </c>
      <c r="R14" s="11" t="s">
        <v>13</v>
      </c>
      <c r="S14" s="12" t="s">
        <v>14</v>
      </c>
      <c r="T14" s="13"/>
      <c r="U14" s="13"/>
      <c r="V14" s="13"/>
      <c r="W14" s="13"/>
      <c r="X14" s="13"/>
      <c r="Y14" s="15" t="s">
        <v>10</v>
      </c>
      <c r="Z14" s="11" t="s">
        <v>11</v>
      </c>
      <c r="AA14" s="11" t="s">
        <v>12</v>
      </c>
      <c r="AB14" s="11" t="s">
        <v>13</v>
      </c>
      <c r="AC14" s="12" t="s">
        <v>14</v>
      </c>
      <c r="AD14" s="13"/>
      <c r="AE14" s="13"/>
      <c r="AF14" s="13"/>
      <c r="AG14" s="13"/>
      <c r="AH14" s="14"/>
      <c r="AI14" s="11" t="s">
        <v>10</v>
      </c>
      <c r="AJ14" s="11" t="s">
        <v>11</v>
      </c>
      <c r="AK14" s="11" t="s">
        <v>12</v>
      </c>
      <c r="AL14" s="11" t="s">
        <v>13</v>
      </c>
      <c r="AM14" s="12" t="s">
        <v>14</v>
      </c>
      <c r="AN14" s="13"/>
      <c r="AO14" s="13"/>
      <c r="AP14" s="13"/>
      <c r="AQ14" s="13"/>
      <c r="AR14" s="14"/>
      <c r="AS14" s="13"/>
      <c r="AT14" s="14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6"/>
      <c r="BF14" s="13"/>
      <c r="BG14" s="13"/>
      <c r="BH14" s="13"/>
      <c r="BI14" s="13"/>
      <c r="BJ14" s="13"/>
      <c r="BK14" s="13"/>
      <c r="BL14" s="13"/>
      <c r="BM14" s="13"/>
      <c r="BN14" s="14"/>
      <c r="BO14" s="16"/>
      <c r="BP14" s="13"/>
      <c r="BQ14" s="13"/>
      <c r="BR14" s="13"/>
      <c r="BS14" s="13"/>
      <c r="BT14" s="13"/>
      <c r="BU14" s="13"/>
      <c r="BV14" s="13"/>
      <c r="BW14" s="13"/>
      <c r="BX14" s="14"/>
      <c r="BY14" s="17" t="s">
        <v>10</v>
      </c>
      <c r="BZ14" s="17" t="s">
        <v>11</v>
      </c>
      <c r="CA14" s="17" t="s">
        <v>15</v>
      </c>
      <c r="CB14" s="18" t="s">
        <v>16</v>
      </c>
      <c r="CC14" s="17" t="s">
        <v>12</v>
      </c>
      <c r="CD14" s="17" t="s">
        <v>13</v>
      </c>
      <c r="CE14" s="18" t="s">
        <v>17</v>
      </c>
      <c r="CF14" s="17" t="s">
        <v>18</v>
      </c>
      <c r="CG14" s="17" t="s">
        <v>19</v>
      </c>
      <c r="CH14" s="18" t="s">
        <v>20</v>
      </c>
      <c r="CI14" s="19" t="s">
        <v>21</v>
      </c>
    </row>
    <row r="15" spans="1:87" ht="50.1" customHeight="1" thickBot="1">
      <c r="B15" s="20">
        <v>1</v>
      </c>
      <c r="C15" s="21" t="s">
        <v>29</v>
      </c>
      <c r="D15" s="21" t="s">
        <v>30</v>
      </c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4"/>
      <c r="P15" s="22"/>
      <c r="Q15" s="22"/>
      <c r="R15" s="22"/>
      <c r="S15" s="22"/>
      <c r="T15" s="22"/>
      <c r="U15" s="22"/>
      <c r="V15" s="22"/>
      <c r="W15" s="22"/>
      <c r="X15" s="22"/>
      <c r="Y15" s="24"/>
      <c r="Z15" s="22"/>
      <c r="AA15" s="22"/>
      <c r="AB15" s="22"/>
      <c r="AC15" s="22"/>
      <c r="AD15" s="22"/>
      <c r="AE15" s="22"/>
      <c r="AF15" s="22"/>
      <c r="AG15" s="22"/>
      <c r="AH15" s="23"/>
      <c r="AI15" s="24"/>
      <c r="AJ15" s="22"/>
      <c r="AK15" s="22"/>
      <c r="AL15" s="22"/>
      <c r="AM15" s="22"/>
      <c r="AN15" s="22"/>
      <c r="AO15" s="22"/>
      <c r="AP15" s="22"/>
      <c r="AQ15" s="22"/>
      <c r="AR15" s="23"/>
      <c r="AS15" s="22"/>
      <c r="AT15" s="23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4"/>
      <c r="BF15" s="22"/>
      <c r="BG15" s="22"/>
      <c r="BH15" s="22"/>
      <c r="BI15" s="22"/>
      <c r="BJ15" s="22"/>
      <c r="BK15" s="22"/>
      <c r="BL15" s="22"/>
      <c r="BM15" s="22"/>
      <c r="BN15" s="23"/>
      <c r="BO15" s="24"/>
      <c r="BP15" s="22"/>
      <c r="BQ15" s="22"/>
      <c r="BR15" s="22"/>
      <c r="BS15" s="22"/>
      <c r="BT15" s="22"/>
      <c r="BU15" s="22"/>
      <c r="BV15" s="22"/>
      <c r="BW15" s="22"/>
      <c r="BX15" s="23"/>
      <c r="BY15" s="25">
        <f t="shared" ref="BY15:BZ17" si="3">E15+O15+Y15+AI15</f>
        <v>0</v>
      </c>
      <c r="BZ15" s="25">
        <f t="shared" si="3"/>
        <v>0</v>
      </c>
      <c r="CA15" s="25">
        <v>3</v>
      </c>
      <c r="CB15" s="26">
        <f>(BY15-BZ15)/CA15</f>
        <v>0</v>
      </c>
      <c r="CC15" s="25">
        <f t="shared" ref="CC15:CD17" si="4">G15+Q15+AA15+AK15</f>
        <v>0</v>
      </c>
      <c r="CD15" s="25">
        <f t="shared" si="4"/>
        <v>0</v>
      </c>
      <c r="CE15" s="26">
        <f>(CC15-CD15)/CA15</f>
        <v>0</v>
      </c>
      <c r="CF15" s="25">
        <f t="shared" ref="CF15:CG17" si="5">I15+K15+M15+S15+U15+W15+AC15+AE15+AG15+AM15+AO15+AQ15</f>
        <v>0</v>
      </c>
      <c r="CG15" s="25">
        <f t="shared" si="5"/>
        <v>0</v>
      </c>
      <c r="CH15" s="26">
        <f>(CF15-CG15)/CA15</f>
        <v>0</v>
      </c>
      <c r="CI15" s="27"/>
    </row>
    <row r="16" spans="1:87" ht="50.1" customHeight="1" thickBot="1">
      <c r="B16" s="20">
        <v>2</v>
      </c>
      <c r="C16" s="21" t="s">
        <v>31</v>
      </c>
      <c r="D16" s="21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2"/>
      <c r="Q16" s="22"/>
      <c r="R16" s="22"/>
      <c r="S16" s="22"/>
      <c r="T16" s="22"/>
      <c r="U16" s="22"/>
      <c r="V16" s="22"/>
      <c r="W16" s="22"/>
      <c r="X16" s="23"/>
      <c r="Y16" s="28"/>
      <c r="Z16" s="29"/>
      <c r="AA16" s="29"/>
      <c r="AB16" s="29"/>
      <c r="AC16" s="29"/>
      <c r="AD16" s="29"/>
      <c r="AE16" s="29"/>
      <c r="AF16" s="29"/>
      <c r="AG16" s="29"/>
      <c r="AH16" s="30"/>
      <c r="AI16" s="24"/>
      <c r="AJ16" s="22"/>
      <c r="AK16" s="22"/>
      <c r="AL16" s="22"/>
      <c r="AM16" s="22"/>
      <c r="AN16" s="22"/>
      <c r="AO16" s="22"/>
      <c r="AP16" s="22"/>
      <c r="AQ16" s="22"/>
      <c r="AR16" s="23"/>
      <c r="AS16" s="22"/>
      <c r="AT16" s="23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4"/>
      <c r="BF16" s="22"/>
      <c r="BG16" s="22"/>
      <c r="BH16" s="22"/>
      <c r="BI16" s="22"/>
      <c r="BJ16" s="22"/>
      <c r="BK16" s="22"/>
      <c r="BL16" s="22"/>
      <c r="BM16" s="22"/>
      <c r="BN16" s="23"/>
      <c r="BO16" s="24"/>
      <c r="BP16" s="22"/>
      <c r="BQ16" s="22"/>
      <c r="BR16" s="22"/>
      <c r="BS16" s="22"/>
      <c r="BT16" s="22"/>
      <c r="BU16" s="22"/>
      <c r="BV16" s="22"/>
      <c r="BW16" s="22"/>
      <c r="BX16" s="23"/>
      <c r="BY16" s="25">
        <f t="shared" si="3"/>
        <v>0</v>
      </c>
      <c r="BZ16" s="25">
        <f t="shared" si="3"/>
        <v>0</v>
      </c>
      <c r="CA16" s="25">
        <v>3</v>
      </c>
      <c r="CB16" s="26">
        <f>(BY16-BZ16)/CA16</f>
        <v>0</v>
      </c>
      <c r="CC16" s="25">
        <f t="shared" si="4"/>
        <v>0</v>
      </c>
      <c r="CD16" s="25">
        <f t="shared" si="4"/>
        <v>0</v>
      </c>
      <c r="CE16" s="26">
        <f>(CC16-CD16)/CA16</f>
        <v>0</v>
      </c>
      <c r="CF16" s="25">
        <f t="shared" si="5"/>
        <v>0</v>
      </c>
      <c r="CG16" s="25">
        <f t="shared" si="5"/>
        <v>0</v>
      </c>
      <c r="CH16" s="26">
        <f>(CF16-CG16)/CA16</f>
        <v>0</v>
      </c>
      <c r="CI16" s="27"/>
    </row>
    <row r="17" spans="2:87" ht="50.1" customHeight="1" thickBot="1">
      <c r="B17" s="36">
        <v>3</v>
      </c>
      <c r="C17" s="201" t="s">
        <v>41</v>
      </c>
      <c r="D17" s="201" t="s">
        <v>42</v>
      </c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2"/>
      <c r="Q17" s="22"/>
      <c r="R17" s="22"/>
      <c r="S17" s="22"/>
      <c r="T17" s="22"/>
      <c r="U17" s="22"/>
      <c r="V17" s="22"/>
      <c r="W17" s="22"/>
      <c r="X17" s="22"/>
      <c r="Y17" s="24"/>
      <c r="Z17" s="22"/>
      <c r="AA17" s="22"/>
      <c r="AB17" s="22"/>
      <c r="AC17" s="22"/>
      <c r="AD17" s="22"/>
      <c r="AE17" s="22"/>
      <c r="AF17" s="22"/>
      <c r="AG17" s="22"/>
      <c r="AH17" s="23"/>
      <c r="AI17" s="24"/>
      <c r="AJ17" s="22"/>
      <c r="AK17" s="22"/>
      <c r="AL17" s="22"/>
      <c r="AM17" s="22"/>
      <c r="AN17" s="22"/>
      <c r="AO17" s="22"/>
      <c r="AP17" s="22"/>
      <c r="AQ17" s="22"/>
      <c r="AR17" s="23"/>
      <c r="AS17" s="22"/>
      <c r="AT17" s="23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4"/>
      <c r="BF17" s="22"/>
      <c r="BG17" s="22"/>
      <c r="BH17" s="22"/>
      <c r="BI17" s="22"/>
      <c r="BJ17" s="22"/>
      <c r="BK17" s="22"/>
      <c r="BL17" s="22"/>
      <c r="BM17" s="22"/>
      <c r="BN17" s="23"/>
      <c r="BO17" s="24"/>
      <c r="BP17" s="22"/>
      <c r="BQ17" s="22"/>
      <c r="BR17" s="22"/>
      <c r="BS17" s="22"/>
      <c r="BT17" s="22"/>
      <c r="BU17" s="22"/>
      <c r="BV17" s="22"/>
      <c r="BW17" s="22"/>
      <c r="BX17" s="23"/>
      <c r="BY17" s="25">
        <f t="shared" si="3"/>
        <v>0</v>
      </c>
      <c r="BZ17" s="25">
        <f t="shared" si="3"/>
        <v>0</v>
      </c>
      <c r="CA17" s="25">
        <v>3</v>
      </c>
      <c r="CB17" s="26">
        <f>(BY17-BZ17)/CA17</f>
        <v>0</v>
      </c>
      <c r="CC17" s="25">
        <f t="shared" si="4"/>
        <v>0</v>
      </c>
      <c r="CD17" s="25">
        <f t="shared" si="4"/>
        <v>0</v>
      </c>
      <c r="CE17" s="26">
        <f>(CC17-CD17)/CA17</f>
        <v>0</v>
      </c>
      <c r="CF17" s="25">
        <f t="shared" si="5"/>
        <v>0</v>
      </c>
      <c r="CG17" s="25">
        <f t="shared" si="5"/>
        <v>0</v>
      </c>
      <c r="CH17" s="26">
        <f>(CF17-CG17)/CA17</f>
        <v>0</v>
      </c>
      <c r="CI17" s="27"/>
    </row>
    <row r="18" spans="2:87" ht="69.95" customHeight="1" thickBot="1">
      <c r="B18" s="4" t="s">
        <v>34</v>
      </c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3"/>
      <c r="BZ18" s="33"/>
      <c r="CA18" s="33"/>
      <c r="CB18" s="34"/>
      <c r="CC18" s="33"/>
      <c r="CD18" s="33"/>
      <c r="CE18" s="34"/>
      <c r="CF18" s="33"/>
      <c r="CG18" s="33"/>
      <c r="CH18" s="34"/>
      <c r="CI18" s="34"/>
    </row>
    <row r="19" spans="2:87" ht="137.25" thickBot="1">
      <c r="B19" s="9"/>
      <c r="C19" s="10" t="s">
        <v>9</v>
      </c>
      <c r="D19" s="10"/>
      <c r="E19" s="11" t="s">
        <v>10</v>
      </c>
      <c r="F19" s="11" t="s">
        <v>11</v>
      </c>
      <c r="G19" s="11" t="s">
        <v>12</v>
      </c>
      <c r="H19" s="11" t="s">
        <v>13</v>
      </c>
      <c r="I19" s="12" t="s">
        <v>14</v>
      </c>
      <c r="J19" s="13"/>
      <c r="K19" s="13"/>
      <c r="L19" s="13"/>
      <c r="M19" s="13"/>
      <c r="N19" s="14"/>
      <c r="O19" s="11" t="s">
        <v>10</v>
      </c>
      <c r="P19" s="11" t="s">
        <v>11</v>
      </c>
      <c r="Q19" s="11" t="s">
        <v>12</v>
      </c>
      <c r="R19" s="11" t="s">
        <v>13</v>
      </c>
      <c r="S19" s="12" t="s">
        <v>14</v>
      </c>
      <c r="T19" s="13"/>
      <c r="U19" s="13"/>
      <c r="V19" s="13"/>
      <c r="W19" s="13"/>
      <c r="X19" s="13"/>
      <c r="Y19" s="15" t="s">
        <v>10</v>
      </c>
      <c r="Z19" s="11" t="s">
        <v>11</v>
      </c>
      <c r="AA19" s="11" t="s">
        <v>12</v>
      </c>
      <c r="AB19" s="11"/>
      <c r="AC19" s="12" t="s">
        <v>14</v>
      </c>
      <c r="AD19" s="13"/>
      <c r="AE19" s="13"/>
      <c r="AF19" s="13"/>
      <c r="AG19" s="13"/>
      <c r="AH19" s="14"/>
      <c r="AI19" s="11" t="s">
        <v>10</v>
      </c>
      <c r="AJ19" s="11" t="s">
        <v>11</v>
      </c>
      <c r="AK19" s="11" t="s">
        <v>12</v>
      </c>
      <c r="AL19" s="11" t="s">
        <v>13</v>
      </c>
      <c r="AM19" s="12" t="s">
        <v>14</v>
      </c>
      <c r="AN19" s="13"/>
      <c r="AO19" s="13"/>
      <c r="AP19" s="13"/>
      <c r="AQ19" s="13"/>
      <c r="AR19" s="14"/>
      <c r="AS19" s="13"/>
      <c r="AT19" s="14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6"/>
      <c r="BF19" s="13"/>
      <c r="BG19" s="13"/>
      <c r="BH19" s="13"/>
      <c r="BI19" s="13"/>
      <c r="BJ19" s="13"/>
      <c r="BK19" s="13"/>
      <c r="BL19" s="13"/>
      <c r="BM19" s="13"/>
      <c r="BN19" s="14"/>
      <c r="BO19" s="16"/>
      <c r="BP19" s="13"/>
      <c r="BQ19" s="13"/>
      <c r="BR19" s="13"/>
      <c r="BS19" s="13"/>
      <c r="BT19" s="13"/>
      <c r="BU19" s="13"/>
      <c r="BV19" s="13"/>
      <c r="BW19" s="13"/>
      <c r="BX19" s="14"/>
      <c r="BY19" s="17" t="s">
        <v>10</v>
      </c>
      <c r="BZ19" s="17" t="s">
        <v>11</v>
      </c>
      <c r="CA19" s="17" t="s">
        <v>15</v>
      </c>
      <c r="CB19" s="18" t="s">
        <v>35</v>
      </c>
      <c r="CC19" s="17" t="s">
        <v>12</v>
      </c>
      <c r="CD19" s="17" t="s">
        <v>13</v>
      </c>
      <c r="CE19" s="18" t="s">
        <v>17</v>
      </c>
      <c r="CF19" s="17" t="s">
        <v>18</v>
      </c>
      <c r="CG19" s="17" t="s">
        <v>19</v>
      </c>
      <c r="CH19" s="18" t="s">
        <v>36</v>
      </c>
      <c r="CI19" s="19" t="s">
        <v>21</v>
      </c>
    </row>
    <row r="20" spans="2:87" ht="50.1" customHeight="1" thickBot="1">
      <c r="B20" s="20">
        <v>1</v>
      </c>
      <c r="C20" s="21" t="s">
        <v>37</v>
      </c>
      <c r="D20" s="21" t="s">
        <v>38</v>
      </c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4"/>
      <c r="P20" s="22"/>
      <c r="Q20" s="22"/>
      <c r="R20" s="22"/>
      <c r="S20" s="22"/>
      <c r="T20" s="22"/>
      <c r="U20" s="22"/>
      <c r="V20" s="22"/>
      <c r="W20" s="22"/>
      <c r="X20" s="22"/>
      <c r="Y20" s="24"/>
      <c r="Z20" s="22"/>
      <c r="AA20" s="22"/>
      <c r="AB20" s="22"/>
      <c r="AC20" s="22"/>
      <c r="AD20" s="22"/>
      <c r="AE20" s="22"/>
      <c r="AF20" s="22"/>
      <c r="AG20" s="22"/>
      <c r="AH20" s="23"/>
      <c r="AI20" s="24"/>
      <c r="AJ20" s="22"/>
      <c r="AK20" s="22"/>
      <c r="AL20" s="22"/>
      <c r="AM20" s="22"/>
      <c r="AN20" s="22"/>
      <c r="AO20" s="22"/>
      <c r="AP20" s="22"/>
      <c r="AQ20" s="22"/>
      <c r="AR20" s="23"/>
      <c r="AS20" s="22"/>
      <c r="AT20" s="23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4"/>
      <c r="BF20" s="22"/>
      <c r="BG20" s="22"/>
      <c r="BH20" s="22"/>
      <c r="BI20" s="22"/>
      <c r="BJ20" s="22"/>
      <c r="BK20" s="22"/>
      <c r="BL20" s="22"/>
      <c r="BM20" s="22"/>
      <c r="BN20" s="23"/>
      <c r="BO20" s="24"/>
      <c r="BP20" s="22"/>
      <c r="BQ20" s="22"/>
      <c r="BR20" s="22"/>
      <c r="BS20" s="22"/>
      <c r="BT20" s="22"/>
      <c r="BU20" s="22"/>
      <c r="BV20" s="22"/>
      <c r="BW20" s="22"/>
      <c r="BX20" s="23"/>
      <c r="BY20" s="25">
        <f t="shared" ref="BY20:BZ22" si="6">E20+O20+Y20+AI20</f>
        <v>0</v>
      </c>
      <c r="BZ20" s="25">
        <f t="shared" si="6"/>
        <v>0</v>
      </c>
      <c r="CA20" s="25">
        <v>3</v>
      </c>
      <c r="CB20" s="26">
        <f>(BY20-BZ20)/CA20</f>
        <v>0</v>
      </c>
      <c r="CC20" s="25">
        <f t="shared" ref="CC20:CD22" si="7">G20+Q20+AA20+AK20</f>
        <v>0</v>
      </c>
      <c r="CD20" s="25">
        <f t="shared" si="7"/>
        <v>0</v>
      </c>
      <c r="CE20" s="26">
        <f>(CC20-CD20)/CA20</f>
        <v>0</v>
      </c>
      <c r="CF20" s="25">
        <f t="shared" ref="CF20:CG22" si="8">I20+K20+M20+S20+U20+W20+AC20+AE20+AG20+AM20+AO20+AQ20</f>
        <v>0</v>
      </c>
      <c r="CG20" s="25">
        <f t="shared" si="8"/>
        <v>0</v>
      </c>
      <c r="CH20" s="26">
        <f>(CF20-CG20)/CA20</f>
        <v>0</v>
      </c>
      <c r="CI20" s="27"/>
    </row>
    <row r="21" spans="2:87" ht="50.1" customHeight="1" thickBot="1">
      <c r="B21" s="20">
        <v>2</v>
      </c>
      <c r="C21" s="21" t="s">
        <v>39</v>
      </c>
      <c r="D21" s="21" t="s">
        <v>40</v>
      </c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4"/>
      <c r="P21" s="22"/>
      <c r="Q21" s="22"/>
      <c r="R21" s="22"/>
      <c r="S21" s="22"/>
      <c r="T21" s="22"/>
      <c r="U21" s="22"/>
      <c r="V21" s="22"/>
      <c r="W21" s="22"/>
      <c r="X21" s="23"/>
      <c r="Y21" s="28"/>
      <c r="Z21" s="29"/>
      <c r="AA21" s="29"/>
      <c r="AB21" s="29"/>
      <c r="AC21" s="29"/>
      <c r="AD21" s="29"/>
      <c r="AE21" s="29"/>
      <c r="AF21" s="29"/>
      <c r="AG21" s="29"/>
      <c r="AH21" s="30"/>
      <c r="AI21" s="24"/>
      <c r="AJ21" s="22"/>
      <c r="AK21" s="22"/>
      <c r="AL21" s="22"/>
      <c r="AM21" s="22"/>
      <c r="AN21" s="22"/>
      <c r="AO21" s="22"/>
      <c r="AP21" s="22"/>
      <c r="AQ21" s="22"/>
      <c r="AR21" s="23"/>
      <c r="AS21" s="22"/>
      <c r="AT21" s="23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4"/>
      <c r="BF21" s="22"/>
      <c r="BG21" s="22"/>
      <c r="BH21" s="22"/>
      <c r="BI21" s="22"/>
      <c r="BJ21" s="22"/>
      <c r="BK21" s="22"/>
      <c r="BL21" s="22"/>
      <c r="BM21" s="22"/>
      <c r="BN21" s="23"/>
      <c r="BO21" s="24"/>
      <c r="BP21" s="22"/>
      <c r="BQ21" s="22"/>
      <c r="BR21" s="22"/>
      <c r="BS21" s="22"/>
      <c r="BT21" s="22"/>
      <c r="BU21" s="22"/>
      <c r="BV21" s="22"/>
      <c r="BW21" s="22"/>
      <c r="BX21" s="23"/>
      <c r="BY21" s="25">
        <f t="shared" si="6"/>
        <v>0</v>
      </c>
      <c r="BZ21" s="25">
        <f t="shared" si="6"/>
        <v>0</v>
      </c>
      <c r="CA21" s="25">
        <v>3</v>
      </c>
      <c r="CB21" s="26">
        <f>(BY21-BZ21)/CA21</f>
        <v>0</v>
      </c>
      <c r="CC21" s="25">
        <f t="shared" si="7"/>
        <v>0</v>
      </c>
      <c r="CD21" s="25">
        <f t="shared" si="7"/>
        <v>0</v>
      </c>
      <c r="CE21" s="26">
        <f>(CC21-CD21)/CA21</f>
        <v>0</v>
      </c>
      <c r="CF21" s="25">
        <f t="shared" si="8"/>
        <v>0</v>
      </c>
      <c r="CG21" s="25">
        <f t="shared" si="8"/>
        <v>0</v>
      </c>
      <c r="CH21" s="26">
        <f>(CF21-CG21)/CA21</f>
        <v>0</v>
      </c>
      <c r="CI21" s="27"/>
    </row>
    <row r="22" spans="2:87" ht="50.1" customHeight="1" thickBot="1">
      <c r="B22" s="36">
        <v>3</v>
      </c>
      <c r="C22" s="201" t="s">
        <v>33</v>
      </c>
      <c r="D22" s="201" t="s">
        <v>230</v>
      </c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4"/>
      <c r="P22" s="22"/>
      <c r="Q22" s="22"/>
      <c r="R22" s="22"/>
      <c r="S22" s="22"/>
      <c r="T22" s="22"/>
      <c r="U22" s="22"/>
      <c r="V22" s="22"/>
      <c r="W22" s="22"/>
      <c r="X22" s="22"/>
      <c r="Y22" s="24"/>
      <c r="Z22" s="22"/>
      <c r="AA22" s="22"/>
      <c r="AB22" s="22"/>
      <c r="AC22" s="22"/>
      <c r="AD22" s="22"/>
      <c r="AE22" s="22"/>
      <c r="AF22" s="22"/>
      <c r="AG22" s="22"/>
      <c r="AH22" s="23"/>
      <c r="AI22" s="24"/>
      <c r="AJ22" s="22"/>
      <c r="AK22" s="22"/>
      <c r="AL22" s="22"/>
      <c r="AM22" s="22"/>
      <c r="AN22" s="22"/>
      <c r="AO22" s="22"/>
      <c r="AP22" s="22"/>
      <c r="AQ22" s="22"/>
      <c r="AR22" s="23"/>
      <c r="AS22" s="22"/>
      <c r="AT22" s="23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4"/>
      <c r="BF22" s="22"/>
      <c r="BG22" s="22"/>
      <c r="BH22" s="22"/>
      <c r="BI22" s="22"/>
      <c r="BJ22" s="22"/>
      <c r="BK22" s="22"/>
      <c r="BL22" s="22"/>
      <c r="BM22" s="22"/>
      <c r="BN22" s="23"/>
      <c r="BO22" s="24"/>
      <c r="BP22" s="22"/>
      <c r="BQ22" s="22"/>
      <c r="BR22" s="22"/>
      <c r="BS22" s="22"/>
      <c r="BT22" s="22"/>
      <c r="BU22" s="22"/>
      <c r="BV22" s="22"/>
      <c r="BW22" s="22"/>
      <c r="BX22" s="23"/>
      <c r="BY22" s="25">
        <f t="shared" si="6"/>
        <v>0</v>
      </c>
      <c r="BZ22" s="25">
        <f t="shared" si="6"/>
        <v>0</v>
      </c>
      <c r="CA22" s="25">
        <v>3</v>
      </c>
      <c r="CB22" s="26">
        <f>(BY22-BZ22)/CA22</f>
        <v>0</v>
      </c>
      <c r="CC22" s="25">
        <f t="shared" si="7"/>
        <v>0</v>
      </c>
      <c r="CD22" s="25">
        <f t="shared" si="7"/>
        <v>0</v>
      </c>
      <c r="CE22" s="26">
        <f>(CC22-CD22)/CA22</f>
        <v>0</v>
      </c>
      <c r="CF22" s="25">
        <f t="shared" si="8"/>
        <v>0</v>
      </c>
      <c r="CG22" s="25">
        <f t="shared" si="8"/>
        <v>0</v>
      </c>
      <c r="CH22" s="26">
        <f>(CF22-CG22)/CA22</f>
        <v>0</v>
      </c>
      <c r="CI22" s="27"/>
    </row>
    <row r="23" spans="2:87" ht="69.95" customHeight="1" thickBot="1">
      <c r="B23" s="4" t="s">
        <v>43</v>
      </c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3"/>
      <c r="BZ23" s="33"/>
      <c r="CA23" s="35"/>
      <c r="CB23" s="34"/>
      <c r="CC23" s="33"/>
      <c r="CD23" s="33"/>
      <c r="CE23" s="34"/>
      <c r="CF23" s="33"/>
      <c r="CG23" s="33"/>
      <c r="CH23" s="34"/>
      <c r="CI23" s="34"/>
    </row>
    <row r="24" spans="2:87" ht="137.25" thickBot="1">
      <c r="B24" s="9"/>
      <c r="C24" s="10" t="s">
        <v>9</v>
      </c>
      <c r="D24" s="10"/>
      <c r="E24" s="11" t="s">
        <v>10</v>
      </c>
      <c r="F24" s="11" t="s">
        <v>11</v>
      </c>
      <c r="G24" s="11" t="s">
        <v>12</v>
      </c>
      <c r="H24" s="11" t="s">
        <v>13</v>
      </c>
      <c r="I24" s="12" t="s">
        <v>14</v>
      </c>
      <c r="J24" s="13"/>
      <c r="K24" s="13"/>
      <c r="L24" s="13"/>
      <c r="M24" s="13"/>
      <c r="N24" s="14"/>
      <c r="O24" s="11" t="s">
        <v>10</v>
      </c>
      <c r="P24" s="11" t="s">
        <v>11</v>
      </c>
      <c r="Q24" s="11" t="s">
        <v>12</v>
      </c>
      <c r="R24" s="11" t="s">
        <v>13</v>
      </c>
      <c r="S24" s="12" t="s">
        <v>14</v>
      </c>
      <c r="T24" s="13"/>
      <c r="U24" s="13"/>
      <c r="V24" s="13"/>
      <c r="W24" s="13"/>
      <c r="X24" s="13"/>
      <c r="Y24" s="15" t="s">
        <v>10</v>
      </c>
      <c r="Z24" s="11" t="s">
        <v>11</v>
      </c>
      <c r="AA24" s="11" t="s">
        <v>12</v>
      </c>
      <c r="AB24" s="11" t="s">
        <v>13</v>
      </c>
      <c r="AC24" s="12" t="s">
        <v>14</v>
      </c>
      <c r="AD24" s="13"/>
      <c r="AE24" s="13"/>
      <c r="AF24" s="13"/>
      <c r="AG24" s="13"/>
      <c r="AH24" s="14"/>
      <c r="AI24" s="11" t="s">
        <v>10</v>
      </c>
      <c r="AJ24" s="11" t="s">
        <v>11</v>
      </c>
      <c r="AK24" s="11" t="s">
        <v>12</v>
      </c>
      <c r="AL24" s="11" t="s">
        <v>13</v>
      </c>
      <c r="AM24" s="12" t="s">
        <v>14</v>
      </c>
      <c r="AN24" s="13"/>
      <c r="AO24" s="13"/>
      <c r="AP24" s="13"/>
      <c r="AQ24" s="13"/>
      <c r="AR24" s="14"/>
      <c r="AS24" s="13"/>
      <c r="AT24" s="14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6"/>
      <c r="BF24" s="13"/>
      <c r="BG24" s="13"/>
      <c r="BH24" s="13"/>
      <c r="BI24" s="13"/>
      <c r="BJ24" s="13"/>
      <c r="BK24" s="13"/>
      <c r="BL24" s="13"/>
      <c r="BM24" s="13"/>
      <c r="BN24" s="14"/>
      <c r="BO24" s="16"/>
      <c r="BP24" s="13"/>
      <c r="BQ24" s="13"/>
      <c r="BR24" s="13"/>
      <c r="BS24" s="13"/>
      <c r="BT24" s="13"/>
      <c r="BU24" s="13"/>
      <c r="BV24" s="13"/>
      <c r="BW24" s="13"/>
      <c r="BX24" s="14"/>
      <c r="BY24" s="17" t="s">
        <v>10</v>
      </c>
      <c r="BZ24" s="17" t="s">
        <v>11</v>
      </c>
      <c r="CA24" s="17" t="s">
        <v>15</v>
      </c>
      <c r="CB24" s="18" t="s">
        <v>35</v>
      </c>
      <c r="CC24" s="17" t="s">
        <v>12</v>
      </c>
      <c r="CD24" s="17" t="s">
        <v>13</v>
      </c>
      <c r="CE24" s="18" t="s">
        <v>17</v>
      </c>
      <c r="CF24" s="17" t="s">
        <v>18</v>
      </c>
      <c r="CG24" s="17" t="s">
        <v>19</v>
      </c>
      <c r="CH24" s="18" t="s">
        <v>36</v>
      </c>
      <c r="CI24" s="19" t="s">
        <v>21</v>
      </c>
    </row>
    <row r="25" spans="2:87" ht="50.1" customHeight="1" thickBot="1">
      <c r="B25" s="20">
        <v>1</v>
      </c>
      <c r="C25" s="21" t="s">
        <v>44</v>
      </c>
      <c r="D25" s="21" t="s">
        <v>45</v>
      </c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4"/>
      <c r="P25" s="22"/>
      <c r="Q25" s="22"/>
      <c r="R25" s="22"/>
      <c r="S25" s="22"/>
      <c r="T25" s="22"/>
      <c r="U25" s="22"/>
      <c r="V25" s="22"/>
      <c r="W25" s="22"/>
      <c r="X25" s="22"/>
      <c r="Y25" s="24"/>
      <c r="Z25" s="22"/>
      <c r="AA25" s="22"/>
      <c r="AB25" s="22"/>
      <c r="AC25" s="22"/>
      <c r="AD25" s="22"/>
      <c r="AE25" s="22"/>
      <c r="AF25" s="22"/>
      <c r="AG25" s="22"/>
      <c r="AH25" s="23"/>
      <c r="AI25" s="24"/>
      <c r="AJ25" s="22"/>
      <c r="AK25" s="22"/>
      <c r="AL25" s="22"/>
      <c r="AM25" s="22"/>
      <c r="AN25" s="22"/>
      <c r="AO25" s="22"/>
      <c r="AP25" s="22"/>
      <c r="AQ25" s="22"/>
      <c r="AR25" s="23"/>
      <c r="AS25" s="22"/>
      <c r="AT25" s="23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4"/>
      <c r="BF25" s="22"/>
      <c r="BG25" s="22"/>
      <c r="BH25" s="22"/>
      <c r="BI25" s="22"/>
      <c r="BJ25" s="22"/>
      <c r="BK25" s="22"/>
      <c r="BL25" s="22"/>
      <c r="BM25" s="22"/>
      <c r="BN25" s="23"/>
      <c r="BO25" s="24"/>
      <c r="BP25" s="22"/>
      <c r="BQ25" s="22"/>
      <c r="BR25" s="22"/>
      <c r="BS25" s="22"/>
      <c r="BT25" s="22"/>
      <c r="BU25" s="22"/>
      <c r="BV25" s="22"/>
      <c r="BW25" s="22"/>
      <c r="BX25" s="23"/>
      <c r="BY25" s="25">
        <f t="shared" ref="BY25:BZ28" si="9">E25+O25+Y25+AI25</f>
        <v>0</v>
      </c>
      <c r="BZ25" s="25">
        <f t="shared" si="9"/>
        <v>0</v>
      </c>
      <c r="CA25" s="25">
        <v>3</v>
      </c>
      <c r="CB25" s="26">
        <f>(BY25-BZ25)/CA25</f>
        <v>0</v>
      </c>
      <c r="CC25" s="25">
        <f t="shared" ref="CC25:CD28" si="10">G25+Q25+AA25+AK25</f>
        <v>0</v>
      </c>
      <c r="CD25" s="25">
        <f t="shared" si="10"/>
        <v>0</v>
      </c>
      <c r="CE25" s="26">
        <f>(CC25-CD25)/CA25</f>
        <v>0</v>
      </c>
      <c r="CF25" s="25">
        <f t="shared" ref="CF25:CG28" si="11">I25+K25+M25+S25+U25+W25+AC25+AE25+AG25+AM25+AO25+AQ25</f>
        <v>0</v>
      </c>
      <c r="CG25" s="25">
        <f t="shared" si="11"/>
        <v>0</v>
      </c>
      <c r="CH25" s="26">
        <f>(CF25-CG25)/CA25</f>
        <v>0</v>
      </c>
      <c r="CI25" s="27"/>
    </row>
    <row r="26" spans="2:87" ht="50.1" customHeight="1" thickBot="1">
      <c r="B26" s="20">
        <v>2</v>
      </c>
      <c r="C26" s="21" t="s">
        <v>46</v>
      </c>
      <c r="D26" s="21" t="s">
        <v>47</v>
      </c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4"/>
      <c r="P26" s="22"/>
      <c r="Q26" s="22"/>
      <c r="R26" s="22"/>
      <c r="S26" s="22"/>
      <c r="T26" s="22"/>
      <c r="U26" s="22"/>
      <c r="V26" s="22"/>
      <c r="W26" s="22"/>
      <c r="X26" s="23"/>
      <c r="Y26" s="28"/>
      <c r="Z26" s="29"/>
      <c r="AA26" s="29"/>
      <c r="AB26" s="29"/>
      <c r="AC26" s="29"/>
      <c r="AD26" s="29"/>
      <c r="AE26" s="29"/>
      <c r="AF26" s="29"/>
      <c r="AG26" s="29"/>
      <c r="AH26" s="30"/>
      <c r="AI26" s="24"/>
      <c r="AJ26" s="22"/>
      <c r="AK26" s="22"/>
      <c r="AL26" s="22"/>
      <c r="AM26" s="22"/>
      <c r="AN26" s="22"/>
      <c r="AO26" s="22"/>
      <c r="AP26" s="22"/>
      <c r="AQ26" s="22"/>
      <c r="AR26" s="23"/>
      <c r="AS26" s="22"/>
      <c r="AT26" s="23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4"/>
      <c r="BF26" s="22"/>
      <c r="BG26" s="22"/>
      <c r="BH26" s="22"/>
      <c r="BI26" s="22"/>
      <c r="BJ26" s="22"/>
      <c r="BK26" s="22"/>
      <c r="BL26" s="22"/>
      <c r="BM26" s="22"/>
      <c r="BN26" s="23"/>
      <c r="BO26" s="24"/>
      <c r="BP26" s="22"/>
      <c r="BQ26" s="22"/>
      <c r="BR26" s="22"/>
      <c r="BS26" s="22"/>
      <c r="BT26" s="22"/>
      <c r="BU26" s="22"/>
      <c r="BV26" s="22"/>
      <c r="BW26" s="22"/>
      <c r="BX26" s="23"/>
      <c r="BY26" s="25">
        <f t="shared" si="9"/>
        <v>0</v>
      </c>
      <c r="BZ26" s="25">
        <f t="shared" si="9"/>
        <v>0</v>
      </c>
      <c r="CA26" s="25">
        <v>3</v>
      </c>
      <c r="CB26" s="26">
        <f>(BY26-BZ26)/CA26</f>
        <v>0</v>
      </c>
      <c r="CC26" s="25">
        <f t="shared" si="10"/>
        <v>0</v>
      </c>
      <c r="CD26" s="25">
        <f t="shared" si="10"/>
        <v>0</v>
      </c>
      <c r="CE26" s="26">
        <f>(CC26-CD26)/CA26</f>
        <v>0</v>
      </c>
      <c r="CF26" s="25">
        <f t="shared" si="11"/>
        <v>0</v>
      </c>
      <c r="CG26" s="25">
        <f t="shared" si="11"/>
        <v>0</v>
      </c>
      <c r="CH26" s="26">
        <f>(CF26-CG26)/CA26</f>
        <v>0</v>
      </c>
      <c r="CI26" s="27"/>
    </row>
    <row r="27" spans="2:87" ht="50.1" customHeight="1" thickBot="1">
      <c r="B27" s="20">
        <v>3</v>
      </c>
      <c r="C27" s="21" t="s">
        <v>48</v>
      </c>
      <c r="D27" s="21" t="s">
        <v>49</v>
      </c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4"/>
      <c r="P27" s="22"/>
      <c r="Q27" s="22"/>
      <c r="R27" s="22"/>
      <c r="S27" s="22"/>
      <c r="T27" s="22"/>
      <c r="U27" s="22"/>
      <c r="V27" s="22"/>
      <c r="W27" s="22"/>
      <c r="X27" s="22"/>
      <c r="Y27" s="24"/>
      <c r="Z27" s="22"/>
      <c r="AA27" s="22"/>
      <c r="AB27" s="22"/>
      <c r="AC27" s="22"/>
      <c r="AD27" s="22"/>
      <c r="AE27" s="22"/>
      <c r="AF27" s="22"/>
      <c r="AG27" s="22"/>
      <c r="AH27" s="23"/>
      <c r="AI27" s="24"/>
      <c r="AJ27" s="22"/>
      <c r="AK27" s="22"/>
      <c r="AL27" s="22"/>
      <c r="AM27" s="22"/>
      <c r="AN27" s="22"/>
      <c r="AO27" s="22"/>
      <c r="AP27" s="22"/>
      <c r="AQ27" s="22"/>
      <c r="AR27" s="23"/>
      <c r="AS27" s="22"/>
      <c r="AT27" s="23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4"/>
      <c r="BF27" s="22"/>
      <c r="BG27" s="22"/>
      <c r="BH27" s="22"/>
      <c r="BI27" s="22"/>
      <c r="BJ27" s="22"/>
      <c r="BK27" s="22"/>
      <c r="BL27" s="22"/>
      <c r="BM27" s="22"/>
      <c r="BN27" s="23"/>
      <c r="BO27" s="24"/>
      <c r="BP27" s="22"/>
      <c r="BQ27" s="22"/>
      <c r="BR27" s="22"/>
      <c r="BS27" s="22"/>
      <c r="BT27" s="22"/>
      <c r="BU27" s="22"/>
      <c r="BV27" s="22"/>
      <c r="BW27" s="22"/>
      <c r="BX27" s="23"/>
      <c r="BY27" s="25">
        <f t="shared" si="9"/>
        <v>0</v>
      </c>
      <c r="BZ27" s="25">
        <f t="shared" si="9"/>
        <v>0</v>
      </c>
      <c r="CA27" s="25">
        <v>3</v>
      </c>
      <c r="CB27" s="26">
        <f>(BY27-BZ27)/CA27</f>
        <v>0</v>
      </c>
      <c r="CC27" s="25">
        <f t="shared" si="10"/>
        <v>0</v>
      </c>
      <c r="CD27" s="25">
        <f t="shared" si="10"/>
        <v>0</v>
      </c>
      <c r="CE27" s="26">
        <f>(CC27-CD27)/CA27</f>
        <v>0</v>
      </c>
      <c r="CF27" s="25">
        <f t="shared" si="11"/>
        <v>0</v>
      </c>
      <c r="CG27" s="25">
        <f t="shared" si="11"/>
        <v>0</v>
      </c>
      <c r="CH27" s="26">
        <f>(CF27-CG27)/CA27</f>
        <v>0</v>
      </c>
      <c r="CI27" s="27"/>
    </row>
    <row r="28" spans="2:87" ht="50.1" customHeight="1" thickBot="1">
      <c r="B28" s="36">
        <v>4</v>
      </c>
      <c r="C28" s="201" t="s">
        <v>50</v>
      </c>
      <c r="D28" s="201" t="s">
        <v>51</v>
      </c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4"/>
      <c r="P28" s="22"/>
      <c r="Q28" s="22"/>
      <c r="R28" s="22"/>
      <c r="S28" s="22"/>
      <c r="T28" s="22"/>
      <c r="U28" s="22"/>
      <c r="V28" s="22"/>
      <c r="W28" s="22"/>
      <c r="X28" s="22"/>
      <c r="Y28" s="37"/>
      <c r="Z28" s="38"/>
      <c r="AA28" s="38"/>
      <c r="AB28" s="38"/>
      <c r="AC28" s="38"/>
      <c r="AD28" s="38"/>
      <c r="AE28" s="38"/>
      <c r="AF28" s="38"/>
      <c r="AG28" s="38"/>
      <c r="AH28" s="39"/>
      <c r="AI28" s="24"/>
      <c r="AJ28" s="22"/>
      <c r="AK28" s="22"/>
      <c r="AL28" s="22"/>
      <c r="AM28" s="22"/>
      <c r="AN28" s="22"/>
      <c r="AO28" s="22"/>
      <c r="AP28" s="22"/>
      <c r="AQ28" s="22"/>
      <c r="AR28" s="23"/>
      <c r="AS28" s="22"/>
      <c r="AT28" s="23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4"/>
      <c r="BF28" s="22"/>
      <c r="BG28" s="22"/>
      <c r="BH28" s="22"/>
      <c r="BI28" s="22"/>
      <c r="BJ28" s="22"/>
      <c r="BK28" s="22"/>
      <c r="BL28" s="22"/>
      <c r="BM28" s="22"/>
      <c r="BN28" s="23"/>
      <c r="BO28" s="24"/>
      <c r="BP28" s="22"/>
      <c r="BQ28" s="22"/>
      <c r="BR28" s="22"/>
      <c r="BS28" s="22"/>
      <c r="BT28" s="22"/>
      <c r="BU28" s="22"/>
      <c r="BV28" s="22"/>
      <c r="BW28" s="22"/>
      <c r="BX28" s="23"/>
      <c r="BY28" s="40">
        <f t="shared" si="9"/>
        <v>0</v>
      </c>
      <c r="BZ28" s="40">
        <f t="shared" si="9"/>
        <v>0</v>
      </c>
      <c r="CA28" s="40">
        <v>3</v>
      </c>
      <c r="CB28" s="41">
        <f>(BY28-BZ28)/CA28</f>
        <v>0</v>
      </c>
      <c r="CC28" s="40">
        <f t="shared" si="10"/>
        <v>0</v>
      </c>
      <c r="CD28" s="40">
        <f t="shared" si="10"/>
        <v>0</v>
      </c>
      <c r="CE28" s="41">
        <f>(CC28-CD28)/CA28</f>
        <v>0</v>
      </c>
      <c r="CF28" s="40">
        <f t="shared" si="11"/>
        <v>0</v>
      </c>
      <c r="CG28" s="40">
        <f t="shared" si="11"/>
        <v>0</v>
      </c>
      <c r="CH28" s="41">
        <f>(CF28-CG28)/CA28</f>
        <v>0</v>
      </c>
      <c r="CI28" s="42"/>
    </row>
    <row r="29" spans="2:87" ht="69.95" customHeight="1" thickBot="1">
      <c r="B29" s="4" t="s">
        <v>52</v>
      </c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  <c r="BZ29" s="33"/>
      <c r="CA29" s="33"/>
      <c r="CB29" s="34"/>
      <c r="CC29" s="33"/>
      <c r="CD29" s="33"/>
      <c r="CE29" s="34"/>
      <c r="CF29" s="33"/>
      <c r="CG29" s="33"/>
      <c r="CH29" s="34"/>
      <c r="CI29" s="34"/>
    </row>
    <row r="30" spans="2:87" ht="137.25" thickBot="1">
      <c r="B30" s="43"/>
      <c r="C30" s="44" t="s">
        <v>9</v>
      </c>
      <c r="D30" s="45"/>
      <c r="E30" s="11" t="s">
        <v>10</v>
      </c>
      <c r="F30" s="11" t="s">
        <v>11</v>
      </c>
      <c r="G30" s="11" t="s">
        <v>12</v>
      </c>
      <c r="H30" s="11" t="s">
        <v>13</v>
      </c>
      <c r="I30" s="12" t="s">
        <v>14</v>
      </c>
      <c r="J30" s="13"/>
      <c r="K30" s="13"/>
      <c r="L30" s="13"/>
      <c r="M30" s="13"/>
      <c r="N30" s="14"/>
      <c r="O30" s="11" t="s">
        <v>10</v>
      </c>
      <c r="P30" s="11" t="s">
        <v>11</v>
      </c>
      <c r="Q30" s="11" t="s">
        <v>12</v>
      </c>
      <c r="R30" s="11" t="s">
        <v>13</v>
      </c>
      <c r="S30" s="12" t="s">
        <v>14</v>
      </c>
      <c r="T30" s="13"/>
      <c r="U30" s="13"/>
      <c r="V30" s="13"/>
      <c r="W30" s="13"/>
      <c r="X30" s="13"/>
      <c r="Y30" s="15" t="s">
        <v>10</v>
      </c>
      <c r="Z30" s="11" t="s">
        <v>11</v>
      </c>
      <c r="AA30" s="11" t="s">
        <v>12</v>
      </c>
      <c r="AB30" s="11" t="s">
        <v>13</v>
      </c>
      <c r="AC30" s="12" t="s">
        <v>14</v>
      </c>
      <c r="AD30" s="13"/>
      <c r="AE30" s="13"/>
      <c r="AF30" s="13"/>
      <c r="AG30" s="13"/>
      <c r="AH30" s="14"/>
      <c r="AI30" s="11" t="s">
        <v>10</v>
      </c>
      <c r="AJ30" s="11" t="s">
        <v>11</v>
      </c>
      <c r="AK30" s="11" t="s">
        <v>12</v>
      </c>
      <c r="AL30" s="11" t="s">
        <v>13</v>
      </c>
      <c r="AM30" s="12" t="s">
        <v>14</v>
      </c>
      <c r="AN30" s="13"/>
      <c r="AO30" s="13"/>
      <c r="AP30" s="13"/>
      <c r="AQ30" s="13"/>
      <c r="AR30" s="14"/>
      <c r="AS30" s="13"/>
      <c r="AT30" s="14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6"/>
      <c r="BF30" s="13"/>
      <c r="BG30" s="13"/>
      <c r="BH30" s="13"/>
      <c r="BI30" s="13"/>
      <c r="BJ30" s="13"/>
      <c r="BK30" s="13"/>
      <c r="BL30" s="13"/>
      <c r="BM30" s="13"/>
      <c r="BN30" s="14"/>
      <c r="BO30" s="16"/>
      <c r="BP30" s="13"/>
      <c r="BQ30" s="13"/>
      <c r="BR30" s="13"/>
      <c r="BS30" s="13"/>
      <c r="BT30" s="13"/>
      <c r="BU30" s="13"/>
      <c r="BV30" s="13"/>
      <c r="BW30" s="13"/>
      <c r="BX30" s="14"/>
      <c r="BY30" s="17" t="s">
        <v>10</v>
      </c>
      <c r="BZ30" s="17" t="s">
        <v>11</v>
      </c>
      <c r="CA30" s="17" t="s">
        <v>15</v>
      </c>
      <c r="CB30" s="18" t="s">
        <v>35</v>
      </c>
      <c r="CC30" s="17" t="s">
        <v>12</v>
      </c>
      <c r="CD30" s="17" t="s">
        <v>13</v>
      </c>
      <c r="CE30" s="18" t="s">
        <v>17</v>
      </c>
      <c r="CF30" s="17" t="s">
        <v>18</v>
      </c>
      <c r="CG30" s="17" t="s">
        <v>19</v>
      </c>
      <c r="CH30" s="18" t="s">
        <v>36</v>
      </c>
      <c r="CI30" s="19" t="s">
        <v>21</v>
      </c>
    </row>
    <row r="31" spans="2:87" ht="50.1" customHeight="1" thickBot="1">
      <c r="B31" s="46">
        <v>1</v>
      </c>
      <c r="C31" s="47" t="s">
        <v>53</v>
      </c>
      <c r="D31" s="47" t="s">
        <v>54</v>
      </c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4"/>
      <c r="P31" s="22"/>
      <c r="Q31" s="22"/>
      <c r="R31" s="22"/>
      <c r="S31" s="22"/>
      <c r="T31" s="22"/>
      <c r="U31" s="22"/>
      <c r="V31" s="22"/>
      <c r="W31" s="22"/>
      <c r="X31" s="22"/>
      <c r="Y31" s="24"/>
      <c r="Z31" s="22"/>
      <c r="AA31" s="22"/>
      <c r="AB31" s="22"/>
      <c r="AC31" s="22"/>
      <c r="AD31" s="22"/>
      <c r="AE31" s="22"/>
      <c r="AF31" s="22"/>
      <c r="AG31" s="22"/>
      <c r="AH31" s="23"/>
      <c r="AI31" s="24"/>
      <c r="AJ31" s="22"/>
      <c r="AK31" s="22"/>
      <c r="AL31" s="22"/>
      <c r="AM31" s="22"/>
      <c r="AN31" s="22"/>
      <c r="AO31" s="22"/>
      <c r="AP31" s="22"/>
      <c r="AQ31" s="22"/>
      <c r="AR31" s="23"/>
      <c r="AS31" s="22"/>
      <c r="AT31" s="23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4"/>
      <c r="BF31" s="22"/>
      <c r="BG31" s="22"/>
      <c r="BH31" s="22"/>
      <c r="BI31" s="22"/>
      <c r="BJ31" s="22"/>
      <c r="BK31" s="22"/>
      <c r="BL31" s="22"/>
      <c r="BM31" s="22"/>
      <c r="BN31" s="23"/>
      <c r="BO31" s="24"/>
      <c r="BP31" s="22"/>
      <c r="BQ31" s="22"/>
      <c r="BR31" s="22"/>
      <c r="BS31" s="22"/>
      <c r="BT31" s="22"/>
      <c r="BU31" s="22"/>
      <c r="BV31" s="22"/>
      <c r="BW31" s="22"/>
      <c r="BX31" s="23"/>
      <c r="BY31" s="25">
        <f t="shared" ref="BY31:BZ34" si="12">E31+O31+Y31+AI31</f>
        <v>0</v>
      </c>
      <c r="BZ31" s="25">
        <f t="shared" si="12"/>
        <v>0</v>
      </c>
      <c r="CA31" s="25">
        <v>3</v>
      </c>
      <c r="CB31" s="26">
        <f>(BY31-BZ31)/CA31</f>
        <v>0</v>
      </c>
      <c r="CC31" s="25">
        <f t="shared" ref="CC31:CD34" si="13">G31+Q31+AA31+AK31</f>
        <v>0</v>
      </c>
      <c r="CD31" s="25">
        <f t="shared" si="13"/>
        <v>0</v>
      </c>
      <c r="CE31" s="26">
        <f>(CC31-CD31)/CA31</f>
        <v>0</v>
      </c>
      <c r="CF31" s="25">
        <f t="shared" ref="CF31:CG34" si="14">I31+K31+M31+S31+U31+W31+AC31+AE31+AG31+AM31+AO31+AQ31</f>
        <v>0</v>
      </c>
      <c r="CG31" s="25">
        <f t="shared" si="14"/>
        <v>0</v>
      </c>
      <c r="CH31" s="26">
        <f>(CF31-CG31)/CA31</f>
        <v>0</v>
      </c>
      <c r="CI31" s="27"/>
    </row>
    <row r="32" spans="2:87" ht="50.1" customHeight="1" thickBot="1">
      <c r="B32" s="46">
        <v>2</v>
      </c>
      <c r="C32" s="21" t="s">
        <v>55</v>
      </c>
      <c r="D32" s="21" t="s">
        <v>56</v>
      </c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4"/>
      <c r="P32" s="22"/>
      <c r="Q32" s="22"/>
      <c r="R32" s="22"/>
      <c r="S32" s="22"/>
      <c r="T32" s="22"/>
      <c r="U32" s="22"/>
      <c r="V32" s="22"/>
      <c r="W32" s="22"/>
      <c r="X32" s="23"/>
      <c r="Y32" s="28"/>
      <c r="Z32" s="29"/>
      <c r="AA32" s="29"/>
      <c r="AB32" s="29"/>
      <c r="AC32" s="29"/>
      <c r="AD32" s="29"/>
      <c r="AE32" s="29"/>
      <c r="AF32" s="29"/>
      <c r="AG32" s="29"/>
      <c r="AH32" s="30"/>
      <c r="AI32" s="24"/>
      <c r="AJ32" s="22"/>
      <c r="AK32" s="22"/>
      <c r="AL32" s="22"/>
      <c r="AM32" s="22"/>
      <c r="AN32" s="22"/>
      <c r="AO32" s="22"/>
      <c r="AP32" s="22"/>
      <c r="AQ32" s="22"/>
      <c r="AR32" s="23"/>
      <c r="AS32" s="22"/>
      <c r="AT32" s="23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4"/>
      <c r="BF32" s="22"/>
      <c r="BG32" s="22"/>
      <c r="BH32" s="22"/>
      <c r="BI32" s="22"/>
      <c r="BJ32" s="22"/>
      <c r="BK32" s="22"/>
      <c r="BL32" s="22"/>
      <c r="BM32" s="22"/>
      <c r="BN32" s="23"/>
      <c r="BO32" s="24"/>
      <c r="BP32" s="22"/>
      <c r="BQ32" s="22"/>
      <c r="BR32" s="22"/>
      <c r="BS32" s="22"/>
      <c r="BT32" s="22"/>
      <c r="BU32" s="22"/>
      <c r="BV32" s="22"/>
      <c r="BW32" s="22"/>
      <c r="BX32" s="23"/>
      <c r="BY32" s="25">
        <f t="shared" si="12"/>
        <v>0</v>
      </c>
      <c r="BZ32" s="25">
        <f t="shared" si="12"/>
        <v>0</v>
      </c>
      <c r="CA32" s="25">
        <v>3</v>
      </c>
      <c r="CB32" s="26">
        <f>(BY32-BZ32)/CA32</f>
        <v>0</v>
      </c>
      <c r="CC32" s="25">
        <f t="shared" si="13"/>
        <v>0</v>
      </c>
      <c r="CD32" s="25">
        <f t="shared" si="13"/>
        <v>0</v>
      </c>
      <c r="CE32" s="26">
        <f>(CC32-CD32)/CA32</f>
        <v>0</v>
      </c>
      <c r="CF32" s="25">
        <f t="shared" si="14"/>
        <v>0</v>
      </c>
      <c r="CG32" s="25">
        <f t="shared" si="14"/>
        <v>0</v>
      </c>
      <c r="CH32" s="26">
        <f>(CF32-CG32)/CA32</f>
        <v>0</v>
      </c>
      <c r="CI32" s="27"/>
    </row>
    <row r="33" spans="2:87" ht="50.1" customHeight="1" thickBot="1">
      <c r="B33" s="46">
        <v>3</v>
      </c>
      <c r="C33" s="47" t="s">
        <v>57</v>
      </c>
      <c r="D33" s="47" t="s">
        <v>58</v>
      </c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4"/>
      <c r="P33" s="22"/>
      <c r="Q33" s="22"/>
      <c r="R33" s="22"/>
      <c r="S33" s="22"/>
      <c r="T33" s="22"/>
      <c r="U33" s="22"/>
      <c r="V33" s="22"/>
      <c r="W33" s="22"/>
      <c r="X33" s="22"/>
      <c r="Y33" s="24"/>
      <c r="Z33" s="22"/>
      <c r="AA33" s="22"/>
      <c r="AB33" s="22"/>
      <c r="AC33" s="22"/>
      <c r="AD33" s="22"/>
      <c r="AE33" s="22"/>
      <c r="AF33" s="22"/>
      <c r="AG33" s="22"/>
      <c r="AH33" s="23"/>
      <c r="AI33" s="24"/>
      <c r="AJ33" s="22"/>
      <c r="AK33" s="22"/>
      <c r="AL33" s="22"/>
      <c r="AM33" s="22"/>
      <c r="AN33" s="22"/>
      <c r="AO33" s="22"/>
      <c r="AP33" s="22"/>
      <c r="AQ33" s="22"/>
      <c r="AR33" s="23"/>
      <c r="AS33" s="22"/>
      <c r="AT33" s="23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4"/>
      <c r="BF33" s="22"/>
      <c r="BG33" s="22"/>
      <c r="BH33" s="22"/>
      <c r="BI33" s="22"/>
      <c r="BJ33" s="22"/>
      <c r="BK33" s="22"/>
      <c r="BL33" s="22"/>
      <c r="BM33" s="22"/>
      <c r="BN33" s="23"/>
      <c r="BO33" s="24"/>
      <c r="BP33" s="22"/>
      <c r="BQ33" s="22"/>
      <c r="BR33" s="22"/>
      <c r="BS33" s="22"/>
      <c r="BT33" s="22"/>
      <c r="BU33" s="22"/>
      <c r="BV33" s="22"/>
      <c r="BW33" s="22"/>
      <c r="BX33" s="23"/>
      <c r="BY33" s="25">
        <f t="shared" si="12"/>
        <v>0</v>
      </c>
      <c r="BZ33" s="25">
        <f t="shared" si="12"/>
        <v>0</v>
      </c>
      <c r="CA33" s="25">
        <v>3</v>
      </c>
      <c r="CB33" s="26">
        <f>(BY33-BZ33)/CA33</f>
        <v>0</v>
      </c>
      <c r="CC33" s="25">
        <f t="shared" si="13"/>
        <v>0</v>
      </c>
      <c r="CD33" s="25">
        <f t="shared" si="13"/>
        <v>0</v>
      </c>
      <c r="CE33" s="26">
        <f>(CC33-CD33)/CA33</f>
        <v>0</v>
      </c>
      <c r="CF33" s="25">
        <f t="shared" si="14"/>
        <v>0</v>
      </c>
      <c r="CG33" s="25">
        <f t="shared" si="14"/>
        <v>0</v>
      </c>
      <c r="CH33" s="26">
        <f>(CF33-CG33)/CA33</f>
        <v>0</v>
      </c>
      <c r="CI33" s="27"/>
    </row>
    <row r="34" spans="2:87" ht="50.1" customHeight="1" thickBot="1">
      <c r="B34" s="48">
        <v>4</v>
      </c>
      <c r="C34" s="202" t="s">
        <v>59</v>
      </c>
      <c r="D34" s="202" t="s">
        <v>60</v>
      </c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4"/>
      <c r="P34" s="22"/>
      <c r="Q34" s="22"/>
      <c r="R34" s="22"/>
      <c r="S34" s="22"/>
      <c r="T34" s="22"/>
      <c r="U34" s="22"/>
      <c r="V34" s="22"/>
      <c r="W34" s="22"/>
      <c r="X34" s="22"/>
      <c r="Y34" s="37"/>
      <c r="Z34" s="38"/>
      <c r="AA34" s="38"/>
      <c r="AB34" s="38"/>
      <c r="AC34" s="38"/>
      <c r="AD34" s="38"/>
      <c r="AE34" s="38"/>
      <c r="AF34" s="38"/>
      <c r="AG34" s="38"/>
      <c r="AH34" s="39"/>
      <c r="AI34" s="24"/>
      <c r="AJ34" s="22"/>
      <c r="AK34" s="22"/>
      <c r="AL34" s="22"/>
      <c r="AM34" s="22"/>
      <c r="AN34" s="22"/>
      <c r="AO34" s="22"/>
      <c r="AP34" s="22"/>
      <c r="AQ34" s="22"/>
      <c r="AR34" s="23"/>
      <c r="AS34" s="22"/>
      <c r="AT34" s="23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4"/>
      <c r="BF34" s="22"/>
      <c r="BG34" s="22"/>
      <c r="BH34" s="22"/>
      <c r="BI34" s="22"/>
      <c r="BJ34" s="22"/>
      <c r="BK34" s="22"/>
      <c r="BL34" s="22"/>
      <c r="BM34" s="22"/>
      <c r="BN34" s="23"/>
      <c r="BO34" s="24"/>
      <c r="BP34" s="22"/>
      <c r="BQ34" s="22"/>
      <c r="BR34" s="22"/>
      <c r="BS34" s="22"/>
      <c r="BT34" s="22"/>
      <c r="BU34" s="22"/>
      <c r="BV34" s="22"/>
      <c r="BW34" s="22"/>
      <c r="BX34" s="23"/>
      <c r="BY34" s="40">
        <f t="shared" si="12"/>
        <v>0</v>
      </c>
      <c r="BZ34" s="40">
        <f t="shared" si="12"/>
        <v>0</v>
      </c>
      <c r="CA34" s="40">
        <v>3</v>
      </c>
      <c r="CB34" s="41">
        <f>(BY34-BZ34)/CA34</f>
        <v>0</v>
      </c>
      <c r="CC34" s="40">
        <f t="shared" si="13"/>
        <v>0</v>
      </c>
      <c r="CD34" s="40">
        <f t="shared" si="13"/>
        <v>0</v>
      </c>
      <c r="CE34" s="41">
        <f>(CC34-CD34)/CA34</f>
        <v>0</v>
      </c>
      <c r="CF34" s="40">
        <f t="shared" si="14"/>
        <v>0</v>
      </c>
      <c r="CG34" s="40">
        <f t="shared" si="14"/>
        <v>0</v>
      </c>
      <c r="CH34" s="41">
        <f>(CF34-CG34)/CA34</f>
        <v>0</v>
      </c>
      <c r="CI34" s="42"/>
    </row>
  </sheetData>
  <mergeCells count="3">
    <mergeCell ref="H1:AL2"/>
    <mergeCell ref="E5:AR5"/>
    <mergeCell ref="C6:L6"/>
  </mergeCells>
  <pageMargins left="0.74803149606299202" right="0.74803149606299202" top="0.23622047244094499" bottom="0.23622047244094499" header="0" footer="0"/>
  <pageSetup scale="32" fitToHeight="2" orientation="landscape" horizontalDpi="4294967293" verticalDpi="4294967293" r:id="rId1"/>
  <headerFooter alignWithMargins="0"/>
  <rowBreaks count="1" manualBreakCount="1">
    <brk id="28" max="8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0">
    <tabColor rgb="FFFF0000"/>
    <pageSetUpPr fitToPage="1"/>
  </sheetPr>
  <dimension ref="A1:T63"/>
  <sheetViews>
    <sheetView showGridLines="0" showZeros="0" tabSelected="1" workbookViewId="0">
      <selection activeCell="X13" sqref="X13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92" customWidth="1"/>
    <col min="10" max="10" width="10.7109375" customWidth="1"/>
    <col min="11" max="11" width="1.7109375" style="192" customWidth="1"/>
    <col min="12" max="12" width="10.7109375" customWidth="1"/>
    <col min="13" max="13" width="1.7109375" style="193" customWidth="1"/>
    <col min="14" max="14" width="10.7109375" customWidth="1"/>
    <col min="15" max="15" width="1.7109375" style="192" customWidth="1"/>
    <col min="16" max="16" width="10.7109375" customWidth="1"/>
    <col min="17" max="17" width="1.7109375" style="19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68" customFormat="1" ht="91.5" customHeight="1">
      <c r="A1" s="63">
        <f>'[2]Week SetUp'!$A$6</f>
        <v>0</v>
      </c>
      <c r="B1" s="63"/>
      <c r="C1" s="64"/>
      <c r="D1" s="64"/>
      <c r="E1" s="64"/>
      <c r="F1" s="64"/>
      <c r="G1" s="64"/>
      <c r="H1" s="64"/>
      <c r="I1" s="65"/>
      <c r="J1" s="66"/>
      <c r="K1" s="66"/>
      <c r="L1" s="67"/>
      <c r="M1" s="65"/>
      <c r="N1" s="65" t="s">
        <v>184</v>
      </c>
      <c r="O1" s="65"/>
      <c r="P1" s="64"/>
      <c r="Q1" s="65"/>
    </row>
    <row r="2" spans="1:20" s="72" customFormat="1" ht="18">
      <c r="A2" s="69"/>
      <c r="B2" s="69"/>
      <c r="C2" s="69"/>
      <c r="D2" s="69"/>
      <c r="E2" s="209" t="s">
        <v>231</v>
      </c>
      <c r="F2" s="209"/>
      <c r="G2" s="209"/>
      <c r="H2" s="209"/>
      <c r="I2" s="209"/>
      <c r="J2" s="209"/>
      <c r="K2" s="209"/>
      <c r="L2" s="209"/>
      <c r="M2" s="70"/>
      <c r="N2" s="71"/>
      <c r="O2" s="70"/>
      <c r="P2" s="71"/>
      <c r="Q2" s="70"/>
    </row>
    <row r="3" spans="1:20" s="77" customFormat="1" ht="11.25" customHeight="1">
      <c r="A3" s="73" t="s">
        <v>186</v>
      </c>
      <c r="B3" s="73"/>
      <c r="C3" s="73"/>
      <c r="D3" s="73"/>
      <c r="E3" s="73"/>
      <c r="F3" s="73"/>
      <c r="G3" s="73"/>
      <c r="H3" s="73"/>
      <c r="I3" s="74"/>
      <c r="J3" s="75"/>
      <c r="K3" s="74"/>
      <c r="L3" s="73"/>
      <c r="M3" s="74"/>
      <c r="N3" s="73"/>
      <c r="O3" s="74"/>
      <c r="P3" s="73"/>
      <c r="Q3" s="76" t="s">
        <v>187</v>
      </c>
    </row>
    <row r="4" spans="1:20" s="84" customFormat="1" ht="15" customHeight="1" thickBot="1">
      <c r="A4" s="210" t="str">
        <f>'[2]Week SetUp'!$A$10</f>
        <v>28th,29th,30th Oct &amp; 4th,5th,6th  Nov. 2016</v>
      </c>
      <c r="B4" s="210"/>
      <c r="C4" s="210"/>
      <c r="D4" s="210"/>
      <c r="E4" s="210"/>
      <c r="F4" s="210"/>
      <c r="G4" s="210"/>
      <c r="H4" s="210"/>
      <c r="I4" s="78"/>
      <c r="J4" s="79">
        <f>'[2]Week SetUp'!$D$10</f>
        <v>0</v>
      </c>
      <c r="K4" s="78"/>
      <c r="L4" s="80">
        <f>'[2]Week SetUp'!$A$12</f>
        <v>0</v>
      </c>
      <c r="M4" s="78"/>
      <c r="N4" s="81"/>
      <c r="O4" s="82"/>
      <c r="P4" s="81"/>
      <c r="Q4" s="83" t="str">
        <f>'[2]Week SetUp'!$E$10</f>
        <v>Lamech Kevin Clarke</v>
      </c>
    </row>
    <row r="5" spans="1:20" s="77" customFormat="1" ht="9">
      <c r="A5" s="85"/>
      <c r="B5" s="86" t="s">
        <v>188</v>
      </c>
      <c r="C5" s="86" t="s">
        <v>189</v>
      </c>
      <c r="D5" s="86" t="s">
        <v>190</v>
      </c>
      <c r="E5" s="87" t="s">
        <v>191</v>
      </c>
      <c r="F5" s="87" t="s">
        <v>192</v>
      </c>
      <c r="G5" s="87"/>
      <c r="H5" s="87"/>
      <c r="I5" s="87"/>
      <c r="J5" s="86" t="s">
        <v>194</v>
      </c>
      <c r="K5" s="88"/>
      <c r="L5" s="86" t="s">
        <v>195</v>
      </c>
      <c r="M5" s="88"/>
      <c r="N5" s="86" t="s">
        <v>196</v>
      </c>
      <c r="O5" s="88"/>
      <c r="P5" s="86"/>
      <c r="Q5" s="89"/>
    </row>
    <row r="6" spans="1:20" s="77" customFormat="1" ht="3.75" customHeight="1" thickBot="1">
      <c r="A6" s="90"/>
      <c r="B6" s="91"/>
      <c r="C6" s="92"/>
      <c r="D6" s="91"/>
      <c r="E6" s="93"/>
      <c r="F6" s="93"/>
      <c r="G6" s="94"/>
      <c r="H6" s="93"/>
      <c r="I6" s="95"/>
      <c r="J6" s="91"/>
      <c r="K6" s="95"/>
      <c r="L6" s="91"/>
      <c r="M6" s="95"/>
      <c r="N6" s="91"/>
      <c r="O6" s="95"/>
      <c r="P6" s="91"/>
      <c r="Q6" s="96"/>
    </row>
    <row r="7" spans="1:20" s="108" customFormat="1" ht="10.5" customHeight="1">
      <c r="A7" s="97">
        <v>1</v>
      </c>
      <c r="B7" s="98">
        <f>IF($D7="","",VLOOKUP($D7,'[2]Girls Si Main Draw Prep'!$A$7:$P$22,15))</f>
        <v>0</v>
      </c>
      <c r="C7" s="98">
        <f>IF($D7="","",VLOOKUP($D7,'[2]Girls Si Main Draw Prep'!$A$7:$P$22,16))</f>
        <v>0</v>
      </c>
      <c r="D7" s="99">
        <v>1</v>
      </c>
      <c r="E7" s="100" t="str">
        <f>UPPER(IF($D7="","",VLOOKUP($D7,'[2]Girls Si Main Draw Prep'!$A$7:$P$22,2)))</f>
        <v>TRESTRAIL</v>
      </c>
      <c r="F7" s="100" t="str">
        <f>IF($D7="","",VLOOKUP($D7,'[2]Girls Si Main Draw Prep'!$A$7:$P$22,3))</f>
        <v>EMMA-ROSE</v>
      </c>
      <c r="G7" s="100"/>
      <c r="H7" s="100">
        <f>IF($D7="","",VLOOKUP($D7,'[2]Girls Si Main Draw Prep'!$A$7:$P$22,4))</f>
        <v>0</v>
      </c>
      <c r="I7" s="101"/>
      <c r="J7" s="102"/>
      <c r="K7" s="102"/>
      <c r="L7" s="102"/>
      <c r="M7" s="102"/>
      <c r="N7" s="103"/>
      <c r="O7" s="104"/>
      <c r="P7" s="105"/>
      <c r="Q7" s="106"/>
      <c r="R7" s="107"/>
      <c r="T7" s="109" t="str">
        <f>'[2]SetUp Officials'!P21</f>
        <v>Umpire</v>
      </c>
    </row>
    <row r="8" spans="1:20" s="108" customFormat="1" ht="9.6" customHeight="1">
      <c r="A8" s="110"/>
      <c r="B8" s="111"/>
      <c r="C8" s="111"/>
      <c r="D8" s="111"/>
      <c r="E8" s="102"/>
      <c r="F8" s="102"/>
      <c r="G8" s="112"/>
      <c r="H8" s="113" t="s">
        <v>197</v>
      </c>
      <c r="I8" s="114"/>
      <c r="J8" s="115" t="str">
        <f>UPPER(IF(OR(I8="a",I8="as"),E7,IF(OR(I8="b",I8="bs"),E9,)))</f>
        <v/>
      </c>
      <c r="K8" s="115"/>
      <c r="L8" s="102"/>
      <c r="M8" s="102"/>
      <c r="N8" s="103"/>
      <c r="O8" s="104"/>
      <c r="P8" s="105"/>
      <c r="Q8" s="106"/>
      <c r="R8" s="107"/>
      <c r="T8" s="116" t="str">
        <f>'[2]SetUp Officials'!P22</f>
        <v xml:space="preserve"> </v>
      </c>
    </row>
    <row r="9" spans="1:20" s="108" customFormat="1" ht="9.6" customHeight="1">
      <c r="A9" s="110">
        <v>2</v>
      </c>
      <c r="B9" s="98">
        <f>IF($D9="","",VLOOKUP($D9,'[2]Girls Si Main Draw Prep'!$A$7:$P$22,15))</f>
        <v>0</v>
      </c>
      <c r="C9" s="98">
        <f>IF($D9="","",VLOOKUP($D9,'[2]Girls Si Main Draw Prep'!$A$7:$P$22,16))</f>
        <v>0</v>
      </c>
      <c r="D9" s="99">
        <v>3</v>
      </c>
      <c r="E9" s="98" t="str">
        <f>UPPER(IF($D9="","",VLOOKUP($D9,'[2]Girls Si Main Draw Prep'!$A$7:$P$22,2)))</f>
        <v>TOM YEW</v>
      </c>
      <c r="F9" s="98" t="str">
        <f>IF($D9="","",VLOOKUP($D9,'[2]Girls Si Main Draw Prep'!$A$7:$P$22,3))</f>
        <v>JADE</v>
      </c>
      <c r="G9" s="98"/>
      <c r="H9" s="98">
        <f>IF($D9="","",VLOOKUP($D9,'[2]Girls Si Main Draw Prep'!$A$7:$P$22,4))</f>
        <v>0</v>
      </c>
      <c r="I9" s="117"/>
      <c r="J9" s="102"/>
      <c r="K9" s="118"/>
      <c r="L9" s="102"/>
      <c r="M9" s="102"/>
      <c r="N9" s="103"/>
      <c r="O9" s="104"/>
      <c r="P9" s="105"/>
      <c r="Q9" s="106"/>
      <c r="R9" s="107"/>
      <c r="T9" s="116" t="str">
        <f>'[2]SetUp Officials'!P23</f>
        <v xml:space="preserve"> </v>
      </c>
    </row>
    <row r="10" spans="1:20" s="108" customFormat="1" ht="9.6" customHeight="1">
      <c r="A10" s="110"/>
      <c r="B10" s="111"/>
      <c r="C10" s="111"/>
      <c r="D10" s="119"/>
      <c r="E10" s="102"/>
      <c r="F10" s="102"/>
      <c r="G10" s="112"/>
      <c r="H10" s="102"/>
      <c r="I10" s="120"/>
      <c r="J10" s="113" t="s">
        <v>197</v>
      </c>
      <c r="K10" s="121"/>
      <c r="L10" s="115" t="str">
        <f>UPPER(IF(OR(K10="a",K10="as"),J8,IF(OR(K10="b",K10="bs"),J12,)))</f>
        <v/>
      </c>
      <c r="M10" s="122"/>
      <c r="N10" s="123"/>
      <c r="O10" s="123"/>
      <c r="P10" s="105"/>
      <c r="Q10" s="106"/>
      <c r="R10" s="107"/>
      <c r="T10" s="116" t="str">
        <f>'[2]SetUp Officials'!P24</f>
        <v xml:space="preserve"> </v>
      </c>
    </row>
    <row r="11" spans="1:20" s="108" customFormat="1" ht="9.6" customHeight="1">
      <c r="A11" s="110">
        <v>3</v>
      </c>
      <c r="B11" s="98">
        <f>IF($D11="","",VLOOKUP($D11,'[2]Girls Si Main Draw Prep'!$A$7:$P$22,15))</f>
        <v>0</v>
      </c>
      <c r="C11" s="98">
        <f>IF($D11="","",VLOOKUP($D11,'[2]Girls Si Main Draw Prep'!$A$7:$P$22,16))</f>
        <v>0</v>
      </c>
      <c r="D11" s="99">
        <v>6</v>
      </c>
      <c r="E11" s="98" t="str">
        <f>UPPER(IF($D11="","",VLOOKUP($D11,'[2]Girls Si Main Draw Prep'!$A$7:$P$22,2)))</f>
        <v>KING</v>
      </c>
      <c r="F11" s="98" t="str">
        <f>IF($D11="","",VLOOKUP($D11,'[2]Girls Si Main Draw Prep'!$A$7:$P$22,3))</f>
        <v>ANYA</v>
      </c>
      <c r="G11" s="98"/>
      <c r="H11" s="98">
        <f>IF($D11="","",VLOOKUP($D11,'[2]Girls Si Main Draw Prep'!$A$7:$P$22,4))</f>
        <v>0</v>
      </c>
      <c r="I11" s="101"/>
      <c r="J11" s="102"/>
      <c r="K11" s="124"/>
      <c r="L11" s="102"/>
      <c r="M11" s="125"/>
      <c r="N11" s="123"/>
      <c r="O11" s="123"/>
      <c r="P11" s="105"/>
      <c r="Q11" s="106"/>
      <c r="R11" s="107"/>
      <c r="T11" s="116" t="str">
        <f>'[2]SetUp Officials'!P25</f>
        <v xml:space="preserve"> </v>
      </c>
    </row>
    <row r="12" spans="1:20" s="108" customFormat="1" ht="9.6" customHeight="1">
      <c r="A12" s="110"/>
      <c r="B12" s="111"/>
      <c r="C12" s="111"/>
      <c r="D12" s="119"/>
      <c r="E12" s="102"/>
      <c r="F12" s="102"/>
      <c r="G12" s="112"/>
      <c r="H12" s="113" t="s">
        <v>197</v>
      </c>
      <c r="I12" s="114"/>
      <c r="J12" s="115" t="str">
        <f>UPPER(IF(OR(I12="a",I12="as"),E11,IF(OR(I12="b",I12="bs"),E13,)))</f>
        <v/>
      </c>
      <c r="K12" s="126"/>
      <c r="L12" s="102"/>
      <c r="M12" s="125"/>
      <c r="N12" s="123"/>
      <c r="O12" s="123"/>
      <c r="P12" s="105"/>
      <c r="Q12" s="106"/>
      <c r="R12" s="107"/>
      <c r="T12" s="116" t="str">
        <f>'[2]SetUp Officials'!P26</f>
        <v xml:space="preserve"> </v>
      </c>
    </row>
    <row r="13" spans="1:20" s="108" customFormat="1" ht="9.6" customHeight="1">
      <c r="A13" s="110">
        <v>4</v>
      </c>
      <c r="B13" s="98">
        <f>IF($D13="","",VLOOKUP($D13,'[2]Girls Si Main Draw Prep'!$A$7:$P$22,15))</f>
        <v>0</v>
      </c>
      <c r="C13" s="98">
        <f>IF($D13="","",VLOOKUP($D13,'[2]Girls Si Main Draw Prep'!$A$7:$P$22,16))</f>
        <v>0</v>
      </c>
      <c r="D13" s="99">
        <v>4</v>
      </c>
      <c r="E13" s="98" t="str">
        <f>UPPER(IF($D13="","",VLOOKUP($D13,'[2]Girls Si Main Draw Prep'!$A$7:$P$22,2)))</f>
        <v>SKEENE</v>
      </c>
      <c r="F13" s="98" t="str">
        <f>IF($D13="","",VLOOKUP($D13,'[2]Girls Si Main Draw Prep'!$A$7:$P$22,3))</f>
        <v>THALIA</v>
      </c>
      <c r="G13" s="98"/>
      <c r="H13" s="98">
        <f>IF($D13="","",VLOOKUP($D13,'[2]Girls Si Main Draw Prep'!$A$7:$P$22,4))</f>
        <v>0</v>
      </c>
      <c r="I13" s="127"/>
      <c r="J13" s="102"/>
      <c r="K13" s="102"/>
      <c r="L13" s="102"/>
      <c r="M13" s="125"/>
      <c r="N13" s="123"/>
      <c r="O13" s="123"/>
      <c r="P13" s="105"/>
      <c r="Q13" s="106"/>
      <c r="R13" s="107"/>
      <c r="T13" s="116" t="str">
        <f>'[2]SetUp Officials'!P27</f>
        <v xml:space="preserve"> </v>
      </c>
    </row>
    <row r="14" spans="1:20" s="108" customFormat="1" ht="9.6" customHeight="1">
      <c r="A14" s="110"/>
      <c r="B14" s="111"/>
      <c r="C14" s="111"/>
      <c r="D14" s="119"/>
      <c r="E14" s="102"/>
      <c r="F14" s="102"/>
      <c r="G14" s="112"/>
      <c r="H14" s="128"/>
      <c r="I14" s="120"/>
      <c r="J14" s="102"/>
      <c r="K14" s="102"/>
      <c r="L14" s="113" t="s">
        <v>197</v>
      </c>
      <c r="M14" s="121"/>
      <c r="N14" s="115" t="str">
        <f>UPPER(IF(OR(M14="a",M14="as"),L10,IF(OR(M14="b",M14="bs"),L18,)))</f>
        <v/>
      </c>
      <c r="O14" s="122"/>
      <c r="P14" s="105"/>
      <c r="Q14" s="106"/>
      <c r="R14" s="107"/>
      <c r="T14" s="116" t="str">
        <f>'[2]SetUp Officials'!P28</f>
        <v xml:space="preserve"> </v>
      </c>
    </row>
    <row r="15" spans="1:20" s="108" customFormat="1" ht="9.6" customHeight="1">
      <c r="A15" s="97">
        <v>5</v>
      </c>
      <c r="B15" s="98">
        <f>IF($D15="","",VLOOKUP($D15,'[2]Girls Si Main Draw Prep'!$A$7:$P$22,15))</f>
        <v>0</v>
      </c>
      <c r="C15" s="98">
        <f>IF($D15="","",VLOOKUP($D15,'[2]Girls Si Main Draw Prep'!$A$7:$P$22,16))</f>
        <v>0</v>
      </c>
      <c r="D15" s="99">
        <v>8</v>
      </c>
      <c r="E15" s="100" t="str">
        <f>UPPER(IF($D15="","",VLOOKUP($D15,'[2]Girls Si Main Draw Prep'!$A$7:$P$22,2)))</f>
        <v>ALTTEKIN</v>
      </c>
      <c r="F15" s="100" t="str">
        <f>IF($D15="","",VLOOKUP($D15,'[2]Girls Si Main Draw Prep'!$A$7:$P$22,3))</f>
        <v>DESTINA</v>
      </c>
      <c r="G15" s="100"/>
      <c r="H15" s="100">
        <f>IF($D15="","",VLOOKUP($D15,'[2]Girls Si Main Draw Prep'!$A$7:$P$22,4))</f>
        <v>0</v>
      </c>
      <c r="I15" s="129"/>
      <c r="J15" s="102"/>
      <c r="K15" s="102"/>
      <c r="L15" s="102"/>
      <c r="M15" s="125"/>
      <c r="N15" s="102"/>
      <c r="O15" s="194"/>
      <c r="P15" s="195"/>
      <c r="Q15" s="196"/>
      <c r="R15" s="197"/>
      <c r="S15" s="198"/>
      <c r="T15" s="116" t="str">
        <f>'[2]SetUp Officials'!P29</f>
        <v xml:space="preserve"> </v>
      </c>
    </row>
    <row r="16" spans="1:20" s="108" customFormat="1" ht="9.6" customHeight="1" thickBot="1">
      <c r="A16" s="110"/>
      <c r="B16" s="111"/>
      <c r="C16" s="111"/>
      <c r="D16" s="119"/>
      <c r="E16" s="102"/>
      <c r="F16" s="102"/>
      <c r="G16" s="112"/>
      <c r="H16" s="113" t="s">
        <v>197</v>
      </c>
      <c r="I16" s="114"/>
      <c r="J16" s="115" t="str">
        <f>UPPER(IF(OR(I16="a",I16="as"),E15,IF(OR(I16="b",I16="bs"),E17,)))</f>
        <v/>
      </c>
      <c r="K16" s="115"/>
      <c r="L16" s="102"/>
      <c r="M16" s="125"/>
      <c r="N16" s="123"/>
      <c r="O16" s="194"/>
      <c r="P16" s="195"/>
      <c r="Q16" s="196"/>
      <c r="R16" s="197"/>
      <c r="S16" s="198"/>
      <c r="T16" s="130" t="str">
        <f>'[2]SetUp Officials'!P30</f>
        <v>None</v>
      </c>
    </row>
    <row r="17" spans="1:19" s="108" customFormat="1" ht="9.6" customHeight="1">
      <c r="A17" s="110">
        <v>6</v>
      </c>
      <c r="B17" s="98">
        <f>IF($D17="","",VLOOKUP($D17,'[2]Girls Si Main Draw Prep'!$A$7:$P$22,15))</f>
        <v>0</v>
      </c>
      <c r="C17" s="98">
        <f>IF($D17="","",VLOOKUP($D17,'[2]Girls Si Main Draw Prep'!$A$7:$P$22,16))</f>
        <v>0</v>
      </c>
      <c r="D17" s="99">
        <v>7</v>
      </c>
      <c r="E17" s="98" t="str">
        <f>UPPER(IF($D17="","",VLOOKUP($D17,'[2]Girls Si Main Draw Prep'!$A$7:$P$22,2)))</f>
        <v>ROBERTS</v>
      </c>
      <c r="F17" s="98" t="str">
        <f>IF($D17="","",VLOOKUP($D17,'[2]Girls Si Main Draw Prep'!$A$7:$P$22,3))</f>
        <v>KADIY'A</v>
      </c>
      <c r="G17" s="98"/>
      <c r="H17" s="98">
        <f>IF($D17="","",VLOOKUP($D17,'[2]Girls Si Main Draw Prep'!$A$7:$P$22,4))</f>
        <v>0</v>
      </c>
      <c r="I17" s="117"/>
      <c r="J17" s="102"/>
      <c r="K17" s="118"/>
      <c r="L17" s="102"/>
      <c r="M17" s="125"/>
      <c r="N17" s="123"/>
      <c r="O17" s="194"/>
      <c r="P17" s="195"/>
      <c r="Q17" s="196"/>
      <c r="R17" s="197"/>
      <c r="S17" s="198"/>
    </row>
    <row r="18" spans="1:19" s="108" customFormat="1" ht="9.6" customHeight="1">
      <c r="A18" s="110"/>
      <c r="B18" s="111"/>
      <c r="C18" s="111"/>
      <c r="D18" s="119"/>
      <c r="E18" s="102"/>
      <c r="F18" s="102"/>
      <c r="G18" s="112"/>
      <c r="H18" s="102"/>
      <c r="I18" s="120"/>
      <c r="J18" s="113" t="s">
        <v>197</v>
      </c>
      <c r="K18" s="121"/>
      <c r="L18" s="115" t="str">
        <f>UPPER(IF(OR(K18="a",K18="as"),J16,IF(OR(K18="b",K18="bs"),J20,)))</f>
        <v/>
      </c>
      <c r="M18" s="131"/>
      <c r="N18" s="123"/>
      <c r="O18" s="194"/>
      <c r="P18" s="195"/>
      <c r="Q18" s="196"/>
      <c r="R18" s="197"/>
      <c r="S18" s="198"/>
    </row>
    <row r="19" spans="1:19" s="108" customFormat="1" ht="9.6" customHeight="1">
      <c r="A19" s="110">
        <v>7</v>
      </c>
      <c r="B19" s="98">
        <f>IF($D19="","",VLOOKUP($D19,'[2]Girls Si Main Draw Prep'!$A$7:$P$22,15))</f>
        <v>0</v>
      </c>
      <c r="C19" s="98">
        <f>IF($D19="","",VLOOKUP($D19,'[2]Girls Si Main Draw Prep'!$A$7:$P$22,16))</f>
        <v>0</v>
      </c>
      <c r="D19" s="99">
        <v>5</v>
      </c>
      <c r="E19" s="98" t="str">
        <f>UPPER(IF($D19="","",VLOOKUP($D19,'[2]Girls Si Main Draw Prep'!$A$7:$P$22,2)))</f>
        <v>LEE ASSANG</v>
      </c>
      <c r="F19" s="98" t="str">
        <f>IF($D19="","",VLOOKUP($D19,'[2]Girls Si Main Draw Prep'!$A$7:$P$22,3))</f>
        <v>YIN</v>
      </c>
      <c r="G19" s="98"/>
      <c r="H19" s="98">
        <f>IF($D19="","",VLOOKUP($D19,'[2]Girls Si Main Draw Prep'!$A$7:$P$22,4))</f>
        <v>0</v>
      </c>
      <c r="I19" s="101"/>
      <c r="J19" s="102"/>
      <c r="K19" s="124"/>
      <c r="L19" s="102"/>
      <c r="M19" s="123"/>
      <c r="N19" s="123"/>
      <c r="O19" s="194"/>
      <c r="P19" s="195"/>
      <c r="Q19" s="196"/>
      <c r="R19" s="197"/>
      <c r="S19" s="198"/>
    </row>
    <row r="20" spans="1:19" s="108" customFormat="1" ht="9.6" customHeight="1">
      <c r="A20" s="110"/>
      <c r="B20" s="111"/>
      <c r="C20" s="111"/>
      <c r="D20" s="111"/>
      <c r="E20" s="102"/>
      <c r="F20" s="102"/>
      <c r="G20" s="112"/>
      <c r="H20" s="113" t="s">
        <v>197</v>
      </c>
      <c r="I20" s="114"/>
      <c r="J20" s="115" t="str">
        <f>UPPER(IF(OR(I20="a",I20="as"),E19,IF(OR(I20="b",I20="bs"),E21,)))</f>
        <v/>
      </c>
      <c r="K20" s="126"/>
      <c r="L20" s="102"/>
      <c r="M20" s="123"/>
      <c r="N20" s="123"/>
      <c r="O20" s="194"/>
      <c r="P20" s="195"/>
      <c r="Q20" s="196"/>
      <c r="R20" s="197"/>
      <c r="S20" s="198"/>
    </row>
    <row r="21" spans="1:19" s="108" customFormat="1" ht="9.6" customHeight="1">
      <c r="A21" s="110">
        <v>8</v>
      </c>
      <c r="B21" s="98">
        <f>IF($D21="","",VLOOKUP($D21,'[2]Girls Si Main Draw Prep'!$A$7:$P$22,15))</f>
        <v>0</v>
      </c>
      <c r="C21" s="98">
        <f>IF($D21="","",VLOOKUP($D21,'[2]Girls Si Main Draw Prep'!$A$7:$P$22,16))</f>
        <v>0</v>
      </c>
      <c r="D21" s="99">
        <v>2</v>
      </c>
      <c r="E21" s="98" t="str">
        <f>UPPER(IF($D21="","",VLOOKUP($D21,'[2]Girls Si Main Draw Prep'!$A$7:$P$22,2)))</f>
        <v>DAVIS</v>
      </c>
      <c r="F21" s="98" t="str">
        <f>IF($D21="","",VLOOKUP($D21,'[2]Girls Si Main Draw Prep'!$A$7:$P$22,3))</f>
        <v>EMMA</v>
      </c>
      <c r="G21" s="98"/>
      <c r="H21" s="98">
        <f>IF($D21="","",VLOOKUP($D21,'[2]Girls Si Main Draw Prep'!$A$7:$P$22,4))</f>
        <v>0</v>
      </c>
      <c r="I21" s="127"/>
      <c r="J21" s="102"/>
      <c r="K21" s="102"/>
      <c r="L21" s="102"/>
      <c r="M21" s="123"/>
      <c r="N21" s="123"/>
      <c r="O21" s="194"/>
      <c r="P21" s="195"/>
      <c r="Q21" s="196"/>
      <c r="R21" s="197"/>
      <c r="S21" s="198"/>
    </row>
    <row r="22" spans="1:19" s="108" customFormat="1" ht="9.6" customHeight="1">
      <c r="A22" s="110"/>
      <c r="B22" s="111"/>
      <c r="C22" s="111"/>
      <c r="D22" s="111"/>
      <c r="E22" s="128"/>
      <c r="F22" s="128"/>
      <c r="G22" s="132"/>
      <c r="H22" s="128"/>
      <c r="I22" s="120"/>
      <c r="J22" s="102"/>
      <c r="K22" s="102"/>
      <c r="L22" s="102"/>
      <c r="M22" s="123"/>
      <c r="N22" s="113" t="s">
        <v>197</v>
      </c>
      <c r="O22" s="199"/>
      <c r="P22" s="200" t="str">
        <f>UPPER(IF(OR(O22="a",O22="as"),N14,IF(OR(O22="b",O22="bs"),#REF!,)))</f>
        <v/>
      </c>
      <c r="Q22" s="194"/>
      <c r="R22" s="197"/>
      <c r="S22" s="198"/>
    </row>
    <row r="23" spans="1:19" s="108" customFormat="1" ht="3.75" customHeight="1">
      <c r="A23" s="134"/>
      <c r="B23" s="135"/>
      <c r="C23" s="135"/>
      <c r="D23" s="111"/>
      <c r="E23" s="135"/>
      <c r="F23" s="135"/>
      <c r="G23" s="135"/>
      <c r="H23" s="135"/>
      <c r="I23" s="111"/>
      <c r="J23" s="135"/>
      <c r="K23" s="135"/>
      <c r="L23" s="135"/>
      <c r="M23" s="136"/>
      <c r="N23" s="136"/>
      <c r="O23" s="136"/>
      <c r="P23" s="105"/>
      <c r="Q23" s="106"/>
      <c r="R23" s="107"/>
    </row>
    <row r="24" spans="1:19" s="108" customFormat="1" ht="9.6" hidden="1" customHeight="1">
      <c r="A24" s="133"/>
      <c r="B24" s="111"/>
      <c r="C24" s="111"/>
      <c r="D24" s="111"/>
      <c r="E24" s="135"/>
      <c r="F24" s="135"/>
      <c r="H24" s="137"/>
      <c r="I24" s="111"/>
      <c r="J24" s="135"/>
      <c r="K24" s="135"/>
      <c r="L24" s="135"/>
      <c r="M24" s="136"/>
      <c r="N24" s="136"/>
      <c r="O24" s="136"/>
      <c r="P24" s="105"/>
      <c r="Q24" s="106"/>
      <c r="R24" s="107"/>
    </row>
    <row r="25" spans="1:19" s="108" customFormat="1" ht="9.6" hidden="1" customHeight="1">
      <c r="A25" s="133"/>
      <c r="B25" s="135"/>
      <c r="C25" s="135"/>
      <c r="D25" s="111"/>
      <c r="E25" s="135"/>
      <c r="F25" s="135"/>
      <c r="G25" s="135"/>
      <c r="H25" s="135"/>
      <c r="I25" s="111"/>
      <c r="J25" s="135"/>
      <c r="K25" s="138"/>
      <c r="L25" s="135"/>
      <c r="M25" s="136"/>
      <c r="N25" s="136"/>
      <c r="O25" s="136"/>
      <c r="P25" s="105"/>
      <c r="Q25" s="106"/>
      <c r="R25" s="107"/>
    </row>
    <row r="26" spans="1:19" s="108" customFormat="1" ht="9.6" hidden="1" customHeight="1">
      <c r="A26" s="133"/>
      <c r="B26" s="111"/>
      <c r="C26" s="111"/>
      <c r="D26" s="111"/>
      <c r="E26" s="135"/>
      <c r="F26" s="135"/>
      <c r="H26" s="135"/>
      <c r="I26" s="111"/>
      <c r="J26" s="137"/>
      <c r="K26" s="111"/>
      <c r="L26" s="135"/>
      <c r="M26" s="136"/>
      <c r="N26" s="136"/>
      <c r="O26" s="136"/>
      <c r="P26" s="105"/>
      <c r="Q26" s="106"/>
      <c r="R26" s="107"/>
    </row>
    <row r="27" spans="1:19" s="108" customFormat="1" ht="9.6" hidden="1" customHeight="1">
      <c r="A27" s="133"/>
      <c r="B27" s="135"/>
      <c r="C27" s="135"/>
      <c r="D27" s="111"/>
      <c r="E27" s="135"/>
      <c r="F27" s="135"/>
      <c r="G27" s="135"/>
      <c r="H27" s="135"/>
      <c r="I27" s="111"/>
      <c r="J27" s="135"/>
      <c r="K27" s="135"/>
      <c r="L27" s="135"/>
      <c r="M27" s="136"/>
      <c r="N27" s="136"/>
      <c r="O27" s="136"/>
      <c r="P27" s="105"/>
      <c r="Q27" s="106"/>
      <c r="R27" s="139"/>
    </row>
    <row r="28" spans="1:19" s="108" customFormat="1" ht="9.6" hidden="1" customHeight="1">
      <c r="A28" s="133"/>
      <c r="B28" s="111"/>
      <c r="C28" s="111"/>
      <c r="D28" s="111"/>
      <c r="E28" s="135"/>
      <c r="F28" s="135"/>
      <c r="H28" s="137"/>
      <c r="I28" s="111"/>
      <c r="J28" s="135"/>
      <c r="K28" s="135"/>
      <c r="L28" s="135"/>
      <c r="M28" s="136"/>
      <c r="N28" s="136"/>
      <c r="O28" s="136"/>
      <c r="P28" s="105"/>
      <c r="Q28" s="106"/>
      <c r="R28" s="107"/>
    </row>
    <row r="29" spans="1:19" s="108" customFormat="1" ht="9.6" hidden="1" customHeight="1">
      <c r="A29" s="133"/>
      <c r="B29" s="135"/>
      <c r="C29" s="135"/>
      <c r="D29" s="111"/>
      <c r="E29" s="135"/>
      <c r="F29" s="135"/>
      <c r="G29" s="135"/>
      <c r="H29" s="135"/>
      <c r="I29" s="111"/>
      <c r="J29" s="135"/>
      <c r="K29" s="135"/>
      <c r="L29" s="135"/>
      <c r="M29" s="136"/>
      <c r="N29" s="136"/>
      <c r="O29" s="136"/>
      <c r="P29" s="105"/>
      <c r="Q29" s="106"/>
      <c r="R29" s="107"/>
    </row>
    <row r="30" spans="1:19" s="108" customFormat="1" ht="9.6" hidden="1" customHeight="1">
      <c r="A30" s="133"/>
      <c r="B30" s="111"/>
      <c r="C30" s="111"/>
      <c r="D30" s="111"/>
      <c r="E30" s="135"/>
      <c r="F30" s="135"/>
      <c r="H30" s="135"/>
      <c r="I30" s="111"/>
      <c r="J30" s="135"/>
      <c r="K30" s="135"/>
      <c r="L30" s="137"/>
      <c r="M30" s="111"/>
      <c r="N30" s="135"/>
      <c r="O30" s="136"/>
      <c r="P30" s="105"/>
      <c r="Q30" s="106"/>
      <c r="R30" s="107"/>
    </row>
    <row r="31" spans="1:19" s="108" customFormat="1" ht="9.6" hidden="1" customHeight="1">
      <c r="A31" s="133"/>
      <c r="B31" s="135"/>
      <c r="C31" s="135"/>
      <c r="D31" s="111"/>
      <c r="E31" s="135"/>
      <c r="F31" s="135"/>
      <c r="G31" s="135"/>
      <c r="H31" s="135"/>
      <c r="I31" s="111"/>
      <c r="J31" s="135"/>
      <c r="K31" s="135"/>
      <c r="L31" s="135"/>
      <c r="M31" s="136"/>
      <c r="N31" s="135"/>
      <c r="O31" s="136"/>
      <c r="P31" s="105"/>
      <c r="Q31" s="106"/>
      <c r="R31" s="107"/>
    </row>
    <row r="32" spans="1:19" s="108" customFormat="1" ht="9.6" hidden="1" customHeight="1">
      <c r="A32" s="133"/>
      <c r="B32" s="111"/>
      <c r="C32" s="111"/>
      <c r="D32" s="111"/>
      <c r="E32" s="135"/>
      <c r="F32" s="135"/>
      <c r="H32" s="137"/>
      <c r="I32" s="111"/>
      <c r="J32" s="135"/>
      <c r="K32" s="135"/>
      <c r="L32" s="135"/>
      <c r="M32" s="136"/>
      <c r="N32" s="136"/>
      <c r="O32" s="136"/>
      <c r="P32" s="105"/>
      <c r="Q32" s="106"/>
      <c r="R32" s="107"/>
    </row>
    <row r="33" spans="1:18" s="108" customFormat="1" ht="9.6" hidden="1" customHeight="1">
      <c r="A33" s="133"/>
      <c r="B33" s="135"/>
      <c r="C33" s="135"/>
      <c r="D33" s="111"/>
      <c r="E33" s="135"/>
      <c r="F33" s="135"/>
      <c r="G33" s="135"/>
      <c r="H33" s="135"/>
      <c r="I33" s="111"/>
      <c r="J33" s="135"/>
      <c r="K33" s="138"/>
      <c r="L33" s="135"/>
      <c r="M33" s="136"/>
      <c r="N33" s="136"/>
      <c r="O33" s="136"/>
      <c r="P33" s="105"/>
      <c r="Q33" s="106"/>
      <c r="R33" s="107"/>
    </row>
    <row r="34" spans="1:18" s="108" customFormat="1" ht="9.6" hidden="1" customHeight="1">
      <c r="A34" s="133"/>
      <c r="B34" s="111"/>
      <c r="C34" s="111"/>
      <c r="D34" s="111"/>
      <c r="E34" s="135"/>
      <c r="F34" s="135"/>
      <c r="H34" s="135"/>
      <c r="I34" s="111"/>
      <c r="J34" s="137"/>
      <c r="K34" s="111"/>
      <c r="L34" s="135"/>
      <c r="M34" s="136"/>
      <c r="N34" s="136"/>
      <c r="O34" s="136"/>
      <c r="P34" s="105"/>
      <c r="Q34" s="106"/>
      <c r="R34" s="107"/>
    </row>
    <row r="35" spans="1:18" s="108" customFormat="1" ht="9.6" hidden="1" customHeight="1">
      <c r="A35" s="133"/>
      <c r="B35" s="135"/>
      <c r="C35" s="135"/>
      <c r="D35" s="111"/>
      <c r="E35" s="135"/>
      <c r="F35" s="135"/>
      <c r="G35" s="135"/>
      <c r="H35" s="135"/>
      <c r="I35" s="111"/>
      <c r="J35" s="135"/>
      <c r="K35" s="135"/>
      <c r="L35" s="135"/>
      <c r="M35" s="136"/>
      <c r="N35" s="136"/>
      <c r="O35" s="136"/>
      <c r="P35" s="105"/>
      <c r="Q35" s="106"/>
      <c r="R35" s="107"/>
    </row>
    <row r="36" spans="1:18" s="108" customFormat="1" ht="9.6" hidden="1" customHeight="1">
      <c r="A36" s="133"/>
      <c r="B36" s="111"/>
      <c r="C36" s="111"/>
      <c r="D36" s="111"/>
      <c r="E36" s="135"/>
      <c r="F36" s="135"/>
      <c r="H36" s="137"/>
      <c r="I36" s="111"/>
      <c r="J36" s="135"/>
      <c r="K36" s="135"/>
      <c r="L36" s="135"/>
      <c r="M36" s="136"/>
      <c r="N36" s="136"/>
      <c r="O36" s="136"/>
      <c r="P36" s="105"/>
      <c r="Q36" s="106"/>
      <c r="R36" s="107"/>
    </row>
    <row r="37" spans="1:18" s="108" customFormat="1" ht="9.6" hidden="1" customHeight="1">
      <c r="A37" s="134"/>
      <c r="B37" s="135"/>
      <c r="C37" s="135"/>
      <c r="D37" s="111"/>
      <c r="E37" s="135"/>
      <c r="F37" s="135"/>
      <c r="G37" s="135"/>
      <c r="H37" s="135"/>
      <c r="I37" s="111"/>
      <c r="J37" s="135"/>
      <c r="K37" s="135"/>
      <c r="L37" s="135"/>
      <c r="M37" s="135"/>
      <c r="N37" s="103"/>
      <c r="O37" s="103"/>
      <c r="P37" s="105"/>
      <c r="Q37" s="106"/>
      <c r="R37" s="107"/>
    </row>
    <row r="38" spans="1:18" s="108" customFormat="1" ht="9.6" hidden="1" customHeight="1">
      <c r="A38" s="133"/>
      <c r="B38" s="111"/>
      <c r="C38" s="111"/>
      <c r="D38" s="111"/>
      <c r="E38" s="128"/>
      <c r="F38" s="128"/>
      <c r="G38" s="132"/>
      <c r="H38" s="102"/>
      <c r="I38" s="120"/>
      <c r="J38" s="102"/>
      <c r="K38" s="102"/>
      <c r="L38" s="102"/>
      <c r="M38" s="123"/>
      <c r="N38" s="123"/>
      <c r="O38" s="123"/>
      <c r="P38" s="105"/>
      <c r="Q38" s="106"/>
      <c r="R38" s="107"/>
    </row>
    <row r="39" spans="1:18" s="108" customFormat="1" ht="9.6" hidden="1" customHeight="1">
      <c r="A39" s="134"/>
      <c r="B39" s="135"/>
      <c r="C39" s="135"/>
      <c r="D39" s="111"/>
      <c r="E39" s="135"/>
      <c r="F39" s="135"/>
      <c r="G39" s="135"/>
      <c r="H39" s="135"/>
      <c r="I39" s="111"/>
      <c r="J39" s="135"/>
      <c r="K39" s="135"/>
      <c r="L39" s="135"/>
      <c r="M39" s="136"/>
      <c r="N39" s="136"/>
      <c r="O39" s="136"/>
      <c r="P39" s="105"/>
      <c r="Q39" s="106"/>
      <c r="R39" s="107"/>
    </row>
    <row r="40" spans="1:18" s="108" customFormat="1" ht="9.6" hidden="1" customHeight="1">
      <c r="A40" s="133"/>
      <c r="B40" s="111"/>
      <c r="C40" s="111"/>
      <c r="D40" s="111"/>
      <c r="E40" s="135"/>
      <c r="F40" s="135"/>
      <c r="H40" s="137"/>
      <c r="I40" s="111"/>
      <c r="J40" s="135"/>
      <c r="K40" s="135"/>
      <c r="L40" s="135"/>
      <c r="M40" s="136"/>
      <c r="N40" s="136"/>
      <c r="O40" s="136"/>
      <c r="P40" s="105"/>
      <c r="Q40" s="106"/>
      <c r="R40" s="107"/>
    </row>
    <row r="41" spans="1:18" s="108" customFormat="1" ht="9.6" hidden="1" customHeight="1">
      <c r="A41" s="133"/>
      <c r="B41" s="135"/>
      <c r="C41" s="135"/>
      <c r="D41" s="111"/>
      <c r="E41" s="135"/>
      <c r="F41" s="135"/>
      <c r="G41" s="135"/>
      <c r="H41" s="135"/>
      <c r="I41" s="111"/>
      <c r="J41" s="135"/>
      <c r="K41" s="138"/>
      <c r="L41" s="135"/>
      <c r="M41" s="136"/>
      <c r="N41" s="136"/>
      <c r="O41" s="136"/>
      <c r="P41" s="105"/>
      <c r="Q41" s="106"/>
      <c r="R41" s="107"/>
    </row>
    <row r="42" spans="1:18" s="108" customFormat="1" ht="9.6" hidden="1" customHeight="1">
      <c r="A42" s="133"/>
      <c r="B42" s="111"/>
      <c r="C42" s="111"/>
      <c r="D42" s="111"/>
      <c r="E42" s="135"/>
      <c r="F42" s="135"/>
      <c r="H42" s="135"/>
      <c r="I42" s="111"/>
      <c r="J42" s="137"/>
      <c r="K42" s="111"/>
      <c r="L42" s="135"/>
      <c r="M42" s="136"/>
      <c r="N42" s="136"/>
      <c r="O42" s="136"/>
      <c r="P42" s="105"/>
      <c r="Q42" s="106"/>
      <c r="R42" s="107"/>
    </row>
    <row r="43" spans="1:18" s="108" customFormat="1" ht="9.6" hidden="1" customHeight="1">
      <c r="A43" s="133"/>
      <c r="B43" s="135"/>
      <c r="C43" s="135"/>
      <c r="D43" s="111"/>
      <c r="E43" s="135"/>
      <c r="F43" s="135"/>
      <c r="G43" s="135"/>
      <c r="H43" s="135"/>
      <c r="I43" s="111"/>
      <c r="J43" s="135"/>
      <c r="K43" s="135"/>
      <c r="L43" s="135"/>
      <c r="M43" s="136"/>
      <c r="N43" s="136"/>
      <c r="O43" s="136"/>
      <c r="P43" s="105"/>
      <c r="Q43" s="106"/>
      <c r="R43" s="139"/>
    </row>
    <row r="44" spans="1:18" s="108" customFormat="1" ht="9.6" hidden="1" customHeight="1">
      <c r="A44" s="133"/>
      <c r="B44" s="111"/>
      <c r="C44" s="111"/>
      <c r="D44" s="111"/>
      <c r="E44" s="135"/>
      <c r="F44" s="135"/>
      <c r="H44" s="137"/>
      <c r="I44" s="111"/>
      <c r="J44" s="135"/>
      <c r="K44" s="135"/>
      <c r="L44" s="135"/>
      <c r="M44" s="136"/>
      <c r="N44" s="136"/>
      <c r="O44" s="136"/>
      <c r="P44" s="105"/>
      <c r="Q44" s="106"/>
      <c r="R44" s="107"/>
    </row>
    <row r="45" spans="1:18" s="108" customFormat="1" ht="9.6" hidden="1" customHeight="1">
      <c r="A45" s="133"/>
      <c r="B45" s="135"/>
      <c r="C45" s="135"/>
      <c r="D45" s="111"/>
      <c r="E45" s="135"/>
      <c r="F45" s="135"/>
      <c r="G45" s="135"/>
      <c r="H45" s="135"/>
      <c r="I45" s="111"/>
      <c r="J45" s="135"/>
      <c r="K45" s="135"/>
      <c r="L45" s="135"/>
      <c r="M45" s="136"/>
      <c r="N45" s="136"/>
      <c r="O45" s="136"/>
      <c r="P45" s="105"/>
      <c r="Q45" s="106"/>
      <c r="R45" s="107"/>
    </row>
    <row r="46" spans="1:18" s="108" customFormat="1" ht="9.6" hidden="1" customHeight="1">
      <c r="A46" s="133"/>
      <c r="B46" s="111"/>
      <c r="C46" s="111"/>
      <c r="D46" s="111"/>
      <c r="E46" s="135"/>
      <c r="F46" s="135"/>
      <c r="H46" s="135"/>
      <c r="I46" s="111"/>
      <c r="J46" s="135"/>
      <c r="K46" s="135"/>
      <c r="L46" s="137"/>
      <c r="M46" s="111"/>
      <c r="N46" s="135"/>
      <c r="O46" s="136"/>
      <c r="P46" s="105"/>
      <c r="Q46" s="106"/>
      <c r="R46" s="107"/>
    </row>
    <row r="47" spans="1:18" s="108" customFormat="1" ht="9.6" hidden="1" customHeight="1">
      <c r="A47" s="133"/>
      <c r="B47" s="135"/>
      <c r="C47" s="135"/>
      <c r="D47" s="111"/>
      <c r="E47" s="135"/>
      <c r="F47" s="135"/>
      <c r="G47" s="135"/>
      <c r="H47" s="135"/>
      <c r="I47" s="111"/>
      <c r="J47" s="135"/>
      <c r="K47" s="135"/>
      <c r="L47" s="135"/>
      <c r="M47" s="136"/>
      <c r="N47" s="135"/>
      <c r="O47" s="136"/>
      <c r="P47" s="105"/>
      <c r="Q47" s="106"/>
      <c r="R47" s="107"/>
    </row>
    <row r="48" spans="1:18" s="108" customFormat="1" ht="9.6" hidden="1" customHeight="1">
      <c r="A48" s="133"/>
      <c r="B48" s="111"/>
      <c r="C48" s="111"/>
      <c r="D48" s="111"/>
      <c r="E48" s="135"/>
      <c r="F48" s="135"/>
      <c r="H48" s="137"/>
      <c r="I48" s="111"/>
      <c r="J48" s="135"/>
      <c r="K48" s="135"/>
      <c r="L48" s="135"/>
      <c r="M48" s="136"/>
      <c r="N48" s="136"/>
      <c r="O48" s="136"/>
      <c r="P48" s="105"/>
      <c r="Q48" s="106"/>
      <c r="R48" s="107"/>
    </row>
    <row r="49" spans="1:18" s="108" customFormat="1" ht="9.6" hidden="1" customHeight="1">
      <c r="A49" s="133"/>
      <c r="B49" s="135"/>
      <c r="C49" s="135"/>
      <c r="D49" s="111"/>
      <c r="E49" s="135"/>
      <c r="F49" s="135"/>
      <c r="G49" s="135"/>
      <c r="H49" s="135"/>
      <c r="I49" s="111"/>
      <c r="J49" s="135"/>
      <c r="K49" s="138"/>
      <c r="L49" s="135"/>
      <c r="M49" s="136"/>
      <c r="N49" s="136"/>
      <c r="O49" s="136"/>
      <c r="P49" s="105"/>
      <c r="Q49" s="106"/>
      <c r="R49" s="107"/>
    </row>
    <row r="50" spans="1:18" s="108" customFormat="1" ht="9.6" hidden="1" customHeight="1">
      <c r="A50" s="133"/>
      <c r="B50" s="111"/>
      <c r="C50" s="111"/>
      <c r="D50" s="111"/>
      <c r="E50" s="135"/>
      <c r="F50" s="135"/>
      <c r="H50" s="135"/>
      <c r="I50" s="111"/>
      <c r="J50" s="137"/>
      <c r="K50" s="111"/>
      <c r="L50" s="135"/>
      <c r="M50" s="136"/>
      <c r="N50" s="136"/>
      <c r="O50" s="136"/>
      <c r="P50" s="105"/>
      <c r="Q50" s="106"/>
      <c r="R50" s="107"/>
    </row>
    <row r="51" spans="1:18" s="108" customFormat="1" ht="9.6" hidden="1" customHeight="1">
      <c r="A51" s="133"/>
      <c r="B51" s="135"/>
      <c r="C51" s="135"/>
      <c r="D51" s="111"/>
      <c r="E51" s="135"/>
      <c r="F51" s="135"/>
      <c r="G51" s="135"/>
      <c r="H51" s="135"/>
      <c r="I51" s="111"/>
      <c r="J51" s="135"/>
      <c r="K51" s="135"/>
      <c r="L51" s="135"/>
      <c r="M51" s="136"/>
      <c r="N51" s="136"/>
      <c r="O51" s="136"/>
      <c r="P51" s="105"/>
      <c r="Q51" s="106"/>
      <c r="R51" s="107"/>
    </row>
    <row r="52" spans="1:18" s="108" customFormat="1" ht="9.6" hidden="1" customHeight="1">
      <c r="A52" s="133"/>
      <c r="B52" s="111"/>
      <c r="C52" s="111"/>
      <c r="D52" s="111"/>
      <c r="E52" s="135"/>
      <c r="F52" s="135"/>
      <c r="H52" s="137"/>
      <c r="I52" s="111"/>
      <c r="J52" s="135"/>
      <c r="K52" s="135"/>
      <c r="L52" s="135"/>
      <c r="M52" s="136"/>
      <c r="N52" s="136"/>
      <c r="O52" s="136"/>
      <c r="P52" s="105"/>
      <c r="Q52" s="106"/>
      <c r="R52" s="107"/>
    </row>
    <row r="53" spans="1:18" s="108" customFormat="1" ht="6" customHeight="1">
      <c r="A53" s="134"/>
      <c r="B53" s="135"/>
      <c r="C53" s="135"/>
      <c r="D53" s="111"/>
      <c r="E53" s="135"/>
      <c r="F53" s="135"/>
      <c r="G53" s="135"/>
      <c r="H53" s="135"/>
      <c r="I53" s="111"/>
      <c r="J53" s="135"/>
      <c r="K53" s="135"/>
      <c r="L53" s="135"/>
      <c r="M53" s="135"/>
      <c r="N53" s="103"/>
      <c r="O53" s="103"/>
      <c r="P53" s="105"/>
      <c r="Q53" s="106"/>
      <c r="R53" s="107"/>
    </row>
    <row r="54" spans="1:18" s="146" customFormat="1" ht="6.75" customHeight="1">
      <c r="A54" s="140"/>
      <c r="B54" s="140"/>
      <c r="C54" s="140"/>
      <c r="D54" s="140"/>
      <c r="E54" s="141"/>
      <c r="F54" s="141"/>
      <c r="G54" s="141"/>
      <c r="H54" s="141"/>
      <c r="I54" s="142"/>
      <c r="J54" s="143"/>
      <c r="K54" s="144"/>
      <c r="L54" s="143"/>
      <c r="M54" s="144"/>
      <c r="N54" s="143"/>
      <c r="O54" s="144"/>
      <c r="P54" s="143"/>
      <c r="Q54" s="144"/>
      <c r="R54" s="145"/>
    </row>
    <row r="55" spans="1:18" s="159" customFormat="1" ht="10.5" customHeight="1">
      <c r="A55" s="147" t="s">
        <v>200</v>
      </c>
      <c r="B55" s="148"/>
      <c r="C55" s="149"/>
      <c r="D55" s="150" t="s">
        <v>201</v>
      </c>
      <c r="E55" s="151" t="s">
        <v>202</v>
      </c>
      <c r="F55" s="150"/>
      <c r="G55" s="152"/>
      <c r="H55" s="153"/>
      <c r="I55" s="150" t="s">
        <v>201</v>
      </c>
      <c r="J55" s="151" t="s">
        <v>203</v>
      </c>
      <c r="K55" s="154"/>
      <c r="L55" s="151" t="s">
        <v>204</v>
      </c>
      <c r="M55" s="155"/>
      <c r="N55" s="156" t="s">
        <v>205</v>
      </c>
      <c r="O55" s="156"/>
      <c r="P55" s="157"/>
      <c r="Q55" s="158"/>
    </row>
    <row r="56" spans="1:18" s="159" customFormat="1" ht="9" customHeight="1">
      <c r="A56" s="160" t="s">
        <v>206</v>
      </c>
      <c r="B56" s="161"/>
      <c r="C56" s="162"/>
      <c r="D56" s="163">
        <v>1</v>
      </c>
      <c r="E56" s="164" t="str">
        <f>IF(D56&gt;$Q$63,,UPPER(VLOOKUP(D56,'[2]Girls Si Main Draw Prep'!$A$7:$R$134,2)))</f>
        <v>TRESTRAIL</v>
      </c>
      <c r="F56" s="165"/>
      <c r="G56" s="164"/>
      <c r="H56" s="166"/>
      <c r="I56" s="167" t="s">
        <v>207</v>
      </c>
      <c r="J56" s="161"/>
      <c r="K56" s="168"/>
      <c r="L56" s="161"/>
      <c r="M56" s="169"/>
      <c r="N56" s="170" t="s">
        <v>208</v>
      </c>
      <c r="O56" s="171"/>
      <c r="P56" s="171"/>
      <c r="Q56" s="172"/>
    </row>
    <row r="57" spans="1:18" s="159" customFormat="1" ht="9" customHeight="1">
      <c r="A57" s="160" t="s">
        <v>209</v>
      </c>
      <c r="B57" s="161"/>
      <c r="C57" s="162"/>
      <c r="D57" s="163">
        <v>2</v>
      </c>
      <c r="E57" s="164" t="str">
        <f>IF(D57&gt;$Q$63,,UPPER(VLOOKUP(D57,'[2]Girls Si Main Draw Prep'!$A$7:$R$134,2)))</f>
        <v>DAVIS</v>
      </c>
      <c r="F57" s="165"/>
      <c r="G57" s="164"/>
      <c r="H57" s="166"/>
      <c r="I57" s="167" t="s">
        <v>210</v>
      </c>
      <c r="J57" s="161"/>
      <c r="K57" s="168"/>
      <c r="L57" s="161"/>
      <c r="M57" s="169"/>
      <c r="N57" s="173"/>
      <c r="O57" s="174"/>
      <c r="P57" s="175"/>
      <c r="Q57" s="176"/>
    </row>
    <row r="58" spans="1:18" s="159" customFormat="1" ht="9" customHeight="1">
      <c r="A58" s="177" t="s">
        <v>211</v>
      </c>
      <c r="B58" s="175"/>
      <c r="C58" s="178"/>
      <c r="D58" s="163">
        <v>3</v>
      </c>
      <c r="E58" s="164">
        <f>IF(D58&gt;$Q$63,,UPPER(VLOOKUP(D58,'[2]Girls Si Main Draw Prep'!$A$7:$R$134,2)))</f>
        <v>0</v>
      </c>
      <c r="F58" s="165"/>
      <c r="G58" s="164"/>
      <c r="H58" s="166"/>
      <c r="I58" s="167" t="s">
        <v>212</v>
      </c>
      <c r="J58" s="161"/>
      <c r="K58" s="168"/>
      <c r="L58" s="161"/>
      <c r="M58" s="169"/>
      <c r="N58" s="170" t="s">
        <v>213</v>
      </c>
      <c r="O58" s="171"/>
      <c r="P58" s="171"/>
      <c r="Q58" s="172"/>
    </row>
    <row r="59" spans="1:18" s="159" customFormat="1" ht="9" customHeight="1">
      <c r="A59" s="179"/>
      <c r="B59" s="85"/>
      <c r="C59" s="180"/>
      <c r="D59" s="163">
        <v>4</v>
      </c>
      <c r="E59" s="164">
        <f>IF(D59&gt;$Q$63,,UPPER(VLOOKUP(D59,'[2]Girls Si Main Draw Prep'!$A$7:$R$134,2)))</f>
        <v>0</v>
      </c>
      <c r="F59" s="165"/>
      <c r="G59" s="164"/>
      <c r="H59" s="166"/>
      <c r="I59" s="167" t="s">
        <v>214</v>
      </c>
      <c r="J59" s="161"/>
      <c r="K59" s="168"/>
      <c r="L59" s="161"/>
      <c r="M59" s="169"/>
      <c r="N59" s="161"/>
      <c r="O59" s="168"/>
      <c r="P59" s="161"/>
      <c r="Q59" s="169"/>
    </row>
    <row r="60" spans="1:18" s="159" customFormat="1" ht="9" customHeight="1">
      <c r="A60" s="181" t="s">
        <v>215</v>
      </c>
      <c r="B60" s="182"/>
      <c r="C60" s="183"/>
      <c r="D60" s="163"/>
      <c r="E60" s="164"/>
      <c r="F60" s="165"/>
      <c r="G60" s="164"/>
      <c r="H60" s="166"/>
      <c r="I60" s="167" t="s">
        <v>216</v>
      </c>
      <c r="J60" s="161"/>
      <c r="K60" s="168"/>
      <c r="L60" s="161"/>
      <c r="M60" s="169"/>
      <c r="N60" s="175"/>
      <c r="O60" s="174"/>
      <c r="P60" s="175"/>
      <c r="Q60" s="176"/>
    </row>
    <row r="61" spans="1:18" s="159" customFormat="1" ht="9" customHeight="1">
      <c r="A61" s="160" t="s">
        <v>206</v>
      </c>
      <c r="B61" s="161"/>
      <c r="C61" s="162"/>
      <c r="D61" s="163"/>
      <c r="E61" s="164"/>
      <c r="F61" s="165"/>
      <c r="G61" s="164"/>
      <c r="H61" s="166"/>
      <c r="I61" s="167" t="s">
        <v>217</v>
      </c>
      <c r="J61" s="161"/>
      <c r="K61" s="168"/>
      <c r="L61" s="161"/>
      <c r="M61" s="169"/>
      <c r="N61" s="170" t="s">
        <v>218</v>
      </c>
      <c r="O61" s="171"/>
      <c r="P61" s="171"/>
      <c r="Q61" s="172"/>
    </row>
    <row r="62" spans="1:18" s="159" customFormat="1" ht="9" customHeight="1">
      <c r="A62" s="160" t="s">
        <v>219</v>
      </c>
      <c r="B62" s="161"/>
      <c r="C62" s="184"/>
      <c r="D62" s="163"/>
      <c r="E62" s="164"/>
      <c r="F62" s="165"/>
      <c r="G62" s="164"/>
      <c r="H62" s="166"/>
      <c r="I62" s="167" t="s">
        <v>220</v>
      </c>
      <c r="J62" s="161"/>
      <c r="K62" s="168"/>
      <c r="L62" s="161"/>
      <c r="M62" s="169"/>
      <c r="N62" s="161"/>
      <c r="O62" s="168"/>
      <c r="P62" s="161"/>
      <c r="Q62" s="169"/>
    </row>
    <row r="63" spans="1:18" s="159" customFormat="1" ht="9" customHeight="1">
      <c r="A63" s="177" t="s">
        <v>221</v>
      </c>
      <c r="B63" s="175"/>
      <c r="C63" s="185"/>
      <c r="D63" s="186"/>
      <c r="E63" s="187"/>
      <c r="F63" s="188"/>
      <c r="G63" s="187"/>
      <c r="H63" s="189"/>
      <c r="I63" s="190" t="s">
        <v>222</v>
      </c>
      <c r="J63" s="175"/>
      <c r="K63" s="174"/>
      <c r="L63" s="175"/>
      <c r="M63" s="176"/>
      <c r="N63" s="175" t="str">
        <f>Q4</f>
        <v>Lamech Kevin Clarke</v>
      </c>
      <c r="O63" s="174"/>
      <c r="P63" s="175"/>
      <c r="Q63" s="191">
        <f>MIN(4,'[2]Girls Si Main Draw Prep'!R5)</f>
        <v>2</v>
      </c>
    </row>
  </sheetData>
  <mergeCells count="2">
    <mergeCell ref="E2:L2"/>
    <mergeCell ref="A4:H4"/>
  </mergeCells>
  <conditionalFormatting sqref="F51:H51 F35:H35 F37:H37 F23:H23 F25:H25 F27:H27 F29:H29 F31:H31 F33:H33 F53:H53 F39:H39 F41:H41 F43:H43 F45:H45 F47:H47 F49:H49 G7 G9 G11 G13 G15 G17 G19 G21">
    <cfRule type="expression" dxfId="13" priority="14" stopIfTrue="1">
      <formula>AND($D7&lt;9,$C7&gt;0)</formula>
    </cfRule>
  </conditionalFormatting>
  <conditionalFormatting sqref="H24 H44 J34 H32 J42 H52 H40 J50 H48 J10 L30 L14 J18 L46 H28 J26 H36 H8 H16 H20 H12 N22">
    <cfRule type="expression" dxfId="12" priority="11" stopIfTrue="1">
      <formula>AND($N$1="CU",H8="Umpire")</formula>
    </cfRule>
    <cfRule type="expression" dxfId="11" priority="12" stopIfTrue="1">
      <formula>AND($N$1="CU",H8&lt;&gt;"Umpire",I8&lt;&gt;"")</formula>
    </cfRule>
    <cfRule type="expression" dxfId="10" priority="13" stopIfTrue="1">
      <formula>AND($N$1="CU",H8&lt;&gt;"Umpire")</formula>
    </cfRule>
  </conditionalFormatting>
  <conditionalFormatting sqref="D37 D31 D29 D27 D25 D23 D53 D51 D33 D49 D47 D45 D43 D41 D39 D35">
    <cfRule type="expression" dxfId="9" priority="10" stopIfTrue="1">
      <formula>AND($D23&lt;9,$C23&gt;0)</formula>
    </cfRule>
  </conditionalFormatting>
  <conditionalFormatting sqref="E39 E41 E43 E45 E47 E49 E51 E53 E23 E25 E27 E29 E31 E33 E35 E37">
    <cfRule type="cellIs" dxfId="8" priority="8" stopIfTrue="1" operator="equal">
      <formula>"Bye"</formula>
    </cfRule>
    <cfRule type="expression" dxfId="7" priority="9" stopIfTrue="1">
      <formula>AND($D23&lt;9,$C23&gt;0)</formula>
    </cfRule>
  </conditionalFormatting>
  <conditionalFormatting sqref="L10 L18 N46 L42 L50 N14 N30 L26 L34 P22 J8 J12 J16 J20 J40 J44 J48 J52 J24 J28 J32 J36">
    <cfRule type="expression" dxfId="6" priority="6" stopIfTrue="1">
      <formula>I8="as"</formula>
    </cfRule>
    <cfRule type="expression" dxfId="5" priority="7" stopIfTrue="1">
      <formula>I8="bs"</formula>
    </cfRule>
  </conditionalFormatting>
  <conditionalFormatting sqref="B39 B41 B43 B45 B47 B49 B51 B53 B23 B25 B27 B29 B31 B33 B35 B37 B7 B9 B11 B13 B15 B17 B19 B21">
    <cfRule type="cellIs" dxfId="4" priority="4" stopIfTrue="1" operator="equal">
      <formula>"QA"</formula>
    </cfRule>
    <cfRule type="cellIs" dxfId="3" priority="5" stopIfTrue="1" operator="equal">
      <formula>"DA"</formula>
    </cfRule>
  </conditionalFormatting>
  <conditionalFormatting sqref="Q63 I8 I12 I16 I20 M14 K10 K18 O22">
    <cfRule type="expression" dxfId="2" priority="3" stopIfTrue="1">
      <formula>$N$1="CU"</formula>
    </cfRule>
  </conditionalFormatting>
  <conditionalFormatting sqref="E19 E21 E9 E17 E15 E13 E11 E7">
    <cfRule type="cellIs" dxfId="1" priority="2" stopIfTrue="1" operator="equal">
      <formula>"Bye"</formula>
    </cfRule>
  </conditionalFormatting>
  <conditionalFormatting sqref="D7 D21 D11 D19 D15 D17">
    <cfRule type="expression" dxfId="0" priority="1" stopIfTrue="1">
      <formula>$D7&lt;5</formula>
    </cfRule>
  </conditionalFormatting>
  <dataValidations count="1">
    <dataValidation type="list" allowBlank="1" showInputMessage="1" sqref="H24 H40 H28 H36 H44 H32 H52 H48 J50 J42 L46 J34 J26 L30 N22 L14 J10 J18 H16 H12 H8 H20">
      <formula1>$T$7:$T$16</formula1>
    </dataValidation>
  </dataValidations>
  <printOptions horizontalCentered="1"/>
  <pageMargins left="0.35433070866141736" right="0.35433070866141736" top="0.39370078740157483" bottom="0.39370078740157483" header="0" footer="0"/>
  <pageSetup paperSize="9" orientation="landscape" horizontalDpi="36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rgb="FF0070C0"/>
  </sheetPr>
  <dimension ref="A1:CI55"/>
  <sheetViews>
    <sheetView topLeftCell="A34" zoomScale="40" zoomScaleNormal="50" zoomScaleSheetLayoutView="25" workbookViewId="0">
      <selection activeCell="C5" sqref="C5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44" width="4.7109375" customWidth="1"/>
    <col min="45" max="45" width="0.5703125" hidden="1" customWidth="1"/>
    <col min="46" max="75" width="2.7109375" hidden="1" customWidth="1"/>
    <col min="76" max="76" width="5.42578125" hidden="1" customWidth="1"/>
    <col min="77" max="79" width="5.7109375" customWidth="1"/>
    <col min="80" max="80" width="12.140625" customWidth="1"/>
    <col min="81" max="82" width="5.7109375" customWidth="1"/>
    <col min="83" max="83" width="12.140625" customWidth="1"/>
    <col min="84" max="84" width="7.5703125" customWidth="1"/>
    <col min="85" max="85" width="8.7109375" customWidth="1"/>
    <col min="86" max="87" width="12.140625" customWidth="1"/>
  </cols>
  <sheetData>
    <row r="1" spans="1:87">
      <c r="H1" s="203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87"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87" ht="12" customHeigh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87" ht="2.25" customHeight="1">
      <c r="E4" s="2"/>
      <c r="F4" s="2"/>
      <c r="G4" s="3"/>
      <c r="H4" s="3"/>
      <c r="I4" s="3"/>
      <c r="J4" s="3"/>
      <c r="K4" s="3"/>
      <c r="L4" s="3"/>
      <c r="M4" s="3"/>
      <c r="N4" s="3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2" t="s">
        <v>0</v>
      </c>
      <c r="BF4" s="2" t="s">
        <v>1</v>
      </c>
      <c r="BG4" s="3" t="s">
        <v>2</v>
      </c>
      <c r="BH4" s="3" t="s">
        <v>3</v>
      </c>
      <c r="BI4" s="3" t="s">
        <v>4</v>
      </c>
      <c r="BJ4" s="3" t="s">
        <v>5</v>
      </c>
      <c r="BK4" s="3" t="s">
        <v>4</v>
      </c>
      <c r="BL4" s="3" t="s">
        <v>5</v>
      </c>
      <c r="BM4" s="3" t="s">
        <v>4</v>
      </c>
      <c r="BN4" s="3" t="s">
        <v>5</v>
      </c>
      <c r="BO4" s="2" t="s">
        <v>0</v>
      </c>
      <c r="BP4" s="2" t="s">
        <v>1</v>
      </c>
      <c r="BQ4" s="3" t="s">
        <v>2</v>
      </c>
      <c r="BR4" s="3" t="s">
        <v>3</v>
      </c>
      <c r="BS4" s="3" t="s">
        <v>4</v>
      </c>
      <c r="BT4" s="3" t="s">
        <v>5</v>
      </c>
      <c r="BU4" s="3" t="s">
        <v>4</v>
      </c>
      <c r="BV4" s="3" t="s">
        <v>5</v>
      </c>
      <c r="BW4" s="3" t="s">
        <v>4</v>
      </c>
      <c r="BX4" s="3" t="s">
        <v>5</v>
      </c>
    </row>
    <row r="5" spans="1:87" ht="207" customHeight="1">
      <c r="C5" s="4"/>
      <c r="D5" s="4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</row>
    <row r="6" spans="1:87" ht="45">
      <c r="C6" s="206" t="s">
        <v>6</v>
      </c>
      <c r="D6" s="206"/>
      <c r="E6" s="206"/>
      <c r="F6" s="206"/>
      <c r="G6" s="206"/>
      <c r="H6" s="206"/>
      <c r="I6" s="206"/>
      <c r="J6" s="206"/>
      <c r="K6" s="206"/>
      <c r="L6" s="4"/>
      <c r="M6" s="4"/>
      <c r="N6" s="4"/>
      <c r="O6" s="4"/>
      <c r="P6" s="4"/>
      <c r="Q6" s="5" t="s">
        <v>77</v>
      </c>
      <c r="R6" s="4"/>
      <c r="S6" s="4"/>
      <c r="T6" s="4"/>
      <c r="U6" s="4"/>
      <c r="V6" s="4"/>
      <c r="W6" s="4"/>
      <c r="X6" s="4"/>
    </row>
    <row r="7" spans="1:87" ht="30">
      <c r="A7" s="6"/>
      <c r="B7" s="4" t="s">
        <v>8</v>
      </c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8"/>
      <c r="CC7" s="6"/>
      <c r="CD7" s="6"/>
      <c r="CE7" s="8"/>
      <c r="CF7" s="6"/>
      <c r="CG7" s="6"/>
      <c r="CH7" s="8"/>
      <c r="CI7" s="8"/>
    </row>
    <row r="8" spans="1:87" ht="13.5" thickBot="1">
      <c r="A8" s="6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8"/>
      <c r="CC8" s="6"/>
      <c r="CD8" s="6"/>
      <c r="CE8" s="8"/>
      <c r="CF8" s="6"/>
      <c r="CG8" s="6"/>
      <c r="CH8" s="8"/>
      <c r="CI8" s="8"/>
    </row>
    <row r="9" spans="1:87" ht="116.1" customHeight="1" thickBot="1">
      <c r="A9" s="8"/>
      <c r="B9" s="9"/>
      <c r="C9" s="10" t="s">
        <v>9</v>
      </c>
      <c r="D9" s="10"/>
      <c r="E9" s="11" t="s">
        <v>10</v>
      </c>
      <c r="F9" s="11" t="s">
        <v>11</v>
      </c>
      <c r="G9" s="11" t="s">
        <v>12</v>
      </c>
      <c r="H9" s="11" t="s">
        <v>13</v>
      </c>
      <c r="I9" s="12" t="s">
        <v>14</v>
      </c>
      <c r="J9" s="13"/>
      <c r="K9" s="13"/>
      <c r="L9" s="13"/>
      <c r="M9" s="13"/>
      <c r="N9" s="14"/>
      <c r="O9" s="11" t="s">
        <v>10</v>
      </c>
      <c r="P9" s="11" t="s">
        <v>11</v>
      </c>
      <c r="Q9" s="11" t="s">
        <v>12</v>
      </c>
      <c r="R9" s="11" t="s">
        <v>13</v>
      </c>
      <c r="S9" s="12" t="s">
        <v>14</v>
      </c>
      <c r="T9" s="13"/>
      <c r="U9" s="13"/>
      <c r="V9" s="13"/>
      <c r="W9" s="13"/>
      <c r="X9" s="13"/>
      <c r="Y9" s="15" t="s">
        <v>10</v>
      </c>
      <c r="Z9" s="11" t="s">
        <v>11</v>
      </c>
      <c r="AA9" s="11" t="s">
        <v>12</v>
      </c>
      <c r="AB9" s="11" t="s">
        <v>13</v>
      </c>
      <c r="AC9" s="12" t="s">
        <v>14</v>
      </c>
      <c r="AD9" s="13"/>
      <c r="AE9" s="13"/>
      <c r="AF9" s="13"/>
      <c r="AG9" s="13"/>
      <c r="AH9" s="14"/>
      <c r="AI9" s="11" t="s">
        <v>10</v>
      </c>
      <c r="AJ9" s="11" t="s">
        <v>11</v>
      </c>
      <c r="AK9" s="11" t="s">
        <v>12</v>
      </c>
      <c r="AL9" s="11" t="s">
        <v>13</v>
      </c>
      <c r="AM9" s="12" t="s">
        <v>14</v>
      </c>
      <c r="AN9" s="13"/>
      <c r="AO9" s="13"/>
      <c r="AP9" s="13"/>
      <c r="AQ9" s="13"/>
      <c r="AR9" s="14"/>
      <c r="AS9" s="13"/>
      <c r="AT9" s="14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6"/>
      <c r="BF9" s="13"/>
      <c r="BG9" s="13"/>
      <c r="BH9" s="13"/>
      <c r="BI9" s="13"/>
      <c r="BJ9" s="13"/>
      <c r="BK9" s="13"/>
      <c r="BL9" s="13"/>
      <c r="BM9" s="13"/>
      <c r="BN9" s="14"/>
      <c r="BO9" s="16"/>
      <c r="BP9" s="13"/>
      <c r="BQ9" s="13"/>
      <c r="BR9" s="13"/>
      <c r="BS9" s="13"/>
      <c r="BT9" s="13"/>
      <c r="BU9" s="13"/>
      <c r="BV9" s="13"/>
      <c r="BW9" s="13"/>
      <c r="BX9" s="14"/>
      <c r="BY9" s="17" t="s">
        <v>10</v>
      </c>
      <c r="BZ9" s="17" t="s">
        <v>11</v>
      </c>
      <c r="CA9" s="17" t="s">
        <v>15</v>
      </c>
      <c r="CB9" s="18" t="s">
        <v>16</v>
      </c>
      <c r="CC9" s="17" t="s">
        <v>12</v>
      </c>
      <c r="CD9" s="17" t="s">
        <v>13</v>
      </c>
      <c r="CE9" s="18" t="s">
        <v>17</v>
      </c>
      <c r="CF9" s="17" t="s">
        <v>18</v>
      </c>
      <c r="CG9" s="17" t="s">
        <v>19</v>
      </c>
      <c r="CH9" s="18" t="s">
        <v>20</v>
      </c>
      <c r="CI9" s="19" t="s">
        <v>21</v>
      </c>
    </row>
    <row r="10" spans="1:87" ht="50.1" customHeight="1" thickBot="1">
      <c r="A10" s="6"/>
      <c r="B10" s="20">
        <v>1</v>
      </c>
      <c r="C10" s="21" t="s">
        <v>78</v>
      </c>
      <c r="D10" s="21" t="s">
        <v>79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4"/>
      <c r="Z10" s="22"/>
      <c r="AA10" s="22"/>
      <c r="AB10" s="22"/>
      <c r="AC10" s="22"/>
      <c r="AD10" s="22"/>
      <c r="AE10" s="22"/>
      <c r="AF10" s="22"/>
      <c r="AG10" s="22"/>
      <c r="AH10" s="23"/>
      <c r="AI10" s="24"/>
      <c r="AJ10" s="22"/>
      <c r="AK10" s="22"/>
      <c r="AL10" s="22"/>
      <c r="AM10" s="22"/>
      <c r="AN10" s="22"/>
      <c r="AO10" s="22"/>
      <c r="AP10" s="22"/>
      <c r="AQ10" s="22"/>
      <c r="AR10" s="23"/>
      <c r="AS10" s="22"/>
      <c r="AT10" s="23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4"/>
      <c r="BF10" s="22"/>
      <c r="BG10" s="22"/>
      <c r="BH10" s="22"/>
      <c r="BI10" s="22"/>
      <c r="BJ10" s="22"/>
      <c r="BK10" s="22"/>
      <c r="BL10" s="22"/>
      <c r="BM10" s="22"/>
      <c r="BN10" s="23"/>
      <c r="BO10" s="24"/>
      <c r="BP10" s="22"/>
      <c r="BQ10" s="22"/>
      <c r="BR10" s="22"/>
      <c r="BS10" s="22"/>
      <c r="BT10" s="22"/>
      <c r="BU10" s="22"/>
      <c r="BV10" s="22"/>
      <c r="BW10" s="22"/>
      <c r="BX10" s="23"/>
      <c r="BY10" s="25">
        <f t="shared" ref="BY10:BZ13" si="0">E10+O10+Y10+AI10</f>
        <v>0</v>
      </c>
      <c r="BZ10" s="25">
        <f t="shared" si="0"/>
        <v>0</v>
      </c>
      <c r="CA10" s="25">
        <v>3</v>
      </c>
      <c r="CB10" s="26">
        <f>(BY10-BZ10)/CA10</f>
        <v>0</v>
      </c>
      <c r="CC10" s="25">
        <f t="shared" ref="CC10:CD13" si="1">G10+Q10+AA10+AK10</f>
        <v>0</v>
      </c>
      <c r="CD10" s="25">
        <f t="shared" si="1"/>
        <v>0</v>
      </c>
      <c r="CE10" s="26">
        <f>(CC10-CD10)/CA10</f>
        <v>0</v>
      </c>
      <c r="CF10" s="25">
        <f t="shared" ref="CF10:CG13" si="2">I10+K10+M10+S10+U10+W10+AC10+AE10+AG10+AM10+AO10+AQ10</f>
        <v>0</v>
      </c>
      <c r="CG10" s="25">
        <f t="shared" si="2"/>
        <v>0</v>
      </c>
      <c r="CH10" s="26">
        <f>(CF10-CG10)/CA10</f>
        <v>0</v>
      </c>
      <c r="CI10" s="27"/>
    </row>
    <row r="11" spans="1:87" ht="50.1" customHeight="1" thickBot="1">
      <c r="A11" s="6"/>
      <c r="B11" s="20">
        <v>2</v>
      </c>
      <c r="C11" s="21" t="s">
        <v>80</v>
      </c>
      <c r="D11" s="21" t="s">
        <v>81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2"/>
      <c r="Q11" s="22"/>
      <c r="R11" s="22"/>
      <c r="S11" s="22"/>
      <c r="T11" s="22"/>
      <c r="U11" s="22"/>
      <c r="V11" s="22"/>
      <c r="W11" s="22"/>
      <c r="X11" s="23"/>
      <c r="Y11" s="28"/>
      <c r="Z11" s="29"/>
      <c r="AA11" s="29"/>
      <c r="AB11" s="29"/>
      <c r="AC11" s="29"/>
      <c r="AD11" s="29"/>
      <c r="AE11" s="29"/>
      <c r="AF11" s="29"/>
      <c r="AG11" s="29"/>
      <c r="AH11" s="30"/>
      <c r="AI11" s="24"/>
      <c r="AJ11" s="22"/>
      <c r="AK11" s="22"/>
      <c r="AL11" s="22"/>
      <c r="AM11" s="22"/>
      <c r="AN11" s="22"/>
      <c r="AO11" s="22"/>
      <c r="AP11" s="22"/>
      <c r="AQ11" s="22"/>
      <c r="AR11" s="23"/>
      <c r="AS11" s="22"/>
      <c r="AT11" s="23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4"/>
      <c r="BF11" s="22"/>
      <c r="BG11" s="22"/>
      <c r="BH11" s="22"/>
      <c r="BI11" s="22"/>
      <c r="BJ11" s="22"/>
      <c r="BK11" s="22"/>
      <c r="BL11" s="22"/>
      <c r="BM11" s="22"/>
      <c r="BN11" s="23"/>
      <c r="BO11" s="24"/>
      <c r="BP11" s="22"/>
      <c r="BQ11" s="22"/>
      <c r="BR11" s="22"/>
      <c r="BS11" s="22"/>
      <c r="BT11" s="22"/>
      <c r="BU11" s="22"/>
      <c r="BV11" s="22"/>
      <c r="BW11" s="22"/>
      <c r="BX11" s="23"/>
      <c r="BY11" s="25">
        <f t="shared" si="0"/>
        <v>0</v>
      </c>
      <c r="BZ11" s="25">
        <f t="shared" si="0"/>
        <v>0</v>
      </c>
      <c r="CA11" s="25">
        <v>3</v>
      </c>
      <c r="CB11" s="26">
        <f>(BY11-BZ11)/CA11</f>
        <v>0</v>
      </c>
      <c r="CC11" s="25">
        <f t="shared" si="1"/>
        <v>0</v>
      </c>
      <c r="CD11" s="25">
        <f t="shared" si="1"/>
        <v>0</v>
      </c>
      <c r="CE11" s="26">
        <f>(CC11-CD11)/CA11</f>
        <v>0</v>
      </c>
      <c r="CF11" s="25">
        <f t="shared" si="2"/>
        <v>0</v>
      </c>
      <c r="CG11" s="25">
        <f t="shared" si="2"/>
        <v>0</v>
      </c>
      <c r="CH11" s="26">
        <f>(CF11-CG11)/CA11</f>
        <v>0</v>
      </c>
      <c r="CI11" s="27"/>
    </row>
    <row r="12" spans="1:87" ht="50.1" customHeight="1" thickBot="1">
      <c r="A12" s="6"/>
      <c r="B12" s="20">
        <v>3</v>
      </c>
      <c r="C12" s="21" t="s">
        <v>82</v>
      </c>
      <c r="D12" s="21" t="s">
        <v>83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22"/>
      <c r="Q12" s="22"/>
      <c r="R12" s="22"/>
      <c r="S12" s="22"/>
      <c r="T12" s="22"/>
      <c r="U12" s="22"/>
      <c r="V12" s="22"/>
      <c r="W12" s="22"/>
      <c r="X12" s="22"/>
      <c r="Y12" s="24"/>
      <c r="Z12" s="22"/>
      <c r="AA12" s="22"/>
      <c r="AB12" s="22"/>
      <c r="AC12" s="22"/>
      <c r="AD12" s="22"/>
      <c r="AE12" s="22"/>
      <c r="AF12" s="22"/>
      <c r="AG12" s="22"/>
      <c r="AH12" s="23"/>
      <c r="AI12" s="24"/>
      <c r="AJ12" s="22"/>
      <c r="AK12" s="22"/>
      <c r="AL12" s="22"/>
      <c r="AM12" s="22"/>
      <c r="AN12" s="22"/>
      <c r="AO12" s="22"/>
      <c r="AP12" s="22"/>
      <c r="AQ12" s="22"/>
      <c r="AR12" s="23"/>
      <c r="AS12" s="22"/>
      <c r="AT12" s="23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4"/>
      <c r="BF12" s="22"/>
      <c r="BG12" s="22"/>
      <c r="BH12" s="22"/>
      <c r="BI12" s="22"/>
      <c r="BJ12" s="22"/>
      <c r="BK12" s="22"/>
      <c r="BL12" s="22"/>
      <c r="BM12" s="22"/>
      <c r="BN12" s="23"/>
      <c r="BO12" s="24"/>
      <c r="BP12" s="22"/>
      <c r="BQ12" s="22"/>
      <c r="BR12" s="22"/>
      <c r="BS12" s="22"/>
      <c r="BT12" s="22"/>
      <c r="BU12" s="22"/>
      <c r="BV12" s="22"/>
      <c r="BW12" s="22"/>
      <c r="BX12" s="23"/>
      <c r="BY12" s="25">
        <f t="shared" si="0"/>
        <v>0</v>
      </c>
      <c r="BZ12" s="25">
        <f t="shared" si="0"/>
        <v>0</v>
      </c>
      <c r="CA12" s="25">
        <v>3</v>
      </c>
      <c r="CB12" s="26">
        <f>(BY12-BZ12)/CA12</f>
        <v>0</v>
      </c>
      <c r="CC12" s="25">
        <f t="shared" si="1"/>
        <v>0</v>
      </c>
      <c r="CD12" s="25">
        <f t="shared" si="1"/>
        <v>0</v>
      </c>
      <c r="CE12" s="26">
        <f>(CC12-CD12)/CA12</f>
        <v>0</v>
      </c>
      <c r="CF12" s="25">
        <f t="shared" si="2"/>
        <v>0</v>
      </c>
      <c r="CG12" s="25">
        <f t="shared" si="2"/>
        <v>0</v>
      </c>
      <c r="CH12" s="26">
        <f>(CF12-CG12)/CA12</f>
        <v>0</v>
      </c>
      <c r="CI12" s="27"/>
    </row>
    <row r="13" spans="1:87" ht="50.1" customHeight="1" thickBot="1">
      <c r="A13" s="6"/>
      <c r="B13" s="36">
        <v>4</v>
      </c>
      <c r="C13" s="53"/>
      <c r="D13" s="53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2"/>
      <c r="Q13" s="22"/>
      <c r="R13" s="22"/>
      <c r="S13" s="22"/>
      <c r="T13" s="22"/>
      <c r="U13" s="22"/>
      <c r="V13" s="22"/>
      <c r="W13" s="22"/>
      <c r="X13" s="22"/>
      <c r="Y13" s="37"/>
      <c r="Z13" s="38"/>
      <c r="AA13" s="38"/>
      <c r="AB13" s="38"/>
      <c r="AC13" s="38"/>
      <c r="AD13" s="38"/>
      <c r="AE13" s="38"/>
      <c r="AF13" s="38"/>
      <c r="AG13" s="38"/>
      <c r="AH13" s="39"/>
      <c r="AI13" s="24"/>
      <c r="AJ13" s="22"/>
      <c r="AK13" s="22"/>
      <c r="AL13" s="22"/>
      <c r="AM13" s="22"/>
      <c r="AN13" s="22"/>
      <c r="AO13" s="22"/>
      <c r="AP13" s="22"/>
      <c r="AQ13" s="22"/>
      <c r="AR13" s="23"/>
      <c r="AS13" s="22"/>
      <c r="AT13" s="23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4"/>
      <c r="BF13" s="22"/>
      <c r="BG13" s="22"/>
      <c r="BH13" s="22"/>
      <c r="BI13" s="22"/>
      <c r="BJ13" s="22"/>
      <c r="BK13" s="22"/>
      <c r="BL13" s="22"/>
      <c r="BM13" s="22"/>
      <c r="BN13" s="23"/>
      <c r="BO13" s="24"/>
      <c r="BP13" s="22"/>
      <c r="BQ13" s="22"/>
      <c r="BR13" s="22"/>
      <c r="BS13" s="22"/>
      <c r="BT13" s="22"/>
      <c r="BU13" s="22"/>
      <c r="BV13" s="22"/>
      <c r="BW13" s="22"/>
      <c r="BX13" s="23"/>
      <c r="BY13" s="40">
        <f t="shared" si="0"/>
        <v>0</v>
      </c>
      <c r="BZ13" s="40">
        <f t="shared" si="0"/>
        <v>0</v>
      </c>
      <c r="CA13" s="40">
        <v>3</v>
      </c>
      <c r="CB13" s="41">
        <f>(BY13-BZ13)/CA13</f>
        <v>0</v>
      </c>
      <c r="CC13" s="40">
        <f t="shared" si="1"/>
        <v>0</v>
      </c>
      <c r="CD13" s="40">
        <f t="shared" si="1"/>
        <v>0</v>
      </c>
      <c r="CE13" s="41">
        <f>(CC13-CD13)/CA13</f>
        <v>0</v>
      </c>
      <c r="CF13" s="40">
        <f t="shared" si="2"/>
        <v>0</v>
      </c>
      <c r="CG13" s="40">
        <f t="shared" si="2"/>
        <v>0</v>
      </c>
      <c r="CH13" s="41">
        <f>(CF13-CG13)/CA13</f>
        <v>0</v>
      </c>
      <c r="CI13" s="42"/>
    </row>
    <row r="14" spans="1:87" ht="69.95" customHeight="1" thickBot="1">
      <c r="B14" s="4" t="s">
        <v>28</v>
      </c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3"/>
      <c r="BZ14" s="33"/>
      <c r="CA14" s="33"/>
      <c r="CB14" s="34"/>
      <c r="CC14" s="33"/>
      <c r="CD14" s="33"/>
      <c r="CE14" s="34"/>
      <c r="CF14" s="33"/>
      <c r="CG14" s="33"/>
      <c r="CH14" s="34"/>
      <c r="CI14" s="34"/>
    </row>
    <row r="15" spans="1:87" ht="116.1" customHeight="1" thickBot="1">
      <c r="B15" s="9"/>
      <c r="C15" s="10" t="s">
        <v>9</v>
      </c>
      <c r="D15" s="10"/>
      <c r="E15" s="11" t="s">
        <v>10</v>
      </c>
      <c r="F15" s="11" t="s">
        <v>11</v>
      </c>
      <c r="G15" s="11" t="s">
        <v>12</v>
      </c>
      <c r="H15" s="11" t="s">
        <v>13</v>
      </c>
      <c r="I15" s="12" t="s">
        <v>14</v>
      </c>
      <c r="J15" s="13"/>
      <c r="K15" s="13"/>
      <c r="L15" s="13"/>
      <c r="M15" s="13"/>
      <c r="N15" s="14"/>
      <c r="O15" s="11" t="s">
        <v>10</v>
      </c>
      <c r="P15" s="11" t="s">
        <v>11</v>
      </c>
      <c r="Q15" s="11" t="s">
        <v>12</v>
      </c>
      <c r="R15" s="11" t="s">
        <v>13</v>
      </c>
      <c r="S15" s="12" t="s">
        <v>14</v>
      </c>
      <c r="T15" s="13"/>
      <c r="U15" s="13"/>
      <c r="V15" s="13"/>
      <c r="W15" s="13"/>
      <c r="X15" s="13"/>
      <c r="Y15" s="15" t="s">
        <v>10</v>
      </c>
      <c r="Z15" s="11" t="s">
        <v>11</v>
      </c>
      <c r="AA15" s="11" t="s">
        <v>12</v>
      </c>
      <c r="AB15" s="11" t="s">
        <v>13</v>
      </c>
      <c r="AC15" s="12" t="s">
        <v>14</v>
      </c>
      <c r="AD15" s="13"/>
      <c r="AE15" s="13"/>
      <c r="AF15" s="13"/>
      <c r="AG15" s="13"/>
      <c r="AH15" s="14"/>
      <c r="AI15" s="11" t="s">
        <v>10</v>
      </c>
      <c r="AJ15" s="11" t="s">
        <v>11</v>
      </c>
      <c r="AK15" s="11" t="s">
        <v>12</v>
      </c>
      <c r="AL15" s="11" t="s">
        <v>13</v>
      </c>
      <c r="AM15" s="12" t="s">
        <v>14</v>
      </c>
      <c r="AN15" s="13"/>
      <c r="AO15" s="13"/>
      <c r="AP15" s="13"/>
      <c r="AQ15" s="13"/>
      <c r="AR15" s="14"/>
      <c r="AS15" s="13"/>
      <c r="AT15" s="14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6"/>
      <c r="BF15" s="13"/>
      <c r="BG15" s="13"/>
      <c r="BH15" s="13"/>
      <c r="BI15" s="13"/>
      <c r="BJ15" s="13"/>
      <c r="BK15" s="13"/>
      <c r="BL15" s="13"/>
      <c r="BM15" s="13"/>
      <c r="BN15" s="14"/>
      <c r="BO15" s="16"/>
      <c r="BP15" s="13"/>
      <c r="BQ15" s="13"/>
      <c r="BR15" s="13"/>
      <c r="BS15" s="13"/>
      <c r="BT15" s="13"/>
      <c r="BU15" s="13"/>
      <c r="BV15" s="13"/>
      <c r="BW15" s="13"/>
      <c r="BX15" s="14"/>
      <c r="BY15" s="17" t="s">
        <v>10</v>
      </c>
      <c r="BZ15" s="17" t="s">
        <v>11</v>
      </c>
      <c r="CA15" s="17" t="s">
        <v>15</v>
      </c>
      <c r="CB15" s="18" t="s">
        <v>16</v>
      </c>
      <c r="CC15" s="17" t="s">
        <v>12</v>
      </c>
      <c r="CD15" s="17" t="s">
        <v>13</v>
      </c>
      <c r="CE15" s="18" t="s">
        <v>17</v>
      </c>
      <c r="CF15" s="17" t="s">
        <v>18</v>
      </c>
      <c r="CG15" s="17" t="s">
        <v>19</v>
      </c>
      <c r="CH15" s="18" t="s">
        <v>20</v>
      </c>
      <c r="CI15" s="19" t="s">
        <v>21</v>
      </c>
    </row>
    <row r="16" spans="1:87" ht="50.1" customHeight="1" thickBot="1">
      <c r="B16" s="20">
        <v>1</v>
      </c>
      <c r="C16" s="21" t="s">
        <v>84</v>
      </c>
      <c r="D16" s="21" t="s">
        <v>85</v>
      </c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2"/>
      <c r="Q16" s="22"/>
      <c r="R16" s="22"/>
      <c r="S16" s="22"/>
      <c r="T16" s="22"/>
      <c r="U16" s="22"/>
      <c r="V16" s="22"/>
      <c r="W16" s="22"/>
      <c r="X16" s="22"/>
      <c r="Y16" s="24"/>
      <c r="Z16" s="22"/>
      <c r="AA16" s="22"/>
      <c r="AB16" s="22"/>
      <c r="AC16" s="22"/>
      <c r="AD16" s="22"/>
      <c r="AE16" s="22"/>
      <c r="AF16" s="22"/>
      <c r="AG16" s="22"/>
      <c r="AH16" s="23"/>
      <c r="AI16" s="24"/>
      <c r="AJ16" s="22"/>
      <c r="AK16" s="22"/>
      <c r="AL16" s="22"/>
      <c r="AM16" s="22"/>
      <c r="AN16" s="22"/>
      <c r="AO16" s="22"/>
      <c r="AP16" s="22"/>
      <c r="AQ16" s="22"/>
      <c r="AR16" s="23"/>
      <c r="AS16" s="22"/>
      <c r="AT16" s="23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4"/>
      <c r="BF16" s="22"/>
      <c r="BG16" s="22"/>
      <c r="BH16" s="22"/>
      <c r="BI16" s="22"/>
      <c r="BJ16" s="22"/>
      <c r="BK16" s="22"/>
      <c r="BL16" s="22"/>
      <c r="BM16" s="22"/>
      <c r="BN16" s="23"/>
      <c r="BO16" s="24"/>
      <c r="BP16" s="22"/>
      <c r="BQ16" s="22"/>
      <c r="BR16" s="22"/>
      <c r="BS16" s="22"/>
      <c r="BT16" s="22"/>
      <c r="BU16" s="22"/>
      <c r="BV16" s="22"/>
      <c r="BW16" s="22"/>
      <c r="BX16" s="23"/>
      <c r="BY16" s="25">
        <f t="shared" ref="BY16:BZ19" si="3">E16+O16+Y16+AI16</f>
        <v>0</v>
      </c>
      <c r="BZ16" s="25">
        <f t="shared" si="3"/>
        <v>0</v>
      </c>
      <c r="CA16" s="25">
        <v>3</v>
      </c>
      <c r="CB16" s="26">
        <f>(BY16-BZ16)/CA16</f>
        <v>0</v>
      </c>
      <c r="CC16" s="25">
        <f t="shared" ref="CC16:CD19" si="4">G16+Q16+AA16+AK16</f>
        <v>0</v>
      </c>
      <c r="CD16" s="25">
        <f t="shared" si="4"/>
        <v>0</v>
      </c>
      <c r="CE16" s="26">
        <f>(CC16-CD16)/CA16</f>
        <v>0</v>
      </c>
      <c r="CF16" s="25">
        <f t="shared" ref="CF16:CG19" si="5">I16+K16+M16+S16+U16+W16+AC16+AE16+AG16+AM16+AO16+AQ16</f>
        <v>0</v>
      </c>
      <c r="CG16" s="25">
        <f t="shared" si="5"/>
        <v>0</v>
      </c>
      <c r="CH16" s="26">
        <f>(CF16-CG16)/CA16</f>
        <v>0</v>
      </c>
      <c r="CI16" s="27"/>
    </row>
    <row r="17" spans="2:87" ht="50.1" customHeight="1" thickBot="1">
      <c r="B17" s="20">
        <v>2</v>
      </c>
      <c r="C17" s="47" t="s">
        <v>86</v>
      </c>
      <c r="D17" s="47" t="s">
        <v>87</v>
      </c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2"/>
      <c r="Q17" s="22"/>
      <c r="R17" s="22"/>
      <c r="S17" s="22"/>
      <c r="T17" s="22"/>
      <c r="U17" s="22"/>
      <c r="V17" s="22"/>
      <c r="W17" s="22"/>
      <c r="X17" s="23"/>
      <c r="Y17" s="28"/>
      <c r="Z17" s="29"/>
      <c r="AA17" s="29"/>
      <c r="AB17" s="29"/>
      <c r="AC17" s="29"/>
      <c r="AD17" s="29"/>
      <c r="AE17" s="29"/>
      <c r="AF17" s="29"/>
      <c r="AG17" s="29"/>
      <c r="AH17" s="30"/>
      <c r="AI17" s="24"/>
      <c r="AJ17" s="22"/>
      <c r="AK17" s="22"/>
      <c r="AL17" s="22"/>
      <c r="AM17" s="22"/>
      <c r="AN17" s="22"/>
      <c r="AO17" s="22"/>
      <c r="AP17" s="22"/>
      <c r="AQ17" s="22"/>
      <c r="AR17" s="23"/>
      <c r="AS17" s="22"/>
      <c r="AT17" s="23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4"/>
      <c r="BF17" s="22"/>
      <c r="BG17" s="22"/>
      <c r="BH17" s="22"/>
      <c r="BI17" s="22"/>
      <c r="BJ17" s="22"/>
      <c r="BK17" s="22"/>
      <c r="BL17" s="22"/>
      <c r="BM17" s="22"/>
      <c r="BN17" s="23"/>
      <c r="BO17" s="24"/>
      <c r="BP17" s="22"/>
      <c r="BQ17" s="22"/>
      <c r="BR17" s="22"/>
      <c r="BS17" s="22"/>
      <c r="BT17" s="22"/>
      <c r="BU17" s="22"/>
      <c r="BV17" s="22"/>
      <c r="BW17" s="22"/>
      <c r="BX17" s="23"/>
      <c r="BY17" s="25">
        <f t="shared" si="3"/>
        <v>0</v>
      </c>
      <c r="BZ17" s="25">
        <f t="shared" si="3"/>
        <v>0</v>
      </c>
      <c r="CA17" s="25">
        <v>3</v>
      </c>
      <c r="CB17" s="26">
        <f>(BY17-BZ17)/CA17</f>
        <v>0</v>
      </c>
      <c r="CC17" s="25">
        <f t="shared" si="4"/>
        <v>0</v>
      </c>
      <c r="CD17" s="25">
        <f t="shared" si="4"/>
        <v>0</v>
      </c>
      <c r="CE17" s="26">
        <f>(CC17-CD17)/CA17</f>
        <v>0</v>
      </c>
      <c r="CF17" s="25">
        <f t="shared" si="5"/>
        <v>0</v>
      </c>
      <c r="CG17" s="25">
        <f t="shared" si="5"/>
        <v>0</v>
      </c>
      <c r="CH17" s="26">
        <f>(CF17-CG17)/CA17</f>
        <v>0</v>
      </c>
      <c r="CI17" s="27"/>
    </row>
    <row r="18" spans="2:87" ht="50.1" customHeight="1" thickBot="1">
      <c r="B18" s="20">
        <v>3</v>
      </c>
      <c r="C18" s="21" t="s">
        <v>88</v>
      </c>
      <c r="D18" s="21" t="s">
        <v>89</v>
      </c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4"/>
      <c r="P18" s="22"/>
      <c r="Q18" s="22"/>
      <c r="R18" s="22"/>
      <c r="S18" s="22"/>
      <c r="T18" s="22"/>
      <c r="U18" s="22"/>
      <c r="V18" s="22"/>
      <c r="W18" s="22"/>
      <c r="X18" s="22"/>
      <c r="Y18" s="24"/>
      <c r="Z18" s="22"/>
      <c r="AA18" s="22"/>
      <c r="AB18" s="22"/>
      <c r="AC18" s="22"/>
      <c r="AD18" s="22"/>
      <c r="AE18" s="22"/>
      <c r="AF18" s="22"/>
      <c r="AG18" s="22"/>
      <c r="AH18" s="23"/>
      <c r="AI18" s="24"/>
      <c r="AJ18" s="22"/>
      <c r="AK18" s="22"/>
      <c r="AL18" s="22"/>
      <c r="AM18" s="22"/>
      <c r="AN18" s="22"/>
      <c r="AO18" s="22"/>
      <c r="AP18" s="22"/>
      <c r="AQ18" s="22"/>
      <c r="AR18" s="23"/>
      <c r="AS18" s="22"/>
      <c r="AT18" s="23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4"/>
      <c r="BF18" s="22"/>
      <c r="BG18" s="22"/>
      <c r="BH18" s="22"/>
      <c r="BI18" s="22"/>
      <c r="BJ18" s="22"/>
      <c r="BK18" s="22"/>
      <c r="BL18" s="22"/>
      <c r="BM18" s="22"/>
      <c r="BN18" s="23"/>
      <c r="BO18" s="24"/>
      <c r="BP18" s="22"/>
      <c r="BQ18" s="22"/>
      <c r="BR18" s="22"/>
      <c r="BS18" s="22"/>
      <c r="BT18" s="22"/>
      <c r="BU18" s="22"/>
      <c r="BV18" s="22"/>
      <c r="BW18" s="22"/>
      <c r="BX18" s="23"/>
      <c r="BY18" s="25">
        <f t="shared" si="3"/>
        <v>0</v>
      </c>
      <c r="BZ18" s="25">
        <f t="shared" si="3"/>
        <v>0</v>
      </c>
      <c r="CA18" s="25">
        <v>3</v>
      </c>
      <c r="CB18" s="26">
        <f>(BY18-BZ18)/CA18</f>
        <v>0</v>
      </c>
      <c r="CC18" s="25">
        <f t="shared" si="4"/>
        <v>0</v>
      </c>
      <c r="CD18" s="25">
        <f t="shared" si="4"/>
        <v>0</v>
      </c>
      <c r="CE18" s="26">
        <f>(CC18-CD18)/CA18</f>
        <v>0</v>
      </c>
      <c r="CF18" s="25">
        <f t="shared" si="5"/>
        <v>0</v>
      </c>
      <c r="CG18" s="25">
        <f t="shared" si="5"/>
        <v>0</v>
      </c>
      <c r="CH18" s="26">
        <f>(CF18-CG18)/CA18</f>
        <v>0</v>
      </c>
      <c r="CI18" s="27"/>
    </row>
    <row r="19" spans="2:87" ht="50.1" customHeight="1" thickBot="1">
      <c r="B19" s="36">
        <v>4</v>
      </c>
      <c r="C19" s="54"/>
      <c r="D19" s="54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4"/>
      <c r="P19" s="22"/>
      <c r="Q19" s="22"/>
      <c r="R19" s="22"/>
      <c r="S19" s="22"/>
      <c r="T19" s="22"/>
      <c r="U19" s="22"/>
      <c r="V19" s="22"/>
      <c r="W19" s="22"/>
      <c r="X19" s="22"/>
      <c r="Y19" s="37"/>
      <c r="Z19" s="38"/>
      <c r="AA19" s="38"/>
      <c r="AB19" s="38"/>
      <c r="AC19" s="38"/>
      <c r="AD19" s="38"/>
      <c r="AE19" s="38"/>
      <c r="AF19" s="38"/>
      <c r="AG19" s="38"/>
      <c r="AH19" s="39"/>
      <c r="AI19" s="24"/>
      <c r="AJ19" s="22"/>
      <c r="AK19" s="22"/>
      <c r="AL19" s="22"/>
      <c r="AM19" s="22"/>
      <c r="AN19" s="22"/>
      <c r="AO19" s="22"/>
      <c r="AP19" s="22"/>
      <c r="AQ19" s="22"/>
      <c r="AR19" s="23"/>
      <c r="AS19" s="22"/>
      <c r="AT19" s="23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4"/>
      <c r="BF19" s="22"/>
      <c r="BG19" s="22"/>
      <c r="BH19" s="22"/>
      <c r="BI19" s="22"/>
      <c r="BJ19" s="22"/>
      <c r="BK19" s="22"/>
      <c r="BL19" s="22"/>
      <c r="BM19" s="22"/>
      <c r="BN19" s="23"/>
      <c r="BO19" s="24"/>
      <c r="BP19" s="22"/>
      <c r="BQ19" s="22"/>
      <c r="BR19" s="22"/>
      <c r="BS19" s="22"/>
      <c r="BT19" s="22"/>
      <c r="BU19" s="22"/>
      <c r="BV19" s="22"/>
      <c r="BW19" s="22"/>
      <c r="BX19" s="23"/>
      <c r="BY19" s="40">
        <f t="shared" si="3"/>
        <v>0</v>
      </c>
      <c r="BZ19" s="40">
        <f t="shared" si="3"/>
        <v>0</v>
      </c>
      <c r="CA19" s="40">
        <v>3</v>
      </c>
      <c r="CB19" s="41">
        <f>(BY19-BZ19)/CA19</f>
        <v>0</v>
      </c>
      <c r="CC19" s="40">
        <f t="shared" si="4"/>
        <v>0</v>
      </c>
      <c r="CD19" s="40">
        <f t="shared" si="4"/>
        <v>0</v>
      </c>
      <c r="CE19" s="41">
        <f>(CC19-CD19)/CA19</f>
        <v>0</v>
      </c>
      <c r="CF19" s="40">
        <f t="shared" si="5"/>
        <v>0</v>
      </c>
      <c r="CG19" s="40">
        <f t="shared" si="5"/>
        <v>0</v>
      </c>
      <c r="CH19" s="41">
        <f>(CF19-CG19)/CA19</f>
        <v>0</v>
      </c>
      <c r="CI19" s="42"/>
    </row>
    <row r="20" spans="2:87" ht="69.95" customHeight="1" thickBot="1">
      <c r="B20" s="4" t="s">
        <v>34</v>
      </c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3"/>
      <c r="BZ20" s="33"/>
      <c r="CA20" s="33"/>
      <c r="CB20" s="34"/>
      <c r="CC20" s="33"/>
      <c r="CD20" s="33"/>
      <c r="CE20" s="34"/>
      <c r="CF20" s="33"/>
      <c r="CG20" s="33"/>
      <c r="CH20" s="34"/>
      <c r="CI20" s="34"/>
    </row>
    <row r="21" spans="2:87" ht="137.25" thickBot="1">
      <c r="B21" s="9"/>
      <c r="C21" s="10" t="s">
        <v>9</v>
      </c>
      <c r="D21" s="10"/>
      <c r="E21" s="11" t="s">
        <v>10</v>
      </c>
      <c r="F21" s="11" t="s">
        <v>11</v>
      </c>
      <c r="G21" s="11" t="s">
        <v>12</v>
      </c>
      <c r="H21" s="11" t="s">
        <v>13</v>
      </c>
      <c r="I21" s="12" t="s">
        <v>14</v>
      </c>
      <c r="J21" s="13"/>
      <c r="K21" s="13"/>
      <c r="L21" s="13"/>
      <c r="M21" s="13"/>
      <c r="N21" s="14"/>
      <c r="O21" s="11" t="s">
        <v>10</v>
      </c>
      <c r="P21" s="11" t="s">
        <v>11</v>
      </c>
      <c r="Q21" s="11" t="s">
        <v>12</v>
      </c>
      <c r="R21" s="11" t="s">
        <v>13</v>
      </c>
      <c r="S21" s="12" t="s">
        <v>14</v>
      </c>
      <c r="T21" s="13"/>
      <c r="U21" s="13"/>
      <c r="V21" s="13"/>
      <c r="W21" s="13"/>
      <c r="X21" s="13"/>
      <c r="Y21" s="15" t="s">
        <v>10</v>
      </c>
      <c r="Z21" s="11" t="s">
        <v>11</v>
      </c>
      <c r="AA21" s="11" t="s">
        <v>12</v>
      </c>
      <c r="AB21" s="11"/>
      <c r="AC21" s="12" t="s">
        <v>14</v>
      </c>
      <c r="AD21" s="13"/>
      <c r="AE21" s="13"/>
      <c r="AF21" s="13"/>
      <c r="AG21" s="13"/>
      <c r="AH21" s="14"/>
      <c r="AI21" s="11" t="s">
        <v>10</v>
      </c>
      <c r="AJ21" s="11" t="s">
        <v>11</v>
      </c>
      <c r="AK21" s="11" t="s">
        <v>12</v>
      </c>
      <c r="AL21" s="11" t="s">
        <v>13</v>
      </c>
      <c r="AM21" s="12" t="s">
        <v>14</v>
      </c>
      <c r="AN21" s="13"/>
      <c r="AO21" s="13"/>
      <c r="AP21" s="13"/>
      <c r="AQ21" s="13"/>
      <c r="AR21" s="14"/>
      <c r="AS21" s="13"/>
      <c r="AT21" s="14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6"/>
      <c r="BF21" s="13"/>
      <c r="BG21" s="13"/>
      <c r="BH21" s="13"/>
      <c r="BI21" s="13"/>
      <c r="BJ21" s="13"/>
      <c r="BK21" s="13"/>
      <c r="BL21" s="13"/>
      <c r="BM21" s="13"/>
      <c r="BN21" s="14"/>
      <c r="BO21" s="16"/>
      <c r="BP21" s="13"/>
      <c r="BQ21" s="13"/>
      <c r="BR21" s="13"/>
      <c r="BS21" s="13"/>
      <c r="BT21" s="13"/>
      <c r="BU21" s="13"/>
      <c r="BV21" s="13"/>
      <c r="BW21" s="13"/>
      <c r="BX21" s="14"/>
      <c r="BY21" s="17" t="s">
        <v>10</v>
      </c>
      <c r="BZ21" s="17" t="s">
        <v>11</v>
      </c>
      <c r="CA21" s="17" t="s">
        <v>15</v>
      </c>
      <c r="CB21" s="18" t="s">
        <v>35</v>
      </c>
      <c r="CC21" s="17" t="s">
        <v>12</v>
      </c>
      <c r="CD21" s="17" t="s">
        <v>13</v>
      </c>
      <c r="CE21" s="18" t="s">
        <v>17</v>
      </c>
      <c r="CF21" s="17" t="s">
        <v>18</v>
      </c>
      <c r="CG21" s="17" t="s">
        <v>19</v>
      </c>
      <c r="CH21" s="18" t="s">
        <v>36</v>
      </c>
      <c r="CI21" s="19" t="s">
        <v>21</v>
      </c>
    </row>
    <row r="22" spans="2:87" ht="50.1" customHeight="1" thickBot="1">
      <c r="B22" s="20">
        <v>1</v>
      </c>
      <c r="C22" s="21" t="s">
        <v>22</v>
      </c>
      <c r="D22" s="21" t="s">
        <v>90</v>
      </c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4"/>
      <c r="P22" s="22"/>
      <c r="Q22" s="22"/>
      <c r="R22" s="22"/>
      <c r="S22" s="22"/>
      <c r="T22" s="22"/>
      <c r="U22" s="22"/>
      <c r="V22" s="22"/>
      <c r="W22" s="22"/>
      <c r="X22" s="22"/>
      <c r="Y22" s="24"/>
      <c r="Z22" s="22"/>
      <c r="AA22" s="22"/>
      <c r="AB22" s="22"/>
      <c r="AC22" s="22"/>
      <c r="AD22" s="22"/>
      <c r="AE22" s="22"/>
      <c r="AF22" s="22"/>
      <c r="AG22" s="22"/>
      <c r="AH22" s="23"/>
      <c r="AI22" s="24"/>
      <c r="AJ22" s="22"/>
      <c r="AK22" s="22"/>
      <c r="AL22" s="22"/>
      <c r="AM22" s="22"/>
      <c r="AN22" s="22"/>
      <c r="AO22" s="22"/>
      <c r="AP22" s="22"/>
      <c r="AQ22" s="22"/>
      <c r="AR22" s="23"/>
      <c r="AS22" s="22"/>
      <c r="AT22" s="23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4"/>
      <c r="BF22" s="22"/>
      <c r="BG22" s="22"/>
      <c r="BH22" s="22"/>
      <c r="BI22" s="22"/>
      <c r="BJ22" s="22"/>
      <c r="BK22" s="22"/>
      <c r="BL22" s="22"/>
      <c r="BM22" s="22"/>
      <c r="BN22" s="23"/>
      <c r="BO22" s="24"/>
      <c r="BP22" s="22"/>
      <c r="BQ22" s="22"/>
      <c r="BR22" s="22"/>
      <c r="BS22" s="22"/>
      <c r="BT22" s="22"/>
      <c r="BU22" s="22"/>
      <c r="BV22" s="22"/>
      <c r="BW22" s="22"/>
      <c r="BX22" s="23"/>
      <c r="BY22" s="25">
        <f t="shared" ref="BY22:BZ25" si="6">E22+O22+Y22+AI22</f>
        <v>0</v>
      </c>
      <c r="BZ22" s="25">
        <f t="shared" si="6"/>
        <v>0</v>
      </c>
      <c r="CA22" s="25">
        <v>3</v>
      </c>
      <c r="CB22" s="26">
        <f>(BY22-BZ22)/CA22</f>
        <v>0</v>
      </c>
      <c r="CC22" s="25">
        <f t="shared" ref="CC22:CD25" si="7">G22+Q22+AA22+AK22</f>
        <v>0</v>
      </c>
      <c r="CD22" s="25">
        <f t="shared" si="7"/>
        <v>0</v>
      </c>
      <c r="CE22" s="26">
        <f>(CC22-CD22)/CA22</f>
        <v>0</v>
      </c>
      <c r="CF22" s="25">
        <f t="shared" ref="CF22:CG25" si="8">I22+K22+M22+S22+U22+W22+AC22+AE22+AG22+AM22+AO22+AQ22</f>
        <v>0</v>
      </c>
      <c r="CG22" s="25">
        <f t="shared" si="8"/>
        <v>0</v>
      </c>
      <c r="CH22" s="26">
        <f>(CF22-CG22)/CA22</f>
        <v>0</v>
      </c>
      <c r="CI22" s="27"/>
    </row>
    <row r="23" spans="2:87" ht="50.1" customHeight="1" thickBot="1">
      <c r="B23" s="20">
        <v>2</v>
      </c>
      <c r="C23" s="21" t="s">
        <v>91</v>
      </c>
      <c r="D23" s="21" t="s">
        <v>92</v>
      </c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2"/>
      <c r="Q23" s="22"/>
      <c r="R23" s="22"/>
      <c r="S23" s="22"/>
      <c r="T23" s="22"/>
      <c r="U23" s="22"/>
      <c r="V23" s="22"/>
      <c r="W23" s="22"/>
      <c r="X23" s="23"/>
      <c r="Y23" s="28"/>
      <c r="Z23" s="29"/>
      <c r="AA23" s="29"/>
      <c r="AB23" s="29"/>
      <c r="AC23" s="29"/>
      <c r="AD23" s="29"/>
      <c r="AE23" s="29"/>
      <c r="AF23" s="29"/>
      <c r="AG23" s="29"/>
      <c r="AH23" s="30"/>
      <c r="AI23" s="24"/>
      <c r="AJ23" s="22"/>
      <c r="AK23" s="22"/>
      <c r="AL23" s="22"/>
      <c r="AM23" s="22"/>
      <c r="AN23" s="22"/>
      <c r="AO23" s="22"/>
      <c r="AP23" s="22"/>
      <c r="AQ23" s="22"/>
      <c r="AR23" s="23"/>
      <c r="AS23" s="22"/>
      <c r="AT23" s="23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4"/>
      <c r="BF23" s="22"/>
      <c r="BG23" s="22"/>
      <c r="BH23" s="22"/>
      <c r="BI23" s="22"/>
      <c r="BJ23" s="22"/>
      <c r="BK23" s="22"/>
      <c r="BL23" s="22"/>
      <c r="BM23" s="22"/>
      <c r="BN23" s="23"/>
      <c r="BO23" s="24"/>
      <c r="BP23" s="22"/>
      <c r="BQ23" s="22"/>
      <c r="BR23" s="22"/>
      <c r="BS23" s="22"/>
      <c r="BT23" s="22"/>
      <c r="BU23" s="22"/>
      <c r="BV23" s="22"/>
      <c r="BW23" s="22"/>
      <c r="BX23" s="23"/>
      <c r="BY23" s="25">
        <f t="shared" si="6"/>
        <v>0</v>
      </c>
      <c r="BZ23" s="25">
        <f t="shared" si="6"/>
        <v>0</v>
      </c>
      <c r="CA23" s="25">
        <v>3</v>
      </c>
      <c r="CB23" s="26">
        <f>(BY23-BZ23)/CA23</f>
        <v>0</v>
      </c>
      <c r="CC23" s="25">
        <f t="shared" si="7"/>
        <v>0</v>
      </c>
      <c r="CD23" s="25">
        <f t="shared" si="7"/>
        <v>0</v>
      </c>
      <c r="CE23" s="26">
        <f>(CC23-CD23)/CA23</f>
        <v>0</v>
      </c>
      <c r="CF23" s="25">
        <f t="shared" si="8"/>
        <v>0</v>
      </c>
      <c r="CG23" s="25">
        <f t="shared" si="8"/>
        <v>0</v>
      </c>
      <c r="CH23" s="26">
        <f>(CF23-CG23)/CA23</f>
        <v>0</v>
      </c>
      <c r="CI23" s="27"/>
    </row>
    <row r="24" spans="2:87" ht="50.1" customHeight="1" thickBot="1">
      <c r="B24" s="20">
        <v>3</v>
      </c>
      <c r="C24" s="21" t="s">
        <v>93</v>
      </c>
      <c r="D24" s="21" t="s">
        <v>94</v>
      </c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4"/>
      <c r="P24" s="22"/>
      <c r="Q24" s="22"/>
      <c r="R24" s="22"/>
      <c r="S24" s="22"/>
      <c r="T24" s="22"/>
      <c r="U24" s="22"/>
      <c r="V24" s="22"/>
      <c r="W24" s="22"/>
      <c r="X24" s="22"/>
      <c r="Y24" s="24"/>
      <c r="Z24" s="22"/>
      <c r="AA24" s="22"/>
      <c r="AB24" s="22"/>
      <c r="AC24" s="22"/>
      <c r="AD24" s="22"/>
      <c r="AE24" s="22"/>
      <c r="AF24" s="22"/>
      <c r="AG24" s="22"/>
      <c r="AH24" s="23"/>
      <c r="AI24" s="24"/>
      <c r="AJ24" s="22"/>
      <c r="AK24" s="22"/>
      <c r="AL24" s="22"/>
      <c r="AM24" s="22"/>
      <c r="AN24" s="22"/>
      <c r="AO24" s="22"/>
      <c r="AP24" s="22"/>
      <c r="AQ24" s="22"/>
      <c r="AR24" s="23"/>
      <c r="AS24" s="22"/>
      <c r="AT24" s="23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4"/>
      <c r="BF24" s="22"/>
      <c r="BG24" s="22"/>
      <c r="BH24" s="22"/>
      <c r="BI24" s="22"/>
      <c r="BJ24" s="22"/>
      <c r="BK24" s="22"/>
      <c r="BL24" s="22"/>
      <c r="BM24" s="22"/>
      <c r="BN24" s="23"/>
      <c r="BO24" s="24"/>
      <c r="BP24" s="22"/>
      <c r="BQ24" s="22"/>
      <c r="BR24" s="22"/>
      <c r="BS24" s="22"/>
      <c r="BT24" s="22"/>
      <c r="BU24" s="22"/>
      <c r="BV24" s="22"/>
      <c r="BW24" s="22"/>
      <c r="BX24" s="23"/>
      <c r="BY24" s="25">
        <f t="shared" si="6"/>
        <v>0</v>
      </c>
      <c r="BZ24" s="25">
        <f t="shared" si="6"/>
        <v>0</v>
      </c>
      <c r="CA24" s="25">
        <v>3</v>
      </c>
      <c r="CB24" s="26">
        <f>(BY24-BZ24)/CA24</f>
        <v>0</v>
      </c>
      <c r="CC24" s="25">
        <f t="shared" si="7"/>
        <v>0</v>
      </c>
      <c r="CD24" s="25">
        <f t="shared" si="7"/>
        <v>0</v>
      </c>
      <c r="CE24" s="26">
        <f>(CC24-CD24)/CA24</f>
        <v>0</v>
      </c>
      <c r="CF24" s="25">
        <f t="shared" si="8"/>
        <v>0</v>
      </c>
      <c r="CG24" s="25">
        <f t="shared" si="8"/>
        <v>0</v>
      </c>
      <c r="CH24" s="26">
        <f>(CF24-CG24)/CA24</f>
        <v>0</v>
      </c>
      <c r="CI24" s="27"/>
    </row>
    <row r="25" spans="2:87" ht="50.1" customHeight="1" thickBot="1">
      <c r="B25" s="36">
        <v>4</v>
      </c>
      <c r="C25" s="55"/>
      <c r="D25" s="55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4"/>
      <c r="P25" s="22"/>
      <c r="Q25" s="22"/>
      <c r="R25" s="22"/>
      <c r="S25" s="22"/>
      <c r="T25" s="22"/>
      <c r="U25" s="22"/>
      <c r="V25" s="22"/>
      <c r="W25" s="22"/>
      <c r="X25" s="22"/>
      <c r="Y25" s="37"/>
      <c r="Z25" s="38"/>
      <c r="AA25" s="38"/>
      <c r="AB25" s="38"/>
      <c r="AC25" s="38"/>
      <c r="AD25" s="38"/>
      <c r="AE25" s="38"/>
      <c r="AF25" s="38"/>
      <c r="AG25" s="38"/>
      <c r="AH25" s="39"/>
      <c r="AI25" s="24"/>
      <c r="AJ25" s="22"/>
      <c r="AK25" s="22"/>
      <c r="AL25" s="22"/>
      <c r="AM25" s="22"/>
      <c r="AN25" s="22"/>
      <c r="AO25" s="22"/>
      <c r="AP25" s="22"/>
      <c r="AQ25" s="22"/>
      <c r="AR25" s="23"/>
      <c r="AS25" s="22"/>
      <c r="AT25" s="23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4"/>
      <c r="BF25" s="22"/>
      <c r="BG25" s="22"/>
      <c r="BH25" s="22"/>
      <c r="BI25" s="22"/>
      <c r="BJ25" s="22"/>
      <c r="BK25" s="22"/>
      <c r="BL25" s="22"/>
      <c r="BM25" s="22"/>
      <c r="BN25" s="23"/>
      <c r="BO25" s="24"/>
      <c r="BP25" s="22"/>
      <c r="BQ25" s="22"/>
      <c r="BR25" s="22"/>
      <c r="BS25" s="22"/>
      <c r="BT25" s="22"/>
      <c r="BU25" s="22"/>
      <c r="BV25" s="22"/>
      <c r="BW25" s="22"/>
      <c r="BX25" s="23"/>
      <c r="BY25" s="40">
        <f t="shared" si="6"/>
        <v>0</v>
      </c>
      <c r="BZ25" s="40">
        <f t="shared" si="6"/>
        <v>0</v>
      </c>
      <c r="CA25" s="40">
        <v>3</v>
      </c>
      <c r="CB25" s="41">
        <f>(BY25-BZ25)/CA25</f>
        <v>0</v>
      </c>
      <c r="CC25" s="40">
        <f t="shared" si="7"/>
        <v>0</v>
      </c>
      <c r="CD25" s="40">
        <f t="shared" si="7"/>
        <v>0</v>
      </c>
      <c r="CE25" s="41">
        <f>(CC25-CD25)/CA25</f>
        <v>0</v>
      </c>
      <c r="CF25" s="40">
        <f t="shared" si="8"/>
        <v>0</v>
      </c>
      <c r="CG25" s="40">
        <f t="shared" si="8"/>
        <v>0</v>
      </c>
      <c r="CH25" s="41">
        <f>(CF25-CG25)/CA25</f>
        <v>0</v>
      </c>
      <c r="CI25" s="42"/>
    </row>
    <row r="26" spans="2:87" ht="69.95" customHeight="1" thickBot="1">
      <c r="B26" s="4" t="s">
        <v>43</v>
      </c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3"/>
      <c r="CA26" s="35"/>
      <c r="CB26" s="34"/>
      <c r="CC26" s="33"/>
      <c r="CD26" s="33"/>
      <c r="CE26" s="34"/>
      <c r="CF26" s="33"/>
      <c r="CG26" s="33"/>
      <c r="CH26" s="34"/>
      <c r="CI26" s="34"/>
    </row>
    <row r="27" spans="2:87" ht="137.25" thickBot="1">
      <c r="B27" s="9"/>
      <c r="C27" s="10" t="s">
        <v>9</v>
      </c>
      <c r="D27" s="10"/>
      <c r="E27" s="11" t="s">
        <v>10</v>
      </c>
      <c r="F27" s="11" t="s">
        <v>11</v>
      </c>
      <c r="G27" s="11" t="s">
        <v>12</v>
      </c>
      <c r="H27" s="11" t="s">
        <v>13</v>
      </c>
      <c r="I27" s="12" t="s">
        <v>14</v>
      </c>
      <c r="J27" s="13"/>
      <c r="K27" s="13"/>
      <c r="L27" s="13"/>
      <c r="M27" s="13"/>
      <c r="N27" s="14"/>
      <c r="O27" s="11" t="s">
        <v>10</v>
      </c>
      <c r="P27" s="11" t="s">
        <v>11</v>
      </c>
      <c r="Q27" s="11" t="s">
        <v>12</v>
      </c>
      <c r="R27" s="11" t="s">
        <v>13</v>
      </c>
      <c r="S27" s="12" t="s">
        <v>14</v>
      </c>
      <c r="T27" s="13"/>
      <c r="U27" s="13"/>
      <c r="V27" s="13"/>
      <c r="W27" s="13"/>
      <c r="X27" s="13"/>
      <c r="Y27" s="15" t="s">
        <v>10</v>
      </c>
      <c r="Z27" s="11" t="s">
        <v>11</v>
      </c>
      <c r="AA27" s="11" t="s">
        <v>12</v>
      </c>
      <c r="AB27" s="11" t="s">
        <v>13</v>
      </c>
      <c r="AC27" s="12" t="s">
        <v>14</v>
      </c>
      <c r="AD27" s="13"/>
      <c r="AE27" s="13"/>
      <c r="AF27" s="13"/>
      <c r="AG27" s="13"/>
      <c r="AH27" s="14"/>
      <c r="AI27" s="11" t="s">
        <v>10</v>
      </c>
      <c r="AJ27" s="11" t="s">
        <v>11</v>
      </c>
      <c r="AK27" s="11" t="s">
        <v>12</v>
      </c>
      <c r="AL27" s="11" t="s">
        <v>13</v>
      </c>
      <c r="AM27" s="12" t="s">
        <v>14</v>
      </c>
      <c r="AN27" s="13"/>
      <c r="AO27" s="13"/>
      <c r="AP27" s="13"/>
      <c r="AQ27" s="13"/>
      <c r="AR27" s="14"/>
      <c r="AS27" s="13"/>
      <c r="AT27" s="14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6"/>
      <c r="BF27" s="13"/>
      <c r="BG27" s="13"/>
      <c r="BH27" s="13"/>
      <c r="BI27" s="13"/>
      <c r="BJ27" s="13"/>
      <c r="BK27" s="13"/>
      <c r="BL27" s="13"/>
      <c r="BM27" s="13"/>
      <c r="BN27" s="14"/>
      <c r="BO27" s="16"/>
      <c r="BP27" s="13"/>
      <c r="BQ27" s="13"/>
      <c r="BR27" s="13"/>
      <c r="BS27" s="13"/>
      <c r="BT27" s="13"/>
      <c r="BU27" s="13"/>
      <c r="BV27" s="13"/>
      <c r="BW27" s="13"/>
      <c r="BX27" s="14"/>
      <c r="BY27" s="17" t="s">
        <v>10</v>
      </c>
      <c r="BZ27" s="17" t="s">
        <v>11</v>
      </c>
      <c r="CA27" s="17" t="s">
        <v>15</v>
      </c>
      <c r="CB27" s="18" t="s">
        <v>35</v>
      </c>
      <c r="CC27" s="17" t="s">
        <v>12</v>
      </c>
      <c r="CD27" s="17" t="s">
        <v>13</v>
      </c>
      <c r="CE27" s="18" t="s">
        <v>17</v>
      </c>
      <c r="CF27" s="17" t="s">
        <v>18</v>
      </c>
      <c r="CG27" s="17" t="s">
        <v>19</v>
      </c>
      <c r="CH27" s="18" t="s">
        <v>36</v>
      </c>
      <c r="CI27" s="19" t="s">
        <v>21</v>
      </c>
    </row>
    <row r="28" spans="2:87" ht="50.1" customHeight="1" thickBot="1">
      <c r="B28" s="20">
        <v>1</v>
      </c>
      <c r="C28" s="21" t="s">
        <v>95</v>
      </c>
      <c r="D28" s="21" t="s">
        <v>96</v>
      </c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4"/>
      <c r="P28" s="22"/>
      <c r="Q28" s="22"/>
      <c r="R28" s="22"/>
      <c r="S28" s="22"/>
      <c r="T28" s="22"/>
      <c r="U28" s="22"/>
      <c r="V28" s="22"/>
      <c r="W28" s="22"/>
      <c r="X28" s="22"/>
      <c r="Y28" s="24"/>
      <c r="Z28" s="22"/>
      <c r="AA28" s="22"/>
      <c r="AB28" s="22"/>
      <c r="AC28" s="22"/>
      <c r="AD28" s="22"/>
      <c r="AE28" s="22"/>
      <c r="AF28" s="22"/>
      <c r="AG28" s="22"/>
      <c r="AH28" s="23"/>
      <c r="AI28" s="24"/>
      <c r="AJ28" s="22"/>
      <c r="AK28" s="22"/>
      <c r="AL28" s="22"/>
      <c r="AM28" s="22"/>
      <c r="AN28" s="22"/>
      <c r="AO28" s="22"/>
      <c r="AP28" s="22"/>
      <c r="AQ28" s="22"/>
      <c r="AR28" s="23"/>
      <c r="AS28" s="22"/>
      <c r="AT28" s="23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4"/>
      <c r="BF28" s="22"/>
      <c r="BG28" s="22"/>
      <c r="BH28" s="22"/>
      <c r="BI28" s="22"/>
      <c r="BJ28" s="22"/>
      <c r="BK28" s="22"/>
      <c r="BL28" s="22"/>
      <c r="BM28" s="22"/>
      <c r="BN28" s="23"/>
      <c r="BO28" s="24"/>
      <c r="BP28" s="22"/>
      <c r="BQ28" s="22"/>
      <c r="BR28" s="22"/>
      <c r="BS28" s="22"/>
      <c r="BT28" s="22"/>
      <c r="BU28" s="22"/>
      <c r="BV28" s="22"/>
      <c r="BW28" s="22"/>
      <c r="BX28" s="23"/>
      <c r="BY28" s="25">
        <f t="shared" ref="BY28:BZ31" si="9">E28+O28+Y28+AI28</f>
        <v>0</v>
      </c>
      <c r="BZ28" s="25">
        <f t="shared" si="9"/>
        <v>0</v>
      </c>
      <c r="CA28" s="25">
        <v>3</v>
      </c>
      <c r="CB28" s="26">
        <f>(BY28-BZ28)/CA28</f>
        <v>0</v>
      </c>
      <c r="CC28" s="25">
        <f t="shared" ref="CC28:CD31" si="10">G28+Q28+AA28+AK28</f>
        <v>0</v>
      </c>
      <c r="CD28" s="25">
        <f t="shared" si="10"/>
        <v>0</v>
      </c>
      <c r="CE28" s="26">
        <f>(CC28-CD28)/CA28</f>
        <v>0</v>
      </c>
      <c r="CF28" s="25">
        <f t="shared" ref="CF28:CG31" si="11">I28+K28+M28+S28+U28+W28+AC28+AE28+AG28+AM28+AO28+AQ28</f>
        <v>0</v>
      </c>
      <c r="CG28" s="25">
        <f t="shared" si="11"/>
        <v>0</v>
      </c>
      <c r="CH28" s="26">
        <f>(CF28-CG28)/CA28</f>
        <v>0</v>
      </c>
      <c r="CI28" s="27"/>
    </row>
    <row r="29" spans="2:87" ht="50.1" customHeight="1" thickBot="1">
      <c r="B29" s="20">
        <v>2</v>
      </c>
      <c r="C29" s="21" t="s">
        <v>97</v>
      </c>
      <c r="D29" s="21" t="s">
        <v>98</v>
      </c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4"/>
      <c r="P29" s="22"/>
      <c r="Q29" s="22"/>
      <c r="R29" s="22"/>
      <c r="S29" s="22"/>
      <c r="T29" s="22"/>
      <c r="U29" s="22"/>
      <c r="V29" s="22"/>
      <c r="W29" s="22"/>
      <c r="X29" s="23"/>
      <c r="Y29" s="28"/>
      <c r="Z29" s="29"/>
      <c r="AA29" s="29"/>
      <c r="AB29" s="29"/>
      <c r="AC29" s="29"/>
      <c r="AD29" s="29"/>
      <c r="AE29" s="29"/>
      <c r="AF29" s="29"/>
      <c r="AG29" s="29"/>
      <c r="AH29" s="30"/>
      <c r="AI29" s="24"/>
      <c r="AJ29" s="22"/>
      <c r="AK29" s="22"/>
      <c r="AL29" s="22"/>
      <c r="AM29" s="22"/>
      <c r="AN29" s="22"/>
      <c r="AO29" s="22"/>
      <c r="AP29" s="22"/>
      <c r="AQ29" s="22"/>
      <c r="AR29" s="23"/>
      <c r="AS29" s="22"/>
      <c r="AT29" s="23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4"/>
      <c r="BF29" s="22"/>
      <c r="BG29" s="22"/>
      <c r="BH29" s="22"/>
      <c r="BI29" s="22"/>
      <c r="BJ29" s="22"/>
      <c r="BK29" s="22"/>
      <c r="BL29" s="22"/>
      <c r="BM29" s="22"/>
      <c r="BN29" s="23"/>
      <c r="BO29" s="24"/>
      <c r="BP29" s="22"/>
      <c r="BQ29" s="22"/>
      <c r="BR29" s="22"/>
      <c r="BS29" s="22"/>
      <c r="BT29" s="22"/>
      <c r="BU29" s="22"/>
      <c r="BV29" s="22"/>
      <c r="BW29" s="22"/>
      <c r="BX29" s="23"/>
      <c r="BY29" s="25">
        <f t="shared" si="9"/>
        <v>0</v>
      </c>
      <c r="BZ29" s="25">
        <f t="shared" si="9"/>
        <v>0</v>
      </c>
      <c r="CA29" s="25">
        <v>3</v>
      </c>
      <c r="CB29" s="26">
        <f>(BY29-BZ29)/CA29</f>
        <v>0</v>
      </c>
      <c r="CC29" s="25">
        <f t="shared" si="10"/>
        <v>0</v>
      </c>
      <c r="CD29" s="25">
        <f t="shared" si="10"/>
        <v>0</v>
      </c>
      <c r="CE29" s="26">
        <f>(CC29-CD29)/CA29</f>
        <v>0</v>
      </c>
      <c r="CF29" s="25">
        <f t="shared" si="11"/>
        <v>0</v>
      </c>
      <c r="CG29" s="25">
        <f t="shared" si="11"/>
        <v>0</v>
      </c>
      <c r="CH29" s="26">
        <f>(CF29-CG29)/CA29</f>
        <v>0</v>
      </c>
      <c r="CI29" s="27"/>
    </row>
    <row r="30" spans="2:87" ht="50.1" customHeight="1" thickBot="1">
      <c r="B30" s="20">
        <v>3</v>
      </c>
      <c r="C30" s="47" t="s">
        <v>59</v>
      </c>
      <c r="D30" s="47" t="s">
        <v>99</v>
      </c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4"/>
      <c r="P30" s="22"/>
      <c r="Q30" s="22"/>
      <c r="R30" s="22"/>
      <c r="S30" s="22"/>
      <c r="T30" s="22"/>
      <c r="U30" s="22"/>
      <c r="V30" s="22"/>
      <c r="W30" s="22"/>
      <c r="X30" s="22"/>
      <c r="Y30" s="24"/>
      <c r="Z30" s="22"/>
      <c r="AA30" s="22"/>
      <c r="AB30" s="22"/>
      <c r="AC30" s="22"/>
      <c r="AD30" s="22"/>
      <c r="AE30" s="22"/>
      <c r="AF30" s="22"/>
      <c r="AG30" s="22"/>
      <c r="AH30" s="23"/>
      <c r="AI30" s="24"/>
      <c r="AJ30" s="22"/>
      <c r="AK30" s="22"/>
      <c r="AL30" s="22"/>
      <c r="AM30" s="22"/>
      <c r="AN30" s="22"/>
      <c r="AO30" s="22"/>
      <c r="AP30" s="22"/>
      <c r="AQ30" s="22"/>
      <c r="AR30" s="23"/>
      <c r="AS30" s="22"/>
      <c r="AT30" s="23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4"/>
      <c r="BF30" s="22"/>
      <c r="BG30" s="22"/>
      <c r="BH30" s="22"/>
      <c r="BI30" s="22"/>
      <c r="BJ30" s="22"/>
      <c r="BK30" s="22"/>
      <c r="BL30" s="22"/>
      <c r="BM30" s="22"/>
      <c r="BN30" s="23"/>
      <c r="BO30" s="24"/>
      <c r="BP30" s="22"/>
      <c r="BQ30" s="22"/>
      <c r="BR30" s="22"/>
      <c r="BS30" s="22"/>
      <c r="BT30" s="22"/>
      <c r="BU30" s="22"/>
      <c r="BV30" s="22"/>
      <c r="BW30" s="22"/>
      <c r="BX30" s="23"/>
      <c r="BY30" s="25">
        <f t="shared" si="9"/>
        <v>0</v>
      </c>
      <c r="BZ30" s="25">
        <f t="shared" si="9"/>
        <v>0</v>
      </c>
      <c r="CA30" s="25">
        <v>3</v>
      </c>
      <c r="CB30" s="26">
        <f>(BY30-BZ30)/CA30</f>
        <v>0</v>
      </c>
      <c r="CC30" s="25">
        <f t="shared" si="10"/>
        <v>0</v>
      </c>
      <c r="CD30" s="25">
        <f t="shared" si="10"/>
        <v>0</v>
      </c>
      <c r="CE30" s="26">
        <f>(CC30-CD30)/CA30</f>
        <v>0</v>
      </c>
      <c r="CF30" s="25">
        <f t="shared" si="11"/>
        <v>0</v>
      </c>
      <c r="CG30" s="25">
        <f t="shared" si="11"/>
        <v>0</v>
      </c>
      <c r="CH30" s="26">
        <f>(CF30-CG30)/CA30</f>
        <v>0</v>
      </c>
      <c r="CI30" s="27"/>
    </row>
    <row r="31" spans="2:87" ht="50.1" customHeight="1" thickBot="1">
      <c r="B31" s="36">
        <v>4</v>
      </c>
      <c r="C31" s="55"/>
      <c r="D31" s="55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4"/>
      <c r="P31" s="22"/>
      <c r="Q31" s="22"/>
      <c r="R31" s="22"/>
      <c r="S31" s="22"/>
      <c r="T31" s="22"/>
      <c r="U31" s="22"/>
      <c r="V31" s="22"/>
      <c r="W31" s="22"/>
      <c r="X31" s="22"/>
      <c r="Y31" s="37"/>
      <c r="Z31" s="38"/>
      <c r="AA31" s="38"/>
      <c r="AB31" s="38"/>
      <c r="AC31" s="38"/>
      <c r="AD31" s="38"/>
      <c r="AE31" s="38"/>
      <c r="AF31" s="38"/>
      <c r="AG31" s="38"/>
      <c r="AH31" s="39"/>
      <c r="AI31" s="24"/>
      <c r="AJ31" s="22"/>
      <c r="AK31" s="22"/>
      <c r="AL31" s="22"/>
      <c r="AM31" s="22"/>
      <c r="AN31" s="22"/>
      <c r="AO31" s="22"/>
      <c r="AP31" s="22"/>
      <c r="AQ31" s="22"/>
      <c r="AR31" s="23"/>
      <c r="AS31" s="22"/>
      <c r="AT31" s="23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4"/>
      <c r="BF31" s="22"/>
      <c r="BG31" s="22"/>
      <c r="BH31" s="22"/>
      <c r="BI31" s="22"/>
      <c r="BJ31" s="22"/>
      <c r="BK31" s="22"/>
      <c r="BL31" s="22"/>
      <c r="BM31" s="22"/>
      <c r="BN31" s="23"/>
      <c r="BO31" s="24"/>
      <c r="BP31" s="22"/>
      <c r="BQ31" s="22"/>
      <c r="BR31" s="22"/>
      <c r="BS31" s="22"/>
      <c r="BT31" s="22"/>
      <c r="BU31" s="22"/>
      <c r="BV31" s="22"/>
      <c r="BW31" s="22"/>
      <c r="BX31" s="23"/>
      <c r="BY31" s="40">
        <f t="shared" si="9"/>
        <v>0</v>
      </c>
      <c r="BZ31" s="40">
        <f t="shared" si="9"/>
        <v>0</v>
      </c>
      <c r="CA31" s="40">
        <v>3</v>
      </c>
      <c r="CB31" s="41">
        <f>(BY31-BZ31)/CA31</f>
        <v>0</v>
      </c>
      <c r="CC31" s="40">
        <f t="shared" si="10"/>
        <v>0</v>
      </c>
      <c r="CD31" s="40">
        <f t="shared" si="10"/>
        <v>0</v>
      </c>
      <c r="CE31" s="41">
        <f>(CC31-CD31)/CA31</f>
        <v>0</v>
      </c>
      <c r="CF31" s="40">
        <f t="shared" si="11"/>
        <v>0</v>
      </c>
      <c r="CG31" s="40">
        <f t="shared" si="11"/>
        <v>0</v>
      </c>
      <c r="CH31" s="41">
        <f>(CF31-CG31)/CA31</f>
        <v>0</v>
      </c>
      <c r="CI31" s="42"/>
    </row>
    <row r="32" spans="2:87" ht="69.95" customHeight="1" thickBot="1">
      <c r="B32" s="4" t="s">
        <v>52</v>
      </c>
      <c r="C32" s="31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3"/>
      <c r="BZ32" s="33"/>
      <c r="CA32" s="33"/>
      <c r="CB32" s="34"/>
      <c r="CC32" s="33"/>
      <c r="CD32" s="33"/>
      <c r="CE32" s="34"/>
      <c r="CF32" s="33"/>
      <c r="CG32" s="33"/>
      <c r="CH32" s="34"/>
      <c r="CI32" s="34"/>
    </row>
    <row r="33" spans="2:87" ht="137.25" thickBot="1">
      <c r="B33" s="43"/>
      <c r="C33" s="44" t="s">
        <v>9</v>
      </c>
      <c r="D33" s="45"/>
      <c r="E33" s="11" t="s">
        <v>10</v>
      </c>
      <c r="F33" s="11" t="s">
        <v>11</v>
      </c>
      <c r="G33" s="11" t="s">
        <v>12</v>
      </c>
      <c r="H33" s="11" t="s">
        <v>13</v>
      </c>
      <c r="I33" s="12" t="s">
        <v>14</v>
      </c>
      <c r="J33" s="13"/>
      <c r="K33" s="13"/>
      <c r="L33" s="13"/>
      <c r="M33" s="13"/>
      <c r="N33" s="14"/>
      <c r="O33" s="11" t="s">
        <v>10</v>
      </c>
      <c r="P33" s="11" t="s">
        <v>11</v>
      </c>
      <c r="Q33" s="11" t="s">
        <v>12</v>
      </c>
      <c r="R33" s="11" t="s">
        <v>13</v>
      </c>
      <c r="S33" s="12" t="s">
        <v>14</v>
      </c>
      <c r="T33" s="13"/>
      <c r="U33" s="13"/>
      <c r="V33" s="13"/>
      <c r="W33" s="13"/>
      <c r="X33" s="13"/>
      <c r="Y33" s="15" t="s">
        <v>10</v>
      </c>
      <c r="Z33" s="11" t="s">
        <v>11</v>
      </c>
      <c r="AA33" s="11" t="s">
        <v>12</v>
      </c>
      <c r="AB33" s="11" t="s">
        <v>13</v>
      </c>
      <c r="AC33" s="12" t="s">
        <v>14</v>
      </c>
      <c r="AD33" s="13"/>
      <c r="AE33" s="13"/>
      <c r="AF33" s="13"/>
      <c r="AG33" s="13"/>
      <c r="AH33" s="14"/>
      <c r="AI33" s="11" t="s">
        <v>10</v>
      </c>
      <c r="AJ33" s="11" t="s">
        <v>11</v>
      </c>
      <c r="AK33" s="11" t="s">
        <v>12</v>
      </c>
      <c r="AL33" s="11" t="s">
        <v>13</v>
      </c>
      <c r="AM33" s="12" t="s">
        <v>14</v>
      </c>
      <c r="AN33" s="13"/>
      <c r="AO33" s="13"/>
      <c r="AP33" s="13"/>
      <c r="AQ33" s="13"/>
      <c r="AR33" s="14"/>
      <c r="AS33" s="13"/>
      <c r="AT33" s="14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6"/>
      <c r="BF33" s="13"/>
      <c r="BG33" s="13"/>
      <c r="BH33" s="13"/>
      <c r="BI33" s="13"/>
      <c r="BJ33" s="13"/>
      <c r="BK33" s="13"/>
      <c r="BL33" s="13"/>
      <c r="BM33" s="13"/>
      <c r="BN33" s="14"/>
      <c r="BO33" s="16"/>
      <c r="BP33" s="13"/>
      <c r="BQ33" s="13"/>
      <c r="BR33" s="13"/>
      <c r="BS33" s="13"/>
      <c r="BT33" s="13"/>
      <c r="BU33" s="13"/>
      <c r="BV33" s="13"/>
      <c r="BW33" s="13"/>
      <c r="BX33" s="14"/>
      <c r="BY33" s="17" t="s">
        <v>10</v>
      </c>
      <c r="BZ33" s="17" t="s">
        <v>11</v>
      </c>
      <c r="CA33" s="17" t="s">
        <v>15</v>
      </c>
      <c r="CB33" s="18" t="s">
        <v>35</v>
      </c>
      <c r="CC33" s="17" t="s">
        <v>12</v>
      </c>
      <c r="CD33" s="17" t="s">
        <v>13</v>
      </c>
      <c r="CE33" s="18" t="s">
        <v>17</v>
      </c>
      <c r="CF33" s="17" t="s">
        <v>18</v>
      </c>
      <c r="CG33" s="17" t="s">
        <v>19</v>
      </c>
      <c r="CH33" s="18" t="s">
        <v>36</v>
      </c>
      <c r="CI33" s="19" t="s">
        <v>21</v>
      </c>
    </row>
    <row r="34" spans="2:87" ht="50.1" customHeight="1" thickBot="1">
      <c r="B34" s="46">
        <v>1</v>
      </c>
      <c r="C34" s="21" t="s">
        <v>100</v>
      </c>
      <c r="D34" s="21" t="s">
        <v>101</v>
      </c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4"/>
      <c r="P34" s="22"/>
      <c r="Q34" s="22"/>
      <c r="R34" s="22"/>
      <c r="S34" s="22"/>
      <c r="T34" s="22"/>
      <c r="U34" s="22"/>
      <c r="V34" s="22"/>
      <c r="W34" s="22"/>
      <c r="X34" s="22"/>
      <c r="Y34" s="24"/>
      <c r="Z34" s="22"/>
      <c r="AA34" s="22"/>
      <c r="AB34" s="22"/>
      <c r="AC34" s="22"/>
      <c r="AD34" s="22"/>
      <c r="AE34" s="22"/>
      <c r="AF34" s="22"/>
      <c r="AG34" s="22"/>
      <c r="AH34" s="23"/>
      <c r="AI34" s="24"/>
      <c r="AJ34" s="22"/>
      <c r="AK34" s="22"/>
      <c r="AL34" s="22"/>
      <c r="AM34" s="22"/>
      <c r="AN34" s="22"/>
      <c r="AO34" s="22"/>
      <c r="AP34" s="22"/>
      <c r="AQ34" s="22"/>
      <c r="AR34" s="23"/>
      <c r="AS34" s="22"/>
      <c r="AT34" s="23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4"/>
      <c r="BF34" s="22"/>
      <c r="BG34" s="22"/>
      <c r="BH34" s="22"/>
      <c r="BI34" s="22"/>
      <c r="BJ34" s="22"/>
      <c r="BK34" s="22"/>
      <c r="BL34" s="22"/>
      <c r="BM34" s="22"/>
      <c r="BN34" s="23"/>
      <c r="BO34" s="24"/>
      <c r="BP34" s="22"/>
      <c r="BQ34" s="22"/>
      <c r="BR34" s="22"/>
      <c r="BS34" s="22"/>
      <c r="BT34" s="22"/>
      <c r="BU34" s="22"/>
      <c r="BV34" s="22"/>
      <c r="BW34" s="22"/>
      <c r="BX34" s="23"/>
      <c r="BY34" s="25">
        <f t="shared" ref="BY34:BZ37" si="12">E34+O34+Y34+AI34</f>
        <v>0</v>
      </c>
      <c r="BZ34" s="25">
        <f t="shared" si="12"/>
        <v>0</v>
      </c>
      <c r="CA34" s="25">
        <v>3</v>
      </c>
      <c r="CB34" s="26">
        <f>(BY34-BZ34)/CA34</f>
        <v>0</v>
      </c>
      <c r="CC34" s="25">
        <f t="shared" ref="CC34:CD37" si="13">G34+Q34+AA34+AK34</f>
        <v>0</v>
      </c>
      <c r="CD34" s="25">
        <f t="shared" si="13"/>
        <v>0</v>
      </c>
      <c r="CE34" s="26">
        <f>(CC34-CD34)/CA34</f>
        <v>0</v>
      </c>
      <c r="CF34" s="25">
        <f t="shared" ref="CF34:CG37" si="14">I34+K34+M34+S34+U34+W34+AC34+AE34+AG34+AM34+AO34+AQ34</f>
        <v>0</v>
      </c>
      <c r="CG34" s="25">
        <f t="shared" si="14"/>
        <v>0</v>
      </c>
      <c r="CH34" s="26">
        <f>(CF34-CG34)/CA34</f>
        <v>0</v>
      </c>
      <c r="CI34" s="27"/>
    </row>
    <row r="35" spans="2:87" ht="50.1" customHeight="1" thickBot="1">
      <c r="B35" s="46">
        <v>2</v>
      </c>
      <c r="C35" s="21" t="s">
        <v>102</v>
      </c>
      <c r="D35" s="21" t="s">
        <v>89</v>
      </c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4"/>
      <c r="P35" s="22"/>
      <c r="Q35" s="22"/>
      <c r="R35" s="22"/>
      <c r="S35" s="22"/>
      <c r="T35" s="22"/>
      <c r="U35" s="22"/>
      <c r="V35" s="22"/>
      <c r="W35" s="22"/>
      <c r="X35" s="23"/>
      <c r="Y35" s="28"/>
      <c r="Z35" s="29"/>
      <c r="AA35" s="29"/>
      <c r="AB35" s="29"/>
      <c r="AC35" s="29"/>
      <c r="AD35" s="29"/>
      <c r="AE35" s="29"/>
      <c r="AF35" s="29"/>
      <c r="AG35" s="29"/>
      <c r="AH35" s="30"/>
      <c r="AI35" s="24"/>
      <c r="AJ35" s="22"/>
      <c r="AK35" s="22"/>
      <c r="AL35" s="22"/>
      <c r="AM35" s="22"/>
      <c r="AN35" s="22"/>
      <c r="AO35" s="22"/>
      <c r="AP35" s="22"/>
      <c r="AQ35" s="22"/>
      <c r="AR35" s="23"/>
      <c r="AS35" s="22"/>
      <c r="AT35" s="23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4"/>
      <c r="BF35" s="22"/>
      <c r="BG35" s="22"/>
      <c r="BH35" s="22"/>
      <c r="BI35" s="22"/>
      <c r="BJ35" s="22"/>
      <c r="BK35" s="22"/>
      <c r="BL35" s="22"/>
      <c r="BM35" s="22"/>
      <c r="BN35" s="23"/>
      <c r="BO35" s="24"/>
      <c r="BP35" s="22"/>
      <c r="BQ35" s="22"/>
      <c r="BR35" s="22"/>
      <c r="BS35" s="22"/>
      <c r="BT35" s="22"/>
      <c r="BU35" s="22"/>
      <c r="BV35" s="22"/>
      <c r="BW35" s="22"/>
      <c r="BX35" s="23"/>
      <c r="BY35" s="25">
        <f t="shared" si="12"/>
        <v>0</v>
      </c>
      <c r="BZ35" s="25">
        <f t="shared" si="12"/>
        <v>0</v>
      </c>
      <c r="CA35" s="25">
        <v>3</v>
      </c>
      <c r="CB35" s="26">
        <f>(BY35-BZ35)/CA35</f>
        <v>0</v>
      </c>
      <c r="CC35" s="25">
        <f t="shared" si="13"/>
        <v>0</v>
      </c>
      <c r="CD35" s="25">
        <f t="shared" si="13"/>
        <v>0</v>
      </c>
      <c r="CE35" s="26">
        <f>(CC35-CD35)/CA35</f>
        <v>0</v>
      </c>
      <c r="CF35" s="25">
        <f t="shared" si="14"/>
        <v>0</v>
      </c>
      <c r="CG35" s="25">
        <f t="shared" si="14"/>
        <v>0</v>
      </c>
      <c r="CH35" s="26">
        <f>(CF35-CG35)/CA35</f>
        <v>0</v>
      </c>
      <c r="CI35" s="27"/>
    </row>
    <row r="36" spans="2:87" ht="50.1" customHeight="1" thickBot="1">
      <c r="B36" s="46">
        <v>3</v>
      </c>
      <c r="C36" s="21" t="s">
        <v>103</v>
      </c>
      <c r="D36" s="21" t="s">
        <v>90</v>
      </c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4"/>
      <c r="P36" s="22"/>
      <c r="Q36" s="22"/>
      <c r="R36" s="22"/>
      <c r="S36" s="22"/>
      <c r="T36" s="22"/>
      <c r="U36" s="22"/>
      <c r="V36" s="22"/>
      <c r="W36" s="22"/>
      <c r="X36" s="22"/>
      <c r="Y36" s="24"/>
      <c r="Z36" s="22"/>
      <c r="AA36" s="22"/>
      <c r="AB36" s="22"/>
      <c r="AC36" s="22"/>
      <c r="AD36" s="22"/>
      <c r="AE36" s="22"/>
      <c r="AF36" s="22"/>
      <c r="AG36" s="22"/>
      <c r="AH36" s="23"/>
      <c r="AI36" s="24"/>
      <c r="AJ36" s="22"/>
      <c r="AK36" s="22"/>
      <c r="AL36" s="22"/>
      <c r="AM36" s="22"/>
      <c r="AN36" s="22"/>
      <c r="AO36" s="22"/>
      <c r="AP36" s="22"/>
      <c r="AQ36" s="22"/>
      <c r="AR36" s="23"/>
      <c r="AS36" s="22"/>
      <c r="AT36" s="23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4"/>
      <c r="BF36" s="22"/>
      <c r="BG36" s="22"/>
      <c r="BH36" s="22"/>
      <c r="BI36" s="22"/>
      <c r="BJ36" s="22"/>
      <c r="BK36" s="22"/>
      <c r="BL36" s="22"/>
      <c r="BM36" s="22"/>
      <c r="BN36" s="23"/>
      <c r="BO36" s="24"/>
      <c r="BP36" s="22"/>
      <c r="BQ36" s="22"/>
      <c r="BR36" s="22"/>
      <c r="BS36" s="22"/>
      <c r="BT36" s="22"/>
      <c r="BU36" s="22"/>
      <c r="BV36" s="22"/>
      <c r="BW36" s="22"/>
      <c r="BX36" s="23"/>
      <c r="BY36" s="25">
        <f t="shared" si="12"/>
        <v>0</v>
      </c>
      <c r="BZ36" s="25">
        <f t="shared" si="12"/>
        <v>0</v>
      </c>
      <c r="CA36" s="25">
        <v>3</v>
      </c>
      <c r="CB36" s="26">
        <f>(BY36-BZ36)/CA36</f>
        <v>0</v>
      </c>
      <c r="CC36" s="25">
        <f t="shared" si="13"/>
        <v>0</v>
      </c>
      <c r="CD36" s="25">
        <f t="shared" si="13"/>
        <v>0</v>
      </c>
      <c r="CE36" s="26">
        <f>(CC36-CD36)/CA36</f>
        <v>0</v>
      </c>
      <c r="CF36" s="25">
        <f t="shared" si="14"/>
        <v>0</v>
      </c>
      <c r="CG36" s="25">
        <f t="shared" si="14"/>
        <v>0</v>
      </c>
      <c r="CH36" s="26">
        <f>(CF36-CG36)/CA36</f>
        <v>0</v>
      </c>
      <c r="CI36" s="27"/>
    </row>
    <row r="37" spans="2:87" ht="50.1" customHeight="1" thickBot="1">
      <c r="B37" s="48">
        <v>4</v>
      </c>
      <c r="C37" s="53"/>
      <c r="D37" s="53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4"/>
      <c r="P37" s="22"/>
      <c r="Q37" s="22"/>
      <c r="R37" s="22"/>
      <c r="S37" s="22"/>
      <c r="T37" s="22"/>
      <c r="U37" s="22"/>
      <c r="V37" s="22"/>
      <c r="W37" s="22"/>
      <c r="X37" s="22"/>
      <c r="Y37" s="37"/>
      <c r="Z37" s="38"/>
      <c r="AA37" s="38"/>
      <c r="AB37" s="38"/>
      <c r="AC37" s="38"/>
      <c r="AD37" s="38"/>
      <c r="AE37" s="38"/>
      <c r="AF37" s="38"/>
      <c r="AG37" s="38"/>
      <c r="AH37" s="39"/>
      <c r="AI37" s="24"/>
      <c r="AJ37" s="22"/>
      <c r="AK37" s="22"/>
      <c r="AL37" s="22"/>
      <c r="AM37" s="22"/>
      <c r="AN37" s="22"/>
      <c r="AO37" s="22"/>
      <c r="AP37" s="22"/>
      <c r="AQ37" s="22"/>
      <c r="AR37" s="23"/>
      <c r="AS37" s="22"/>
      <c r="AT37" s="23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4"/>
      <c r="BF37" s="22"/>
      <c r="BG37" s="22"/>
      <c r="BH37" s="22"/>
      <c r="BI37" s="22"/>
      <c r="BJ37" s="22"/>
      <c r="BK37" s="22"/>
      <c r="BL37" s="22"/>
      <c r="BM37" s="22"/>
      <c r="BN37" s="23"/>
      <c r="BO37" s="24"/>
      <c r="BP37" s="22"/>
      <c r="BQ37" s="22"/>
      <c r="BR37" s="22"/>
      <c r="BS37" s="22"/>
      <c r="BT37" s="22"/>
      <c r="BU37" s="22"/>
      <c r="BV37" s="22"/>
      <c r="BW37" s="22"/>
      <c r="BX37" s="23"/>
      <c r="BY37" s="40">
        <f t="shared" si="12"/>
        <v>0</v>
      </c>
      <c r="BZ37" s="40">
        <f t="shared" si="12"/>
        <v>0</v>
      </c>
      <c r="CA37" s="40">
        <v>3</v>
      </c>
      <c r="CB37" s="41">
        <f>(BY37-BZ37)/CA37</f>
        <v>0</v>
      </c>
      <c r="CC37" s="40">
        <f t="shared" si="13"/>
        <v>0</v>
      </c>
      <c r="CD37" s="40">
        <f t="shared" si="13"/>
        <v>0</v>
      </c>
      <c r="CE37" s="41">
        <f>(CC37-CD37)/CA37</f>
        <v>0</v>
      </c>
      <c r="CF37" s="40">
        <f t="shared" si="14"/>
        <v>0</v>
      </c>
      <c r="CG37" s="40">
        <f t="shared" si="14"/>
        <v>0</v>
      </c>
      <c r="CH37" s="41">
        <f>(CF37-CG37)/CA37</f>
        <v>0</v>
      </c>
      <c r="CI37" s="42"/>
    </row>
    <row r="38" spans="2:87" ht="69.95" customHeight="1" thickBot="1">
      <c r="B38" s="4" t="s">
        <v>74</v>
      </c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3"/>
      <c r="BZ38" s="33"/>
      <c r="CA38" s="33"/>
      <c r="CB38" s="34"/>
      <c r="CC38" s="33"/>
      <c r="CD38" s="33"/>
      <c r="CE38" s="34"/>
      <c r="CF38" s="33"/>
      <c r="CG38" s="33"/>
      <c r="CH38" s="34"/>
      <c r="CI38" s="34"/>
    </row>
    <row r="39" spans="2:87" ht="137.25" thickBot="1">
      <c r="B39" s="9"/>
      <c r="C39" s="10" t="s">
        <v>9</v>
      </c>
      <c r="D39" s="10"/>
      <c r="E39" s="11" t="s">
        <v>10</v>
      </c>
      <c r="F39" s="11" t="s">
        <v>11</v>
      </c>
      <c r="G39" s="11" t="s">
        <v>12</v>
      </c>
      <c r="H39" s="11" t="s">
        <v>13</v>
      </c>
      <c r="I39" s="12" t="s">
        <v>14</v>
      </c>
      <c r="J39" s="13"/>
      <c r="K39" s="13"/>
      <c r="L39" s="13"/>
      <c r="M39" s="13"/>
      <c r="N39" s="14"/>
      <c r="O39" s="11" t="s">
        <v>10</v>
      </c>
      <c r="P39" s="11" t="s">
        <v>11</v>
      </c>
      <c r="Q39" s="11" t="s">
        <v>12</v>
      </c>
      <c r="R39" s="11" t="s">
        <v>13</v>
      </c>
      <c r="S39" s="12" t="s">
        <v>14</v>
      </c>
      <c r="T39" s="13"/>
      <c r="U39" s="13"/>
      <c r="V39" s="13"/>
      <c r="W39" s="13"/>
      <c r="X39" s="13"/>
      <c r="Y39" s="15" t="s">
        <v>10</v>
      </c>
      <c r="Z39" s="11" t="s">
        <v>11</v>
      </c>
      <c r="AA39" s="11" t="s">
        <v>12</v>
      </c>
      <c r="AB39" s="11" t="s">
        <v>13</v>
      </c>
      <c r="AC39" s="12" t="s">
        <v>14</v>
      </c>
      <c r="AD39" s="13"/>
      <c r="AE39" s="13"/>
      <c r="AF39" s="13"/>
      <c r="AG39" s="13"/>
      <c r="AH39" s="14"/>
      <c r="AI39" s="11" t="s">
        <v>10</v>
      </c>
      <c r="AJ39" s="11" t="s">
        <v>11</v>
      </c>
      <c r="AK39" s="11" t="s">
        <v>12</v>
      </c>
      <c r="AL39" s="11" t="s">
        <v>13</v>
      </c>
      <c r="AM39" s="12" t="s">
        <v>14</v>
      </c>
      <c r="AN39" s="13"/>
      <c r="AO39" s="13"/>
      <c r="AP39" s="13"/>
      <c r="AQ39" s="13"/>
      <c r="AR39" s="14"/>
      <c r="AS39" s="13"/>
      <c r="AT39" s="14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6"/>
      <c r="BF39" s="13"/>
      <c r="BG39" s="13"/>
      <c r="BH39" s="13"/>
      <c r="BI39" s="13"/>
      <c r="BJ39" s="13"/>
      <c r="BK39" s="13"/>
      <c r="BL39" s="13"/>
      <c r="BM39" s="13"/>
      <c r="BN39" s="14"/>
      <c r="BO39" s="16"/>
      <c r="BP39" s="13"/>
      <c r="BQ39" s="13"/>
      <c r="BR39" s="13"/>
      <c r="BS39" s="13"/>
      <c r="BT39" s="13"/>
      <c r="BU39" s="13"/>
      <c r="BV39" s="13"/>
      <c r="BW39" s="13"/>
      <c r="BX39" s="14"/>
      <c r="BY39" s="17" t="s">
        <v>10</v>
      </c>
      <c r="BZ39" s="17" t="s">
        <v>11</v>
      </c>
      <c r="CA39" s="17" t="s">
        <v>15</v>
      </c>
      <c r="CB39" s="18" t="s">
        <v>35</v>
      </c>
      <c r="CC39" s="17" t="s">
        <v>12</v>
      </c>
      <c r="CD39" s="17" t="s">
        <v>13</v>
      </c>
      <c r="CE39" s="18" t="s">
        <v>17</v>
      </c>
      <c r="CF39" s="17" t="s">
        <v>18</v>
      </c>
      <c r="CG39" s="17" t="s">
        <v>19</v>
      </c>
      <c r="CH39" s="18" t="s">
        <v>36</v>
      </c>
      <c r="CI39" s="19" t="s">
        <v>21</v>
      </c>
    </row>
    <row r="40" spans="2:87" ht="50.1" customHeight="1" thickBot="1">
      <c r="B40" s="20">
        <v>1</v>
      </c>
      <c r="C40" s="21" t="s">
        <v>104</v>
      </c>
      <c r="D40" s="21" t="s">
        <v>105</v>
      </c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24"/>
      <c r="P40" s="22"/>
      <c r="Q40" s="22"/>
      <c r="R40" s="22"/>
      <c r="S40" s="22"/>
      <c r="T40" s="22"/>
      <c r="U40" s="22"/>
      <c r="V40" s="22"/>
      <c r="W40" s="22"/>
      <c r="X40" s="22"/>
      <c r="Y40" s="24"/>
      <c r="Z40" s="22"/>
      <c r="AA40" s="22"/>
      <c r="AB40" s="22"/>
      <c r="AC40" s="22"/>
      <c r="AD40" s="22"/>
      <c r="AE40" s="22"/>
      <c r="AF40" s="22"/>
      <c r="AG40" s="22"/>
      <c r="AH40" s="23"/>
      <c r="AI40" s="24"/>
      <c r="AJ40" s="22"/>
      <c r="AK40" s="22"/>
      <c r="AL40" s="22"/>
      <c r="AM40" s="22"/>
      <c r="AN40" s="22"/>
      <c r="AO40" s="22"/>
      <c r="AP40" s="22"/>
      <c r="AQ40" s="22"/>
      <c r="AR40" s="23"/>
      <c r="AS40" s="22"/>
      <c r="AT40" s="23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4"/>
      <c r="BF40" s="22"/>
      <c r="BG40" s="22"/>
      <c r="BH40" s="22"/>
      <c r="BI40" s="22"/>
      <c r="BJ40" s="22"/>
      <c r="BK40" s="22"/>
      <c r="BL40" s="22"/>
      <c r="BM40" s="22"/>
      <c r="BN40" s="23"/>
      <c r="BO40" s="24"/>
      <c r="BP40" s="22"/>
      <c r="BQ40" s="22"/>
      <c r="BR40" s="22"/>
      <c r="BS40" s="22"/>
      <c r="BT40" s="22"/>
      <c r="BU40" s="22"/>
      <c r="BV40" s="22"/>
      <c r="BW40" s="22"/>
      <c r="BX40" s="23"/>
      <c r="BY40" s="25">
        <f t="shared" ref="BY40:BZ43" si="15">E40+O40+Y40+AI40</f>
        <v>0</v>
      </c>
      <c r="BZ40" s="25">
        <f t="shared" si="15"/>
        <v>0</v>
      </c>
      <c r="CA40" s="25">
        <v>3</v>
      </c>
      <c r="CB40" s="26">
        <f>(BY40-BZ40)/CA40</f>
        <v>0</v>
      </c>
      <c r="CC40" s="25">
        <f t="shared" ref="CC40:CD43" si="16">G40+Q40+AA40+AK40</f>
        <v>0</v>
      </c>
      <c r="CD40" s="25">
        <f t="shared" si="16"/>
        <v>0</v>
      </c>
      <c r="CE40" s="26">
        <f>(CC40-CD40)/CA40</f>
        <v>0</v>
      </c>
      <c r="CF40" s="25">
        <f t="shared" ref="CF40:CG43" si="17">I40+K40+M40+S40+U40+W40+AC40+AE40+AG40+AM40+AO40+AQ40</f>
        <v>0</v>
      </c>
      <c r="CG40" s="25">
        <f t="shared" si="17"/>
        <v>0</v>
      </c>
      <c r="CH40" s="26">
        <f>(CF40-CG40)/CA40</f>
        <v>0</v>
      </c>
      <c r="CI40" s="27"/>
    </row>
    <row r="41" spans="2:87" ht="50.1" customHeight="1" thickBot="1">
      <c r="B41" s="20">
        <v>2</v>
      </c>
      <c r="C41" s="21" t="s">
        <v>31</v>
      </c>
      <c r="D41" s="21" t="s">
        <v>106</v>
      </c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4"/>
      <c r="P41" s="22"/>
      <c r="Q41" s="22"/>
      <c r="R41" s="22"/>
      <c r="S41" s="22"/>
      <c r="T41" s="22"/>
      <c r="U41" s="22"/>
      <c r="V41" s="22"/>
      <c r="W41" s="22"/>
      <c r="X41" s="23"/>
      <c r="Y41" s="28"/>
      <c r="Z41" s="29"/>
      <c r="AA41" s="29"/>
      <c r="AB41" s="29"/>
      <c r="AC41" s="29"/>
      <c r="AD41" s="29"/>
      <c r="AE41" s="29"/>
      <c r="AF41" s="29"/>
      <c r="AG41" s="29"/>
      <c r="AH41" s="30"/>
      <c r="AI41" s="24"/>
      <c r="AJ41" s="22"/>
      <c r="AK41" s="22"/>
      <c r="AL41" s="22"/>
      <c r="AM41" s="22"/>
      <c r="AN41" s="22"/>
      <c r="AO41" s="22"/>
      <c r="AP41" s="22"/>
      <c r="AQ41" s="22"/>
      <c r="AR41" s="23"/>
      <c r="AS41" s="22"/>
      <c r="AT41" s="23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4"/>
      <c r="BF41" s="22"/>
      <c r="BG41" s="22"/>
      <c r="BH41" s="22"/>
      <c r="BI41" s="22"/>
      <c r="BJ41" s="22"/>
      <c r="BK41" s="22"/>
      <c r="BL41" s="22"/>
      <c r="BM41" s="22"/>
      <c r="BN41" s="23"/>
      <c r="BO41" s="24"/>
      <c r="BP41" s="22"/>
      <c r="BQ41" s="22"/>
      <c r="BR41" s="22"/>
      <c r="BS41" s="22"/>
      <c r="BT41" s="22"/>
      <c r="BU41" s="22"/>
      <c r="BV41" s="22"/>
      <c r="BW41" s="22"/>
      <c r="BX41" s="23"/>
      <c r="BY41" s="25">
        <f t="shared" si="15"/>
        <v>0</v>
      </c>
      <c r="BZ41" s="25">
        <f t="shared" si="15"/>
        <v>0</v>
      </c>
      <c r="CA41" s="25">
        <v>3</v>
      </c>
      <c r="CB41" s="26">
        <f>(BY41-BZ41)/CA41</f>
        <v>0</v>
      </c>
      <c r="CC41" s="25">
        <f t="shared" si="16"/>
        <v>0</v>
      </c>
      <c r="CD41" s="25">
        <f t="shared" si="16"/>
        <v>0</v>
      </c>
      <c r="CE41" s="26">
        <f>(CC41-CD41)/CA41</f>
        <v>0</v>
      </c>
      <c r="CF41" s="25">
        <f t="shared" si="17"/>
        <v>0</v>
      </c>
      <c r="CG41" s="25">
        <f t="shared" si="17"/>
        <v>0</v>
      </c>
      <c r="CH41" s="26">
        <f>(CF41-CG41)/CA41</f>
        <v>0</v>
      </c>
      <c r="CI41" s="27"/>
    </row>
    <row r="42" spans="2:87" ht="50.1" customHeight="1" thickBot="1">
      <c r="B42" s="20">
        <v>3</v>
      </c>
      <c r="C42" s="21" t="s">
        <v>107</v>
      </c>
      <c r="D42" s="21" t="s">
        <v>108</v>
      </c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4"/>
      <c r="P42" s="22"/>
      <c r="Q42" s="22"/>
      <c r="R42" s="22"/>
      <c r="S42" s="22"/>
      <c r="T42" s="22"/>
      <c r="U42" s="22"/>
      <c r="V42" s="22"/>
      <c r="W42" s="22"/>
      <c r="X42" s="22"/>
      <c r="Y42" s="24"/>
      <c r="Z42" s="22"/>
      <c r="AA42" s="22"/>
      <c r="AB42" s="22"/>
      <c r="AC42" s="22"/>
      <c r="AD42" s="22"/>
      <c r="AE42" s="22"/>
      <c r="AF42" s="22"/>
      <c r="AG42" s="22"/>
      <c r="AH42" s="23"/>
      <c r="AI42" s="24"/>
      <c r="AJ42" s="22"/>
      <c r="AK42" s="22"/>
      <c r="AL42" s="22"/>
      <c r="AM42" s="22"/>
      <c r="AN42" s="22"/>
      <c r="AO42" s="22"/>
      <c r="AP42" s="22"/>
      <c r="AQ42" s="22"/>
      <c r="AR42" s="23"/>
      <c r="AS42" s="22"/>
      <c r="AT42" s="23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4"/>
      <c r="BF42" s="22"/>
      <c r="BG42" s="22"/>
      <c r="BH42" s="22"/>
      <c r="BI42" s="22"/>
      <c r="BJ42" s="22"/>
      <c r="BK42" s="22"/>
      <c r="BL42" s="22"/>
      <c r="BM42" s="22"/>
      <c r="BN42" s="23"/>
      <c r="BO42" s="24"/>
      <c r="BP42" s="22"/>
      <c r="BQ42" s="22"/>
      <c r="BR42" s="22"/>
      <c r="BS42" s="22"/>
      <c r="BT42" s="22"/>
      <c r="BU42" s="22"/>
      <c r="BV42" s="22"/>
      <c r="BW42" s="22"/>
      <c r="BX42" s="23"/>
      <c r="BY42" s="25">
        <f t="shared" si="15"/>
        <v>0</v>
      </c>
      <c r="BZ42" s="25">
        <f t="shared" si="15"/>
        <v>0</v>
      </c>
      <c r="CA42" s="25">
        <v>3</v>
      </c>
      <c r="CB42" s="26">
        <f>(BY42-BZ42)/CA42</f>
        <v>0</v>
      </c>
      <c r="CC42" s="25">
        <f t="shared" si="16"/>
        <v>0</v>
      </c>
      <c r="CD42" s="25">
        <f t="shared" si="16"/>
        <v>0</v>
      </c>
      <c r="CE42" s="26">
        <f>(CC42-CD42)/CA42</f>
        <v>0</v>
      </c>
      <c r="CF42" s="25">
        <f t="shared" si="17"/>
        <v>0</v>
      </c>
      <c r="CG42" s="25">
        <f t="shared" si="17"/>
        <v>0</v>
      </c>
      <c r="CH42" s="26">
        <f>(CF42-CG42)/CA42</f>
        <v>0</v>
      </c>
      <c r="CI42" s="27"/>
    </row>
    <row r="43" spans="2:87" ht="50.1" customHeight="1" thickBot="1">
      <c r="B43" s="36">
        <v>4</v>
      </c>
      <c r="C43" s="55"/>
      <c r="D43" s="55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/>
      <c r="P43" s="22"/>
      <c r="Q43" s="22"/>
      <c r="R43" s="22"/>
      <c r="S43" s="22"/>
      <c r="T43" s="22"/>
      <c r="U43" s="22"/>
      <c r="V43" s="22"/>
      <c r="W43" s="22"/>
      <c r="X43" s="22"/>
      <c r="Y43" s="37"/>
      <c r="Z43" s="38"/>
      <c r="AA43" s="38"/>
      <c r="AB43" s="38"/>
      <c r="AC43" s="38"/>
      <c r="AD43" s="38"/>
      <c r="AE43" s="38"/>
      <c r="AF43" s="38"/>
      <c r="AG43" s="38"/>
      <c r="AH43" s="39"/>
      <c r="AI43" s="24"/>
      <c r="AJ43" s="22"/>
      <c r="AK43" s="22"/>
      <c r="AL43" s="22"/>
      <c r="AM43" s="22"/>
      <c r="AN43" s="22"/>
      <c r="AO43" s="22"/>
      <c r="AP43" s="22"/>
      <c r="AQ43" s="22"/>
      <c r="AR43" s="23"/>
      <c r="AS43" s="22"/>
      <c r="AT43" s="23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4"/>
      <c r="BF43" s="22"/>
      <c r="BG43" s="22"/>
      <c r="BH43" s="22"/>
      <c r="BI43" s="22"/>
      <c r="BJ43" s="22"/>
      <c r="BK43" s="22"/>
      <c r="BL43" s="22"/>
      <c r="BM43" s="22"/>
      <c r="BN43" s="23"/>
      <c r="BO43" s="24"/>
      <c r="BP43" s="22"/>
      <c r="BQ43" s="22"/>
      <c r="BR43" s="22"/>
      <c r="BS43" s="22"/>
      <c r="BT43" s="22"/>
      <c r="BU43" s="22"/>
      <c r="BV43" s="22"/>
      <c r="BW43" s="22"/>
      <c r="BX43" s="23"/>
      <c r="BY43" s="40">
        <f t="shared" si="15"/>
        <v>0</v>
      </c>
      <c r="BZ43" s="40">
        <f t="shared" si="15"/>
        <v>0</v>
      </c>
      <c r="CA43" s="40">
        <v>3</v>
      </c>
      <c r="CB43" s="41">
        <f>(BY43-BZ43)/CA43</f>
        <v>0</v>
      </c>
      <c r="CC43" s="40">
        <f t="shared" si="16"/>
        <v>0</v>
      </c>
      <c r="CD43" s="40">
        <f t="shared" si="16"/>
        <v>0</v>
      </c>
      <c r="CE43" s="41">
        <f>(CC43-CD43)/CA43</f>
        <v>0</v>
      </c>
      <c r="CF43" s="40">
        <f t="shared" si="17"/>
        <v>0</v>
      </c>
      <c r="CG43" s="40">
        <f t="shared" si="17"/>
        <v>0</v>
      </c>
      <c r="CH43" s="41">
        <f>(CF43-CG43)/CA43</f>
        <v>0</v>
      </c>
      <c r="CI43" s="42"/>
    </row>
    <row r="44" spans="2:87" ht="69.95" customHeight="1" thickBot="1">
      <c r="B44" s="4" t="s">
        <v>75</v>
      </c>
      <c r="C44" s="31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3"/>
      <c r="BZ44" s="33"/>
      <c r="CA44" s="33"/>
      <c r="CB44" s="34"/>
      <c r="CC44" s="33"/>
      <c r="CD44" s="33"/>
      <c r="CE44" s="34"/>
      <c r="CF44" s="33"/>
      <c r="CG44" s="33"/>
      <c r="CH44" s="34"/>
      <c r="CI44" s="34"/>
    </row>
    <row r="45" spans="2:87" ht="137.25" thickBot="1">
      <c r="B45" s="9"/>
      <c r="C45" s="10" t="s">
        <v>9</v>
      </c>
      <c r="D45" s="10"/>
      <c r="E45" s="11" t="s">
        <v>10</v>
      </c>
      <c r="F45" s="11" t="s">
        <v>11</v>
      </c>
      <c r="G45" s="11" t="s">
        <v>12</v>
      </c>
      <c r="H45" s="11" t="s">
        <v>13</v>
      </c>
      <c r="I45" s="12" t="s">
        <v>14</v>
      </c>
      <c r="J45" s="13"/>
      <c r="K45" s="13"/>
      <c r="L45" s="13"/>
      <c r="M45" s="13"/>
      <c r="N45" s="14"/>
      <c r="O45" s="11" t="s">
        <v>10</v>
      </c>
      <c r="P45" s="11" t="s">
        <v>11</v>
      </c>
      <c r="Q45" s="11" t="s">
        <v>12</v>
      </c>
      <c r="R45" s="11" t="s">
        <v>13</v>
      </c>
      <c r="S45" s="12" t="s">
        <v>14</v>
      </c>
      <c r="T45" s="13"/>
      <c r="U45" s="13"/>
      <c r="V45" s="13"/>
      <c r="W45" s="13"/>
      <c r="X45" s="13"/>
      <c r="Y45" s="15" t="s">
        <v>10</v>
      </c>
      <c r="Z45" s="11" t="s">
        <v>11</v>
      </c>
      <c r="AA45" s="11" t="s">
        <v>12</v>
      </c>
      <c r="AB45" s="11" t="s">
        <v>13</v>
      </c>
      <c r="AC45" s="12" t="s">
        <v>14</v>
      </c>
      <c r="AD45" s="13"/>
      <c r="AE45" s="13"/>
      <c r="AF45" s="13"/>
      <c r="AG45" s="13"/>
      <c r="AH45" s="14"/>
      <c r="AI45" s="11" t="s">
        <v>10</v>
      </c>
      <c r="AJ45" s="11" t="s">
        <v>11</v>
      </c>
      <c r="AK45" s="11" t="s">
        <v>12</v>
      </c>
      <c r="AL45" s="11" t="s">
        <v>13</v>
      </c>
      <c r="AM45" s="12" t="s">
        <v>14</v>
      </c>
      <c r="AN45" s="13"/>
      <c r="AO45" s="13"/>
      <c r="AP45" s="13"/>
      <c r="AQ45" s="13"/>
      <c r="AR45" s="14"/>
      <c r="AS45" s="13"/>
      <c r="AT45" s="14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6"/>
      <c r="BF45" s="13"/>
      <c r="BG45" s="13"/>
      <c r="BH45" s="13"/>
      <c r="BI45" s="13"/>
      <c r="BJ45" s="13"/>
      <c r="BK45" s="13"/>
      <c r="BL45" s="13"/>
      <c r="BM45" s="13"/>
      <c r="BN45" s="14"/>
      <c r="BO45" s="16"/>
      <c r="BP45" s="13"/>
      <c r="BQ45" s="13"/>
      <c r="BR45" s="13"/>
      <c r="BS45" s="13"/>
      <c r="BT45" s="13"/>
      <c r="BU45" s="13"/>
      <c r="BV45" s="13"/>
      <c r="BW45" s="13"/>
      <c r="BX45" s="14"/>
      <c r="BY45" s="17" t="s">
        <v>10</v>
      </c>
      <c r="BZ45" s="17" t="s">
        <v>11</v>
      </c>
      <c r="CA45" s="17" t="s">
        <v>15</v>
      </c>
      <c r="CB45" s="18" t="s">
        <v>35</v>
      </c>
      <c r="CC45" s="17" t="s">
        <v>12</v>
      </c>
      <c r="CD45" s="17" t="s">
        <v>13</v>
      </c>
      <c r="CE45" s="18" t="s">
        <v>17</v>
      </c>
      <c r="CF45" s="17" t="s">
        <v>18</v>
      </c>
      <c r="CG45" s="17" t="s">
        <v>19</v>
      </c>
      <c r="CH45" s="18" t="s">
        <v>36</v>
      </c>
      <c r="CI45" s="19" t="s">
        <v>21</v>
      </c>
    </row>
    <row r="46" spans="2:87" ht="50.1" customHeight="1" thickBot="1">
      <c r="B46" s="20">
        <v>1</v>
      </c>
      <c r="C46" s="21" t="s">
        <v>109</v>
      </c>
      <c r="D46" s="21" t="s">
        <v>110</v>
      </c>
      <c r="E46" s="22"/>
      <c r="F46" s="22"/>
      <c r="G46" s="22"/>
      <c r="H46" s="22"/>
      <c r="I46" s="22"/>
      <c r="J46" s="22"/>
      <c r="K46" s="22"/>
      <c r="L46" s="22"/>
      <c r="M46" s="22"/>
      <c r="N46" s="23"/>
      <c r="O46" s="24"/>
      <c r="P46" s="22"/>
      <c r="Q46" s="22"/>
      <c r="R46" s="22"/>
      <c r="S46" s="22"/>
      <c r="T46" s="22"/>
      <c r="U46" s="22"/>
      <c r="V46" s="22"/>
      <c r="W46" s="22"/>
      <c r="X46" s="22"/>
      <c r="Y46" s="24"/>
      <c r="Z46" s="22"/>
      <c r="AA46" s="22"/>
      <c r="AB46" s="22"/>
      <c r="AC46" s="22"/>
      <c r="AD46" s="22"/>
      <c r="AE46" s="22"/>
      <c r="AF46" s="22"/>
      <c r="AG46" s="22"/>
      <c r="AH46" s="23"/>
      <c r="AI46" s="24"/>
      <c r="AJ46" s="22"/>
      <c r="AK46" s="22"/>
      <c r="AL46" s="22"/>
      <c r="AM46" s="22"/>
      <c r="AN46" s="22"/>
      <c r="AO46" s="22"/>
      <c r="AP46" s="22"/>
      <c r="AQ46" s="22"/>
      <c r="AR46" s="23"/>
      <c r="AS46" s="22"/>
      <c r="AT46" s="23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4"/>
      <c r="BF46" s="22"/>
      <c r="BG46" s="22"/>
      <c r="BH46" s="22"/>
      <c r="BI46" s="22"/>
      <c r="BJ46" s="22"/>
      <c r="BK46" s="22"/>
      <c r="BL46" s="22"/>
      <c r="BM46" s="22"/>
      <c r="BN46" s="23"/>
      <c r="BO46" s="24"/>
      <c r="BP46" s="22"/>
      <c r="BQ46" s="22"/>
      <c r="BR46" s="22"/>
      <c r="BS46" s="22"/>
      <c r="BT46" s="22"/>
      <c r="BU46" s="22"/>
      <c r="BV46" s="22"/>
      <c r="BW46" s="22"/>
      <c r="BX46" s="23"/>
      <c r="BY46" s="25">
        <f t="shared" ref="BY46:BZ49" si="18">E46+O46+Y46+AI46</f>
        <v>0</v>
      </c>
      <c r="BZ46" s="25">
        <f t="shared" si="18"/>
        <v>0</v>
      </c>
      <c r="CA46" s="25">
        <v>3</v>
      </c>
      <c r="CB46" s="26">
        <f>(BY46-BZ46)/CA46</f>
        <v>0</v>
      </c>
      <c r="CC46" s="25">
        <f t="shared" ref="CC46:CD49" si="19">G46+Q46+AA46+AK46</f>
        <v>0</v>
      </c>
      <c r="CD46" s="25">
        <f t="shared" si="19"/>
        <v>0</v>
      </c>
      <c r="CE46" s="26">
        <f>(CC46-CD46)/CA46</f>
        <v>0</v>
      </c>
      <c r="CF46" s="25">
        <f t="shared" ref="CF46:CG49" si="20">I46+K46+M46+S46+U46+W46+AC46+AE46+AG46+AM46+AO46+AQ46</f>
        <v>0</v>
      </c>
      <c r="CG46" s="25">
        <f t="shared" si="20"/>
        <v>0</v>
      </c>
      <c r="CH46" s="26">
        <f>(CF46-CG46)/CA46</f>
        <v>0</v>
      </c>
      <c r="CI46" s="27"/>
    </row>
    <row r="47" spans="2:87" ht="50.1" customHeight="1" thickBot="1">
      <c r="B47" s="20">
        <v>2</v>
      </c>
      <c r="C47" s="21" t="s">
        <v>111</v>
      </c>
      <c r="D47" s="21" t="s">
        <v>112</v>
      </c>
      <c r="E47" s="22"/>
      <c r="F47" s="22"/>
      <c r="G47" s="22"/>
      <c r="H47" s="22"/>
      <c r="I47" s="22"/>
      <c r="J47" s="22"/>
      <c r="K47" s="22"/>
      <c r="L47" s="22"/>
      <c r="M47" s="22"/>
      <c r="N47" s="23"/>
      <c r="O47" s="24"/>
      <c r="P47" s="22"/>
      <c r="Q47" s="22"/>
      <c r="R47" s="22"/>
      <c r="S47" s="22"/>
      <c r="T47" s="22"/>
      <c r="U47" s="22"/>
      <c r="V47" s="22"/>
      <c r="W47" s="22"/>
      <c r="X47" s="23"/>
      <c r="Y47" s="28"/>
      <c r="Z47" s="29"/>
      <c r="AA47" s="29"/>
      <c r="AB47" s="29"/>
      <c r="AC47" s="29"/>
      <c r="AD47" s="29"/>
      <c r="AE47" s="29"/>
      <c r="AF47" s="29"/>
      <c r="AG47" s="29"/>
      <c r="AH47" s="30"/>
      <c r="AI47" s="24"/>
      <c r="AJ47" s="22"/>
      <c r="AK47" s="22"/>
      <c r="AL47" s="22"/>
      <c r="AM47" s="22"/>
      <c r="AN47" s="22"/>
      <c r="AO47" s="22"/>
      <c r="AP47" s="22"/>
      <c r="AQ47" s="22"/>
      <c r="AR47" s="23"/>
      <c r="AS47" s="22"/>
      <c r="AT47" s="23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4"/>
      <c r="BF47" s="22"/>
      <c r="BG47" s="22"/>
      <c r="BH47" s="22"/>
      <c r="BI47" s="22"/>
      <c r="BJ47" s="22"/>
      <c r="BK47" s="22"/>
      <c r="BL47" s="22"/>
      <c r="BM47" s="22"/>
      <c r="BN47" s="23"/>
      <c r="BO47" s="24"/>
      <c r="BP47" s="22"/>
      <c r="BQ47" s="22"/>
      <c r="BR47" s="22"/>
      <c r="BS47" s="22"/>
      <c r="BT47" s="22"/>
      <c r="BU47" s="22"/>
      <c r="BV47" s="22"/>
      <c r="BW47" s="22"/>
      <c r="BX47" s="23"/>
      <c r="BY47" s="25">
        <f t="shared" si="18"/>
        <v>0</v>
      </c>
      <c r="BZ47" s="25">
        <f t="shared" si="18"/>
        <v>0</v>
      </c>
      <c r="CA47" s="25">
        <v>3</v>
      </c>
      <c r="CB47" s="26">
        <f>(BY47-BZ47)/CA47</f>
        <v>0</v>
      </c>
      <c r="CC47" s="25">
        <f t="shared" si="19"/>
        <v>0</v>
      </c>
      <c r="CD47" s="25">
        <f t="shared" si="19"/>
        <v>0</v>
      </c>
      <c r="CE47" s="26">
        <f>(CC47-CD47)/CA47</f>
        <v>0</v>
      </c>
      <c r="CF47" s="25">
        <f t="shared" si="20"/>
        <v>0</v>
      </c>
      <c r="CG47" s="25">
        <f t="shared" si="20"/>
        <v>0</v>
      </c>
      <c r="CH47" s="26">
        <f>(CF47-CG47)/CA47</f>
        <v>0</v>
      </c>
      <c r="CI47" s="27"/>
    </row>
    <row r="48" spans="2:87" ht="50.1" customHeight="1" thickBot="1">
      <c r="B48" s="20">
        <v>3</v>
      </c>
      <c r="C48" s="21" t="s">
        <v>113</v>
      </c>
      <c r="D48" s="21" t="s">
        <v>114</v>
      </c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4"/>
      <c r="P48" s="22"/>
      <c r="Q48" s="22"/>
      <c r="R48" s="22"/>
      <c r="S48" s="22"/>
      <c r="T48" s="22"/>
      <c r="U48" s="22"/>
      <c r="V48" s="22"/>
      <c r="W48" s="22"/>
      <c r="X48" s="22"/>
      <c r="Y48" s="24"/>
      <c r="Z48" s="22"/>
      <c r="AA48" s="22"/>
      <c r="AB48" s="22"/>
      <c r="AC48" s="22"/>
      <c r="AD48" s="22"/>
      <c r="AE48" s="22"/>
      <c r="AF48" s="22"/>
      <c r="AG48" s="22"/>
      <c r="AH48" s="23"/>
      <c r="AI48" s="24"/>
      <c r="AJ48" s="22"/>
      <c r="AK48" s="22"/>
      <c r="AL48" s="22"/>
      <c r="AM48" s="22"/>
      <c r="AN48" s="22"/>
      <c r="AO48" s="22"/>
      <c r="AP48" s="22"/>
      <c r="AQ48" s="22"/>
      <c r="AR48" s="23"/>
      <c r="AS48" s="22"/>
      <c r="AT48" s="23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4"/>
      <c r="BF48" s="22"/>
      <c r="BG48" s="22"/>
      <c r="BH48" s="22"/>
      <c r="BI48" s="22"/>
      <c r="BJ48" s="22"/>
      <c r="BK48" s="22"/>
      <c r="BL48" s="22"/>
      <c r="BM48" s="22"/>
      <c r="BN48" s="23"/>
      <c r="BO48" s="24"/>
      <c r="BP48" s="22"/>
      <c r="BQ48" s="22"/>
      <c r="BR48" s="22"/>
      <c r="BS48" s="22"/>
      <c r="BT48" s="22"/>
      <c r="BU48" s="22"/>
      <c r="BV48" s="22"/>
      <c r="BW48" s="22"/>
      <c r="BX48" s="23"/>
      <c r="BY48" s="25">
        <f t="shared" si="18"/>
        <v>0</v>
      </c>
      <c r="BZ48" s="25">
        <f t="shared" si="18"/>
        <v>0</v>
      </c>
      <c r="CA48" s="25">
        <v>3</v>
      </c>
      <c r="CB48" s="26">
        <f>(BY48-BZ48)/CA48</f>
        <v>0</v>
      </c>
      <c r="CC48" s="25">
        <f t="shared" si="19"/>
        <v>0</v>
      </c>
      <c r="CD48" s="25">
        <f t="shared" si="19"/>
        <v>0</v>
      </c>
      <c r="CE48" s="26">
        <f>(CC48-CD48)/CA48</f>
        <v>0</v>
      </c>
      <c r="CF48" s="25">
        <f t="shared" si="20"/>
        <v>0</v>
      </c>
      <c r="CG48" s="25">
        <f t="shared" si="20"/>
        <v>0</v>
      </c>
      <c r="CH48" s="26">
        <f>(CF48-CG48)/CA48</f>
        <v>0</v>
      </c>
      <c r="CI48" s="27"/>
    </row>
    <row r="49" spans="2:87" ht="50.1" customHeight="1" thickBot="1">
      <c r="B49" s="36">
        <v>4</v>
      </c>
      <c r="C49" s="53"/>
      <c r="D49" s="53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4"/>
      <c r="P49" s="22"/>
      <c r="Q49" s="22"/>
      <c r="R49" s="22"/>
      <c r="S49" s="22"/>
      <c r="T49" s="22"/>
      <c r="U49" s="22"/>
      <c r="V49" s="22"/>
      <c r="W49" s="22"/>
      <c r="X49" s="22"/>
      <c r="Y49" s="37"/>
      <c r="Z49" s="38"/>
      <c r="AA49" s="38"/>
      <c r="AB49" s="38"/>
      <c r="AC49" s="38"/>
      <c r="AD49" s="38"/>
      <c r="AE49" s="38"/>
      <c r="AF49" s="38"/>
      <c r="AG49" s="38"/>
      <c r="AH49" s="39"/>
      <c r="AI49" s="24"/>
      <c r="AJ49" s="22"/>
      <c r="AK49" s="22"/>
      <c r="AL49" s="22"/>
      <c r="AM49" s="22"/>
      <c r="AN49" s="22"/>
      <c r="AO49" s="22"/>
      <c r="AP49" s="22"/>
      <c r="AQ49" s="22"/>
      <c r="AR49" s="23"/>
      <c r="AS49" s="22"/>
      <c r="AT49" s="23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4"/>
      <c r="BF49" s="22"/>
      <c r="BG49" s="22"/>
      <c r="BH49" s="22"/>
      <c r="BI49" s="22"/>
      <c r="BJ49" s="22"/>
      <c r="BK49" s="22"/>
      <c r="BL49" s="22"/>
      <c r="BM49" s="22"/>
      <c r="BN49" s="23"/>
      <c r="BO49" s="24"/>
      <c r="BP49" s="22"/>
      <c r="BQ49" s="22"/>
      <c r="BR49" s="22"/>
      <c r="BS49" s="22"/>
      <c r="BT49" s="22"/>
      <c r="BU49" s="22"/>
      <c r="BV49" s="22"/>
      <c r="BW49" s="22"/>
      <c r="BX49" s="23"/>
      <c r="BY49" s="40">
        <f t="shared" si="18"/>
        <v>0</v>
      </c>
      <c r="BZ49" s="40">
        <f t="shared" si="18"/>
        <v>0</v>
      </c>
      <c r="CA49" s="40">
        <v>3</v>
      </c>
      <c r="CB49" s="41">
        <f>(BY49-BZ49)/CA49</f>
        <v>0</v>
      </c>
      <c r="CC49" s="40">
        <f t="shared" si="19"/>
        <v>0</v>
      </c>
      <c r="CD49" s="40">
        <f t="shared" si="19"/>
        <v>0</v>
      </c>
      <c r="CE49" s="41">
        <f>(CC49-CD49)/CA49</f>
        <v>0</v>
      </c>
      <c r="CF49" s="40">
        <f t="shared" si="20"/>
        <v>0</v>
      </c>
      <c r="CG49" s="40">
        <f t="shared" si="20"/>
        <v>0</v>
      </c>
      <c r="CH49" s="41">
        <f>(CF49-CG49)/CA49</f>
        <v>0</v>
      </c>
      <c r="CI49" s="42"/>
    </row>
    <row r="50" spans="2:87" ht="69.95" customHeight="1" thickBot="1">
      <c r="B50" s="4" t="s">
        <v>76</v>
      </c>
      <c r="C50" s="31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3"/>
      <c r="BZ50" s="33"/>
      <c r="CA50" s="33"/>
      <c r="CB50" s="34"/>
      <c r="CC50" s="33"/>
      <c r="CD50" s="33"/>
      <c r="CE50" s="34"/>
      <c r="CF50" s="33"/>
      <c r="CG50" s="33"/>
      <c r="CH50" s="34"/>
      <c r="CI50" s="34"/>
    </row>
    <row r="51" spans="2:87" ht="137.25" thickBot="1">
      <c r="B51" s="9"/>
      <c r="C51" s="10" t="s">
        <v>9</v>
      </c>
      <c r="D51" s="10"/>
      <c r="E51" s="11" t="s">
        <v>10</v>
      </c>
      <c r="F51" s="11" t="s">
        <v>11</v>
      </c>
      <c r="G51" s="11" t="s">
        <v>12</v>
      </c>
      <c r="H51" s="11" t="s">
        <v>13</v>
      </c>
      <c r="I51" s="12" t="s">
        <v>14</v>
      </c>
      <c r="J51" s="13"/>
      <c r="K51" s="13"/>
      <c r="L51" s="13"/>
      <c r="M51" s="13"/>
      <c r="N51" s="14"/>
      <c r="O51" s="11" t="s">
        <v>10</v>
      </c>
      <c r="P51" s="11" t="s">
        <v>11</v>
      </c>
      <c r="Q51" s="11" t="s">
        <v>12</v>
      </c>
      <c r="R51" s="11" t="s">
        <v>13</v>
      </c>
      <c r="S51" s="12" t="s">
        <v>14</v>
      </c>
      <c r="T51" s="13"/>
      <c r="U51" s="13"/>
      <c r="V51" s="13"/>
      <c r="W51" s="13"/>
      <c r="X51" s="13"/>
      <c r="Y51" s="15" t="s">
        <v>10</v>
      </c>
      <c r="Z51" s="11" t="s">
        <v>11</v>
      </c>
      <c r="AA51" s="11" t="s">
        <v>12</v>
      </c>
      <c r="AB51" s="11" t="s">
        <v>13</v>
      </c>
      <c r="AC51" s="12" t="s">
        <v>14</v>
      </c>
      <c r="AD51" s="13"/>
      <c r="AE51" s="13"/>
      <c r="AF51" s="13"/>
      <c r="AG51" s="13"/>
      <c r="AH51" s="14"/>
      <c r="AI51" s="11" t="s">
        <v>10</v>
      </c>
      <c r="AJ51" s="11" t="s">
        <v>11</v>
      </c>
      <c r="AK51" s="11" t="s">
        <v>12</v>
      </c>
      <c r="AL51" s="11" t="s">
        <v>13</v>
      </c>
      <c r="AM51" s="12" t="s">
        <v>14</v>
      </c>
      <c r="AN51" s="13"/>
      <c r="AO51" s="13"/>
      <c r="AP51" s="13"/>
      <c r="AQ51" s="13"/>
      <c r="AR51" s="14"/>
      <c r="AS51" s="13"/>
      <c r="AT51" s="14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6"/>
      <c r="BF51" s="13"/>
      <c r="BG51" s="13"/>
      <c r="BH51" s="13"/>
      <c r="BI51" s="13"/>
      <c r="BJ51" s="13"/>
      <c r="BK51" s="13"/>
      <c r="BL51" s="13"/>
      <c r="BM51" s="13"/>
      <c r="BN51" s="14"/>
      <c r="BO51" s="16"/>
      <c r="BP51" s="13"/>
      <c r="BQ51" s="13"/>
      <c r="BR51" s="13"/>
      <c r="BS51" s="13"/>
      <c r="BT51" s="13"/>
      <c r="BU51" s="13"/>
      <c r="BV51" s="13"/>
      <c r="BW51" s="13"/>
      <c r="BX51" s="14"/>
      <c r="BY51" s="17" t="s">
        <v>10</v>
      </c>
      <c r="BZ51" s="17" t="s">
        <v>11</v>
      </c>
      <c r="CA51" s="17" t="s">
        <v>15</v>
      </c>
      <c r="CB51" s="18" t="s">
        <v>35</v>
      </c>
      <c r="CC51" s="17" t="s">
        <v>12</v>
      </c>
      <c r="CD51" s="17" t="s">
        <v>13</v>
      </c>
      <c r="CE51" s="18" t="s">
        <v>17</v>
      </c>
      <c r="CF51" s="17" t="s">
        <v>18</v>
      </c>
      <c r="CG51" s="17" t="s">
        <v>19</v>
      </c>
      <c r="CH51" s="18" t="s">
        <v>36</v>
      </c>
      <c r="CI51" s="19" t="s">
        <v>21</v>
      </c>
    </row>
    <row r="52" spans="2:87" ht="50.1" customHeight="1" thickBot="1">
      <c r="B52" s="20">
        <v>1</v>
      </c>
      <c r="C52" s="51"/>
      <c r="D52" s="51"/>
      <c r="E52" s="22"/>
      <c r="F52" s="22"/>
      <c r="G52" s="22"/>
      <c r="H52" s="22"/>
      <c r="I52" s="22"/>
      <c r="J52" s="22"/>
      <c r="K52" s="22"/>
      <c r="L52" s="22"/>
      <c r="M52" s="22"/>
      <c r="N52" s="23"/>
      <c r="O52" s="24"/>
      <c r="P52" s="22"/>
      <c r="Q52" s="22"/>
      <c r="R52" s="22"/>
      <c r="S52" s="22"/>
      <c r="T52" s="22"/>
      <c r="U52" s="22"/>
      <c r="V52" s="22"/>
      <c r="W52" s="22"/>
      <c r="X52" s="22"/>
      <c r="Y52" s="24"/>
      <c r="Z52" s="22"/>
      <c r="AA52" s="22"/>
      <c r="AB52" s="22"/>
      <c r="AC52" s="22"/>
      <c r="AD52" s="22"/>
      <c r="AE52" s="22"/>
      <c r="AF52" s="22"/>
      <c r="AG52" s="22"/>
      <c r="AH52" s="23"/>
      <c r="AI52" s="24"/>
      <c r="AJ52" s="22"/>
      <c r="AK52" s="22"/>
      <c r="AL52" s="22"/>
      <c r="AM52" s="22"/>
      <c r="AN52" s="22"/>
      <c r="AO52" s="22"/>
      <c r="AP52" s="22"/>
      <c r="AQ52" s="22"/>
      <c r="AR52" s="23"/>
      <c r="AS52" s="22"/>
      <c r="AT52" s="23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4"/>
      <c r="BF52" s="22"/>
      <c r="BG52" s="22"/>
      <c r="BH52" s="22"/>
      <c r="BI52" s="22"/>
      <c r="BJ52" s="22"/>
      <c r="BK52" s="22"/>
      <c r="BL52" s="22"/>
      <c r="BM52" s="22"/>
      <c r="BN52" s="23"/>
      <c r="BO52" s="24"/>
      <c r="BP52" s="22"/>
      <c r="BQ52" s="22"/>
      <c r="BR52" s="22"/>
      <c r="BS52" s="22"/>
      <c r="BT52" s="22"/>
      <c r="BU52" s="22"/>
      <c r="BV52" s="22"/>
      <c r="BW52" s="22"/>
      <c r="BX52" s="23"/>
      <c r="BY52" s="25">
        <f t="shared" ref="BY52:BZ55" si="21">E52+O52+Y52+AI52</f>
        <v>0</v>
      </c>
      <c r="BZ52" s="25">
        <f t="shared" si="21"/>
        <v>0</v>
      </c>
      <c r="CA52" s="25">
        <v>3</v>
      </c>
      <c r="CB52" s="26">
        <f>(BY52-BZ52)/CA52</f>
        <v>0</v>
      </c>
      <c r="CC52" s="25">
        <f t="shared" ref="CC52:CD55" si="22">G52+Q52+AA52+AK52</f>
        <v>0</v>
      </c>
      <c r="CD52" s="25">
        <f t="shared" si="22"/>
        <v>0</v>
      </c>
      <c r="CE52" s="26">
        <f>(CC52-CD52)/CA52</f>
        <v>0</v>
      </c>
      <c r="CF52" s="25">
        <f t="shared" ref="CF52:CG55" si="23">I52+K52+M52+S52+U52+W52+AC52+AE52+AG52+AM52+AO52+AQ52</f>
        <v>0</v>
      </c>
      <c r="CG52" s="25">
        <f t="shared" si="23"/>
        <v>0</v>
      </c>
      <c r="CH52" s="26">
        <f>(CF52-CG52)/CA52</f>
        <v>0</v>
      </c>
      <c r="CI52" s="27"/>
    </row>
    <row r="53" spans="2:87" ht="50.1" customHeight="1" thickBot="1">
      <c r="B53" s="20">
        <v>2</v>
      </c>
      <c r="C53" s="51"/>
      <c r="D53" s="51"/>
      <c r="E53" s="22"/>
      <c r="F53" s="22"/>
      <c r="G53" s="22"/>
      <c r="H53" s="22"/>
      <c r="I53" s="22"/>
      <c r="J53" s="22"/>
      <c r="K53" s="22"/>
      <c r="L53" s="22"/>
      <c r="M53" s="22"/>
      <c r="N53" s="23"/>
      <c r="O53" s="24"/>
      <c r="P53" s="22"/>
      <c r="Q53" s="22"/>
      <c r="R53" s="22"/>
      <c r="S53" s="22"/>
      <c r="T53" s="22"/>
      <c r="U53" s="22"/>
      <c r="V53" s="22"/>
      <c r="W53" s="22"/>
      <c r="X53" s="23"/>
      <c r="Y53" s="28"/>
      <c r="Z53" s="29"/>
      <c r="AA53" s="29"/>
      <c r="AB53" s="29"/>
      <c r="AC53" s="29"/>
      <c r="AD53" s="29"/>
      <c r="AE53" s="29"/>
      <c r="AF53" s="29"/>
      <c r="AG53" s="29"/>
      <c r="AH53" s="30"/>
      <c r="AI53" s="24"/>
      <c r="AJ53" s="22"/>
      <c r="AK53" s="22"/>
      <c r="AL53" s="22"/>
      <c r="AM53" s="22"/>
      <c r="AN53" s="22"/>
      <c r="AO53" s="22"/>
      <c r="AP53" s="22"/>
      <c r="AQ53" s="22"/>
      <c r="AR53" s="23"/>
      <c r="AS53" s="22"/>
      <c r="AT53" s="23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4"/>
      <c r="BF53" s="22"/>
      <c r="BG53" s="22"/>
      <c r="BH53" s="22"/>
      <c r="BI53" s="22"/>
      <c r="BJ53" s="22"/>
      <c r="BK53" s="22"/>
      <c r="BL53" s="22"/>
      <c r="BM53" s="22"/>
      <c r="BN53" s="23"/>
      <c r="BO53" s="24"/>
      <c r="BP53" s="22"/>
      <c r="BQ53" s="22"/>
      <c r="BR53" s="22"/>
      <c r="BS53" s="22"/>
      <c r="BT53" s="22"/>
      <c r="BU53" s="22"/>
      <c r="BV53" s="22"/>
      <c r="BW53" s="22"/>
      <c r="BX53" s="23"/>
      <c r="BY53" s="25">
        <f t="shared" si="21"/>
        <v>0</v>
      </c>
      <c r="BZ53" s="25">
        <f t="shared" si="21"/>
        <v>0</v>
      </c>
      <c r="CA53" s="25">
        <v>3</v>
      </c>
      <c r="CB53" s="26">
        <f>(BY53-BZ53)/CA53</f>
        <v>0</v>
      </c>
      <c r="CC53" s="25">
        <f t="shared" si="22"/>
        <v>0</v>
      </c>
      <c r="CD53" s="25">
        <f t="shared" si="22"/>
        <v>0</v>
      </c>
      <c r="CE53" s="26">
        <f>(CC53-CD53)/CA53</f>
        <v>0</v>
      </c>
      <c r="CF53" s="25">
        <f t="shared" si="23"/>
        <v>0</v>
      </c>
      <c r="CG53" s="25">
        <f t="shared" si="23"/>
        <v>0</v>
      </c>
      <c r="CH53" s="26">
        <f>(CF53-CG53)/CA53</f>
        <v>0</v>
      </c>
      <c r="CI53" s="27"/>
    </row>
    <row r="54" spans="2:87" ht="50.1" customHeight="1" thickBot="1">
      <c r="B54" s="20">
        <v>3</v>
      </c>
      <c r="C54" s="51"/>
      <c r="D54" s="51"/>
      <c r="E54" s="22"/>
      <c r="F54" s="22"/>
      <c r="G54" s="22"/>
      <c r="H54" s="22"/>
      <c r="I54" s="22"/>
      <c r="J54" s="22"/>
      <c r="K54" s="22"/>
      <c r="L54" s="22"/>
      <c r="M54" s="22"/>
      <c r="N54" s="23"/>
      <c r="O54" s="24"/>
      <c r="P54" s="22"/>
      <c r="Q54" s="22"/>
      <c r="R54" s="22"/>
      <c r="S54" s="22"/>
      <c r="T54" s="22"/>
      <c r="U54" s="22"/>
      <c r="V54" s="22"/>
      <c r="W54" s="22"/>
      <c r="X54" s="22"/>
      <c r="Y54" s="24"/>
      <c r="Z54" s="22"/>
      <c r="AA54" s="22"/>
      <c r="AB54" s="22"/>
      <c r="AC54" s="22"/>
      <c r="AD54" s="22"/>
      <c r="AE54" s="22"/>
      <c r="AF54" s="22"/>
      <c r="AG54" s="22"/>
      <c r="AH54" s="23"/>
      <c r="AI54" s="24"/>
      <c r="AJ54" s="22"/>
      <c r="AK54" s="22"/>
      <c r="AL54" s="22"/>
      <c r="AM54" s="22"/>
      <c r="AN54" s="22"/>
      <c r="AO54" s="22"/>
      <c r="AP54" s="22"/>
      <c r="AQ54" s="22"/>
      <c r="AR54" s="23"/>
      <c r="AS54" s="22"/>
      <c r="AT54" s="23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4"/>
      <c r="BF54" s="22"/>
      <c r="BG54" s="22"/>
      <c r="BH54" s="22"/>
      <c r="BI54" s="22"/>
      <c r="BJ54" s="22"/>
      <c r="BK54" s="22"/>
      <c r="BL54" s="22"/>
      <c r="BM54" s="22"/>
      <c r="BN54" s="23"/>
      <c r="BO54" s="24"/>
      <c r="BP54" s="22"/>
      <c r="BQ54" s="22"/>
      <c r="BR54" s="22"/>
      <c r="BS54" s="22"/>
      <c r="BT54" s="22"/>
      <c r="BU54" s="22"/>
      <c r="BV54" s="22"/>
      <c r="BW54" s="22"/>
      <c r="BX54" s="23"/>
      <c r="BY54" s="25">
        <f t="shared" si="21"/>
        <v>0</v>
      </c>
      <c r="BZ54" s="25">
        <f t="shared" si="21"/>
        <v>0</v>
      </c>
      <c r="CA54" s="25">
        <v>3</v>
      </c>
      <c r="CB54" s="26">
        <f>(BY54-BZ54)/CA54</f>
        <v>0</v>
      </c>
      <c r="CC54" s="25">
        <f t="shared" si="22"/>
        <v>0</v>
      </c>
      <c r="CD54" s="25">
        <f t="shared" si="22"/>
        <v>0</v>
      </c>
      <c r="CE54" s="26">
        <f>(CC54-CD54)/CA54</f>
        <v>0</v>
      </c>
      <c r="CF54" s="25">
        <f t="shared" si="23"/>
        <v>0</v>
      </c>
      <c r="CG54" s="25">
        <f t="shared" si="23"/>
        <v>0</v>
      </c>
      <c r="CH54" s="26">
        <f>(CF54-CG54)/CA54</f>
        <v>0</v>
      </c>
      <c r="CI54" s="27"/>
    </row>
    <row r="55" spans="2:87" ht="50.1" customHeight="1" thickBot="1">
      <c r="B55" s="36">
        <v>4</v>
      </c>
      <c r="C55" s="52"/>
      <c r="D55" s="5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4"/>
      <c r="P55" s="22"/>
      <c r="Q55" s="22"/>
      <c r="R55" s="22"/>
      <c r="S55" s="22"/>
      <c r="T55" s="22"/>
      <c r="U55" s="22"/>
      <c r="V55" s="22"/>
      <c r="W55" s="22"/>
      <c r="X55" s="22"/>
      <c r="Y55" s="37"/>
      <c r="Z55" s="38"/>
      <c r="AA55" s="38"/>
      <c r="AB55" s="38"/>
      <c r="AC55" s="38"/>
      <c r="AD55" s="38"/>
      <c r="AE55" s="38"/>
      <c r="AF55" s="38"/>
      <c r="AG55" s="38"/>
      <c r="AH55" s="39"/>
      <c r="AI55" s="24"/>
      <c r="AJ55" s="22"/>
      <c r="AK55" s="22"/>
      <c r="AL55" s="22"/>
      <c r="AM55" s="22"/>
      <c r="AN55" s="22"/>
      <c r="AO55" s="22"/>
      <c r="AP55" s="22"/>
      <c r="AQ55" s="22"/>
      <c r="AR55" s="23"/>
      <c r="AS55" s="22"/>
      <c r="AT55" s="23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4"/>
      <c r="BF55" s="22"/>
      <c r="BG55" s="22"/>
      <c r="BH55" s="22"/>
      <c r="BI55" s="22"/>
      <c r="BJ55" s="22"/>
      <c r="BK55" s="22"/>
      <c r="BL55" s="22"/>
      <c r="BM55" s="22"/>
      <c r="BN55" s="23"/>
      <c r="BO55" s="24"/>
      <c r="BP55" s="22"/>
      <c r="BQ55" s="22"/>
      <c r="BR55" s="22"/>
      <c r="BS55" s="22"/>
      <c r="BT55" s="22"/>
      <c r="BU55" s="22"/>
      <c r="BV55" s="22"/>
      <c r="BW55" s="22"/>
      <c r="BX55" s="23"/>
      <c r="BY55" s="40">
        <f t="shared" si="21"/>
        <v>0</v>
      </c>
      <c r="BZ55" s="40">
        <f t="shared" si="21"/>
        <v>0</v>
      </c>
      <c r="CA55" s="40">
        <v>3</v>
      </c>
      <c r="CB55" s="41">
        <f>(BY55-BZ55)/CA55</f>
        <v>0</v>
      </c>
      <c r="CC55" s="40">
        <f t="shared" si="22"/>
        <v>0</v>
      </c>
      <c r="CD55" s="40">
        <f t="shared" si="22"/>
        <v>0</v>
      </c>
      <c r="CE55" s="41">
        <f>(CC55-CD55)/CA55</f>
        <v>0</v>
      </c>
      <c r="CF55" s="40">
        <f t="shared" si="23"/>
        <v>0</v>
      </c>
      <c r="CG55" s="40">
        <f t="shared" si="23"/>
        <v>0</v>
      </c>
      <c r="CH55" s="41">
        <f>(CF55-CG55)/CA55</f>
        <v>0</v>
      </c>
      <c r="CI55" s="42"/>
    </row>
  </sheetData>
  <mergeCells count="3">
    <mergeCell ref="H1:AL2"/>
    <mergeCell ref="E5:AR5"/>
    <mergeCell ref="C6:K6"/>
  </mergeCells>
  <pageMargins left="0.74803149606299202" right="0.74803149606299202" top="0.23622047244094499" bottom="0.23622047244094499" header="0" footer="0"/>
  <pageSetup scale="32" fitToHeight="2" orientation="landscape" horizontalDpi="300" verticalDpi="300" r:id="rId1"/>
  <headerFooter alignWithMargins="0"/>
  <rowBreaks count="1" manualBreakCount="1">
    <brk id="31" max="8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rgb="FF0070C0"/>
  </sheetPr>
  <dimension ref="A1:CI31"/>
  <sheetViews>
    <sheetView topLeftCell="A10" zoomScale="40" zoomScaleNormal="50" zoomScaleSheetLayoutView="25" workbookViewId="0">
      <selection activeCell="CP14" sqref="CP14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44" width="4.7109375" customWidth="1"/>
    <col min="45" max="45" width="0.5703125" hidden="1" customWidth="1"/>
    <col min="46" max="75" width="2.7109375" hidden="1" customWidth="1"/>
    <col min="76" max="76" width="5.42578125" hidden="1" customWidth="1"/>
    <col min="77" max="79" width="5.7109375" customWidth="1"/>
    <col min="80" max="80" width="12.140625" customWidth="1"/>
    <col min="81" max="82" width="5.7109375" customWidth="1"/>
    <col min="83" max="83" width="12.140625" customWidth="1"/>
    <col min="84" max="84" width="7.5703125" customWidth="1"/>
    <col min="85" max="85" width="8.7109375" customWidth="1"/>
    <col min="86" max="87" width="12.140625" customWidth="1"/>
  </cols>
  <sheetData>
    <row r="1" spans="1:87">
      <c r="H1" s="207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87"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87" ht="12" customHeigh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87" ht="2.25" customHeight="1">
      <c r="E4" s="2"/>
      <c r="F4" s="2"/>
      <c r="G4" s="3"/>
      <c r="H4" s="3"/>
      <c r="I4" s="3"/>
      <c r="J4" s="3"/>
      <c r="K4" s="3"/>
      <c r="L4" s="3"/>
      <c r="M4" s="3"/>
      <c r="N4" s="3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2" t="s">
        <v>0</v>
      </c>
      <c r="BF4" s="2" t="s">
        <v>1</v>
      </c>
      <c r="BG4" s="3" t="s">
        <v>2</v>
      </c>
      <c r="BH4" s="3" t="s">
        <v>3</v>
      </c>
      <c r="BI4" s="3" t="s">
        <v>4</v>
      </c>
      <c r="BJ4" s="3" t="s">
        <v>5</v>
      </c>
      <c r="BK4" s="3" t="s">
        <v>4</v>
      </c>
      <c r="BL4" s="3" t="s">
        <v>5</v>
      </c>
      <c r="BM4" s="3" t="s">
        <v>4</v>
      </c>
      <c r="BN4" s="3" t="s">
        <v>5</v>
      </c>
      <c r="BO4" s="2" t="s">
        <v>0</v>
      </c>
      <c r="BP4" s="2" t="s">
        <v>1</v>
      </c>
      <c r="BQ4" s="3" t="s">
        <v>2</v>
      </c>
      <c r="BR4" s="3" t="s">
        <v>3</v>
      </c>
      <c r="BS4" s="3" t="s">
        <v>4</v>
      </c>
      <c r="BT4" s="3" t="s">
        <v>5</v>
      </c>
      <c r="BU4" s="3" t="s">
        <v>4</v>
      </c>
      <c r="BV4" s="3" t="s">
        <v>5</v>
      </c>
      <c r="BW4" s="3" t="s">
        <v>4</v>
      </c>
      <c r="BX4" s="3" t="s">
        <v>5</v>
      </c>
    </row>
    <row r="5" spans="1:87" ht="204.75" customHeight="1">
      <c r="C5" s="4"/>
      <c r="D5" s="4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</row>
    <row r="6" spans="1:87" ht="45">
      <c r="C6" s="57" t="s">
        <v>6</v>
      </c>
      <c r="D6" s="57"/>
      <c r="E6" s="57"/>
      <c r="F6" s="57"/>
      <c r="G6" s="57"/>
      <c r="H6" s="57"/>
      <c r="I6" s="57"/>
      <c r="J6" s="57"/>
      <c r="K6" s="4"/>
      <c r="L6" s="4"/>
      <c r="M6" s="4"/>
      <c r="N6" s="4"/>
      <c r="O6" s="4"/>
      <c r="P6" s="4"/>
      <c r="Q6" s="5" t="s">
        <v>127</v>
      </c>
      <c r="R6" s="4"/>
      <c r="S6" s="4"/>
      <c r="T6" s="4"/>
      <c r="U6" s="4"/>
      <c r="V6" s="4"/>
      <c r="W6" s="4"/>
      <c r="X6" s="4"/>
    </row>
    <row r="7" spans="1:87" ht="30">
      <c r="A7" s="6"/>
      <c r="B7" s="4" t="s">
        <v>8</v>
      </c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8"/>
      <c r="CC7" s="6"/>
      <c r="CD7" s="6"/>
      <c r="CE7" s="8"/>
      <c r="CF7" s="6"/>
      <c r="CG7" s="6"/>
      <c r="CH7" s="8"/>
      <c r="CI7" s="8"/>
    </row>
    <row r="8" spans="1:87" ht="13.5" thickBot="1">
      <c r="A8" s="6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8"/>
      <c r="CC8" s="6"/>
      <c r="CD8" s="6"/>
      <c r="CE8" s="8"/>
      <c r="CF8" s="6"/>
      <c r="CG8" s="6"/>
      <c r="CH8" s="8"/>
      <c r="CI8" s="8"/>
    </row>
    <row r="9" spans="1:87" ht="116.1" customHeight="1" thickBot="1">
      <c r="A9" s="8"/>
      <c r="B9" s="9"/>
      <c r="C9" s="10" t="s">
        <v>9</v>
      </c>
      <c r="D9" s="10"/>
      <c r="E9" s="11" t="s">
        <v>10</v>
      </c>
      <c r="F9" s="11" t="s">
        <v>11</v>
      </c>
      <c r="G9" s="11" t="s">
        <v>12</v>
      </c>
      <c r="H9" s="11" t="s">
        <v>13</v>
      </c>
      <c r="I9" s="12" t="s">
        <v>14</v>
      </c>
      <c r="J9" s="13"/>
      <c r="K9" s="13"/>
      <c r="L9" s="13"/>
      <c r="M9" s="13"/>
      <c r="N9" s="14"/>
      <c r="O9" s="11" t="s">
        <v>10</v>
      </c>
      <c r="P9" s="11" t="s">
        <v>11</v>
      </c>
      <c r="Q9" s="11" t="s">
        <v>12</v>
      </c>
      <c r="R9" s="11" t="s">
        <v>13</v>
      </c>
      <c r="S9" s="12" t="s">
        <v>14</v>
      </c>
      <c r="T9" s="13"/>
      <c r="U9" s="13"/>
      <c r="V9" s="13"/>
      <c r="W9" s="13"/>
      <c r="X9" s="13"/>
      <c r="Y9" s="15" t="s">
        <v>10</v>
      </c>
      <c r="Z9" s="11" t="s">
        <v>11</v>
      </c>
      <c r="AA9" s="11" t="s">
        <v>12</v>
      </c>
      <c r="AB9" s="11" t="s">
        <v>13</v>
      </c>
      <c r="AC9" s="12" t="s">
        <v>14</v>
      </c>
      <c r="AD9" s="13"/>
      <c r="AE9" s="13"/>
      <c r="AF9" s="13"/>
      <c r="AG9" s="13"/>
      <c r="AH9" s="14"/>
      <c r="AI9" s="11" t="s">
        <v>10</v>
      </c>
      <c r="AJ9" s="11" t="s">
        <v>11</v>
      </c>
      <c r="AK9" s="11" t="s">
        <v>12</v>
      </c>
      <c r="AL9" s="11" t="s">
        <v>13</v>
      </c>
      <c r="AM9" s="12" t="s">
        <v>14</v>
      </c>
      <c r="AN9" s="13"/>
      <c r="AO9" s="13"/>
      <c r="AP9" s="13"/>
      <c r="AQ9" s="13"/>
      <c r="AR9" s="14"/>
      <c r="AS9" s="13"/>
      <c r="AT9" s="14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6"/>
      <c r="BF9" s="13"/>
      <c r="BG9" s="13"/>
      <c r="BH9" s="13"/>
      <c r="BI9" s="13"/>
      <c r="BJ9" s="13"/>
      <c r="BK9" s="13"/>
      <c r="BL9" s="13"/>
      <c r="BM9" s="13"/>
      <c r="BN9" s="14"/>
      <c r="BO9" s="16"/>
      <c r="BP9" s="13"/>
      <c r="BQ9" s="13"/>
      <c r="BR9" s="13"/>
      <c r="BS9" s="13"/>
      <c r="BT9" s="13"/>
      <c r="BU9" s="13"/>
      <c r="BV9" s="13"/>
      <c r="BW9" s="13"/>
      <c r="BX9" s="14"/>
      <c r="BY9" s="17" t="s">
        <v>10</v>
      </c>
      <c r="BZ9" s="17" t="s">
        <v>11</v>
      </c>
      <c r="CA9" s="17" t="s">
        <v>15</v>
      </c>
      <c r="CB9" s="18" t="s">
        <v>16</v>
      </c>
      <c r="CC9" s="17" t="s">
        <v>12</v>
      </c>
      <c r="CD9" s="17" t="s">
        <v>13</v>
      </c>
      <c r="CE9" s="18" t="s">
        <v>17</v>
      </c>
      <c r="CF9" s="17" t="s">
        <v>18</v>
      </c>
      <c r="CG9" s="17" t="s">
        <v>19</v>
      </c>
      <c r="CH9" s="18" t="s">
        <v>20</v>
      </c>
      <c r="CI9" s="19" t="s">
        <v>21</v>
      </c>
    </row>
    <row r="10" spans="1:87" ht="50.1" customHeight="1" thickBot="1">
      <c r="A10" s="6"/>
      <c r="B10" s="20">
        <v>1</v>
      </c>
      <c r="C10" s="21" t="s">
        <v>128</v>
      </c>
      <c r="D10" s="21" t="s">
        <v>129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4"/>
      <c r="Z10" s="22"/>
      <c r="AA10" s="22"/>
      <c r="AB10" s="22"/>
      <c r="AC10" s="22"/>
      <c r="AD10" s="22"/>
      <c r="AE10" s="22"/>
      <c r="AF10" s="22"/>
      <c r="AG10" s="22"/>
      <c r="AH10" s="23"/>
      <c r="AI10" s="24"/>
      <c r="AJ10" s="22"/>
      <c r="AK10" s="22"/>
      <c r="AL10" s="22"/>
      <c r="AM10" s="22"/>
      <c r="AN10" s="22"/>
      <c r="AO10" s="22"/>
      <c r="AP10" s="22"/>
      <c r="AQ10" s="22"/>
      <c r="AR10" s="23"/>
      <c r="AS10" s="22"/>
      <c r="AT10" s="23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4"/>
      <c r="BF10" s="22"/>
      <c r="BG10" s="22"/>
      <c r="BH10" s="22"/>
      <c r="BI10" s="22"/>
      <c r="BJ10" s="22"/>
      <c r="BK10" s="22"/>
      <c r="BL10" s="22"/>
      <c r="BM10" s="22"/>
      <c r="BN10" s="23"/>
      <c r="BO10" s="24"/>
      <c r="BP10" s="22"/>
      <c r="BQ10" s="22"/>
      <c r="BR10" s="22"/>
      <c r="BS10" s="22"/>
      <c r="BT10" s="22"/>
      <c r="BU10" s="22"/>
      <c r="BV10" s="22"/>
      <c r="BW10" s="22"/>
      <c r="BX10" s="23"/>
      <c r="BY10" s="58">
        <f t="shared" ref="BY10:BZ13" si="0">E10+O10+Y10+AI10</f>
        <v>0</v>
      </c>
      <c r="BZ10" s="58">
        <f t="shared" si="0"/>
        <v>0</v>
      </c>
      <c r="CA10" s="58">
        <v>3</v>
      </c>
      <c r="CB10" s="59">
        <f>(BY10-BZ10)/CA10</f>
        <v>0</v>
      </c>
      <c r="CC10" s="58">
        <f t="shared" ref="CC10:CD13" si="1">G10+Q10+AA10+AK10</f>
        <v>0</v>
      </c>
      <c r="CD10" s="58">
        <f t="shared" si="1"/>
        <v>0</v>
      </c>
      <c r="CE10" s="59">
        <f>(CC10-CD10)/CA10</f>
        <v>0</v>
      </c>
      <c r="CF10" s="58">
        <f t="shared" ref="CF10:CG13" si="2">I10+K10+M10+S10+U10+W10+AC10+AE10+AG10+AM10+AO10+AQ10</f>
        <v>0</v>
      </c>
      <c r="CG10" s="58">
        <f t="shared" si="2"/>
        <v>0</v>
      </c>
      <c r="CH10" s="59">
        <f>(CF10-CG10)/CA10</f>
        <v>0</v>
      </c>
      <c r="CI10" s="27"/>
    </row>
    <row r="11" spans="1:87" ht="50.1" customHeight="1" thickBot="1">
      <c r="A11" s="6"/>
      <c r="B11" s="20">
        <v>2</v>
      </c>
      <c r="C11" s="21" t="s">
        <v>130</v>
      </c>
      <c r="D11" s="21" t="s">
        <v>131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2"/>
      <c r="Q11" s="22"/>
      <c r="R11" s="22"/>
      <c r="S11" s="22"/>
      <c r="T11" s="22"/>
      <c r="U11" s="22"/>
      <c r="V11" s="22"/>
      <c r="W11" s="22"/>
      <c r="X11" s="23"/>
      <c r="Y11" s="28"/>
      <c r="Z11" s="29"/>
      <c r="AA11" s="29"/>
      <c r="AB11" s="29"/>
      <c r="AC11" s="29"/>
      <c r="AD11" s="29"/>
      <c r="AE11" s="29"/>
      <c r="AF11" s="29"/>
      <c r="AG11" s="29"/>
      <c r="AH11" s="30"/>
      <c r="AI11" s="24"/>
      <c r="AJ11" s="22"/>
      <c r="AK11" s="22"/>
      <c r="AL11" s="22"/>
      <c r="AM11" s="22"/>
      <c r="AN11" s="22"/>
      <c r="AO11" s="22"/>
      <c r="AP11" s="22"/>
      <c r="AQ11" s="22"/>
      <c r="AR11" s="23"/>
      <c r="AS11" s="22"/>
      <c r="AT11" s="23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4"/>
      <c r="BF11" s="22"/>
      <c r="BG11" s="22"/>
      <c r="BH11" s="22"/>
      <c r="BI11" s="22"/>
      <c r="BJ11" s="22"/>
      <c r="BK11" s="22"/>
      <c r="BL11" s="22"/>
      <c r="BM11" s="22"/>
      <c r="BN11" s="23"/>
      <c r="BO11" s="24"/>
      <c r="BP11" s="22"/>
      <c r="BQ11" s="22"/>
      <c r="BR11" s="22"/>
      <c r="BS11" s="22"/>
      <c r="BT11" s="22"/>
      <c r="BU11" s="22"/>
      <c r="BV11" s="22"/>
      <c r="BW11" s="22"/>
      <c r="BX11" s="23"/>
      <c r="BY11" s="58">
        <f t="shared" si="0"/>
        <v>0</v>
      </c>
      <c r="BZ11" s="58">
        <f t="shared" si="0"/>
        <v>0</v>
      </c>
      <c r="CA11" s="58">
        <v>3</v>
      </c>
      <c r="CB11" s="59">
        <f>(BY11-BZ11)/CA11</f>
        <v>0</v>
      </c>
      <c r="CC11" s="58">
        <f t="shared" si="1"/>
        <v>0</v>
      </c>
      <c r="CD11" s="58">
        <f t="shared" si="1"/>
        <v>0</v>
      </c>
      <c r="CE11" s="59">
        <f>(CC11-CD11)/CA11</f>
        <v>0</v>
      </c>
      <c r="CF11" s="58">
        <f t="shared" si="2"/>
        <v>0</v>
      </c>
      <c r="CG11" s="58">
        <f t="shared" si="2"/>
        <v>0</v>
      </c>
      <c r="CH11" s="59">
        <f>(CF11-CG11)/CA11</f>
        <v>0</v>
      </c>
      <c r="CI11" s="27"/>
    </row>
    <row r="12" spans="1:87" ht="50.1" customHeight="1" thickBot="1">
      <c r="A12" s="6"/>
      <c r="B12" s="20">
        <v>3</v>
      </c>
      <c r="C12" s="21" t="s">
        <v>132</v>
      </c>
      <c r="D12" s="21" t="s">
        <v>133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22"/>
      <c r="Q12" s="22"/>
      <c r="R12" s="22"/>
      <c r="S12" s="22"/>
      <c r="T12" s="22"/>
      <c r="U12" s="22"/>
      <c r="V12" s="22"/>
      <c r="W12" s="22"/>
      <c r="X12" s="22"/>
      <c r="Y12" s="24"/>
      <c r="Z12" s="22"/>
      <c r="AA12" s="22"/>
      <c r="AB12" s="22"/>
      <c r="AC12" s="22"/>
      <c r="AD12" s="22"/>
      <c r="AE12" s="22"/>
      <c r="AF12" s="22"/>
      <c r="AG12" s="22"/>
      <c r="AH12" s="23"/>
      <c r="AI12" s="24"/>
      <c r="AJ12" s="22"/>
      <c r="AK12" s="22"/>
      <c r="AL12" s="22"/>
      <c r="AM12" s="22"/>
      <c r="AN12" s="22"/>
      <c r="AO12" s="22"/>
      <c r="AP12" s="22"/>
      <c r="AQ12" s="22"/>
      <c r="AR12" s="23"/>
      <c r="AS12" s="22"/>
      <c r="AT12" s="23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4"/>
      <c r="BF12" s="22"/>
      <c r="BG12" s="22"/>
      <c r="BH12" s="22"/>
      <c r="BI12" s="22"/>
      <c r="BJ12" s="22"/>
      <c r="BK12" s="22"/>
      <c r="BL12" s="22"/>
      <c r="BM12" s="22"/>
      <c r="BN12" s="23"/>
      <c r="BO12" s="24"/>
      <c r="BP12" s="22"/>
      <c r="BQ12" s="22"/>
      <c r="BR12" s="22"/>
      <c r="BS12" s="22"/>
      <c r="BT12" s="22"/>
      <c r="BU12" s="22"/>
      <c r="BV12" s="22"/>
      <c r="BW12" s="22"/>
      <c r="BX12" s="23"/>
      <c r="BY12" s="58">
        <f t="shared" si="0"/>
        <v>0</v>
      </c>
      <c r="BZ12" s="58">
        <f t="shared" si="0"/>
        <v>0</v>
      </c>
      <c r="CA12" s="58">
        <v>3</v>
      </c>
      <c r="CB12" s="59">
        <f>(BY12-BZ12)/CA12</f>
        <v>0</v>
      </c>
      <c r="CC12" s="58">
        <f t="shared" si="1"/>
        <v>0</v>
      </c>
      <c r="CD12" s="58">
        <f t="shared" si="1"/>
        <v>0</v>
      </c>
      <c r="CE12" s="59">
        <f>(CC12-CD12)/CA12</f>
        <v>0</v>
      </c>
      <c r="CF12" s="58">
        <f t="shared" si="2"/>
        <v>0</v>
      </c>
      <c r="CG12" s="58">
        <f t="shared" si="2"/>
        <v>0</v>
      </c>
      <c r="CH12" s="59">
        <f>(CF12-CG12)/CA12</f>
        <v>0</v>
      </c>
      <c r="CI12" s="27"/>
    </row>
    <row r="13" spans="1:87" ht="50.1" customHeight="1" thickBot="1">
      <c r="A13" s="6"/>
      <c r="B13" s="36">
        <v>4</v>
      </c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2"/>
      <c r="Q13" s="22"/>
      <c r="R13" s="22"/>
      <c r="S13" s="22"/>
      <c r="T13" s="22"/>
      <c r="U13" s="22"/>
      <c r="V13" s="22"/>
      <c r="W13" s="22"/>
      <c r="X13" s="22"/>
      <c r="Y13" s="37"/>
      <c r="Z13" s="38"/>
      <c r="AA13" s="38"/>
      <c r="AB13" s="38"/>
      <c r="AC13" s="38"/>
      <c r="AD13" s="38"/>
      <c r="AE13" s="38"/>
      <c r="AF13" s="38"/>
      <c r="AG13" s="38"/>
      <c r="AH13" s="39"/>
      <c r="AI13" s="24"/>
      <c r="AJ13" s="22"/>
      <c r="AK13" s="22"/>
      <c r="AL13" s="22"/>
      <c r="AM13" s="22"/>
      <c r="AN13" s="22"/>
      <c r="AO13" s="22"/>
      <c r="AP13" s="22"/>
      <c r="AQ13" s="22"/>
      <c r="AR13" s="23"/>
      <c r="AS13" s="22"/>
      <c r="AT13" s="23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4"/>
      <c r="BF13" s="22"/>
      <c r="BG13" s="22"/>
      <c r="BH13" s="22"/>
      <c r="BI13" s="22"/>
      <c r="BJ13" s="22"/>
      <c r="BK13" s="22"/>
      <c r="BL13" s="22"/>
      <c r="BM13" s="22"/>
      <c r="BN13" s="23"/>
      <c r="BO13" s="24"/>
      <c r="BP13" s="22"/>
      <c r="BQ13" s="22"/>
      <c r="BR13" s="22"/>
      <c r="BS13" s="22"/>
      <c r="BT13" s="22"/>
      <c r="BU13" s="22"/>
      <c r="BV13" s="22"/>
      <c r="BW13" s="22"/>
      <c r="BX13" s="23"/>
      <c r="BY13" s="60">
        <f t="shared" si="0"/>
        <v>0</v>
      </c>
      <c r="BZ13" s="60">
        <f t="shared" si="0"/>
        <v>0</v>
      </c>
      <c r="CA13" s="60">
        <v>3</v>
      </c>
      <c r="CB13" s="61">
        <f>(BY13-BZ13)/CA13</f>
        <v>0</v>
      </c>
      <c r="CC13" s="60">
        <f t="shared" si="1"/>
        <v>0</v>
      </c>
      <c r="CD13" s="60">
        <f t="shared" si="1"/>
        <v>0</v>
      </c>
      <c r="CE13" s="61">
        <f>(CC13-CD13)/CA13</f>
        <v>0</v>
      </c>
      <c r="CF13" s="60">
        <f t="shared" si="2"/>
        <v>0</v>
      </c>
      <c r="CG13" s="60">
        <f t="shared" si="2"/>
        <v>0</v>
      </c>
      <c r="CH13" s="61">
        <f>(CF13-CG13)/CA13</f>
        <v>0</v>
      </c>
      <c r="CI13" s="42"/>
    </row>
    <row r="14" spans="1:87" ht="69.95" customHeight="1" thickBot="1">
      <c r="B14" s="4" t="s">
        <v>28</v>
      </c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3"/>
      <c r="BZ14" s="33"/>
      <c r="CA14" s="33"/>
      <c r="CB14" s="34"/>
      <c r="CC14" s="33"/>
      <c r="CD14" s="33"/>
      <c r="CE14" s="34"/>
      <c r="CF14" s="33"/>
      <c r="CG14" s="33"/>
      <c r="CH14" s="34"/>
      <c r="CI14" s="34"/>
    </row>
    <row r="15" spans="1:87" ht="116.1" customHeight="1" thickBot="1">
      <c r="B15" s="9"/>
      <c r="C15" s="10" t="s">
        <v>9</v>
      </c>
      <c r="D15" s="10"/>
      <c r="E15" s="11" t="s">
        <v>10</v>
      </c>
      <c r="F15" s="11" t="s">
        <v>11</v>
      </c>
      <c r="G15" s="11" t="s">
        <v>12</v>
      </c>
      <c r="H15" s="11" t="s">
        <v>13</v>
      </c>
      <c r="I15" s="12" t="s">
        <v>14</v>
      </c>
      <c r="J15" s="13"/>
      <c r="K15" s="13"/>
      <c r="L15" s="13"/>
      <c r="M15" s="13"/>
      <c r="N15" s="14"/>
      <c r="O15" s="11" t="s">
        <v>10</v>
      </c>
      <c r="P15" s="11" t="s">
        <v>11</v>
      </c>
      <c r="Q15" s="11" t="s">
        <v>12</v>
      </c>
      <c r="R15" s="11" t="s">
        <v>13</v>
      </c>
      <c r="S15" s="12" t="s">
        <v>14</v>
      </c>
      <c r="T15" s="13"/>
      <c r="U15" s="13"/>
      <c r="V15" s="13"/>
      <c r="W15" s="13"/>
      <c r="X15" s="13"/>
      <c r="Y15" s="15" t="s">
        <v>10</v>
      </c>
      <c r="Z15" s="11" t="s">
        <v>11</v>
      </c>
      <c r="AA15" s="11" t="s">
        <v>12</v>
      </c>
      <c r="AB15" s="11" t="s">
        <v>13</v>
      </c>
      <c r="AC15" s="12" t="s">
        <v>14</v>
      </c>
      <c r="AD15" s="13"/>
      <c r="AE15" s="13"/>
      <c r="AF15" s="13"/>
      <c r="AG15" s="13"/>
      <c r="AH15" s="14"/>
      <c r="AI15" s="11" t="s">
        <v>10</v>
      </c>
      <c r="AJ15" s="11" t="s">
        <v>11</v>
      </c>
      <c r="AK15" s="11" t="s">
        <v>12</v>
      </c>
      <c r="AL15" s="11" t="s">
        <v>13</v>
      </c>
      <c r="AM15" s="12" t="s">
        <v>14</v>
      </c>
      <c r="AN15" s="13"/>
      <c r="AO15" s="13"/>
      <c r="AP15" s="13"/>
      <c r="AQ15" s="13"/>
      <c r="AR15" s="14"/>
      <c r="AS15" s="13"/>
      <c r="AT15" s="14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6"/>
      <c r="BF15" s="13"/>
      <c r="BG15" s="13"/>
      <c r="BH15" s="13"/>
      <c r="BI15" s="13"/>
      <c r="BJ15" s="13"/>
      <c r="BK15" s="13"/>
      <c r="BL15" s="13"/>
      <c r="BM15" s="13"/>
      <c r="BN15" s="14"/>
      <c r="BO15" s="16"/>
      <c r="BP15" s="13"/>
      <c r="BQ15" s="13"/>
      <c r="BR15" s="13"/>
      <c r="BS15" s="13"/>
      <c r="BT15" s="13"/>
      <c r="BU15" s="13"/>
      <c r="BV15" s="13"/>
      <c r="BW15" s="13"/>
      <c r="BX15" s="14"/>
      <c r="BY15" s="17" t="s">
        <v>10</v>
      </c>
      <c r="BZ15" s="17" t="s">
        <v>11</v>
      </c>
      <c r="CA15" s="17" t="s">
        <v>15</v>
      </c>
      <c r="CB15" s="18" t="s">
        <v>16</v>
      </c>
      <c r="CC15" s="17" t="s">
        <v>12</v>
      </c>
      <c r="CD15" s="17" t="s">
        <v>13</v>
      </c>
      <c r="CE15" s="18" t="s">
        <v>17</v>
      </c>
      <c r="CF15" s="17" t="s">
        <v>18</v>
      </c>
      <c r="CG15" s="17" t="s">
        <v>19</v>
      </c>
      <c r="CH15" s="18" t="s">
        <v>20</v>
      </c>
      <c r="CI15" s="19" t="s">
        <v>21</v>
      </c>
    </row>
    <row r="16" spans="1:87" ht="50.1" customHeight="1" thickBot="1">
      <c r="B16" s="20">
        <v>1</v>
      </c>
      <c r="C16" s="21" t="s">
        <v>136</v>
      </c>
      <c r="D16" s="21" t="s">
        <v>137</v>
      </c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2"/>
      <c r="Q16" s="22"/>
      <c r="R16" s="22"/>
      <c r="S16" s="22"/>
      <c r="T16" s="22"/>
      <c r="U16" s="22"/>
      <c r="V16" s="22"/>
      <c r="W16" s="22"/>
      <c r="X16" s="22"/>
      <c r="Y16" s="24"/>
      <c r="Z16" s="22"/>
      <c r="AA16" s="22"/>
      <c r="AB16" s="22"/>
      <c r="AC16" s="22"/>
      <c r="AD16" s="22"/>
      <c r="AE16" s="22"/>
      <c r="AF16" s="22"/>
      <c r="AG16" s="22"/>
      <c r="AH16" s="23"/>
      <c r="AI16" s="24"/>
      <c r="AJ16" s="22"/>
      <c r="AK16" s="22"/>
      <c r="AL16" s="22"/>
      <c r="AM16" s="22"/>
      <c r="AN16" s="22"/>
      <c r="AO16" s="22"/>
      <c r="AP16" s="22"/>
      <c r="AQ16" s="22"/>
      <c r="AR16" s="23"/>
      <c r="AS16" s="22"/>
      <c r="AT16" s="23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4"/>
      <c r="BF16" s="22"/>
      <c r="BG16" s="22"/>
      <c r="BH16" s="22"/>
      <c r="BI16" s="22"/>
      <c r="BJ16" s="22"/>
      <c r="BK16" s="22"/>
      <c r="BL16" s="22"/>
      <c r="BM16" s="22"/>
      <c r="BN16" s="23"/>
      <c r="BO16" s="24"/>
      <c r="BP16" s="22"/>
      <c r="BQ16" s="22"/>
      <c r="BR16" s="22"/>
      <c r="BS16" s="22"/>
      <c r="BT16" s="22"/>
      <c r="BU16" s="22"/>
      <c r="BV16" s="22"/>
      <c r="BW16" s="22"/>
      <c r="BX16" s="23"/>
      <c r="BY16" s="58">
        <f t="shared" ref="BY16:BZ19" si="3">E16+O16+Y16+AI16</f>
        <v>0</v>
      </c>
      <c r="BZ16" s="58">
        <f t="shared" si="3"/>
        <v>0</v>
      </c>
      <c r="CA16" s="58">
        <v>3</v>
      </c>
      <c r="CB16" s="59">
        <f>(BY16-BZ16)/CA16</f>
        <v>0</v>
      </c>
      <c r="CC16" s="58">
        <f t="shared" ref="CC16:CD19" si="4">G16+Q16+AA16+AK16</f>
        <v>0</v>
      </c>
      <c r="CD16" s="58">
        <f t="shared" si="4"/>
        <v>0</v>
      </c>
      <c r="CE16" s="59">
        <f>(CC16-CD16)/CA16</f>
        <v>0</v>
      </c>
      <c r="CF16" s="58">
        <f t="shared" ref="CF16:CG19" si="5">I16+K16+M16+S16+U16+W16+AC16+AE16+AG16+AM16+AO16+AQ16</f>
        <v>0</v>
      </c>
      <c r="CG16" s="58">
        <f t="shared" si="5"/>
        <v>0</v>
      </c>
      <c r="CH16" s="59">
        <f>(CF16-CG16)/CA16</f>
        <v>0</v>
      </c>
      <c r="CI16" s="27"/>
    </row>
    <row r="17" spans="2:87" ht="50.1" customHeight="1" thickBot="1">
      <c r="B17" s="20">
        <v>2</v>
      </c>
      <c r="C17" s="21" t="s">
        <v>138</v>
      </c>
      <c r="D17" s="21" t="s">
        <v>139</v>
      </c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2"/>
      <c r="Q17" s="22"/>
      <c r="R17" s="22"/>
      <c r="S17" s="22"/>
      <c r="T17" s="22"/>
      <c r="U17" s="22"/>
      <c r="V17" s="22"/>
      <c r="W17" s="22"/>
      <c r="X17" s="23"/>
      <c r="Y17" s="28"/>
      <c r="Z17" s="29"/>
      <c r="AA17" s="29"/>
      <c r="AB17" s="29"/>
      <c r="AC17" s="29"/>
      <c r="AD17" s="29"/>
      <c r="AE17" s="29"/>
      <c r="AF17" s="29"/>
      <c r="AG17" s="29"/>
      <c r="AH17" s="30"/>
      <c r="AI17" s="24"/>
      <c r="AJ17" s="22"/>
      <c r="AK17" s="22"/>
      <c r="AL17" s="22"/>
      <c r="AM17" s="22"/>
      <c r="AN17" s="22"/>
      <c r="AO17" s="22"/>
      <c r="AP17" s="22"/>
      <c r="AQ17" s="22"/>
      <c r="AR17" s="23"/>
      <c r="AS17" s="22"/>
      <c r="AT17" s="23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4"/>
      <c r="BF17" s="22"/>
      <c r="BG17" s="22"/>
      <c r="BH17" s="22"/>
      <c r="BI17" s="22"/>
      <c r="BJ17" s="22"/>
      <c r="BK17" s="22"/>
      <c r="BL17" s="22"/>
      <c r="BM17" s="22"/>
      <c r="BN17" s="23"/>
      <c r="BO17" s="24"/>
      <c r="BP17" s="22"/>
      <c r="BQ17" s="22"/>
      <c r="BR17" s="22"/>
      <c r="BS17" s="22"/>
      <c r="BT17" s="22"/>
      <c r="BU17" s="22"/>
      <c r="BV17" s="22"/>
      <c r="BW17" s="22"/>
      <c r="BX17" s="23"/>
      <c r="BY17" s="58">
        <f t="shared" si="3"/>
        <v>0</v>
      </c>
      <c r="BZ17" s="58">
        <f t="shared" si="3"/>
        <v>0</v>
      </c>
      <c r="CA17" s="58">
        <v>3</v>
      </c>
      <c r="CB17" s="59">
        <f>(BY17-BZ17)/CA17</f>
        <v>0</v>
      </c>
      <c r="CC17" s="58">
        <f t="shared" si="4"/>
        <v>0</v>
      </c>
      <c r="CD17" s="58">
        <f t="shared" si="4"/>
        <v>0</v>
      </c>
      <c r="CE17" s="59">
        <f>(CC17-CD17)/CA17</f>
        <v>0</v>
      </c>
      <c r="CF17" s="58">
        <f t="shared" si="5"/>
        <v>0</v>
      </c>
      <c r="CG17" s="58">
        <f t="shared" si="5"/>
        <v>0</v>
      </c>
      <c r="CH17" s="59">
        <f>(CF17-CG17)/CA17</f>
        <v>0</v>
      </c>
      <c r="CI17" s="27"/>
    </row>
    <row r="18" spans="2:87" ht="50.1" customHeight="1" thickBot="1">
      <c r="B18" s="20">
        <v>3</v>
      </c>
      <c r="C18" s="47" t="s">
        <v>91</v>
      </c>
      <c r="D18" s="47" t="s">
        <v>90</v>
      </c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4"/>
      <c r="P18" s="22"/>
      <c r="Q18" s="22"/>
      <c r="R18" s="22"/>
      <c r="S18" s="22"/>
      <c r="T18" s="22"/>
      <c r="U18" s="22"/>
      <c r="V18" s="22"/>
      <c r="W18" s="22"/>
      <c r="X18" s="22"/>
      <c r="Y18" s="24"/>
      <c r="Z18" s="22"/>
      <c r="AA18" s="22"/>
      <c r="AB18" s="22"/>
      <c r="AC18" s="22"/>
      <c r="AD18" s="22"/>
      <c r="AE18" s="22"/>
      <c r="AF18" s="22"/>
      <c r="AG18" s="22"/>
      <c r="AH18" s="23"/>
      <c r="AI18" s="24"/>
      <c r="AJ18" s="22"/>
      <c r="AK18" s="22"/>
      <c r="AL18" s="22"/>
      <c r="AM18" s="22"/>
      <c r="AN18" s="22"/>
      <c r="AO18" s="22"/>
      <c r="AP18" s="22"/>
      <c r="AQ18" s="22"/>
      <c r="AR18" s="23"/>
      <c r="AS18" s="22"/>
      <c r="AT18" s="23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4"/>
      <c r="BF18" s="22"/>
      <c r="BG18" s="22"/>
      <c r="BH18" s="22"/>
      <c r="BI18" s="22"/>
      <c r="BJ18" s="22"/>
      <c r="BK18" s="22"/>
      <c r="BL18" s="22"/>
      <c r="BM18" s="22"/>
      <c r="BN18" s="23"/>
      <c r="BO18" s="24"/>
      <c r="BP18" s="22"/>
      <c r="BQ18" s="22"/>
      <c r="BR18" s="22"/>
      <c r="BS18" s="22"/>
      <c r="BT18" s="22"/>
      <c r="BU18" s="22"/>
      <c r="BV18" s="22"/>
      <c r="BW18" s="22"/>
      <c r="BX18" s="23"/>
      <c r="BY18" s="58">
        <f t="shared" si="3"/>
        <v>0</v>
      </c>
      <c r="BZ18" s="58">
        <f t="shared" si="3"/>
        <v>0</v>
      </c>
      <c r="CA18" s="58">
        <v>3</v>
      </c>
      <c r="CB18" s="59">
        <f>(BY18-BZ18)/CA18</f>
        <v>0</v>
      </c>
      <c r="CC18" s="58">
        <f t="shared" si="4"/>
        <v>0</v>
      </c>
      <c r="CD18" s="58">
        <f t="shared" si="4"/>
        <v>0</v>
      </c>
      <c r="CE18" s="59">
        <f>(CC18-CD18)/CA18</f>
        <v>0</v>
      </c>
      <c r="CF18" s="58">
        <f t="shared" si="5"/>
        <v>0</v>
      </c>
      <c r="CG18" s="58">
        <f t="shared" si="5"/>
        <v>0</v>
      </c>
      <c r="CH18" s="59">
        <f>(CF18-CG18)/CA18</f>
        <v>0</v>
      </c>
      <c r="CI18" s="27"/>
    </row>
    <row r="19" spans="2:87" ht="50.1" customHeight="1" thickBot="1">
      <c r="B19" s="36">
        <v>4</v>
      </c>
      <c r="C19" s="21" t="s">
        <v>134</v>
      </c>
      <c r="D19" s="21" t="s">
        <v>135</v>
      </c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4"/>
      <c r="P19" s="22"/>
      <c r="Q19" s="22"/>
      <c r="R19" s="22"/>
      <c r="S19" s="22"/>
      <c r="T19" s="22"/>
      <c r="U19" s="22"/>
      <c r="V19" s="22"/>
      <c r="W19" s="22"/>
      <c r="X19" s="22"/>
      <c r="Y19" s="37"/>
      <c r="Z19" s="38"/>
      <c r="AA19" s="38"/>
      <c r="AB19" s="38"/>
      <c r="AC19" s="38"/>
      <c r="AD19" s="38"/>
      <c r="AE19" s="38"/>
      <c r="AF19" s="38"/>
      <c r="AG19" s="38"/>
      <c r="AH19" s="39"/>
      <c r="AI19" s="24"/>
      <c r="AJ19" s="22"/>
      <c r="AK19" s="22"/>
      <c r="AL19" s="22"/>
      <c r="AM19" s="22"/>
      <c r="AN19" s="22"/>
      <c r="AO19" s="22"/>
      <c r="AP19" s="22"/>
      <c r="AQ19" s="22"/>
      <c r="AR19" s="23"/>
      <c r="AS19" s="22"/>
      <c r="AT19" s="23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4"/>
      <c r="BF19" s="22"/>
      <c r="BG19" s="22"/>
      <c r="BH19" s="22"/>
      <c r="BI19" s="22"/>
      <c r="BJ19" s="22"/>
      <c r="BK19" s="22"/>
      <c r="BL19" s="22"/>
      <c r="BM19" s="22"/>
      <c r="BN19" s="23"/>
      <c r="BO19" s="24"/>
      <c r="BP19" s="22"/>
      <c r="BQ19" s="22"/>
      <c r="BR19" s="22"/>
      <c r="BS19" s="22"/>
      <c r="BT19" s="22"/>
      <c r="BU19" s="22"/>
      <c r="BV19" s="22"/>
      <c r="BW19" s="22"/>
      <c r="BX19" s="23"/>
      <c r="BY19" s="60">
        <f t="shared" si="3"/>
        <v>0</v>
      </c>
      <c r="BZ19" s="60">
        <f t="shared" si="3"/>
        <v>0</v>
      </c>
      <c r="CA19" s="60">
        <v>3</v>
      </c>
      <c r="CB19" s="61">
        <f>(BY19-BZ19)/CA19</f>
        <v>0</v>
      </c>
      <c r="CC19" s="60">
        <f t="shared" si="4"/>
        <v>0</v>
      </c>
      <c r="CD19" s="60">
        <f t="shared" si="4"/>
        <v>0</v>
      </c>
      <c r="CE19" s="61">
        <f>(CC19-CD19)/CA19</f>
        <v>0</v>
      </c>
      <c r="CF19" s="60">
        <f t="shared" si="5"/>
        <v>0</v>
      </c>
      <c r="CG19" s="60">
        <f t="shared" si="5"/>
        <v>0</v>
      </c>
      <c r="CH19" s="61">
        <f>(CF19-CG19)/CA19</f>
        <v>0</v>
      </c>
      <c r="CI19" s="42"/>
    </row>
    <row r="20" spans="2:87" ht="69.95" customHeight="1" thickBot="1">
      <c r="B20" s="4" t="s">
        <v>34</v>
      </c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3"/>
      <c r="BZ20" s="33"/>
      <c r="CA20" s="33"/>
      <c r="CB20" s="34"/>
      <c r="CC20" s="33"/>
      <c r="CD20" s="33"/>
      <c r="CE20" s="34"/>
      <c r="CF20" s="33"/>
      <c r="CG20" s="33"/>
      <c r="CH20" s="34"/>
      <c r="CI20" s="34"/>
    </row>
    <row r="21" spans="2:87" ht="137.25" thickBot="1">
      <c r="B21" s="9"/>
      <c r="C21" s="10" t="s">
        <v>9</v>
      </c>
      <c r="D21" s="10"/>
      <c r="E21" s="11" t="s">
        <v>10</v>
      </c>
      <c r="F21" s="11" t="s">
        <v>11</v>
      </c>
      <c r="G21" s="11" t="s">
        <v>12</v>
      </c>
      <c r="H21" s="11" t="s">
        <v>13</v>
      </c>
      <c r="I21" s="12" t="s">
        <v>14</v>
      </c>
      <c r="J21" s="13"/>
      <c r="K21" s="13"/>
      <c r="L21" s="13"/>
      <c r="M21" s="13"/>
      <c r="N21" s="14"/>
      <c r="O21" s="11" t="s">
        <v>10</v>
      </c>
      <c r="P21" s="11" t="s">
        <v>11</v>
      </c>
      <c r="Q21" s="11" t="s">
        <v>12</v>
      </c>
      <c r="R21" s="11" t="s">
        <v>13</v>
      </c>
      <c r="S21" s="12" t="s">
        <v>14</v>
      </c>
      <c r="T21" s="13"/>
      <c r="U21" s="13"/>
      <c r="V21" s="13"/>
      <c r="W21" s="13"/>
      <c r="X21" s="13"/>
      <c r="Y21" s="15" t="s">
        <v>10</v>
      </c>
      <c r="Z21" s="11" t="s">
        <v>11</v>
      </c>
      <c r="AA21" s="11" t="s">
        <v>12</v>
      </c>
      <c r="AB21" s="11"/>
      <c r="AC21" s="12" t="s">
        <v>14</v>
      </c>
      <c r="AD21" s="13"/>
      <c r="AE21" s="13"/>
      <c r="AF21" s="13"/>
      <c r="AG21" s="13"/>
      <c r="AH21" s="14"/>
      <c r="AI21" s="11" t="s">
        <v>10</v>
      </c>
      <c r="AJ21" s="11" t="s">
        <v>11</v>
      </c>
      <c r="AK21" s="11" t="s">
        <v>12</v>
      </c>
      <c r="AL21" s="11" t="s">
        <v>13</v>
      </c>
      <c r="AM21" s="12" t="s">
        <v>14</v>
      </c>
      <c r="AN21" s="13"/>
      <c r="AO21" s="13"/>
      <c r="AP21" s="13"/>
      <c r="AQ21" s="13"/>
      <c r="AR21" s="14"/>
      <c r="AS21" s="13"/>
      <c r="AT21" s="14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6"/>
      <c r="BF21" s="13"/>
      <c r="BG21" s="13"/>
      <c r="BH21" s="13"/>
      <c r="BI21" s="13"/>
      <c r="BJ21" s="13"/>
      <c r="BK21" s="13"/>
      <c r="BL21" s="13"/>
      <c r="BM21" s="13"/>
      <c r="BN21" s="14"/>
      <c r="BO21" s="16"/>
      <c r="BP21" s="13"/>
      <c r="BQ21" s="13"/>
      <c r="BR21" s="13"/>
      <c r="BS21" s="13"/>
      <c r="BT21" s="13"/>
      <c r="BU21" s="13"/>
      <c r="BV21" s="13"/>
      <c r="BW21" s="13"/>
      <c r="BX21" s="14"/>
      <c r="BY21" s="17" t="s">
        <v>10</v>
      </c>
      <c r="BZ21" s="17" t="s">
        <v>11</v>
      </c>
      <c r="CA21" s="17" t="s">
        <v>15</v>
      </c>
      <c r="CB21" s="18" t="s">
        <v>35</v>
      </c>
      <c r="CC21" s="17" t="s">
        <v>12</v>
      </c>
      <c r="CD21" s="17" t="s">
        <v>13</v>
      </c>
      <c r="CE21" s="18" t="s">
        <v>17</v>
      </c>
      <c r="CF21" s="17" t="s">
        <v>18</v>
      </c>
      <c r="CG21" s="17" t="s">
        <v>19</v>
      </c>
      <c r="CH21" s="18" t="s">
        <v>36</v>
      </c>
      <c r="CI21" s="19" t="s">
        <v>21</v>
      </c>
    </row>
    <row r="22" spans="2:87" ht="50.1" customHeight="1" thickBot="1">
      <c r="B22" s="20">
        <v>1</v>
      </c>
      <c r="C22" s="21" t="s">
        <v>140</v>
      </c>
      <c r="D22" s="21" t="s">
        <v>141</v>
      </c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4"/>
      <c r="P22" s="22"/>
      <c r="Q22" s="22"/>
      <c r="R22" s="22"/>
      <c r="S22" s="22"/>
      <c r="T22" s="22"/>
      <c r="U22" s="22"/>
      <c r="V22" s="22"/>
      <c r="W22" s="22"/>
      <c r="X22" s="22"/>
      <c r="Y22" s="24"/>
      <c r="Z22" s="22"/>
      <c r="AA22" s="22"/>
      <c r="AB22" s="22"/>
      <c r="AC22" s="22"/>
      <c r="AD22" s="22"/>
      <c r="AE22" s="22"/>
      <c r="AF22" s="22"/>
      <c r="AG22" s="22"/>
      <c r="AH22" s="23"/>
      <c r="AI22" s="24"/>
      <c r="AJ22" s="22"/>
      <c r="AK22" s="22"/>
      <c r="AL22" s="22"/>
      <c r="AM22" s="22"/>
      <c r="AN22" s="22"/>
      <c r="AO22" s="22"/>
      <c r="AP22" s="22"/>
      <c r="AQ22" s="22"/>
      <c r="AR22" s="23"/>
      <c r="AS22" s="22"/>
      <c r="AT22" s="23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4"/>
      <c r="BF22" s="22"/>
      <c r="BG22" s="22"/>
      <c r="BH22" s="22"/>
      <c r="BI22" s="22"/>
      <c r="BJ22" s="22"/>
      <c r="BK22" s="22"/>
      <c r="BL22" s="22"/>
      <c r="BM22" s="22"/>
      <c r="BN22" s="23"/>
      <c r="BO22" s="24"/>
      <c r="BP22" s="22"/>
      <c r="BQ22" s="22"/>
      <c r="BR22" s="22"/>
      <c r="BS22" s="22"/>
      <c r="BT22" s="22"/>
      <c r="BU22" s="22"/>
      <c r="BV22" s="22"/>
      <c r="BW22" s="22"/>
      <c r="BX22" s="23"/>
      <c r="BY22" s="58">
        <f t="shared" ref="BY22:BZ25" si="6">E22+O22+Y22+AI22</f>
        <v>0</v>
      </c>
      <c r="BZ22" s="58">
        <f t="shared" si="6"/>
        <v>0</v>
      </c>
      <c r="CA22" s="58">
        <v>3</v>
      </c>
      <c r="CB22" s="59">
        <f>(BY22-BZ22)/CA22</f>
        <v>0</v>
      </c>
      <c r="CC22" s="58">
        <f t="shared" ref="CC22:CD25" si="7">G22+Q22+AA22+AK22</f>
        <v>0</v>
      </c>
      <c r="CD22" s="58">
        <f t="shared" si="7"/>
        <v>0</v>
      </c>
      <c r="CE22" s="59">
        <f>(CC22-CD22)/CA22</f>
        <v>0</v>
      </c>
      <c r="CF22" s="58">
        <f t="shared" ref="CF22:CG25" si="8">I22+K22+M22+S22+U22+W22+AC22+AE22+AG22+AM22+AO22+AQ22</f>
        <v>0</v>
      </c>
      <c r="CG22" s="58">
        <f t="shared" si="8"/>
        <v>0</v>
      </c>
      <c r="CH22" s="59">
        <f>(CF22-CG22)/CA22</f>
        <v>0</v>
      </c>
      <c r="CI22" s="27"/>
    </row>
    <row r="23" spans="2:87" ht="50.1" customHeight="1" thickBot="1">
      <c r="B23" s="20">
        <v>2</v>
      </c>
      <c r="C23" s="21" t="s">
        <v>142</v>
      </c>
      <c r="D23" s="21" t="s">
        <v>143</v>
      </c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2"/>
      <c r="Q23" s="22"/>
      <c r="R23" s="22"/>
      <c r="S23" s="22"/>
      <c r="T23" s="22"/>
      <c r="U23" s="22"/>
      <c r="V23" s="22"/>
      <c r="W23" s="22"/>
      <c r="X23" s="23"/>
      <c r="Y23" s="28"/>
      <c r="Z23" s="29"/>
      <c r="AA23" s="29"/>
      <c r="AB23" s="29"/>
      <c r="AC23" s="29"/>
      <c r="AD23" s="29"/>
      <c r="AE23" s="29"/>
      <c r="AF23" s="29"/>
      <c r="AG23" s="29"/>
      <c r="AH23" s="30"/>
      <c r="AI23" s="24"/>
      <c r="AJ23" s="22"/>
      <c r="AK23" s="22"/>
      <c r="AL23" s="22"/>
      <c r="AM23" s="22"/>
      <c r="AN23" s="22"/>
      <c r="AO23" s="22"/>
      <c r="AP23" s="22"/>
      <c r="AQ23" s="22"/>
      <c r="AR23" s="23"/>
      <c r="AS23" s="22"/>
      <c r="AT23" s="23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4"/>
      <c r="BF23" s="22"/>
      <c r="BG23" s="22"/>
      <c r="BH23" s="22"/>
      <c r="BI23" s="22"/>
      <c r="BJ23" s="22"/>
      <c r="BK23" s="22"/>
      <c r="BL23" s="22"/>
      <c r="BM23" s="22"/>
      <c r="BN23" s="23"/>
      <c r="BO23" s="24"/>
      <c r="BP23" s="22"/>
      <c r="BQ23" s="22"/>
      <c r="BR23" s="22"/>
      <c r="BS23" s="22"/>
      <c r="BT23" s="22"/>
      <c r="BU23" s="22"/>
      <c r="BV23" s="22"/>
      <c r="BW23" s="22"/>
      <c r="BX23" s="23"/>
      <c r="BY23" s="58">
        <f t="shared" si="6"/>
        <v>0</v>
      </c>
      <c r="BZ23" s="58">
        <f t="shared" si="6"/>
        <v>0</v>
      </c>
      <c r="CA23" s="58">
        <v>3</v>
      </c>
      <c r="CB23" s="59">
        <f>(BY23-BZ23)/CA23</f>
        <v>0</v>
      </c>
      <c r="CC23" s="58">
        <f t="shared" si="7"/>
        <v>0</v>
      </c>
      <c r="CD23" s="58">
        <f t="shared" si="7"/>
        <v>0</v>
      </c>
      <c r="CE23" s="59">
        <f>(CC23-CD23)/CA23</f>
        <v>0</v>
      </c>
      <c r="CF23" s="58">
        <f t="shared" si="8"/>
        <v>0</v>
      </c>
      <c r="CG23" s="58">
        <f t="shared" si="8"/>
        <v>0</v>
      </c>
      <c r="CH23" s="59">
        <f>(CF23-CG23)/CA23</f>
        <v>0</v>
      </c>
      <c r="CI23" s="27"/>
    </row>
    <row r="24" spans="2:87" ht="50.1" customHeight="1" thickBot="1">
      <c r="B24" s="20">
        <v>3</v>
      </c>
      <c r="C24" s="21" t="s">
        <v>144</v>
      </c>
      <c r="D24" s="21" t="s">
        <v>145</v>
      </c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4"/>
      <c r="P24" s="22"/>
      <c r="Q24" s="22"/>
      <c r="R24" s="22"/>
      <c r="S24" s="22"/>
      <c r="T24" s="22"/>
      <c r="U24" s="22"/>
      <c r="V24" s="22"/>
      <c r="W24" s="22"/>
      <c r="X24" s="22"/>
      <c r="Y24" s="24"/>
      <c r="Z24" s="22"/>
      <c r="AA24" s="22"/>
      <c r="AB24" s="22"/>
      <c r="AC24" s="22"/>
      <c r="AD24" s="22"/>
      <c r="AE24" s="22"/>
      <c r="AF24" s="22"/>
      <c r="AG24" s="22"/>
      <c r="AH24" s="23"/>
      <c r="AI24" s="24"/>
      <c r="AJ24" s="22"/>
      <c r="AK24" s="22"/>
      <c r="AL24" s="22"/>
      <c r="AM24" s="22"/>
      <c r="AN24" s="22"/>
      <c r="AO24" s="22"/>
      <c r="AP24" s="22"/>
      <c r="AQ24" s="22"/>
      <c r="AR24" s="23"/>
      <c r="AS24" s="22"/>
      <c r="AT24" s="23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4"/>
      <c r="BF24" s="22"/>
      <c r="BG24" s="22"/>
      <c r="BH24" s="22"/>
      <c r="BI24" s="22"/>
      <c r="BJ24" s="22"/>
      <c r="BK24" s="22"/>
      <c r="BL24" s="22"/>
      <c r="BM24" s="22"/>
      <c r="BN24" s="23"/>
      <c r="BO24" s="24"/>
      <c r="BP24" s="22"/>
      <c r="BQ24" s="22"/>
      <c r="BR24" s="22"/>
      <c r="BS24" s="22"/>
      <c r="BT24" s="22"/>
      <c r="BU24" s="22"/>
      <c r="BV24" s="22"/>
      <c r="BW24" s="22"/>
      <c r="BX24" s="23"/>
      <c r="BY24" s="58">
        <f t="shared" si="6"/>
        <v>0</v>
      </c>
      <c r="BZ24" s="58">
        <f t="shared" si="6"/>
        <v>0</v>
      </c>
      <c r="CA24" s="58">
        <v>3</v>
      </c>
      <c r="CB24" s="59">
        <f>(BY24-BZ24)/CA24</f>
        <v>0</v>
      </c>
      <c r="CC24" s="58">
        <f t="shared" si="7"/>
        <v>0</v>
      </c>
      <c r="CD24" s="58">
        <f t="shared" si="7"/>
        <v>0</v>
      </c>
      <c r="CE24" s="59">
        <f>(CC24-CD24)/CA24</f>
        <v>0</v>
      </c>
      <c r="CF24" s="58">
        <f t="shared" si="8"/>
        <v>0</v>
      </c>
      <c r="CG24" s="58">
        <f t="shared" si="8"/>
        <v>0</v>
      </c>
      <c r="CH24" s="59">
        <f>(CF24-CG24)/CA24</f>
        <v>0</v>
      </c>
      <c r="CI24" s="27"/>
    </row>
    <row r="25" spans="2:87" ht="50.1" customHeight="1" thickBot="1">
      <c r="B25" s="36">
        <v>4</v>
      </c>
      <c r="C25" s="21" t="s">
        <v>146</v>
      </c>
      <c r="D25" s="21" t="s">
        <v>147</v>
      </c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4"/>
      <c r="P25" s="22"/>
      <c r="Q25" s="22"/>
      <c r="R25" s="22"/>
      <c r="S25" s="22"/>
      <c r="T25" s="22"/>
      <c r="U25" s="22"/>
      <c r="V25" s="22"/>
      <c r="W25" s="22"/>
      <c r="X25" s="22"/>
      <c r="Y25" s="37"/>
      <c r="Z25" s="38"/>
      <c r="AA25" s="38"/>
      <c r="AB25" s="38"/>
      <c r="AC25" s="38"/>
      <c r="AD25" s="38"/>
      <c r="AE25" s="38"/>
      <c r="AF25" s="38"/>
      <c r="AG25" s="38"/>
      <c r="AH25" s="39"/>
      <c r="AI25" s="24"/>
      <c r="AJ25" s="22"/>
      <c r="AK25" s="22"/>
      <c r="AL25" s="22"/>
      <c r="AM25" s="22"/>
      <c r="AN25" s="22"/>
      <c r="AO25" s="22"/>
      <c r="AP25" s="22"/>
      <c r="AQ25" s="22"/>
      <c r="AR25" s="23"/>
      <c r="AS25" s="22"/>
      <c r="AT25" s="23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4"/>
      <c r="BF25" s="22"/>
      <c r="BG25" s="22"/>
      <c r="BH25" s="22"/>
      <c r="BI25" s="22"/>
      <c r="BJ25" s="22"/>
      <c r="BK25" s="22"/>
      <c r="BL25" s="22"/>
      <c r="BM25" s="22"/>
      <c r="BN25" s="23"/>
      <c r="BO25" s="24"/>
      <c r="BP25" s="22"/>
      <c r="BQ25" s="22"/>
      <c r="BR25" s="22"/>
      <c r="BS25" s="22"/>
      <c r="BT25" s="22"/>
      <c r="BU25" s="22"/>
      <c r="BV25" s="22"/>
      <c r="BW25" s="22"/>
      <c r="BX25" s="23"/>
      <c r="BY25" s="60">
        <f t="shared" si="6"/>
        <v>0</v>
      </c>
      <c r="BZ25" s="60">
        <f t="shared" si="6"/>
        <v>0</v>
      </c>
      <c r="CA25" s="60">
        <v>3</v>
      </c>
      <c r="CB25" s="61">
        <f>(BY25-BZ25)/CA25</f>
        <v>0</v>
      </c>
      <c r="CC25" s="60">
        <f t="shared" si="7"/>
        <v>0</v>
      </c>
      <c r="CD25" s="60">
        <f t="shared" si="7"/>
        <v>0</v>
      </c>
      <c r="CE25" s="61">
        <f>(CC25-CD25)/CA25</f>
        <v>0</v>
      </c>
      <c r="CF25" s="60">
        <f t="shared" si="8"/>
        <v>0</v>
      </c>
      <c r="CG25" s="60">
        <f t="shared" si="8"/>
        <v>0</v>
      </c>
      <c r="CH25" s="61">
        <f>(CF25-CG25)/CA25</f>
        <v>0</v>
      </c>
      <c r="CI25" s="42"/>
    </row>
    <row r="26" spans="2:87" ht="69.95" customHeight="1" thickBot="1">
      <c r="B26" s="4" t="s">
        <v>43</v>
      </c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3"/>
      <c r="CA26" s="62"/>
      <c r="CB26" s="34"/>
      <c r="CC26" s="33"/>
      <c r="CD26" s="33"/>
      <c r="CE26" s="34"/>
      <c r="CF26" s="33"/>
      <c r="CG26" s="33"/>
      <c r="CH26" s="34"/>
      <c r="CI26" s="34"/>
    </row>
    <row r="27" spans="2:87" ht="137.25" thickBot="1">
      <c r="B27" s="9"/>
      <c r="C27" s="10" t="s">
        <v>9</v>
      </c>
      <c r="D27" s="10"/>
      <c r="E27" s="11" t="s">
        <v>10</v>
      </c>
      <c r="F27" s="11" t="s">
        <v>11</v>
      </c>
      <c r="G27" s="11" t="s">
        <v>12</v>
      </c>
      <c r="H27" s="11" t="s">
        <v>13</v>
      </c>
      <c r="I27" s="12" t="s">
        <v>14</v>
      </c>
      <c r="J27" s="13"/>
      <c r="K27" s="13"/>
      <c r="L27" s="13"/>
      <c r="M27" s="13"/>
      <c r="N27" s="14"/>
      <c r="O27" s="11" t="s">
        <v>10</v>
      </c>
      <c r="P27" s="11" t="s">
        <v>11</v>
      </c>
      <c r="Q27" s="11" t="s">
        <v>12</v>
      </c>
      <c r="R27" s="11" t="s">
        <v>13</v>
      </c>
      <c r="S27" s="12" t="s">
        <v>14</v>
      </c>
      <c r="T27" s="13"/>
      <c r="U27" s="13"/>
      <c r="V27" s="13"/>
      <c r="W27" s="13"/>
      <c r="X27" s="13"/>
      <c r="Y27" s="15" t="s">
        <v>10</v>
      </c>
      <c r="Z27" s="11" t="s">
        <v>11</v>
      </c>
      <c r="AA27" s="11" t="s">
        <v>12</v>
      </c>
      <c r="AB27" s="11" t="s">
        <v>13</v>
      </c>
      <c r="AC27" s="12" t="s">
        <v>14</v>
      </c>
      <c r="AD27" s="13"/>
      <c r="AE27" s="13"/>
      <c r="AF27" s="13"/>
      <c r="AG27" s="13"/>
      <c r="AH27" s="14"/>
      <c r="AI27" s="11" t="s">
        <v>10</v>
      </c>
      <c r="AJ27" s="11" t="s">
        <v>11</v>
      </c>
      <c r="AK27" s="11" t="s">
        <v>12</v>
      </c>
      <c r="AL27" s="11" t="s">
        <v>13</v>
      </c>
      <c r="AM27" s="12" t="s">
        <v>14</v>
      </c>
      <c r="AN27" s="13"/>
      <c r="AO27" s="13"/>
      <c r="AP27" s="13"/>
      <c r="AQ27" s="13"/>
      <c r="AR27" s="14"/>
      <c r="AS27" s="13"/>
      <c r="AT27" s="14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6"/>
      <c r="BF27" s="13"/>
      <c r="BG27" s="13"/>
      <c r="BH27" s="13"/>
      <c r="BI27" s="13"/>
      <c r="BJ27" s="13"/>
      <c r="BK27" s="13"/>
      <c r="BL27" s="13"/>
      <c r="BM27" s="13"/>
      <c r="BN27" s="14"/>
      <c r="BO27" s="16"/>
      <c r="BP27" s="13"/>
      <c r="BQ27" s="13"/>
      <c r="BR27" s="13"/>
      <c r="BS27" s="13"/>
      <c r="BT27" s="13"/>
      <c r="BU27" s="13"/>
      <c r="BV27" s="13"/>
      <c r="BW27" s="13"/>
      <c r="BX27" s="14"/>
      <c r="BY27" s="17" t="s">
        <v>10</v>
      </c>
      <c r="BZ27" s="17" t="s">
        <v>11</v>
      </c>
      <c r="CA27" s="17" t="s">
        <v>15</v>
      </c>
      <c r="CB27" s="18" t="s">
        <v>35</v>
      </c>
      <c r="CC27" s="17" t="s">
        <v>12</v>
      </c>
      <c r="CD27" s="17" t="s">
        <v>13</v>
      </c>
      <c r="CE27" s="18" t="s">
        <v>17</v>
      </c>
      <c r="CF27" s="17" t="s">
        <v>18</v>
      </c>
      <c r="CG27" s="17" t="s">
        <v>19</v>
      </c>
      <c r="CH27" s="18" t="s">
        <v>36</v>
      </c>
      <c r="CI27" s="19" t="s">
        <v>21</v>
      </c>
    </row>
    <row r="28" spans="2:87" ht="50.1" customHeight="1" thickBot="1">
      <c r="B28" s="20">
        <v>1</v>
      </c>
      <c r="C28" s="21" t="s">
        <v>148</v>
      </c>
      <c r="D28" s="21" t="s">
        <v>149</v>
      </c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4"/>
      <c r="P28" s="22"/>
      <c r="Q28" s="22"/>
      <c r="R28" s="22"/>
      <c r="S28" s="22"/>
      <c r="T28" s="22"/>
      <c r="U28" s="22"/>
      <c r="V28" s="22"/>
      <c r="W28" s="22"/>
      <c r="X28" s="22"/>
      <c r="Y28" s="24"/>
      <c r="Z28" s="22"/>
      <c r="AA28" s="22"/>
      <c r="AB28" s="22"/>
      <c r="AC28" s="22"/>
      <c r="AD28" s="22"/>
      <c r="AE28" s="22"/>
      <c r="AF28" s="22"/>
      <c r="AG28" s="22"/>
      <c r="AH28" s="23"/>
      <c r="AI28" s="24"/>
      <c r="AJ28" s="22"/>
      <c r="AK28" s="22"/>
      <c r="AL28" s="22"/>
      <c r="AM28" s="22"/>
      <c r="AN28" s="22"/>
      <c r="AO28" s="22"/>
      <c r="AP28" s="22"/>
      <c r="AQ28" s="22"/>
      <c r="AR28" s="23"/>
      <c r="AS28" s="22"/>
      <c r="AT28" s="23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4"/>
      <c r="BF28" s="22"/>
      <c r="BG28" s="22"/>
      <c r="BH28" s="22"/>
      <c r="BI28" s="22"/>
      <c r="BJ28" s="22"/>
      <c r="BK28" s="22"/>
      <c r="BL28" s="22"/>
      <c r="BM28" s="22"/>
      <c r="BN28" s="23"/>
      <c r="BO28" s="24"/>
      <c r="BP28" s="22"/>
      <c r="BQ28" s="22"/>
      <c r="BR28" s="22"/>
      <c r="BS28" s="22"/>
      <c r="BT28" s="22"/>
      <c r="BU28" s="22"/>
      <c r="BV28" s="22"/>
      <c r="BW28" s="22"/>
      <c r="BX28" s="23"/>
      <c r="BY28" s="58">
        <f t="shared" ref="BY28:BZ31" si="9">E28+O28+Y28+AI28</f>
        <v>0</v>
      </c>
      <c r="BZ28" s="58">
        <f t="shared" si="9"/>
        <v>0</v>
      </c>
      <c r="CA28" s="58">
        <v>3</v>
      </c>
      <c r="CB28" s="59">
        <f>(BY28-BZ28)/CA28</f>
        <v>0</v>
      </c>
      <c r="CC28" s="58">
        <f t="shared" ref="CC28:CD31" si="10">G28+Q28+AA28+AK28</f>
        <v>0</v>
      </c>
      <c r="CD28" s="58">
        <f t="shared" si="10"/>
        <v>0</v>
      </c>
      <c r="CE28" s="59">
        <f>(CC28-CD28)/CA28</f>
        <v>0</v>
      </c>
      <c r="CF28" s="58">
        <f t="shared" ref="CF28:CG31" si="11">I28+K28+M28+S28+U28+W28+AC28+AE28+AG28+AM28+AO28+AQ28</f>
        <v>0</v>
      </c>
      <c r="CG28" s="58">
        <f t="shared" si="11"/>
        <v>0</v>
      </c>
      <c r="CH28" s="59">
        <f>(CF28-CG28)/CA28</f>
        <v>0</v>
      </c>
      <c r="CI28" s="27"/>
    </row>
    <row r="29" spans="2:87" ht="50.1" customHeight="1" thickBot="1">
      <c r="B29" s="20">
        <v>2</v>
      </c>
      <c r="C29" s="21" t="s">
        <v>41</v>
      </c>
      <c r="D29" s="21" t="s">
        <v>150</v>
      </c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4"/>
      <c r="P29" s="22"/>
      <c r="Q29" s="22"/>
      <c r="R29" s="22"/>
      <c r="S29" s="22"/>
      <c r="T29" s="22"/>
      <c r="U29" s="22"/>
      <c r="V29" s="22"/>
      <c r="W29" s="22"/>
      <c r="X29" s="23"/>
      <c r="Y29" s="28"/>
      <c r="Z29" s="29"/>
      <c r="AA29" s="29"/>
      <c r="AB29" s="29"/>
      <c r="AC29" s="29"/>
      <c r="AD29" s="29"/>
      <c r="AE29" s="29"/>
      <c r="AF29" s="29"/>
      <c r="AG29" s="29"/>
      <c r="AH29" s="30"/>
      <c r="AI29" s="24"/>
      <c r="AJ29" s="22"/>
      <c r="AK29" s="22"/>
      <c r="AL29" s="22"/>
      <c r="AM29" s="22"/>
      <c r="AN29" s="22"/>
      <c r="AO29" s="22"/>
      <c r="AP29" s="22"/>
      <c r="AQ29" s="22"/>
      <c r="AR29" s="23"/>
      <c r="AS29" s="22"/>
      <c r="AT29" s="23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4"/>
      <c r="BF29" s="22"/>
      <c r="BG29" s="22"/>
      <c r="BH29" s="22"/>
      <c r="BI29" s="22"/>
      <c r="BJ29" s="22"/>
      <c r="BK29" s="22"/>
      <c r="BL29" s="22"/>
      <c r="BM29" s="22"/>
      <c r="BN29" s="23"/>
      <c r="BO29" s="24"/>
      <c r="BP29" s="22"/>
      <c r="BQ29" s="22"/>
      <c r="BR29" s="22"/>
      <c r="BS29" s="22"/>
      <c r="BT29" s="22"/>
      <c r="BU29" s="22"/>
      <c r="BV29" s="22"/>
      <c r="BW29" s="22"/>
      <c r="BX29" s="23"/>
      <c r="BY29" s="58">
        <f t="shared" si="9"/>
        <v>0</v>
      </c>
      <c r="BZ29" s="58">
        <f t="shared" si="9"/>
        <v>0</v>
      </c>
      <c r="CA29" s="58">
        <v>3</v>
      </c>
      <c r="CB29" s="59">
        <f>(BY29-BZ29)/CA29</f>
        <v>0</v>
      </c>
      <c r="CC29" s="58">
        <f t="shared" si="10"/>
        <v>0</v>
      </c>
      <c r="CD29" s="58">
        <f t="shared" si="10"/>
        <v>0</v>
      </c>
      <c r="CE29" s="59">
        <f>(CC29-CD29)/CA29</f>
        <v>0</v>
      </c>
      <c r="CF29" s="58">
        <f t="shared" si="11"/>
        <v>0</v>
      </c>
      <c r="CG29" s="58">
        <f t="shared" si="11"/>
        <v>0</v>
      </c>
      <c r="CH29" s="59">
        <f>(CF29-CG29)/CA29</f>
        <v>0</v>
      </c>
      <c r="CI29" s="27"/>
    </row>
    <row r="30" spans="2:87" ht="50.1" customHeight="1" thickBot="1">
      <c r="B30" s="20">
        <v>3</v>
      </c>
      <c r="C30" s="47" t="s">
        <v>151</v>
      </c>
      <c r="D30" s="47" t="s">
        <v>152</v>
      </c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4"/>
      <c r="P30" s="22"/>
      <c r="Q30" s="22"/>
      <c r="R30" s="22"/>
      <c r="S30" s="22"/>
      <c r="T30" s="22"/>
      <c r="U30" s="22"/>
      <c r="V30" s="22"/>
      <c r="W30" s="22"/>
      <c r="X30" s="22"/>
      <c r="Y30" s="24"/>
      <c r="Z30" s="22"/>
      <c r="AA30" s="22"/>
      <c r="AB30" s="22"/>
      <c r="AC30" s="22"/>
      <c r="AD30" s="22"/>
      <c r="AE30" s="22"/>
      <c r="AF30" s="22"/>
      <c r="AG30" s="22"/>
      <c r="AH30" s="23"/>
      <c r="AI30" s="24"/>
      <c r="AJ30" s="22"/>
      <c r="AK30" s="22"/>
      <c r="AL30" s="22"/>
      <c r="AM30" s="22"/>
      <c r="AN30" s="22"/>
      <c r="AO30" s="22"/>
      <c r="AP30" s="22"/>
      <c r="AQ30" s="22"/>
      <c r="AR30" s="23"/>
      <c r="AS30" s="22"/>
      <c r="AT30" s="23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4"/>
      <c r="BF30" s="22"/>
      <c r="BG30" s="22"/>
      <c r="BH30" s="22"/>
      <c r="BI30" s="22"/>
      <c r="BJ30" s="22"/>
      <c r="BK30" s="22"/>
      <c r="BL30" s="22"/>
      <c r="BM30" s="22"/>
      <c r="BN30" s="23"/>
      <c r="BO30" s="24"/>
      <c r="BP30" s="22"/>
      <c r="BQ30" s="22"/>
      <c r="BR30" s="22"/>
      <c r="BS30" s="22"/>
      <c r="BT30" s="22"/>
      <c r="BU30" s="22"/>
      <c r="BV30" s="22"/>
      <c r="BW30" s="22"/>
      <c r="BX30" s="23"/>
      <c r="BY30" s="58">
        <f t="shared" si="9"/>
        <v>0</v>
      </c>
      <c r="BZ30" s="58">
        <f t="shared" si="9"/>
        <v>0</v>
      </c>
      <c r="CA30" s="58">
        <v>3</v>
      </c>
      <c r="CB30" s="59">
        <f>(BY30-BZ30)/CA30</f>
        <v>0</v>
      </c>
      <c r="CC30" s="58">
        <f t="shared" si="10"/>
        <v>0</v>
      </c>
      <c r="CD30" s="58">
        <f t="shared" si="10"/>
        <v>0</v>
      </c>
      <c r="CE30" s="59">
        <f>(CC30-CD30)/CA30</f>
        <v>0</v>
      </c>
      <c r="CF30" s="58">
        <f t="shared" si="11"/>
        <v>0</v>
      </c>
      <c r="CG30" s="58">
        <f t="shared" si="11"/>
        <v>0</v>
      </c>
      <c r="CH30" s="59">
        <f>(CF30-CG30)/CA30</f>
        <v>0</v>
      </c>
      <c r="CI30" s="27"/>
    </row>
    <row r="31" spans="2:87" ht="50.1" customHeight="1" thickBot="1">
      <c r="B31" s="36">
        <v>4</v>
      </c>
      <c r="C31" s="21" t="s">
        <v>153</v>
      </c>
      <c r="D31" s="21" t="s">
        <v>154</v>
      </c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4"/>
      <c r="P31" s="22"/>
      <c r="Q31" s="22"/>
      <c r="R31" s="22"/>
      <c r="S31" s="22"/>
      <c r="T31" s="22"/>
      <c r="U31" s="22"/>
      <c r="V31" s="22"/>
      <c r="W31" s="22"/>
      <c r="X31" s="22"/>
      <c r="Y31" s="37"/>
      <c r="Z31" s="38"/>
      <c r="AA31" s="38"/>
      <c r="AB31" s="38"/>
      <c r="AC31" s="38"/>
      <c r="AD31" s="38"/>
      <c r="AE31" s="38"/>
      <c r="AF31" s="38"/>
      <c r="AG31" s="38"/>
      <c r="AH31" s="39"/>
      <c r="AI31" s="24"/>
      <c r="AJ31" s="22"/>
      <c r="AK31" s="22"/>
      <c r="AL31" s="22"/>
      <c r="AM31" s="22"/>
      <c r="AN31" s="22"/>
      <c r="AO31" s="22"/>
      <c r="AP31" s="22"/>
      <c r="AQ31" s="22"/>
      <c r="AR31" s="23"/>
      <c r="AS31" s="22"/>
      <c r="AT31" s="23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4"/>
      <c r="BF31" s="22"/>
      <c r="BG31" s="22"/>
      <c r="BH31" s="22"/>
      <c r="BI31" s="22"/>
      <c r="BJ31" s="22"/>
      <c r="BK31" s="22"/>
      <c r="BL31" s="22"/>
      <c r="BM31" s="22"/>
      <c r="BN31" s="23"/>
      <c r="BO31" s="24"/>
      <c r="BP31" s="22"/>
      <c r="BQ31" s="22"/>
      <c r="BR31" s="22"/>
      <c r="BS31" s="22"/>
      <c r="BT31" s="22"/>
      <c r="BU31" s="22"/>
      <c r="BV31" s="22"/>
      <c r="BW31" s="22"/>
      <c r="BX31" s="23"/>
      <c r="BY31" s="60">
        <f t="shared" si="9"/>
        <v>0</v>
      </c>
      <c r="BZ31" s="60">
        <f t="shared" si="9"/>
        <v>0</v>
      </c>
      <c r="CA31" s="60">
        <v>3</v>
      </c>
      <c r="CB31" s="61">
        <f>(BY31-BZ31)/CA31</f>
        <v>0</v>
      </c>
      <c r="CC31" s="60">
        <f t="shared" si="10"/>
        <v>0</v>
      </c>
      <c r="CD31" s="60">
        <f t="shared" si="10"/>
        <v>0</v>
      </c>
      <c r="CE31" s="61">
        <f>(CC31-CD31)/CA31</f>
        <v>0</v>
      </c>
      <c r="CF31" s="60">
        <f t="shared" si="11"/>
        <v>0</v>
      </c>
      <c r="CG31" s="60">
        <f t="shared" si="11"/>
        <v>0</v>
      </c>
      <c r="CH31" s="61">
        <f>(CF31-CG31)/CA31</f>
        <v>0</v>
      </c>
      <c r="CI31" s="42"/>
    </row>
  </sheetData>
  <mergeCells count="2">
    <mergeCell ref="H1:AL2"/>
    <mergeCell ref="E5:AR5"/>
  </mergeCells>
  <pageMargins left="0.74803149606299202" right="0.74803149606299202" top="0.23622047244094499" bottom="0.23622047244094499" header="0" footer="0"/>
  <pageSetup scale="32" fitToHeight="2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rgb="FFFF0000"/>
  </sheetPr>
  <dimension ref="A1:CI19"/>
  <sheetViews>
    <sheetView topLeftCell="A2" zoomScale="40" zoomScaleNormal="40" zoomScaleSheetLayoutView="25" workbookViewId="0">
      <selection activeCell="D29" sqref="D29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44" width="4.7109375" customWidth="1"/>
    <col min="45" max="45" width="0.5703125" hidden="1" customWidth="1"/>
    <col min="46" max="75" width="2.7109375" hidden="1" customWidth="1"/>
    <col min="76" max="76" width="5.42578125" hidden="1" customWidth="1"/>
    <col min="77" max="79" width="5.7109375" customWidth="1"/>
    <col min="80" max="80" width="12.140625" customWidth="1"/>
    <col min="81" max="82" width="5.7109375" customWidth="1"/>
    <col min="83" max="83" width="12.140625" customWidth="1"/>
    <col min="84" max="84" width="7.5703125" customWidth="1"/>
    <col min="85" max="85" width="8.7109375" customWidth="1"/>
    <col min="86" max="87" width="12.140625" customWidth="1"/>
  </cols>
  <sheetData>
    <row r="1" spans="1:87">
      <c r="H1" s="203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87"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87" ht="12" customHeigh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87" ht="2.25" customHeight="1">
      <c r="E4" s="2"/>
      <c r="F4" s="2"/>
      <c r="G4" s="3"/>
      <c r="H4" s="3"/>
      <c r="I4" s="3"/>
      <c r="J4" s="3"/>
      <c r="K4" s="3"/>
      <c r="L4" s="3"/>
      <c r="M4" s="3"/>
      <c r="N4" s="3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2" t="s">
        <v>0</v>
      </c>
      <c r="BF4" s="2" t="s">
        <v>1</v>
      </c>
      <c r="BG4" s="3" t="s">
        <v>2</v>
      </c>
      <c r="BH4" s="3" t="s">
        <v>3</v>
      </c>
      <c r="BI4" s="3" t="s">
        <v>4</v>
      </c>
      <c r="BJ4" s="3" t="s">
        <v>5</v>
      </c>
      <c r="BK4" s="3" t="s">
        <v>4</v>
      </c>
      <c r="BL4" s="3" t="s">
        <v>5</v>
      </c>
      <c r="BM4" s="3" t="s">
        <v>4</v>
      </c>
      <c r="BN4" s="3" t="s">
        <v>5</v>
      </c>
      <c r="BO4" s="2" t="s">
        <v>0</v>
      </c>
      <c r="BP4" s="2" t="s">
        <v>1</v>
      </c>
      <c r="BQ4" s="3" t="s">
        <v>2</v>
      </c>
      <c r="BR4" s="3" t="s">
        <v>3</v>
      </c>
      <c r="BS4" s="3" t="s">
        <v>4</v>
      </c>
      <c r="BT4" s="3" t="s">
        <v>5</v>
      </c>
      <c r="BU4" s="3" t="s">
        <v>4</v>
      </c>
      <c r="BV4" s="3" t="s">
        <v>5</v>
      </c>
      <c r="BW4" s="3" t="s">
        <v>4</v>
      </c>
      <c r="BX4" s="3" t="s">
        <v>5</v>
      </c>
    </row>
    <row r="5" spans="1:87" ht="236.25" customHeight="1">
      <c r="C5" s="4"/>
      <c r="D5" s="4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</row>
    <row r="6" spans="1:87" ht="45">
      <c r="C6" s="206" t="s">
        <v>6</v>
      </c>
      <c r="D6" s="206"/>
      <c r="E6" s="206"/>
      <c r="F6" s="206"/>
      <c r="G6" s="206"/>
      <c r="H6" s="206"/>
      <c r="I6" s="206"/>
      <c r="J6" s="206"/>
      <c r="K6" s="206"/>
      <c r="L6" s="206"/>
      <c r="M6" s="4"/>
      <c r="N6" s="4"/>
      <c r="O6" s="4"/>
      <c r="P6" s="4"/>
      <c r="Q6" s="5" t="s">
        <v>61</v>
      </c>
      <c r="R6" s="4"/>
      <c r="S6" s="4"/>
      <c r="T6" s="4"/>
      <c r="U6" s="4"/>
      <c r="V6" s="4"/>
      <c r="W6" s="4"/>
      <c r="X6" s="4"/>
    </row>
    <row r="7" spans="1:87" ht="30">
      <c r="A7" s="6"/>
      <c r="B7" s="4" t="s">
        <v>8</v>
      </c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8"/>
      <c r="CC7" s="6"/>
      <c r="CD7" s="6"/>
      <c r="CE7" s="8"/>
      <c r="CF7" s="6"/>
      <c r="CG7" s="6"/>
      <c r="CH7" s="8"/>
      <c r="CI7" s="8"/>
    </row>
    <row r="8" spans="1:87" ht="13.5" thickBot="1">
      <c r="A8" s="6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8"/>
      <c r="CC8" s="6"/>
      <c r="CD8" s="6"/>
      <c r="CE8" s="8"/>
      <c r="CF8" s="6"/>
      <c r="CG8" s="6"/>
      <c r="CH8" s="8"/>
      <c r="CI8" s="8"/>
    </row>
    <row r="9" spans="1:87" ht="116.1" customHeight="1" thickBot="1">
      <c r="A9" s="8"/>
      <c r="B9" s="9"/>
      <c r="C9" s="10" t="s">
        <v>9</v>
      </c>
      <c r="D9" s="10"/>
      <c r="E9" s="11" t="s">
        <v>10</v>
      </c>
      <c r="F9" s="11" t="s">
        <v>11</v>
      </c>
      <c r="G9" s="11" t="s">
        <v>12</v>
      </c>
      <c r="H9" s="11" t="s">
        <v>13</v>
      </c>
      <c r="I9" s="12" t="s">
        <v>14</v>
      </c>
      <c r="J9" s="13"/>
      <c r="K9" s="13"/>
      <c r="L9" s="13"/>
      <c r="M9" s="13"/>
      <c r="N9" s="14"/>
      <c r="O9" s="11" t="s">
        <v>10</v>
      </c>
      <c r="P9" s="11" t="s">
        <v>11</v>
      </c>
      <c r="Q9" s="11" t="s">
        <v>12</v>
      </c>
      <c r="R9" s="11" t="s">
        <v>13</v>
      </c>
      <c r="S9" s="12" t="s">
        <v>14</v>
      </c>
      <c r="T9" s="13"/>
      <c r="U9" s="13"/>
      <c r="V9" s="13"/>
      <c r="W9" s="13"/>
      <c r="X9" s="13"/>
      <c r="Y9" s="15" t="s">
        <v>10</v>
      </c>
      <c r="Z9" s="11" t="s">
        <v>11</v>
      </c>
      <c r="AA9" s="11" t="s">
        <v>12</v>
      </c>
      <c r="AB9" s="11" t="s">
        <v>13</v>
      </c>
      <c r="AC9" s="12" t="s">
        <v>14</v>
      </c>
      <c r="AD9" s="13"/>
      <c r="AE9" s="13"/>
      <c r="AF9" s="13"/>
      <c r="AG9" s="13"/>
      <c r="AH9" s="14"/>
      <c r="AI9" s="11" t="s">
        <v>10</v>
      </c>
      <c r="AJ9" s="11" t="s">
        <v>11</v>
      </c>
      <c r="AK9" s="11" t="s">
        <v>12</v>
      </c>
      <c r="AL9" s="11" t="s">
        <v>13</v>
      </c>
      <c r="AM9" s="12" t="s">
        <v>14</v>
      </c>
      <c r="AN9" s="13"/>
      <c r="AO9" s="13"/>
      <c r="AP9" s="13"/>
      <c r="AQ9" s="13"/>
      <c r="AR9" s="14"/>
      <c r="AS9" s="13"/>
      <c r="AT9" s="14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6"/>
      <c r="BF9" s="13"/>
      <c r="BG9" s="13"/>
      <c r="BH9" s="13"/>
      <c r="BI9" s="13"/>
      <c r="BJ9" s="13"/>
      <c r="BK9" s="13"/>
      <c r="BL9" s="13"/>
      <c r="BM9" s="13"/>
      <c r="BN9" s="14"/>
      <c r="BO9" s="16"/>
      <c r="BP9" s="13"/>
      <c r="BQ9" s="13"/>
      <c r="BR9" s="13"/>
      <c r="BS9" s="13"/>
      <c r="BT9" s="13"/>
      <c r="BU9" s="13"/>
      <c r="BV9" s="13"/>
      <c r="BW9" s="13"/>
      <c r="BX9" s="14"/>
      <c r="BY9" s="17" t="s">
        <v>10</v>
      </c>
      <c r="BZ9" s="17" t="s">
        <v>11</v>
      </c>
      <c r="CA9" s="17" t="s">
        <v>15</v>
      </c>
      <c r="CB9" s="18" t="s">
        <v>16</v>
      </c>
      <c r="CC9" s="17" t="s">
        <v>12</v>
      </c>
      <c r="CD9" s="17" t="s">
        <v>13</v>
      </c>
      <c r="CE9" s="18" t="s">
        <v>17</v>
      </c>
      <c r="CF9" s="17" t="s">
        <v>18</v>
      </c>
      <c r="CG9" s="17" t="s">
        <v>19</v>
      </c>
      <c r="CH9" s="18" t="s">
        <v>20</v>
      </c>
      <c r="CI9" s="19" t="s">
        <v>21</v>
      </c>
    </row>
    <row r="10" spans="1:87" ht="50.1" customHeight="1" thickBot="1">
      <c r="A10" s="6"/>
      <c r="B10" s="20">
        <v>1</v>
      </c>
      <c r="C10" s="49" t="s">
        <v>62</v>
      </c>
      <c r="D10" s="49" t="s">
        <v>63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4"/>
      <c r="Z10" s="22"/>
      <c r="AA10" s="22"/>
      <c r="AB10" s="22"/>
      <c r="AC10" s="22"/>
      <c r="AD10" s="22"/>
      <c r="AE10" s="22"/>
      <c r="AF10" s="22"/>
      <c r="AG10" s="22"/>
      <c r="AH10" s="23"/>
      <c r="AI10" s="24"/>
      <c r="AJ10" s="22"/>
      <c r="AK10" s="22"/>
      <c r="AL10" s="22"/>
      <c r="AM10" s="22"/>
      <c r="AN10" s="22"/>
      <c r="AO10" s="22"/>
      <c r="AP10" s="22"/>
      <c r="AQ10" s="22"/>
      <c r="AR10" s="23"/>
      <c r="AS10" s="22"/>
      <c r="AT10" s="23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4"/>
      <c r="BF10" s="22"/>
      <c r="BG10" s="22"/>
      <c r="BH10" s="22"/>
      <c r="BI10" s="22"/>
      <c r="BJ10" s="22"/>
      <c r="BK10" s="22"/>
      <c r="BL10" s="22"/>
      <c r="BM10" s="22"/>
      <c r="BN10" s="23"/>
      <c r="BO10" s="24"/>
      <c r="BP10" s="22"/>
      <c r="BQ10" s="22"/>
      <c r="BR10" s="22"/>
      <c r="BS10" s="22"/>
      <c r="BT10" s="22"/>
      <c r="BU10" s="22"/>
      <c r="BV10" s="22"/>
      <c r="BW10" s="22"/>
      <c r="BX10" s="23"/>
      <c r="BY10" s="25">
        <f t="shared" ref="BY10:BZ13" si="0">E10+O10+Y10+AI10</f>
        <v>0</v>
      </c>
      <c r="BZ10" s="25">
        <f t="shared" si="0"/>
        <v>0</v>
      </c>
      <c r="CA10" s="25">
        <v>3</v>
      </c>
      <c r="CB10" s="26">
        <f>(BY10-BZ10)/CA10</f>
        <v>0</v>
      </c>
      <c r="CC10" s="25">
        <f t="shared" ref="CC10:CD13" si="1">G10+Q10+AA10+AK10</f>
        <v>0</v>
      </c>
      <c r="CD10" s="25">
        <f t="shared" si="1"/>
        <v>0</v>
      </c>
      <c r="CE10" s="26">
        <f>(CC10-CD10)/CA10</f>
        <v>0</v>
      </c>
      <c r="CF10" s="25">
        <f t="shared" ref="CF10:CG13" si="2">I10+K10+M10+S10+U10+W10+AC10+AE10+AG10+AM10+AO10+AQ10</f>
        <v>0</v>
      </c>
      <c r="CG10" s="25">
        <f t="shared" si="2"/>
        <v>0</v>
      </c>
      <c r="CH10" s="26">
        <f>(CF10-CG10)/CA10</f>
        <v>0</v>
      </c>
      <c r="CI10" s="27"/>
    </row>
    <row r="11" spans="1:87" ht="50.1" customHeight="1" thickBot="1">
      <c r="A11" s="6"/>
      <c r="B11" s="20">
        <v>2</v>
      </c>
      <c r="C11" s="49" t="s">
        <v>24</v>
      </c>
      <c r="D11" s="49" t="s">
        <v>64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2"/>
      <c r="Q11" s="22"/>
      <c r="R11" s="22"/>
      <c r="S11" s="22"/>
      <c r="T11" s="22"/>
      <c r="U11" s="22"/>
      <c r="V11" s="22"/>
      <c r="W11" s="22"/>
      <c r="X11" s="23"/>
      <c r="Y11" s="28"/>
      <c r="Z11" s="29"/>
      <c r="AA11" s="29"/>
      <c r="AB11" s="29"/>
      <c r="AC11" s="29"/>
      <c r="AD11" s="29"/>
      <c r="AE11" s="29"/>
      <c r="AF11" s="29"/>
      <c r="AG11" s="29"/>
      <c r="AH11" s="30"/>
      <c r="AI11" s="24"/>
      <c r="AJ11" s="22"/>
      <c r="AK11" s="22"/>
      <c r="AL11" s="22"/>
      <c r="AM11" s="22"/>
      <c r="AN11" s="22"/>
      <c r="AO11" s="22"/>
      <c r="AP11" s="22"/>
      <c r="AQ11" s="22"/>
      <c r="AR11" s="23"/>
      <c r="AS11" s="22"/>
      <c r="AT11" s="23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4"/>
      <c r="BF11" s="22"/>
      <c r="BG11" s="22"/>
      <c r="BH11" s="22"/>
      <c r="BI11" s="22"/>
      <c r="BJ11" s="22"/>
      <c r="BK11" s="22"/>
      <c r="BL11" s="22"/>
      <c r="BM11" s="22"/>
      <c r="BN11" s="23"/>
      <c r="BO11" s="24"/>
      <c r="BP11" s="22"/>
      <c r="BQ11" s="22"/>
      <c r="BR11" s="22"/>
      <c r="BS11" s="22"/>
      <c r="BT11" s="22"/>
      <c r="BU11" s="22"/>
      <c r="BV11" s="22"/>
      <c r="BW11" s="22"/>
      <c r="BX11" s="23"/>
      <c r="BY11" s="25">
        <f t="shared" si="0"/>
        <v>0</v>
      </c>
      <c r="BZ11" s="25">
        <f t="shared" si="0"/>
        <v>0</v>
      </c>
      <c r="CA11" s="25">
        <v>3</v>
      </c>
      <c r="CB11" s="26">
        <f>(BY11-BZ11)/CA11</f>
        <v>0</v>
      </c>
      <c r="CC11" s="25">
        <f t="shared" si="1"/>
        <v>0</v>
      </c>
      <c r="CD11" s="25">
        <f t="shared" si="1"/>
        <v>0</v>
      </c>
      <c r="CE11" s="26">
        <f>(CC11-CD11)/CA11</f>
        <v>0</v>
      </c>
      <c r="CF11" s="25">
        <f t="shared" si="2"/>
        <v>0</v>
      </c>
      <c r="CG11" s="25">
        <f t="shared" si="2"/>
        <v>0</v>
      </c>
      <c r="CH11" s="26">
        <f>(CF11-CG11)/CA11</f>
        <v>0</v>
      </c>
      <c r="CI11" s="27"/>
    </row>
    <row r="12" spans="1:87" ht="50.1" customHeight="1" thickBot="1">
      <c r="A12" s="6"/>
      <c r="B12" s="20">
        <v>3</v>
      </c>
      <c r="C12" s="49" t="s">
        <v>65</v>
      </c>
      <c r="D12" s="49" t="s">
        <v>66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22"/>
      <c r="Q12" s="22"/>
      <c r="R12" s="22"/>
      <c r="S12" s="22"/>
      <c r="T12" s="22"/>
      <c r="U12" s="22"/>
      <c r="V12" s="22"/>
      <c r="W12" s="22"/>
      <c r="X12" s="22"/>
      <c r="Y12" s="24"/>
      <c r="Z12" s="22"/>
      <c r="AA12" s="22"/>
      <c r="AB12" s="22"/>
      <c r="AC12" s="22"/>
      <c r="AD12" s="22"/>
      <c r="AE12" s="22"/>
      <c r="AF12" s="22"/>
      <c r="AG12" s="22"/>
      <c r="AH12" s="23"/>
      <c r="AI12" s="24"/>
      <c r="AJ12" s="22"/>
      <c r="AK12" s="22"/>
      <c r="AL12" s="22"/>
      <c r="AM12" s="22"/>
      <c r="AN12" s="22"/>
      <c r="AO12" s="22"/>
      <c r="AP12" s="22"/>
      <c r="AQ12" s="22"/>
      <c r="AR12" s="23"/>
      <c r="AS12" s="22"/>
      <c r="AT12" s="23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4"/>
      <c r="BF12" s="22"/>
      <c r="BG12" s="22"/>
      <c r="BH12" s="22"/>
      <c r="BI12" s="22"/>
      <c r="BJ12" s="22"/>
      <c r="BK12" s="22"/>
      <c r="BL12" s="22"/>
      <c r="BM12" s="22"/>
      <c r="BN12" s="23"/>
      <c r="BO12" s="24"/>
      <c r="BP12" s="22"/>
      <c r="BQ12" s="22"/>
      <c r="BR12" s="22"/>
      <c r="BS12" s="22"/>
      <c r="BT12" s="22"/>
      <c r="BU12" s="22"/>
      <c r="BV12" s="22"/>
      <c r="BW12" s="22"/>
      <c r="BX12" s="23"/>
      <c r="BY12" s="25">
        <f t="shared" si="0"/>
        <v>0</v>
      </c>
      <c r="BZ12" s="25">
        <f t="shared" si="0"/>
        <v>0</v>
      </c>
      <c r="CA12" s="25">
        <v>3</v>
      </c>
      <c r="CB12" s="26">
        <f>(BY12-BZ12)/CA12</f>
        <v>0</v>
      </c>
      <c r="CC12" s="25">
        <f t="shared" si="1"/>
        <v>0</v>
      </c>
      <c r="CD12" s="25">
        <f t="shared" si="1"/>
        <v>0</v>
      </c>
      <c r="CE12" s="26">
        <f>(CC12-CD12)/CA12</f>
        <v>0</v>
      </c>
      <c r="CF12" s="25">
        <f t="shared" si="2"/>
        <v>0</v>
      </c>
      <c r="CG12" s="25">
        <f t="shared" si="2"/>
        <v>0</v>
      </c>
      <c r="CH12" s="26">
        <f>(CF12-CG12)/CA12</f>
        <v>0</v>
      </c>
      <c r="CI12" s="27"/>
    </row>
    <row r="13" spans="1:87" ht="50.1" customHeight="1" thickBot="1">
      <c r="A13" s="6"/>
      <c r="B13" s="36">
        <v>4</v>
      </c>
      <c r="C13" s="50"/>
      <c r="D13" s="50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2"/>
      <c r="Q13" s="22"/>
      <c r="R13" s="22"/>
      <c r="S13" s="22"/>
      <c r="T13" s="22"/>
      <c r="U13" s="22"/>
      <c r="V13" s="22"/>
      <c r="W13" s="22"/>
      <c r="X13" s="22"/>
      <c r="Y13" s="37"/>
      <c r="Z13" s="38"/>
      <c r="AA13" s="38"/>
      <c r="AB13" s="38"/>
      <c r="AC13" s="38"/>
      <c r="AD13" s="38"/>
      <c r="AE13" s="38"/>
      <c r="AF13" s="38"/>
      <c r="AG13" s="38"/>
      <c r="AH13" s="39"/>
      <c r="AI13" s="24"/>
      <c r="AJ13" s="22"/>
      <c r="AK13" s="22"/>
      <c r="AL13" s="22"/>
      <c r="AM13" s="22"/>
      <c r="AN13" s="22"/>
      <c r="AO13" s="22"/>
      <c r="AP13" s="22"/>
      <c r="AQ13" s="22"/>
      <c r="AR13" s="23"/>
      <c r="AS13" s="22"/>
      <c r="AT13" s="23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4"/>
      <c r="BF13" s="22"/>
      <c r="BG13" s="22"/>
      <c r="BH13" s="22"/>
      <c r="BI13" s="22"/>
      <c r="BJ13" s="22"/>
      <c r="BK13" s="22"/>
      <c r="BL13" s="22"/>
      <c r="BM13" s="22"/>
      <c r="BN13" s="23"/>
      <c r="BO13" s="24"/>
      <c r="BP13" s="22"/>
      <c r="BQ13" s="22"/>
      <c r="BR13" s="22"/>
      <c r="BS13" s="22"/>
      <c r="BT13" s="22"/>
      <c r="BU13" s="22"/>
      <c r="BV13" s="22"/>
      <c r="BW13" s="22"/>
      <c r="BX13" s="23"/>
      <c r="BY13" s="40">
        <f t="shared" si="0"/>
        <v>0</v>
      </c>
      <c r="BZ13" s="40">
        <f t="shared" si="0"/>
        <v>0</v>
      </c>
      <c r="CA13" s="40">
        <v>3</v>
      </c>
      <c r="CB13" s="41">
        <f>(BY13-BZ13)/CA13</f>
        <v>0</v>
      </c>
      <c r="CC13" s="40">
        <f t="shared" si="1"/>
        <v>0</v>
      </c>
      <c r="CD13" s="40">
        <f t="shared" si="1"/>
        <v>0</v>
      </c>
      <c r="CE13" s="41">
        <f>(CC13-CD13)/CA13</f>
        <v>0</v>
      </c>
      <c r="CF13" s="40">
        <f t="shared" si="2"/>
        <v>0</v>
      </c>
      <c r="CG13" s="40">
        <f t="shared" si="2"/>
        <v>0</v>
      </c>
      <c r="CH13" s="41">
        <f>(CF13-CG13)/CA13</f>
        <v>0</v>
      </c>
      <c r="CI13" s="42"/>
    </row>
    <row r="14" spans="1:87" ht="69.95" customHeight="1" thickBot="1">
      <c r="B14" s="4" t="s">
        <v>28</v>
      </c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3"/>
      <c r="BZ14" s="33"/>
      <c r="CA14" s="33"/>
      <c r="CB14" s="34"/>
      <c r="CC14" s="33"/>
      <c r="CD14" s="33"/>
      <c r="CE14" s="34"/>
      <c r="CF14" s="33"/>
      <c r="CG14" s="33"/>
      <c r="CH14" s="34"/>
      <c r="CI14" s="34"/>
    </row>
    <row r="15" spans="1:87" ht="116.1" customHeight="1" thickBot="1">
      <c r="B15" s="9"/>
      <c r="C15" s="10" t="s">
        <v>9</v>
      </c>
      <c r="D15" s="10"/>
      <c r="E15" s="11" t="s">
        <v>10</v>
      </c>
      <c r="F15" s="11" t="s">
        <v>11</v>
      </c>
      <c r="G15" s="11" t="s">
        <v>12</v>
      </c>
      <c r="H15" s="11" t="s">
        <v>13</v>
      </c>
      <c r="I15" s="12" t="s">
        <v>14</v>
      </c>
      <c r="J15" s="13"/>
      <c r="K15" s="13"/>
      <c r="L15" s="13"/>
      <c r="M15" s="13"/>
      <c r="N15" s="14"/>
      <c r="O15" s="11" t="s">
        <v>10</v>
      </c>
      <c r="P15" s="11" t="s">
        <v>11</v>
      </c>
      <c r="Q15" s="11" t="s">
        <v>12</v>
      </c>
      <c r="R15" s="11" t="s">
        <v>13</v>
      </c>
      <c r="S15" s="12" t="s">
        <v>14</v>
      </c>
      <c r="T15" s="13"/>
      <c r="U15" s="13"/>
      <c r="V15" s="13"/>
      <c r="W15" s="13"/>
      <c r="X15" s="13"/>
      <c r="Y15" s="15" t="s">
        <v>10</v>
      </c>
      <c r="Z15" s="11" t="s">
        <v>11</v>
      </c>
      <c r="AA15" s="11" t="s">
        <v>12</v>
      </c>
      <c r="AB15" s="11" t="s">
        <v>13</v>
      </c>
      <c r="AC15" s="12" t="s">
        <v>14</v>
      </c>
      <c r="AD15" s="13"/>
      <c r="AE15" s="13"/>
      <c r="AF15" s="13"/>
      <c r="AG15" s="13"/>
      <c r="AH15" s="14"/>
      <c r="AI15" s="11" t="s">
        <v>10</v>
      </c>
      <c r="AJ15" s="11" t="s">
        <v>11</v>
      </c>
      <c r="AK15" s="11" t="s">
        <v>12</v>
      </c>
      <c r="AL15" s="11" t="s">
        <v>13</v>
      </c>
      <c r="AM15" s="12" t="s">
        <v>14</v>
      </c>
      <c r="AN15" s="13"/>
      <c r="AO15" s="13"/>
      <c r="AP15" s="13"/>
      <c r="AQ15" s="13"/>
      <c r="AR15" s="14"/>
      <c r="AS15" s="13"/>
      <c r="AT15" s="14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6"/>
      <c r="BF15" s="13"/>
      <c r="BG15" s="13"/>
      <c r="BH15" s="13"/>
      <c r="BI15" s="13"/>
      <c r="BJ15" s="13"/>
      <c r="BK15" s="13"/>
      <c r="BL15" s="13"/>
      <c r="BM15" s="13"/>
      <c r="BN15" s="14"/>
      <c r="BO15" s="16"/>
      <c r="BP15" s="13"/>
      <c r="BQ15" s="13"/>
      <c r="BR15" s="13"/>
      <c r="BS15" s="13"/>
      <c r="BT15" s="13"/>
      <c r="BU15" s="13"/>
      <c r="BV15" s="13"/>
      <c r="BW15" s="13"/>
      <c r="BX15" s="14"/>
      <c r="BY15" s="17" t="s">
        <v>10</v>
      </c>
      <c r="BZ15" s="17" t="s">
        <v>11</v>
      </c>
      <c r="CA15" s="17" t="s">
        <v>15</v>
      </c>
      <c r="CB15" s="18" t="s">
        <v>16</v>
      </c>
      <c r="CC15" s="17" t="s">
        <v>12</v>
      </c>
      <c r="CD15" s="17" t="s">
        <v>13</v>
      </c>
      <c r="CE15" s="18" t="s">
        <v>17</v>
      </c>
      <c r="CF15" s="17" t="s">
        <v>18</v>
      </c>
      <c r="CG15" s="17" t="s">
        <v>19</v>
      </c>
      <c r="CH15" s="18" t="s">
        <v>20</v>
      </c>
      <c r="CI15" s="19" t="s">
        <v>21</v>
      </c>
    </row>
    <row r="16" spans="1:87" ht="50.1" customHeight="1" thickBot="1">
      <c r="B16" s="20">
        <v>1</v>
      </c>
      <c r="C16" s="47" t="s">
        <v>67</v>
      </c>
      <c r="D16" s="47" t="s">
        <v>68</v>
      </c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2"/>
      <c r="Q16" s="22"/>
      <c r="R16" s="22"/>
      <c r="S16" s="22"/>
      <c r="T16" s="22"/>
      <c r="U16" s="22"/>
      <c r="V16" s="22"/>
      <c r="W16" s="22"/>
      <c r="X16" s="22"/>
      <c r="Y16" s="24"/>
      <c r="Z16" s="22"/>
      <c r="AA16" s="22"/>
      <c r="AB16" s="22"/>
      <c r="AC16" s="22"/>
      <c r="AD16" s="22"/>
      <c r="AE16" s="22"/>
      <c r="AF16" s="22"/>
      <c r="AG16" s="22"/>
      <c r="AH16" s="23"/>
      <c r="AI16" s="24"/>
      <c r="AJ16" s="22"/>
      <c r="AK16" s="22"/>
      <c r="AL16" s="22"/>
      <c r="AM16" s="22"/>
      <c r="AN16" s="22"/>
      <c r="AO16" s="22"/>
      <c r="AP16" s="22"/>
      <c r="AQ16" s="22"/>
      <c r="AR16" s="23"/>
      <c r="AS16" s="22"/>
      <c r="AT16" s="23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4"/>
      <c r="BF16" s="22"/>
      <c r="BG16" s="22"/>
      <c r="BH16" s="22"/>
      <c r="BI16" s="22"/>
      <c r="BJ16" s="22"/>
      <c r="BK16" s="22"/>
      <c r="BL16" s="22"/>
      <c r="BM16" s="22"/>
      <c r="BN16" s="23"/>
      <c r="BO16" s="24"/>
      <c r="BP16" s="22"/>
      <c r="BQ16" s="22"/>
      <c r="BR16" s="22"/>
      <c r="BS16" s="22"/>
      <c r="BT16" s="22"/>
      <c r="BU16" s="22"/>
      <c r="BV16" s="22"/>
      <c r="BW16" s="22"/>
      <c r="BX16" s="23"/>
      <c r="BY16" s="25">
        <f t="shared" ref="BY16:BZ19" si="3">E16+O16+Y16+AI16</f>
        <v>0</v>
      </c>
      <c r="BZ16" s="25">
        <f t="shared" si="3"/>
        <v>0</v>
      </c>
      <c r="CA16" s="25">
        <v>3</v>
      </c>
      <c r="CB16" s="26">
        <f>(BY16-BZ16)/CA16</f>
        <v>0</v>
      </c>
      <c r="CC16" s="25">
        <f t="shared" ref="CC16:CD19" si="4">G16+Q16+AA16+AK16</f>
        <v>0</v>
      </c>
      <c r="CD16" s="25">
        <f t="shared" si="4"/>
        <v>0</v>
      </c>
      <c r="CE16" s="26">
        <f>(CC16-CD16)/CA16</f>
        <v>0</v>
      </c>
      <c r="CF16" s="25">
        <f t="shared" ref="CF16:CG19" si="5">I16+K16+M16+S16+U16+W16+AC16+AE16+AG16+AM16+AO16+AQ16</f>
        <v>0</v>
      </c>
      <c r="CG16" s="25">
        <f t="shared" si="5"/>
        <v>0</v>
      </c>
      <c r="CH16" s="26">
        <f>(CF16-CG16)/CA16</f>
        <v>0</v>
      </c>
      <c r="CI16" s="27"/>
    </row>
    <row r="17" spans="2:87" ht="50.1" customHeight="1" thickBot="1">
      <c r="B17" s="20">
        <v>2</v>
      </c>
      <c r="C17" s="21" t="s">
        <v>24</v>
      </c>
      <c r="D17" s="21" t="s">
        <v>69</v>
      </c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2"/>
      <c r="Q17" s="22"/>
      <c r="R17" s="22"/>
      <c r="S17" s="22"/>
      <c r="T17" s="22"/>
      <c r="U17" s="22"/>
      <c r="V17" s="22"/>
      <c r="W17" s="22"/>
      <c r="X17" s="23"/>
      <c r="Y17" s="28"/>
      <c r="Z17" s="29"/>
      <c r="AA17" s="29"/>
      <c r="AB17" s="29"/>
      <c r="AC17" s="29"/>
      <c r="AD17" s="29"/>
      <c r="AE17" s="29"/>
      <c r="AF17" s="29"/>
      <c r="AG17" s="29"/>
      <c r="AH17" s="30"/>
      <c r="AI17" s="24"/>
      <c r="AJ17" s="22"/>
      <c r="AK17" s="22"/>
      <c r="AL17" s="22"/>
      <c r="AM17" s="22"/>
      <c r="AN17" s="22"/>
      <c r="AO17" s="22"/>
      <c r="AP17" s="22"/>
      <c r="AQ17" s="22"/>
      <c r="AR17" s="23"/>
      <c r="AS17" s="22"/>
      <c r="AT17" s="23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4"/>
      <c r="BF17" s="22"/>
      <c r="BG17" s="22"/>
      <c r="BH17" s="22"/>
      <c r="BI17" s="22"/>
      <c r="BJ17" s="22"/>
      <c r="BK17" s="22"/>
      <c r="BL17" s="22"/>
      <c r="BM17" s="22"/>
      <c r="BN17" s="23"/>
      <c r="BO17" s="24"/>
      <c r="BP17" s="22"/>
      <c r="BQ17" s="22"/>
      <c r="BR17" s="22"/>
      <c r="BS17" s="22"/>
      <c r="BT17" s="22"/>
      <c r="BU17" s="22"/>
      <c r="BV17" s="22"/>
      <c r="BW17" s="22"/>
      <c r="BX17" s="23"/>
      <c r="BY17" s="25">
        <f t="shared" si="3"/>
        <v>0</v>
      </c>
      <c r="BZ17" s="25">
        <f t="shared" si="3"/>
        <v>0</v>
      </c>
      <c r="CA17" s="25">
        <v>3</v>
      </c>
      <c r="CB17" s="26">
        <f>(BY17-BZ17)/CA17</f>
        <v>0</v>
      </c>
      <c r="CC17" s="25">
        <f t="shared" si="4"/>
        <v>0</v>
      </c>
      <c r="CD17" s="25">
        <f t="shared" si="4"/>
        <v>0</v>
      </c>
      <c r="CE17" s="26">
        <f>(CC17-CD17)/CA17</f>
        <v>0</v>
      </c>
      <c r="CF17" s="25">
        <f t="shared" si="5"/>
        <v>0</v>
      </c>
      <c r="CG17" s="25">
        <f t="shared" si="5"/>
        <v>0</v>
      </c>
      <c r="CH17" s="26">
        <f>(CF17-CG17)/CA17</f>
        <v>0</v>
      </c>
      <c r="CI17" s="27"/>
    </row>
    <row r="18" spans="2:87" ht="50.1" customHeight="1" thickBot="1">
      <c r="B18" s="20">
        <v>3</v>
      </c>
      <c r="C18" s="21" t="s">
        <v>70</v>
      </c>
      <c r="D18" s="21" t="s">
        <v>71</v>
      </c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4"/>
      <c r="P18" s="22"/>
      <c r="Q18" s="22"/>
      <c r="R18" s="22"/>
      <c r="S18" s="22"/>
      <c r="T18" s="22"/>
      <c r="U18" s="22"/>
      <c r="V18" s="22"/>
      <c r="W18" s="22"/>
      <c r="X18" s="22"/>
      <c r="Y18" s="24"/>
      <c r="Z18" s="22"/>
      <c r="AA18" s="22"/>
      <c r="AB18" s="22"/>
      <c r="AC18" s="22"/>
      <c r="AD18" s="22"/>
      <c r="AE18" s="22"/>
      <c r="AF18" s="22"/>
      <c r="AG18" s="22"/>
      <c r="AH18" s="23"/>
      <c r="AI18" s="24"/>
      <c r="AJ18" s="22"/>
      <c r="AK18" s="22"/>
      <c r="AL18" s="22"/>
      <c r="AM18" s="22"/>
      <c r="AN18" s="22"/>
      <c r="AO18" s="22"/>
      <c r="AP18" s="22"/>
      <c r="AQ18" s="22"/>
      <c r="AR18" s="23"/>
      <c r="AS18" s="22"/>
      <c r="AT18" s="23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4"/>
      <c r="BF18" s="22"/>
      <c r="BG18" s="22"/>
      <c r="BH18" s="22"/>
      <c r="BI18" s="22"/>
      <c r="BJ18" s="22"/>
      <c r="BK18" s="22"/>
      <c r="BL18" s="22"/>
      <c r="BM18" s="22"/>
      <c r="BN18" s="23"/>
      <c r="BO18" s="24"/>
      <c r="BP18" s="22"/>
      <c r="BQ18" s="22"/>
      <c r="BR18" s="22"/>
      <c r="BS18" s="22"/>
      <c r="BT18" s="22"/>
      <c r="BU18" s="22"/>
      <c r="BV18" s="22"/>
      <c r="BW18" s="22"/>
      <c r="BX18" s="23"/>
      <c r="BY18" s="25">
        <f t="shared" si="3"/>
        <v>0</v>
      </c>
      <c r="BZ18" s="25">
        <f t="shared" si="3"/>
        <v>0</v>
      </c>
      <c r="CA18" s="25">
        <v>3</v>
      </c>
      <c r="CB18" s="26">
        <f>(BY18-BZ18)/CA18</f>
        <v>0</v>
      </c>
      <c r="CC18" s="25">
        <f t="shared" si="4"/>
        <v>0</v>
      </c>
      <c r="CD18" s="25">
        <f t="shared" si="4"/>
        <v>0</v>
      </c>
      <c r="CE18" s="26">
        <f>(CC18-CD18)/CA18</f>
        <v>0</v>
      </c>
      <c r="CF18" s="25">
        <f t="shared" si="5"/>
        <v>0</v>
      </c>
      <c r="CG18" s="25">
        <f t="shared" si="5"/>
        <v>0</v>
      </c>
      <c r="CH18" s="26">
        <f>(CF18-CG18)/CA18</f>
        <v>0</v>
      </c>
      <c r="CI18" s="27"/>
    </row>
    <row r="19" spans="2:87" ht="50.1" customHeight="1" thickBot="1">
      <c r="B19" s="36">
        <v>4</v>
      </c>
      <c r="C19" s="21" t="s">
        <v>72</v>
      </c>
      <c r="D19" s="21" t="s">
        <v>73</v>
      </c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4"/>
      <c r="P19" s="22"/>
      <c r="Q19" s="22"/>
      <c r="R19" s="22"/>
      <c r="S19" s="22"/>
      <c r="T19" s="22"/>
      <c r="U19" s="22"/>
      <c r="V19" s="22"/>
      <c r="W19" s="22"/>
      <c r="X19" s="22"/>
      <c r="Y19" s="37"/>
      <c r="Z19" s="38"/>
      <c r="AA19" s="38"/>
      <c r="AB19" s="38"/>
      <c r="AC19" s="38"/>
      <c r="AD19" s="38"/>
      <c r="AE19" s="38"/>
      <c r="AF19" s="38"/>
      <c r="AG19" s="38"/>
      <c r="AH19" s="39"/>
      <c r="AI19" s="24"/>
      <c r="AJ19" s="22"/>
      <c r="AK19" s="22"/>
      <c r="AL19" s="22"/>
      <c r="AM19" s="22"/>
      <c r="AN19" s="22"/>
      <c r="AO19" s="22"/>
      <c r="AP19" s="22"/>
      <c r="AQ19" s="22"/>
      <c r="AR19" s="23"/>
      <c r="AS19" s="22"/>
      <c r="AT19" s="23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4"/>
      <c r="BF19" s="22"/>
      <c r="BG19" s="22"/>
      <c r="BH19" s="22"/>
      <c r="BI19" s="22"/>
      <c r="BJ19" s="22"/>
      <c r="BK19" s="22"/>
      <c r="BL19" s="22"/>
      <c r="BM19" s="22"/>
      <c r="BN19" s="23"/>
      <c r="BO19" s="24"/>
      <c r="BP19" s="22"/>
      <c r="BQ19" s="22"/>
      <c r="BR19" s="22"/>
      <c r="BS19" s="22"/>
      <c r="BT19" s="22"/>
      <c r="BU19" s="22"/>
      <c r="BV19" s="22"/>
      <c r="BW19" s="22"/>
      <c r="BX19" s="23"/>
      <c r="BY19" s="40">
        <f t="shared" si="3"/>
        <v>0</v>
      </c>
      <c r="BZ19" s="40">
        <f t="shared" si="3"/>
        <v>0</v>
      </c>
      <c r="CA19" s="40">
        <v>3</v>
      </c>
      <c r="CB19" s="41">
        <f>(BY19-BZ19)/CA19</f>
        <v>0</v>
      </c>
      <c r="CC19" s="40">
        <f t="shared" si="4"/>
        <v>0</v>
      </c>
      <c r="CD19" s="40">
        <f t="shared" si="4"/>
        <v>0</v>
      </c>
      <c r="CE19" s="41">
        <f>(CC19-CD19)/CA19</f>
        <v>0</v>
      </c>
      <c r="CF19" s="40">
        <f t="shared" si="5"/>
        <v>0</v>
      </c>
      <c r="CG19" s="40">
        <f t="shared" si="5"/>
        <v>0</v>
      </c>
      <c r="CH19" s="41">
        <f>(CF19-CG19)/CA19</f>
        <v>0</v>
      </c>
      <c r="CI19" s="42"/>
    </row>
  </sheetData>
  <mergeCells count="3">
    <mergeCell ref="H1:AL2"/>
    <mergeCell ref="E5:AR5"/>
    <mergeCell ref="C6:L6"/>
  </mergeCells>
  <pageMargins left="0.74803149606299202" right="0.74803149606299202" top="0.23622047244094499" bottom="0.23622047244094499" header="0" footer="0"/>
  <pageSetup scale="32" fitToHeight="2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rgb="FFFF0000"/>
  </sheetPr>
  <dimension ref="A1:CI19"/>
  <sheetViews>
    <sheetView zoomScale="40" zoomScaleNormal="40" zoomScaleSheetLayoutView="25" workbookViewId="0">
      <selection activeCell="C13" sqref="C13:D13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44" width="4.7109375" customWidth="1"/>
    <col min="45" max="45" width="0.5703125" hidden="1" customWidth="1"/>
    <col min="46" max="75" width="2.7109375" hidden="1" customWidth="1"/>
    <col min="76" max="76" width="5.42578125" hidden="1" customWidth="1"/>
    <col min="77" max="79" width="5.7109375" customWidth="1"/>
    <col min="80" max="80" width="12.140625" customWidth="1"/>
    <col min="81" max="82" width="5.7109375" customWidth="1"/>
    <col min="83" max="83" width="12.140625" customWidth="1"/>
    <col min="84" max="84" width="7.5703125" customWidth="1"/>
    <col min="85" max="85" width="8.7109375" customWidth="1"/>
    <col min="86" max="87" width="12.140625" customWidth="1"/>
  </cols>
  <sheetData>
    <row r="1" spans="1:87">
      <c r="H1" s="203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87"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87" ht="12" customHeigh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87" ht="2.25" customHeight="1">
      <c r="E4" s="2"/>
      <c r="F4" s="2"/>
      <c r="G4" s="3"/>
      <c r="H4" s="3"/>
      <c r="I4" s="3"/>
      <c r="J4" s="3"/>
      <c r="K4" s="3"/>
      <c r="L4" s="3"/>
      <c r="M4" s="3"/>
      <c r="N4" s="3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2" t="s">
        <v>0</v>
      </c>
      <c r="BF4" s="2" t="s">
        <v>1</v>
      </c>
      <c r="BG4" s="3" t="s">
        <v>2</v>
      </c>
      <c r="BH4" s="3" t="s">
        <v>3</v>
      </c>
      <c r="BI4" s="3" t="s">
        <v>4</v>
      </c>
      <c r="BJ4" s="3" t="s">
        <v>5</v>
      </c>
      <c r="BK4" s="3" t="s">
        <v>4</v>
      </c>
      <c r="BL4" s="3" t="s">
        <v>5</v>
      </c>
      <c r="BM4" s="3" t="s">
        <v>4</v>
      </c>
      <c r="BN4" s="3" t="s">
        <v>5</v>
      </c>
      <c r="BO4" s="2" t="s">
        <v>0</v>
      </c>
      <c r="BP4" s="2" t="s">
        <v>1</v>
      </c>
      <c r="BQ4" s="3" t="s">
        <v>2</v>
      </c>
      <c r="BR4" s="3" t="s">
        <v>3</v>
      </c>
      <c r="BS4" s="3" t="s">
        <v>4</v>
      </c>
      <c r="BT4" s="3" t="s">
        <v>5</v>
      </c>
      <c r="BU4" s="3" t="s">
        <v>4</v>
      </c>
      <c r="BV4" s="3" t="s">
        <v>5</v>
      </c>
      <c r="BW4" s="3" t="s">
        <v>4</v>
      </c>
      <c r="BX4" s="3" t="s">
        <v>5</v>
      </c>
    </row>
    <row r="5" spans="1:87" ht="204.75" customHeight="1">
      <c r="C5" s="4"/>
      <c r="D5" s="4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</row>
    <row r="6" spans="1:87" ht="45">
      <c r="C6" s="206" t="s">
        <v>6</v>
      </c>
      <c r="D6" s="206"/>
      <c r="E6" s="206"/>
      <c r="F6" s="206"/>
      <c r="G6" s="206"/>
      <c r="H6" s="206"/>
      <c r="I6" s="206"/>
      <c r="J6" s="206"/>
      <c r="K6" s="206"/>
      <c r="L6" s="4"/>
      <c r="M6" s="4"/>
      <c r="N6" s="4"/>
      <c r="O6" s="4"/>
      <c r="P6" s="4"/>
      <c r="Q6" s="5" t="s">
        <v>115</v>
      </c>
      <c r="R6" s="4"/>
      <c r="S6" s="4"/>
      <c r="T6" s="4"/>
      <c r="U6" s="4"/>
      <c r="V6" s="4"/>
      <c r="W6" s="4"/>
      <c r="X6" s="4"/>
    </row>
    <row r="7" spans="1:87" ht="30">
      <c r="A7" s="6"/>
      <c r="B7" s="4" t="s">
        <v>8</v>
      </c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8"/>
      <c r="CC7" s="6"/>
      <c r="CD7" s="6"/>
      <c r="CE7" s="8"/>
      <c r="CF7" s="6"/>
      <c r="CG7" s="6"/>
      <c r="CH7" s="8"/>
      <c r="CI7" s="8"/>
    </row>
    <row r="8" spans="1:87" ht="13.5" thickBot="1">
      <c r="A8" s="6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8"/>
      <c r="CC8" s="6"/>
      <c r="CD8" s="6"/>
      <c r="CE8" s="8"/>
      <c r="CF8" s="6"/>
      <c r="CG8" s="6"/>
      <c r="CH8" s="8"/>
      <c r="CI8" s="8"/>
    </row>
    <row r="9" spans="1:87" ht="116.1" customHeight="1" thickBot="1">
      <c r="A9" s="8"/>
      <c r="B9" s="9"/>
      <c r="C9" s="10" t="s">
        <v>9</v>
      </c>
      <c r="D9" s="10"/>
      <c r="E9" s="11" t="s">
        <v>10</v>
      </c>
      <c r="F9" s="11" t="s">
        <v>11</v>
      </c>
      <c r="G9" s="11" t="s">
        <v>12</v>
      </c>
      <c r="H9" s="11" t="s">
        <v>13</v>
      </c>
      <c r="I9" s="12" t="s">
        <v>14</v>
      </c>
      <c r="J9" s="13"/>
      <c r="K9" s="13"/>
      <c r="L9" s="13"/>
      <c r="M9" s="13"/>
      <c r="N9" s="14"/>
      <c r="O9" s="11" t="s">
        <v>10</v>
      </c>
      <c r="P9" s="11" t="s">
        <v>11</v>
      </c>
      <c r="Q9" s="11" t="s">
        <v>12</v>
      </c>
      <c r="R9" s="11" t="s">
        <v>13</v>
      </c>
      <c r="S9" s="12" t="s">
        <v>14</v>
      </c>
      <c r="T9" s="13"/>
      <c r="U9" s="13"/>
      <c r="V9" s="13"/>
      <c r="W9" s="13"/>
      <c r="X9" s="13"/>
      <c r="Y9" s="15" t="s">
        <v>10</v>
      </c>
      <c r="Z9" s="11" t="s">
        <v>11</v>
      </c>
      <c r="AA9" s="11" t="s">
        <v>12</v>
      </c>
      <c r="AB9" s="11" t="s">
        <v>13</v>
      </c>
      <c r="AC9" s="12" t="s">
        <v>14</v>
      </c>
      <c r="AD9" s="13"/>
      <c r="AE9" s="13"/>
      <c r="AF9" s="13"/>
      <c r="AG9" s="13"/>
      <c r="AH9" s="14"/>
      <c r="AI9" s="11" t="s">
        <v>10</v>
      </c>
      <c r="AJ9" s="11" t="s">
        <v>11</v>
      </c>
      <c r="AK9" s="11" t="s">
        <v>12</v>
      </c>
      <c r="AL9" s="11" t="s">
        <v>13</v>
      </c>
      <c r="AM9" s="12" t="s">
        <v>14</v>
      </c>
      <c r="AN9" s="13"/>
      <c r="AO9" s="13"/>
      <c r="AP9" s="13"/>
      <c r="AQ9" s="13"/>
      <c r="AR9" s="14"/>
      <c r="AS9" s="13"/>
      <c r="AT9" s="14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6"/>
      <c r="BF9" s="13"/>
      <c r="BG9" s="13"/>
      <c r="BH9" s="13"/>
      <c r="BI9" s="13"/>
      <c r="BJ9" s="13"/>
      <c r="BK9" s="13"/>
      <c r="BL9" s="13"/>
      <c r="BM9" s="13"/>
      <c r="BN9" s="14"/>
      <c r="BO9" s="16"/>
      <c r="BP9" s="13"/>
      <c r="BQ9" s="13"/>
      <c r="BR9" s="13"/>
      <c r="BS9" s="13"/>
      <c r="BT9" s="13"/>
      <c r="BU9" s="13"/>
      <c r="BV9" s="13"/>
      <c r="BW9" s="13"/>
      <c r="BX9" s="14"/>
      <c r="BY9" s="17" t="s">
        <v>10</v>
      </c>
      <c r="BZ9" s="17" t="s">
        <v>11</v>
      </c>
      <c r="CA9" s="17" t="s">
        <v>15</v>
      </c>
      <c r="CB9" s="18" t="s">
        <v>16</v>
      </c>
      <c r="CC9" s="17" t="s">
        <v>12</v>
      </c>
      <c r="CD9" s="17" t="s">
        <v>13</v>
      </c>
      <c r="CE9" s="18" t="s">
        <v>17</v>
      </c>
      <c r="CF9" s="17" t="s">
        <v>18</v>
      </c>
      <c r="CG9" s="17" t="s">
        <v>19</v>
      </c>
      <c r="CH9" s="18" t="s">
        <v>20</v>
      </c>
      <c r="CI9" s="19" t="s">
        <v>21</v>
      </c>
    </row>
    <row r="10" spans="1:87" ht="50.1" customHeight="1" thickBot="1">
      <c r="A10" s="6"/>
      <c r="B10" s="20">
        <v>1</v>
      </c>
      <c r="C10" s="21" t="s">
        <v>78</v>
      </c>
      <c r="D10" s="21" t="s">
        <v>116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4"/>
      <c r="Z10" s="22"/>
      <c r="AA10" s="22"/>
      <c r="AB10" s="22"/>
      <c r="AC10" s="22"/>
      <c r="AD10" s="22"/>
      <c r="AE10" s="22"/>
      <c r="AF10" s="22"/>
      <c r="AG10" s="22"/>
      <c r="AH10" s="23"/>
      <c r="AI10" s="24"/>
      <c r="AJ10" s="22"/>
      <c r="AK10" s="22"/>
      <c r="AL10" s="22"/>
      <c r="AM10" s="22"/>
      <c r="AN10" s="22"/>
      <c r="AO10" s="22"/>
      <c r="AP10" s="22"/>
      <c r="AQ10" s="22"/>
      <c r="AR10" s="23"/>
      <c r="AS10" s="22"/>
      <c r="AT10" s="23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4"/>
      <c r="BF10" s="22"/>
      <c r="BG10" s="22"/>
      <c r="BH10" s="22"/>
      <c r="BI10" s="22"/>
      <c r="BJ10" s="22"/>
      <c r="BK10" s="22"/>
      <c r="BL10" s="22"/>
      <c r="BM10" s="22"/>
      <c r="BN10" s="23"/>
      <c r="BO10" s="24"/>
      <c r="BP10" s="22"/>
      <c r="BQ10" s="22"/>
      <c r="BR10" s="22"/>
      <c r="BS10" s="22"/>
      <c r="BT10" s="22"/>
      <c r="BU10" s="22"/>
      <c r="BV10" s="22"/>
      <c r="BW10" s="22"/>
      <c r="BX10" s="23"/>
      <c r="BY10" s="25">
        <f t="shared" ref="BY10:BZ13" si="0">E10+O10+Y10+AI10</f>
        <v>0</v>
      </c>
      <c r="BZ10" s="25">
        <f t="shared" si="0"/>
        <v>0</v>
      </c>
      <c r="CA10" s="25">
        <v>3</v>
      </c>
      <c r="CB10" s="26">
        <f>(BY10-BZ10)/CA10</f>
        <v>0</v>
      </c>
      <c r="CC10" s="25">
        <f t="shared" ref="CC10:CD13" si="1">G10+Q10+AA10+AK10</f>
        <v>0</v>
      </c>
      <c r="CD10" s="25">
        <f t="shared" si="1"/>
        <v>0</v>
      </c>
      <c r="CE10" s="26">
        <f>(CC10-CD10)/CA10</f>
        <v>0</v>
      </c>
      <c r="CF10" s="25">
        <f t="shared" ref="CF10:CG13" si="2">I10+K10+M10+S10+U10+W10+AC10+AE10+AG10+AM10+AO10+AQ10</f>
        <v>0</v>
      </c>
      <c r="CG10" s="25">
        <f t="shared" si="2"/>
        <v>0</v>
      </c>
      <c r="CH10" s="26">
        <f>(CF10-CG10)/CA10</f>
        <v>0</v>
      </c>
      <c r="CI10" s="27"/>
    </row>
    <row r="11" spans="1:87" ht="50.1" customHeight="1" thickBot="1">
      <c r="A11" s="6"/>
      <c r="B11" s="20">
        <v>2</v>
      </c>
      <c r="C11" s="21" t="s">
        <v>24</v>
      </c>
      <c r="D11" s="21" t="s">
        <v>117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2"/>
      <c r="Q11" s="22"/>
      <c r="R11" s="22"/>
      <c r="S11" s="22"/>
      <c r="T11" s="22"/>
      <c r="U11" s="22"/>
      <c r="V11" s="22"/>
      <c r="W11" s="22"/>
      <c r="X11" s="23"/>
      <c r="Y11" s="28"/>
      <c r="Z11" s="29"/>
      <c r="AA11" s="29"/>
      <c r="AB11" s="29"/>
      <c r="AC11" s="29"/>
      <c r="AD11" s="29"/>
      <c r="AE11" s="29"/>
      <c r="AF11" s="29"/>
      <c r="AG11" s="29"/>
      <c r="AH11" s="30"/>
      <c r="AI11" s="24"/>
      <c r="AJ11" s="22"/>
      <c r="AK11" s="22"/>
      <c r="AL11" s="22"/>
      <c r="AM11" s="22"/>
      <c r="AN11" s="22"/>
      <c r="AO11" s="22"/>
      <c r="AP11" s="22"/>
      <c r="AQ11" s="22"/>
      <c r="AR11" s="23"/>
      <c r="AS11" s="22"/>
      <c r="AT11" s="23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4"/>
      <c r="BF11" s="22"/>
      <c r="BG11" s="22"/>
      <c r="BH11" s="22"/>
      <c r="BI11" s="22"/>
      <c r="BJ11" s="22"/>
      <c r="BK11" s="22"/>
      <c r="BL11" s="22"/>
      <c r="BM11" s="22"/>
      <c r="BN11" s="23"/>
      <c r="BO11" s="24"/>
      <c r="BP11" s="22"/>
      <c r="BQ11" s="22"/>
      <c r="BR11" s="22"/>
      <c r="BS11" s="22"/>
      <c r="BT11" s="22"/>
      <c r="BU11" s="22"/>
      <c r="BV11" s="22"/>
      <c r="BW11" s="22"/>
      <c r="BX11" s="23"/>
      <c r="BY11" s="25">
        <f t="shared" si="0"/>
        <v>0</v>
      </c>
      <c r="BZ11" s="25">
        <f t="shared" si="0"/>
        <v>0</v>
      </c>
      <c r="CA11" s="25">
        <v>3</v>
      </c>
      <c r="CB11" s="26">
        <f>(BY11-BZ11)/CA11</f>
        <v>0</v>
      </c>
      <c r="CC11" s="25">
        <f t="shared" si="1"/>
        <v>0</v>
      </c>
      <c r="CD11" s="25">
        <f t="shared" si="1"/>
        <v>0</v>
      </c>
      <c r="CE11" s="26">
        <f>(CC11-CD11)/CA11</f>
        <v>0</v>
      </c>
      <c r="CF11" s="25">
        <f t="shared" si="2"/>
        <v>0</v>
      </c>
      <c r="CG11" s="25">
        <f t="shared" si="2"/>
        <v>0</v>
      </c>
      <c r="CH11" s="26">
        <f>(CF11-CG11)/CA11</f>
        <v>0</v>
      </c>
      <c r="CI11" s="27"/>
    </row>
    <row r="12" spans="1:87" ht="50.1" customHeight="1" thickBot="1">
      <c r="A12" s="6"/>
      <c r="B12" s="20">
        <v>3</v>
      </c>
      <c r="C12" s="21" t="s">
        <v>118</v>
      </c>
      <c r="D12" s="21" t="s">
        <v>119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22"/>
      <c r="Q12" s="22"/>
      <c r="R12" s="22"/>
      <c r="S12" s="22"/>
      <c r="T12" s="22"/>
      <c r="U12" s="22"/>
      <c r="V12" s="22"/>
      <c r="W12" s="22"/>
      <c r="X12" s="22"/>
      <c r="Y12" s="24"/>
      <c r="Z12" s="22"/>
      <c r="AA12" s="22"/>
      <c r="AB12" s="22"/>
      <c r="AC12" s="22"/>
      <c r="AD12" s="22"/>
      <c r="AE12" s="22"/>
      <c r="AF12" s="22"/>
      <c r="AG12" s="22"/>
      <c r="AH12" s="23"/>
      <c r="AI12" s="24"/>
      <c r="AJ12" s="22"/>
      <c r="AK12" s="22"/>
      <c r="AL12" s="22"/>
      <c r="AM12" s="22"/>
      <c r="AN12" s="22"/>
      <c r="AO12" s="22"/>
      <c r="AP12" s="22"/>
      <c r="AQ12" s="22"/>
      <c r="AR12" s="23"/>
      <c r="AS12" s="22"/>
      <c r="AT12" s="23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4"/>
      <c r="BF12" s="22"/>
      <c r="BG12" s="22"/>
      <c r="BH12" s="22"/>
      <c r="BI12" s="22"/>
      <c r="BJ12" s="22"/>
      <c r="BK12" s="22"/>
      <c r="BL12" s="22"/>
      <c r="BM12" s="22"/>
      <c r="BN12" s="23"/>
      <c r="BO12" s="24"/>
      <c r="BP12" s="22"/>
      <c r="BQ12" s="22"/>
      <c r="BR12" s="22"/>
      <c r="BS12" s="22"/>
      <c r="BT12" s="22"/>
      <c r="BU12" s="22"/>
      <c r="BV12" s="22"/>
      <c r="BW12" s="22"/>
      <c r="BX12" s="23"/>
      <c r="BY12" s="25">
        <f t="shared" si="0"/>
        <v>0</v>
      </c>
      <c r="BZ12" s="25">
        <f t="shared" si="0"/>
        <v>0</v>
      </c>
      <c r="CA12" s="25">
        <v>3</v>
      </c>
      <c r="CB12" s="26">
        <f>(BY12-BZ12)/CA12</f>
        <v>0</v>
      </c>
      <c r="CC12" s="25">
        <f t="shared" si="1"/>
        <v>0</v>
      </c>
      <c r="CD12" s="25">
        <f t="shared" si="1"/>
        <v>0</v>
      </c>
      <c r="CE12" s="26">
        <f>(CC12-CD12)/CA12</f>
        <v>0</v>
      </c>
      <c r="CF12" s="25">
        <f t="shared" si="2"/>
        <v>0</v>
      </c>
      <c r="CG12" s="25">
        <f t="shared" si="2"/>
        <v>0</v>
      </c>
      <c r="CH12" s="26">
        <f>(CF12-CG12)/CA12</f>
        <v>0</v>
      </c>
      <c r="CI12" s="27"/>
    </row>
    <row r="13" spans="1:87" ht="50.1" customHeight="1" thickBot="1">
      <c r="A13" s="6"/>
      <c r="B13" s="36">
        <v>4</v>
      </c>
      <c r="C13" s="53" t="s">
        <v>228</v>
      </c>
      <c r="D13" s="53" t="s">
        <v>229</v>
      </c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2"/>
      <c r="Q13" s="22"/>
      <c r="R13" s="22"/>
      <c r="S13" s="22"/>
      <c r="T13" s="22"/>
      <c r="U13" s="22"/>
      <c r="V13" s="22"/>
      <c r="W13" s="22"/>
      <c r="X13" s="22"/>
      <c r="Y13" s="37"/>
      <c r="Z13" s="38"/>
      <c r="AA13" s="38"/>
      <c r="AB13" s="38"/>
      <c r="AC13" s="38"/>
      <c r="AD13" s="38"/>
      <c r="AE13" s="38"/>
      <c r="AF13" s="38"/>
      <c r="AG13" s="38"/>
      <c r="AH13" s="39"/>
      <c r="AI13" s="24"/>
      <c r="AJ13" s="22"/>
      <c r="AK13" s="22"/>
      <c r="AL13" s="22"/>
      <c r="AM13" s="22"/>
      <c r="AN13" s="22"/>
      <c r="AO13" s="22"/>
      <c r="AP13" s="22"/>
      <c r="AQ13" s="22"/>
      <c r="AR13" s="23"/>
      <c r="AS13" s="22"/>
      <c r="AT13" s="23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4"/>
      <c r="BF13" s="22"/>
      <c r="BG13" s="22"/>
      <c r="BH13" s="22"/>
      <c r="BI13" s="22"/>
      <c r="BJ13" s="22"/>
      <c r="BK13" s="22"/>
      <c r="BL13" s="22"/>
      <c r="BM13" s="22"/>
      <c r="BN13" s="23"/>
      <c r="BO13" s="24"/>
      <c r="BP13" s="22"/>
      <c r="BQ13" s="22"/>
      <c r="BR13" s="22"/>
      <c r="BS13" s="22"/>
      <c r="BT13" s="22"/>
      <c r="BU13" s="22"/>
      <c r="BV13" s="22"/>
      <c r="BW13" s="22"/>
      <c r="BX13" s="23"/>
      <c r="BY13" s="40">
        <f t="shared" si="0"/>
        <v>0</v>
      </c>
      <c r="BZ13" s="40">
        <f t="shared" si="0"/>
        <v>0</v>
      </c>
      <c r="CA13" s="40">
        <v>3</v>
      </c>
      <c r="CB13" s="41">
        <f>(BY13-BZ13)/CA13</f>
        <v>0</v>
      </c>
      <c r="CC13" s="40">
        <f t="shared" si="1"/>
        <v>0</v>
      </c>
      <c r="CD13" s="40">
        <f t="shared" si="1"/>
        <v>0</v>
      </c>
      <c r="CE13" s="41">
        <f>(CC13-CD13)/CA13</f>
        <v>0</v>
      </c>
      <c r="CF13" s="40">
        <f t="shared" si="2"/>
        <v>0</v>
      </c>
      <c r="CG13" s="40">
        <f t="shared" si="2"/>
        <v>0</v>
      </c>
      <c r="CH13" s="41">
        <f>(CF13-CG13)/CA13</f>
        <v>0</v>
      </c>
      <c r="CI13" s="42"/>
    </row>
    <row r="14" spans="1:87" ht="69.95" customHeight="1" thickBot="1">
      <c r="B14" s="4" t="s">
        <v>28</v>
      </c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3"/>
      <c r="BZ14" s="33"/>
      <c r="CA14" s="33"/>
      <c r="CB14" s="34"/>
      <c r="CC14" s="33"/>
      <c r="CD14" s="33"/>
      <c r="CE14" s="34"/>
      <c r="CF14" s="33"/>
      <c r="CG14" s="33"/>
      <c r="CH14" s="34"/>
      <c r="CI14" s="34"/>
    </row>
    <row r="15" spans="1:87" ht="116.1" customHeight="1" thickBot="1">
      <c r="B15" s="9"/>
      <c r="C15" s="10" t="s">
        <v>9</v>
      </c>
      <c r="D15" s="10"/>
      <c r="E15" s="11" t="s">
        <v>10</v>
      </c>
      <c r="F15" s="11" t="s">
        <v>11</v>
      </c>
      <c r="G15" s="11" t="s">
        <v>12</v>
      </c>
      <c r="H15" s="11" t="s">
        <v>13</v>
      </c>
      <c r="I15" s="12" t="s">
        <v>14</v>
      </c>
      <c r="J15" s="13"/>
      <c r="K15" s="13"/>
      <c r="L15" s="13"/>
      <c r="M15" s="13"/>
      <c r="N15" s="14"/>
      <c r="O15" s="11" t="s">
        <v>10</v>
      </c>
      <c r="P15" s="11" t="s">
        <v>11</v>
      </c>
      <c r="Q15" s="11" t="s">
        <v>12</v>
      </c>
      <c r="R15" s="11" t="s">
        <v>13</v>
      </c>
      <c r="S15" s="12" t="s">
        <v>14</v>
      </c>
      <c r="T15" s="13"/>
      <c r="U15" s="13"/>
      <c r="V15" s="13"/>
      <c r="W15" s="13"/>
      <c r="X15" s="13"/>
      <c r="Y15" s="15" t="s">
        <v>10</v>
      </c>
      <c r="Z15" s="11" t="s">
        <v>11</v>
      </c>
      <c r="AA15" s="11" t="s">
        <v>12</v>
      </c>
      <c r="AB15" s="11" t="s">
        <v>13</v>
      </c>
      <c r="AC15" s="12" t="s">
        <v>14</v>
      </c>
      <c r="AD15" s="13"/>
      <c r="AE15" s="13"/>
      <c r="AF15" s="13"/>
      <c r="AG15" s="13"/>
      <c r="AH15" s="14"/>
      <c r="AI15" s="11" t="s">
        <v>10</v>
      </c>
      <c r="AJ15" s="11" t="s">
        <v>11</v>
      </c>
      <c r="AK15" s="11" t="s">
        <v>12</v>
      </c>
      <c r="AL15" s="11" t="s">
        <v>13</v>
      </c>
      <c r="AM15" s="12" t="s">
        <v>14</v>
      </c>
      <c r="AN15" s="13"/>
      <c r="AO15" s="13"/>
      <c r="AP15" s="13"/>
      <c r="AQ15" s="13"/>
      <c r="AR15" s="14"/>
      <c r="AS15" s="13"/>
      <c r="AT15" s="14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6"/>
      <c r="BF15" s="13"/>
      <c r="BG15" s="13"/>
      <c r="BH15" s="13"/>
      <c r="BI15" s="13"/>
      <c r="BJ15" s="13"/>
      <c r="BK15" s="13"/>
      <c r="BL15" s="13"/>
      <c r="BM15" s="13"/>
      <c r="BN15" s="14"/>
      <c r="BO15" s="16"/>
      <c r="BP15" s="13"/>
      <c r="BQ15" s="13"/>
      <c r="BR15" s="13"/>
      <c r="BS15" s="13"/>
      <c r="BT15" s="13"/>
      <c r="BU15" s="13"/>
      <c r="BV15" s="13"/>
      <c r="BW15" s="13"/>
      <c r="BX15" s="14"/>
      <c r="BY15" s="17" t="s">
        <v>10</v>
      </c>
      <c r="BZ15" s="17" t="s">
        <v>11</v>
      </c>
      <c r="CA15" s="17" t="s">
        <v>15</v>
      </c>
      <c r="CB15" s="18" t="s">
        <v>16</v>
      </c>
      <c r="CC15" s="17" t="s">
        <v>12</v>
      </c>
      <c r="CD15" s="17" t="s">
        <v>13</v>
      </c>
      <c r="CE15" s="18" t="s">
        <v>17</v>
      </c>
      <c r="CF15" s="17" t="s">
        <v>18</v>
      </c>
      <c r="CG15" s="17" t="s">
        <v>19</v>
      </c>
      <c r="CH15" s="18" t="s">
        <v>20</v>
      </c>
      <c r="CI15" s="19" t="s">
        <v>21</v>
      </c>
    </row>
    <row r="16" spans="1:87" ht="50.1" customHeight="1" thickBot="1">
      <c r="B16" s="20">
        <v>1</v>
      </c>
      <c r="C16" s="47" t="s">
        <v>120</v>
      </c>
      <c r="D16" s="47" t="s">
        <v>121</v>
      </c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2"/>
      <c r="Q16" s="22"/>
      <c r="R16" s="22"/>
      <c r="S16" s="22"/>
      <c r="T16" s="22"/>
      <c r="U16" s="22"/>
      <c r="V16" s="22"/>
      <c r="W16" s="22"/>
      <c r="X16" s="22"/>
      <c r="Y16" s="24"/>
      <c r="Z16" s="22"/>
      <c r="AA16" s="22"/>
      <c r="AB16" s="22"/>
      <c r="AC16" s="22"/>
      <c r="AD16" s="22"/>
      <c r="AE16" s="22"/>
      <c r="AF16" s="22"/>
      <c r="AG16" s="22"/>
      <c r="AH16" s="23"/>
      <c r="AI16" s="24"/>
      <c r="AJ16" s="22"/>
      <c r="AK16" s="22"/>
      <c r="AL16" s="22"/>
      <c r="AM16" s="22"/>
      <c r="AN16" s="22"/>
      <c r="AO16" s="22"/>
      <c r="AP16" s="22"/>
      <c r="AQ16" s="22"/>
      <c r="AR16" s="23"/>
      <c r="AS16" s="22"/>
      <c r="AT16" s="23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4"/>
      <c r="BF16" s="22"/>
      <c r="BG16" s="22"/>
      <c r="BH16" s="22"/>
      <c r="BI16" s="22"/>
      <c r="BJ16" s="22"/>
      <c r="BK16" s="22"/>
      <c r="BL16" s="22"/>
      <c r="BM16" s="22"/>
      <c r="BN16" s="23"/>
      <c r="BO16" s="24"/>
      <c r="BP16" s="22"/>
      <c r="BQ16" s="22"/>
      <c r="BR16" s="22"/>
      <c r="BS16" s="22"/>
      <c r="BT16" s="22"/>
      <c r="BU16" s="22"/>
      <c r="BV16" s="22"/>
      <c r="BW16" s="22"/>
      <c r="BX16" s="23"/>
      <c r="BY16" s="25">
        <f t="shared" ref="BY16:BZ19" si="3">E16+O16+Y16+AI16</f>
        <v>0</v>
      </c>
      <c r="BZ16" s="25">
        <f t="shared" si="3"/>
        <v>0</v>
      </c>
      <c r="CA16" s="25">
        <v>3</v>
      </c>
      <c r="CB16" s="26">
        <f>(BY16-BZ16)/CA16</f>
        <v>0</v>
      </c>
      <c r="CC16" s="25">
        <f t="shared" ref="CC16:CD19" si="4">G16+Q16+AA16+AK16</f>
        <v>0</v>
      </c>
      <c r="CD16" s="25">
        <f t="shared" si="4"/>
        <v>0</v>
      </c>
      <c r="CE16" s="26">
        <f>(CC16-CD16)/CA16</f>
        <v>0</v>
      </c>
      <c r="CF16" s="25">
        <f t="shared" ref="CF16:CG19" si="5">I16+K16+M16+S16+U16+W16+AC16+AE16+AG16+AM16+AO16+AQ16</f>
        <v>0</v>
      </c>
      <c r="CG16" s="25">
        <f t="shared" si="5"/>
        <v>0</v>
      </c>
      <c r="CH16" s="26">
        <f>(CF16-CG16)/CA16</f>
        <v>0</v>
      </c>
      <c r="CI16" s="27"/>
    </row>
    <row r="17" spans="2:87" ht="50.1" customHeight="1" thickBot="1">
      <c r="B17" s="20">
        <v>2</v>
      </c>
      <c r="C17" s="56" t="s">
        <v>109</v>
      </c>
      <c r="D17" s="21" t="s">
        <v>122</v>
      </c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2"/>
      <c r="Q17" s="22"/>
      <c r="R17" s="22"/>
      <c r="S17" s="22"/>
      <c r="T17" s="22"/>
      <c r="U17" s="22"/>
      <c r="V17" s="22"/>
      <c r="W17" s="22"/>
      <c r="X17" s="23"/>
      <c r="Y17" s="28"/>
      <c r="Z17" s="29"/>
      <c r="AA17" s="29"/>
      <c r="AB17" s="29"/>
      <c r="AC17" s="29"/>
      <c r="AD17" s="29"/>
      <c r="AE17" s="29"/>
      <c r="AF17" s="29"/>
      <c r="AG17" s="29"/>
      <c r="AH17" s="30"/>
      <c r="AI17" s="24"/>
      <c r="AJ17" s="22"/>
      <c r="AK17" s="22"/>
      <c r="AL17" s="22"/>
      <c r="AM17" s="22"/>
      <c r="AN17" s="22"/>
      <c r="AO17" s="22"/>
      <c r="AP17" s="22"/>
      <c r="AQ17" s="22"/>
      <c r="AR17" s="23"/>
      <c r="AS17" s="22"/>
      <c r="AT17" s="23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4"/>
      <c r="BF17" s="22"/>
      <c r="BG17" s="22"/>
      <c r="BH17" s="22"/>
      <c r="BI17" s="22"/>
      <c r="BJ17" s="22"/>
      <c r="BK17" s="22"/>
      <c r="BL17" s="22"/>
      <c r="BM17" s="22"/>
      <c r="BN17" s="23"/>
      <c r="BO17" s="24"/>
      <c r="BP17" s="22"/>
      <c r="BQ17" s="22"/>
      <c r="BR17" s="22"/>
      <c r="BS17" s="22"/>
      <c r="BT17" s="22"/>
      <c r="BU17" s="22"/>
      <c r="BV17" s="22"/>
      <c r="BW17" s="22"/>
      <c r="BX17" s="23"/>
      <c r="BY17" s="25">
        <f t="shared" si="3"/>
        <v>0</v>
      </c>
      <c r="BZ17" s="25">
        <f t="shared" si="3"/>
        <v>0</v>
      </c>
      <c r="CA17" s="25">
        <v>3</v>
      </c>
      <c r="CB17" s="26">
        <f>(BY17-BZ17)/CA17</f>
        <v>0</v>
      </c>
      <c r="CC17" s="25">
        <f t="shared" si="4"/>
        <v>0</v>
      </c>
      <c r="CD17" s="25">
        <f t="shared" si="4"/>
        <v>0</v>
      </c>
      <c r="CE17" s="26">
        <f>(CC17-CD17)/CA17</f>
        <v>0</v>
      </c>
      <c r="CF17" s="25">
        <f t="shared" si="5"/>
        <v>0</v>
      </c>
      <c r="CG17" s="25">
        <f t="shared" si="5"/>
        <v>0</v>
      </c>
      <c r="CH17" s="26">
        <f>(CF17-CG17)/CA17</f>
        <v>0</v>
      </c>
      <c r="CI17" s="27"/>
    </row>
    <row r="18" spans="2:87" ht="50.1" customHeight="1" thickBot="1">
      <c r="B18" s="20">
        <v>3</v>
      </c>
      <c r="C18" s="21" t="s">
        <v>123</v>
      </c>
      <c r="D18" s="21" t="s">
        <v>124</v>
      </c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4"/>
      <c r="P18" s="22"/>
      <c r="Q18" s="22"/>
      <c r="R18" s="22"/>
      <c r="S18" s="22"/>
      <c r="T18" s="22"/>
      <c r="U18" s="22"/>
      <c r="V18" s="22"/>
      <c r="W18" s="22"/>
      <c r="X18" s="22"/>
      <c r="Y18" s="24"/>
      <c r="Z18" s="22"/>
      <c r="AA18" s="22"/>
      <c r="AB18" s="22"/>
      <c r="AC18" s="22"/>
      <c r="AD18" s="22"/>
      <c r="AE18" s="22"/>
      <c r="AF18" s="22"/>
      <c r="AG18" s="22"/>
      <c r="AH18" s="23"/>
      <c r="AI18" s="24"/>
      <c r="AJ18" s="22"/>
      <c r="AK18" s="22"/>
      <c r="AL18" s="22"/>
      <c r="AM18" s="22"/>
      <c r="AN18" s="22"/>
      <c r="AO18" s="22"/>
      <c r="AP18" s="22"/>
      <c r="AQ18" s="22"/>
      <c r="AR18" s="23"/>
      <c r="AS18" s="22"/>
      <c r="AT18" s="23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4"/>
      <c r="BF18" s="22"/>
      <c r="BG18" s="22"/>
      <c r="BH18" s="22"/>
      <c r="BI18" s="22"/>
      <c r="BJ18" s="22"/>
      <c r="BK18" s="22"/>
      <c r="BL18" s="22"/>
      <c r="BM18" s="22"/>
      <c r="BN18" s="23"/>
      <c r="BO18" s="24"/>
      <c r="BP18" s="22"/>
      <c r="BQ18" s="22"/>
      <c r="BR18" s="22"/>
      <c r="BS18" s="22"/>
      <c r="BT18" s="22"/>
      <c r="BU18" s="22"/>
      <c r="BV18" s="22"/>
      <c r="BW18" s="22"/>
      <c r="BX18" s="23"/>
      <c r="BY18" s="25">
        <f t="shared" si="3"/>
        <v>0</v>
      </c>
      <c r="BZ18" s="25">
        <f t="shared" si="3"/>
        <v>0</v>
      </c>
      <c r="CA18" s="25">
        <v>3</v>
      </c>
      <c r="CB18" s="26">
        <f>(BY18-BZ18)/CA18</f>
        <v>0</v>
      </c>
      <c r="CC18" s="25">
        <f t="shared" si="4"/>
        <v>0</v>
      </c>
      <c r="CD18" s="25">
        <f t="shared" si="4"/>
        <v>0</v>
      </c>
      <c r="CE18" s="26">
        <f>(CC18-CD18)/CA18</f>
        <v>0</v>
      </c>
      <c r="CF18" s="25">
        <f t="shared" si="5"/>
        <v>0</v>
      </c>
      <c r="CG18" s="25">
        <f t="shared" si="5"/>
        <v>0</v>
      </c>
      <c r="CH18" s="26">
        <f>(CF18-CG18)/CA18</f>
        <v>0</v>
      </c>
      <c r="CI18" s="27"/>
    </row>
    <row r="19" spans="2:87" ht="50.1" customHeight="1" thickBot="1">
      <c r="B19" s="36">
        <v>4</v>
      </c>
      <c r="C19" s="21" t="s">
        <v>125</v>
      </c>
      <c r="D19" s="21" t="s">
        <v>126</v>
      </c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4"/>
      <c r="P19" s="22"/>
      <c r="Q19" s="22"/>
      <c r="R19" s="22"/>
      <c r="S19" s="22"/>
      <c r="T19" s="22"/>
      <c r="U19" s="22"/>
      <c r="V19" s="22"/>
      <c r="W19" s="22"/>
      <c r="X19" s="22"/>
      <c r="Y19" s="37"/>
      <c r="Z19" s="38"/>
      <c r="AA19" s="38"/>
      <c r="AB19" s="38"/>
      <c r="AC19" s="38"/>
      <c r="AD19" s="38"/>
      <c r="AE19" s="38"/>
      <c r="AF19" s="38"/>
      <c r="AG19" s="38"/>
      <c r="AH19" s="39"/>
      <c r="AI19" s="24"/>
      <c r="AJ19" s="22"/>
      <c r="AK19" s="22"/>
      <c r="AL19" s="22"/>
      <c r="AM19" s="22"/>
      <c r="AN19" s="22"/>
      <c r="AO19" s="22"/>
      <c r="AP19" s="22"/>
      <c r="AQ19" s="22"/>
      <c r="AR19" s="23"/>
      <c r="AS19" s="22"/>
      <c r="AT19" s="23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4"/>
      <c r="BF19" s="22"/>
      <c r="BG19" s="22"/>
      <c r="BH19" s="22"/>
      <c r="BI19" s="22"/>
      <c r="BJ19" s="22"/>
      <c r="BK19" s="22"/>
      <c r="BL19" s="22"/>
      <c r="BM19" s="22"/>
      <c r="BN19" s="23"/>
      <c r="BO19" s="24"/>
      <c r="BP19" s="22"/>
      <c r="BQ19" s="22"/>
      <c r="BR19" s="22"/>
      <c r="BS19" s="22"/>
      <c r="BT19" s="22"/>
      <c r="BU19" s="22"/>
      <c r="BV19" s="22"/>
      <c r="BW19" s="22"/>
      <c r="BX19" s="23"/>
      <c r="BY19" s="40">
        <f t="shared" si="3"/>
        <v>0</v>
      </c>
      <c r="BZ19" s="40">
        <f t="shared" si="3"/>
        <v>0</v>
      </c>
      <c r="CA19" s="40">
        <v>3</v>
      </c>
      <c r="CB19" s="41">
        <f>(BY19-BZ19)/CA19</f>
        <v>0</v>
      </c>
      <c r="CC19" s="40">
        <f t="shared" si="4"/>
        <v>0</v>
      </c>
      <c r="CD19" s="40">
        <f t="shared" si="4"/>
        <v>0</v>
      </c>
      <c r="CE19" s="41">
        <f>(CC19-CD19)/CA19</f>
        <v>0</v>
      </c>
      <c r="CF19" s="40">
        <f t="shared" si="5"/>
        <v>0</v>
      </c>
      <c r="CG19" s="40">
        <f t="shared" si="5"/>
        <v>0</v>
      </c>
      <c r="CH19" s="41">
        <f>(CF19-CG19)/CA19</f>
        <v>0</v>
      </c>
      <c r="CI19" s="42"/>
    </row>
  </sheetData>
  <mergeCells count="3">
    <mergeCell ref="H1:AL2"/>
    <mergeCell ref="E5:AR5"/>
    <mergeCell ref="C6:K6"/>
  </mergeCells>
  <pageMargins left="0.74803149606299202" right="0.74803149606299202" top="0.23622047244094499" bottom="0.23622047244094499" header="0" footer="0"/>
  <pageSetup scale="32" fitToHeight="2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rgb="FFFF0000"/>
  </sheetPr>
  <dimension ref="A1:CI43"/>
  <sheetViews>
    <sheetView topLeftCell="A22" zoomScale="40" zoomScaleNormal="40" zoomScaleSheetLayoutView="25" workbookViewId="0">
      <selection activeCell="CF5" sqref="CE5:CF5"/>
    </sheetView>
  </sheetViews>
  <sheetFormatPr defaultColWidth="11.42578125" defaultRowHeight="12.75"/>
  <cols>
    <col min="1" max="1" width="7" customWidth="1"/>
    <col min="2" max="2" width="7.140625" customWidth="1"/>
    <col min="3" max="3" width="43" customWidth="1"/>
    <col min="4" max="4" width="31" customWidth="1"/>
    <col min="5" max="44" width="4.7109375" customWidth="1"/>
    <col min="45" max="45" width="0.5703125" hidden="1" customWidth="1"/>
    <col min="46" max="75" width="2.7109375" hidden="1" customWidth="1"/>
    <col min="76" max="76" width="5.42578125" hidden="1" customWidth="1"/>
    <col min="77" max="79" width="5.7109375" customWidth="1"/>
    <col min="80" max="80" width="12.140625" customWidth="1"/>
    <col min="81" max="82" width="5.7109375" customWidth="1"/>
    <col min="83" max="83" width="12.140625" customWidth="1"/>
    <col min="84" max="84" width="7.5703125" customWidth="1"/>
    <col min="85" max="85" width="8.7109375" customWidth="1"/>
    <col min="86" max="87" width="12.140625" customWidth="1"/>
  </cols>
  <sheetData>
    <row r="1" spans="1:87">
      <c r="H1" s="207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87"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87" ht="12" customHeigh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87" ht="2.25" customHeight="1">
      <c r="E4" s="2"/>
      <c r="F4" s="2"/>
      <c r="G4" s="3"/>
      <c r="H4" s="3"/>
      <c r="I4" s="3"/>
      <c r="J4" s="3"/>
      <c r="K4" s="3"/>
      <c r="L4" s="3"/>
      <c r="M4" s="3"/>
      <c r="N4" s="3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2" t="s">
        <v>0</v>
      </c>
      <c r="BF4" s="2" t="s">
        <v>1</v>
      </c>
      <c r="BG4" s="3" t="s">
        <v>2</v>
      </c>
      <c r="BH4" s="3" t="s">
        <v>3</v>
      </c>
      <c r="BI4" s="3" t="s">
        <v>4</v>
      </c>
      <c r="BJ4" s="3" t="s">
        <v>5</v>
      </c>
      <c r="BK4" s="3" t="s">
        <v>4</v>
      </c>
      <c r="BL4" s="3" t="s">
        <v>5</v>
      </c>
      <c r="BM4" s="3" t="s">
        <v>4</v>
      </c>
      <c r="BN4" s="3" t="s">
        <v>5</v>
      </c>
      <c r="BO4" s="2" t="s">
        <v>0</v>
      </c>
      <c r="BP4" s="2" t="s">
        <v>1</v>
      </c>
      <c r="BQ4" s="3" t="s">
        <v>2</v>
      </c>
      <c r="BR4" s="3" t="s">
        <v>3</v>
      </c>
      <c r="BS4" s="3" t="s">
        <v>4</v>
      </c>
      <c r="BT4" s="3" t="s">
        <v>5</v>
      </c>
      <c r="BU4" s="3" t="s">
        <v>4</v>
      </c>
      <c r="BV4" s="3" t="s">
        <v>5</v>
      </c>
      <c r="BW4" s="3" t="s">
        <v>4</v>
      </c>
      <c r="BX4" s="3" t="s">
        <v>5</v>
      </c>
    </row>
    <row r="5" spans="1:87" ht="198" customHeight="1">
      <c r="C5" s="4"/>
      <c r="D5" s="4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</row>
    <row r="6" spans="1:87" ht="45">
      <c r="C6" s="57" t="s">
        <v>6</v>
      </c>
      <c r="D6" s="57"/>
      <c r="E6" s="57"/>
      <c r="F6" s="57"/>
      <c r="G6" s="57"/>
      <c r="H6" s="57"/>
      <c r="I6" s="57"/>
      <c r="J6" s="57"/>
      <c r="K6" s="4"/>
      <c r="L6" s="4"/>
      <c r="M6" s="4"/>
      <c r="N6" s="4"/>
      <c r="O6" s="4"/>
      <c r="P6" s="4"/>
      <c r="Q6" s="5" t="s">
        <v>155</v>
      </c>
      <c r="R6" s="4"/>
      <c r="S6" s="4"/>
      <c r="T6" s="4"/>
      <c r="U6" s="4"/>
      <c r="V6" s="4"/>
      <c r="W6" s="4"/>
      <c r="X6" s="4"/>
    </row>
    <row r="7" spans="1:87" ht="30">
      <c r="A7" s="6"/>
      <c r="B7" s="4" t="s">
        <v>8</v>
      </c>
      <c r="C7" s="7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8"/>
      <c r="CC7" s="6"/>
      <c r="CD7" s="6"/>
      <c r="CE7" s="8"/>
      <c r="CF7" s="6"/>
      <c r="CG7" s="6"/>
      <c r="CH7" s="8"/>
      <c r="CI7" s="8"/>
    </row>
    <row r="8" spans="1:87" ht="13.5" thickBot="1">
      <c r="A8" s="6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8"/>
      <c r="CC8" s="6"/>
      <c r="CD8" s="6"/>
      <c r="CE8" s="8"/>
      <c r="CF8" s="6"/>
      <c r="CG8" s="6"/>
      <c r="CH8" s="8"/>
      <c r="CI8" s="8"/>
    </row>
    <row r="9" spans="1:87" ht="116.1" customHeight="1" thickBot="1">
      <c r="A9" s="8"/>
      <c r="B9" s="9"/>
      <c r="C9" s="10" t="s">
        <v>9</v>
      </c>
      <c r="D9" s="10"/>
      <c r="E9" s="11" t="s">
        <v>10</v>
      </c>
      <c r="F9" s="11" t="s">
        <v>11</v>
      </c>
      <c r="G9" s="11" t="s">
        <v>12</v>
      </c>
      <c r="H9" s="11" t="s">
        <v>13</v>
      </c>
      <c r="I9" s="12" t="s">
        <v>14</v>
      </c>
      <c r="J9" s="13"/>
      <c r="K9" s="13"/>
      <c r="L9" s="13"/>
      <c r="M9" s="13"/>
      <c r="N9" s="14"/>
      <c r="O9" s="11" t="s">
        <v>10</v>
      </c>
      <c r="P9" s="11" t="s">
        <v>11</v>
      </c>
      <c r="Q9" s="11" t="s">
        <v>12</v>
      </c>
      <c r="R9" s="11" t="s">
        <v>13</v>
      </c>
      <c r="S9" s="12" t="s">
        <v>14</v>
      </c>
      <c r="T9" s="13"/>
      <c r="U9" s="13"/>
      <c r="V9" s="13"/>
      <c r="W9" s="13"/>
      <c r="X9" s="13"/>
      <c r="Y9" s="15" t="s">
        <v>10</v>
      </c>
      <c r="Z9" s="11" t="s">
        <v>11</v>
      </c>
      <c r="AA9" s="11" t="s">
        <v>12</v>
      </c>
      <c r="AB9" s="11" t="s">
        <v>13</v>
      </c>
      <c r="AC9" s="12" t="s">
        <v>14</v>
      </c>
      <c r="AD9" s="13"/>
      <c r="AE9" s="13"/>
      <c r="AF9" s="13"/>
      <c r="AG9" s="13"/>
      <c r="AH9" s="14"/>
      <c r="AI9" s="11" t="s">
        <v>10</v>
      </c>
      <c r="AJ9" s="11" t="s">
        <v>11</v>
      </c>
      <c r="AK9" s="11" t="s">
        <v>12</v>
      </c>
      <c r="AL9" s="11" t="s">
        <v>13</v>
      </c>
      <c r="AM9" s="12" t="s">
        <v>14</v>
      </c>
      <c r="AN9" s="13"/>
      <c r="AO9" s="13"/>
      <c r="AP9" s="13"/>
      <c r="AQ9" s="13"/>
      <c r="AR9" s="14"/>
      <c r="AS9" s="13"/>
      <c r="AT9" s="14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6"/>
      <c r="BF9" s="13"/>
      <c r="BG9" s="13"/>
      <c r="BH9" s="13"/>
      <c r="BI9" s="13"/>
      <c r="BJ9" s="13"/>
      <c r="BK9" s="13"/>
      <c r="BL9" s="13"/>
      <c r="BM9" s="13"/>
      <c r="BN9" s="14"/>
      <c r="BO9" s="16"/>
      <c r="BP9" s="13"/>
      <c r="BQ9" s="13"/>
      <c r="BR9" s="13"/>
      <c r="BS9" s="13"/>
      <c r="BT9" s="13"/>
      <c r="BU9" s="13"/>
      <c r="BV9" s="13"/>
      <c r="BW9" s="13"/>
      <c r="BX9" s="14"/>
      <c r="BY9" s="17" t="s">
        <v>10</v>
      </c>
      <c r="BZ9" s="17" t="s">
        <v>11</v>
      </c>
      <c r="CA9" s="17" t="s">
        <v>15</v>
      </c>
      <c r="CB9" s="18" t="s">
        <v>16</v>
      </c>
      <c r="CC9" s="17" t="s">
        <v>12</v>
      </c>
      <c r="CD9" s="17" t="s">
        <v>13</v>
      </c>
      <c r="CE9" s="18" t="s">
        <v>17</v>
      </c>
      <c r="CF9" s="17" t="s">
        <v>18</v>
      </c>
      <c r="CG9" s="17" t="s">
        <v>19</v>
      </c>
      <c r="CH9" s="18" t="s">
        <v>20</v>
      </c>
      <c r="CI9" s="19" t="s">
        <v>21</v>
      </c>
    </row>
    <row r="10" spans="1:87" ht="50.1" customHeight="1" thickBot="1">
      <c r="A10" s="6"/>
      <c r="B10" s="20">
        <v>1</v>
      </c>
      <c r="C10" s="21" t="s">
        <v>156</v>
      </c>
      <c r="D10" s="21" t="s">
        <v>157</v>
      </c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4"/>
      <c r="P10" s="22"/>
      <c r="Q10" s="22"/>
      <c r="R10" s="22"/>
      <c r="S10" s="22"/>
      <c r="T10" s="22"/>
      <c r="U10" s="22"/>
      <c r="V10" s="22"/>
      <c r="W10" s="22"/>
      <c r="X10" s="22"/>
      <c r="Y10" s="24"/>
      <c r="Z10" s="22"/>
      <c r="AA10" s="22"/>
      <c r="AB10" s="22"/>
      <c r="AC10" s="22"/>
      <c r="AD10" s="22"/>
      <c r="AE10" s="22"/>
      <c r="AF10" s="22"/>
      <c r="AG10" s="22"/>
      <c r="AH10" s="23"/>
      <c r="AI10" s="24"/>
      <c r="AJ10" s="22"/>
      <c r="AK10" s="22"/>
      <c r="AL10" s="22"/>
      <c r="AM10" s="22"/>
      <c r="AN10" s="22"/>
      <c r="AO10" s="22"/>
      <c r="AP10" s="22"/>
      <c r="AQ10" s="22"/>
      <c r="AR10" s="23"/>
      <c r="AS10" s="22"/>
      <c r="AT10" s="23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4"/>
      <c r="BF10" s="22"/>
      <c r="BG10" s="22"/>
      <c r="BH10" s="22"/>
      <c r="BI10" s="22"/>
      <c r="BJ10" s="22"/>
      <c r="BK10" s="22"/>
      <c r="BL10" s="22"/>
      <c r="BM10" s="22"/>
      <c r="BN10" s="23"/>
      <c r="BO10" s="24"/>
      <c r="BP10" s="22"/>
      <c r="BQ10" s="22"/>
      <c r="BR10" s="22"/>
      <c r="BS10" s="22"/>
      <c r="BT10" s="22"/>
      <c r="BU10" s="22"/>
      <c r="BV10" s="22"/>
      <c r="BW10" s="22"/>
      <c r="BX10" s="23"/>
      <c r="BY10" s="58">
        <f t="shared" ref="BY10:BZ13" si="0">E10+O10+Y10+AI10</f>
        <v>0</v>
      </c>
      <c r="BZ10" s="58">
        <f t="shared" si="0"/>
        <v>0</v>
      </c>
      <c r="CA10" s="58">
        <v>3</v>
      </c>
      <c r="CB10" s="59">
        <f>(BY10-BZ10)/CA10</f>
        <v>0</v>
      </c>
      <c r="CC10" s="58">
        <f t="shared" ref="CC10:CD13" si="1">G10+Q10+AA10+AK10</f>
        <v>0</v>
      </c>
      <c r="CD10" s="58">
        <f t="shared" si="1"/>
        <v>0</v>
      </c>
      <c r="CE10" s="59">
        <f>(CC10-CD10)/CA10</f>
        <v>0</v>
      </c>
      <c r="CF10" s="58">
        <f t="shared" ref="CF10:CG13" si="2">I10+K10+M10+S10+U10+W10+AC10+AE10+AG10+AM10+AO10+AQ10</f>
        <v>0</v>
      </c>
      <c r="CG10" s="58">
        <f t="shared" si="2"/>
        <v>0</v>
      </c>
      <c r="CH10" s="59">
        <f>(CF10-CG10)/CA10</f>
        <v>0</v>
      </c>
      <c r="CI10" s="27"/>
    </row>
    <row r="11" spans="1:87" ht="50.1" customHeight="1" thickBot="1">
      <c r="A11" s="6"/>
      <c r="B11" s="20">
        <v>2</v>
      </c>
      <c r="C11" s="21" t="s">
        <v>84</v>
      </c>
      <c r="D11" s="21" t="s">
        <v>158</v>
      </c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2"/>
      <c r="Q11" s="22"/>
      <c r="R11" s="22"/>
      <c r="S11" s="22"/>
      <c r="T11" s="22"/>
      <c r="U11" s="22"/>
      <c r="V11" s="22"/>
      <c r="W11" s="22"/>
      <c r="X11" s="23"/>
      <c r="Y11" s="28"/>
      <c r="Z11" s="29"/>
      <c r="AA11" s="29"/>
      <c r="AB11" s="29"/>
      <c r="AC11" s="29"/>
      <c r="AD11" s="29"/>
      <c r="AE11" s="29"/>
      <c r="AF11" s="29"/>
      <c r="AG11" s="29"/>
      <c r="AH11" s="30"/>
      <c r="AI11" s="24"/>
      <c r="AJ11" s="22"/>
      <c r="AK11" s="22"/>
      <c r="AL11" s="22"/>
      <c r="AM11" s="22"/>
      <c r="AN11" s="22"/>
      <c r="AO11" s="22"/>
      <c r="AP11" s="22"/>
      <c r="AQ11" s="22"/>
      <c r="AR11" s="23"/>
      <c r="AS11" s="22"/>
      <c r="AT11" s="23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4"/>
      <c r="BF11" s="22"/>
      <c r="BG11" s="22"/>
      <c r="BH11" s="22"/>
      <c r="BI11" s="22"/>
      <c r="BJ11" s="22"/>
      <c r="BK11" s="22"/>
      <c r="BL11" s="22"/>
      <c r="BM11" s="22"/>
      <c r="BN11" s="23"/>
      <c r="BO11" s="24"/>
      <c r="BP11" s="22"/>
      <c r="BQ11" s="22"/>
      <c r="BR11" s="22"/>
      <c r="BS11" s="22"/>
      <c r="BT11" s="22"/>
      <c r="BU11" s="22"/>
      <c r="BV11" s="22"/>
      <c r="BW11" s="22"/>
      <c r="BX11" s="23"/>
      <c r="BY11" s="58">
        <f t="shared" si="0"/>
        <v>0</v>
      </c>
      <c r="BZ11" s="58">
        <f t="shared" si="0"/>
        <v>0</v>
      </c>
      <c r="CA11" s="58">
        <v>3</v>
      </c>
      <c r="CB11" s="59">
        <f>(BY11-BZ11)/CA11</f>
        <v>0</v>
      </c>
      <c r="CC11" s="58">
        <f t="shared" si="1"/>
        <v>0</v>
      </c>
      <c r="CD11" s="58">
        <f t="shared" si="1"/>
        <v>0</v>
      </c>
      <c r="CE11" s="59">
        <f>(CC11-CD11)/CA11</f>
        <v>0</v>
      </c>
      <c r="CF11" s="58">
        <f t="shared" si="2"/>
        <v>0</v>
      </c>
      <c r="CG11" s="58">
        <f t="shared" si="2"/>
        <v>0</v>
      </c>
      <c r="CH11" s="59">
        <f>(CF11-CG11)/CA11</f>
        <v>0</v>
      </c>
      <c r="CI11" s="27"/>
    </row>
    <row r="12" spans="1:87" ht="50.1" customHeight="1" thickBot="1">
      <c r="A12" s="6"/>
      <c r="B12" s="20">
        <v>3</v>
      </c>
      <c r="C12" s="21" t="s">
        <v>120</v>
      </c>
      <c r="D12" s="21" t="s">
        <v>159</v>
      </c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22"/>
      <c r="Q12" s="22"/>
      <c r="R12" s="22"/>
      <c r="S12" s="22"/>
      <c r="T12" s="22"/>
      <c r="U12" s="22"/>
      <c r="V12" s="22"/>
      <c r="W12" s="22"/>
      <c r="X12" s="22"/>
      <c r="Y12" s="24"/>
      <c r="Z12" s="22"/>
      <c r="AA12" s="22"/>
      <c r="AB12" s="22"/>
      <c r="AC12" s="22"/>
      <c r="AD12" s="22"/>
      <c r="AE12" s="22"/>
      <c r="AF12" s="22"/>
      <c r="AG12" s="22"/>
      <c r="AH12" s="23"/>
      <c r="AI12" s="24"/>
      <c r="AJ12" s="22"/>
      <c r="AK12" s="22"/>
      <c r="AL12" s="22"/>
      <c r="AM12" s="22"/>
      <c r="AN12" s="22"/>
      <c r="AO12" s="22"/>
      <c r="AP12" s="22"/>
      <c r="AQ12" s="22"/>
      <c r="AR12" s="23"/>
      <c r="AS12" s="22"/>
      <c r="AT12" s="23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4"/>
      <c r="BF12" s="22"/>
      <c r="BG12" s="22"/>
      <c r="BH12" s="22"/>
      <c r="BI12" s="22"/>
      <c r="BJ12" s="22"/>
      <c r="BK12" s="22"/>
      <c r="BL12" s="22"/>
      <c r="BM12" s="22"/>
      <c r="BN12" s="23"/>
      <c r="BO12" s="24"/>
      <c r="BP12" s="22"/>
      <c r="BQ12" s="22"/>
      <c r="BR12" s="22"/>
      <c r="BS12" s="22"/>
      <c r="BT12" s="22"/>
      <c r="BU12" s="22"/>
      <c r="BV12" s="22"/>
      <c r="BW12" s="22"/>
      <c r="BX12" s="23"/>
      <c r="BY12" s="58">
        <f t="shared" si="0"/>
        <v>0</v>
      </c>
      <c r="BZ12" s="58">
        <f t="shared" si="0"/>
        <v>0</v>
      </c>
      <c r="CA12" s="58">
        <v>3</v>
      </c>
      <c r="CB12" s="59">
        <f>(BY12-BZ12)/CA12</f>
        <v>0</v>
      </c>
      <c r="CC12" s="58">
        <f t="shared" si="1"/>
        <v>0</v>
      </c>
      <c r="CD12" s="58">
        <f t="shared" si="1"/>
        <v>0</v>
      </c>
      <c r="CE12" s="59">
        <f>(CC12-CD12)/CA12</f>
        <v>0</v>
      </c>
      <c r="CF12" s="58">
        <f t="shared" si="2"/>
        <v>0</v>
      </c>
      <c r="CG12" s="58">
        <f t="shared" si="2"/>
        <v>0</v>
      </c>
      <c r="CH12" s="59">
        <f>(CF12-CG12)/CA12</f>
        <v>0</v>
      </c>
      <c r="CI12" s="27"/>
    </row>
    <row r="13" spans="1:87" ht="50.1" customHeight="1" thickBot="1">
      <c r="A13" s="6"/>
      <c r="B13" s="36">
        <v>4</v>
      </c>
      <c r="C13" s="53"/>
      <c r="D13" s="53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2"/>
      <c r="Q13" s="22"/>
      <c r="R13" s="22"/>
      <c r="S13" s="22"/>
      <c r="T13" s="22"/>
      <c r="U13" s="22"/>
      <c r="V13" s="22"/>
      <c r="W13" s="22"/>
      <c r="X13" s="22"/>
      <c r="Y13" s="37"/>
      <c r="Z13" s="38"/>
      <c r="AA13" s="38"/>
      <c r="AB13" s="38"/>
      <c r="AC13" s="38"/>
      <c r="AD13" s="38"/>
      <c r="AE13" s="38"/>
      <c r="AF13" s="38"/>
      <c r="AG13" s="38"/>
      <c r="AH13" s="39"/>
      <c r="AI13" s="24"/>
      <c r="AJ13" s="22"/>
      <c r="AK13" s="22"/>
      <c r="AL13" s="22"/>
      <c r="AM13" s="22"/>
      <c r="AN13" s="22"/>
      <c r="AO13" s="22"/>
      <c r="AP13" s="22"/>
      <c r="AQ13" s="22"/>
      <c r="AR13" s="23"/>
      <c r="AS13" s="22"/>
      <c r="AT13" s="23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4"/>
      <c r="BF13" s="22"/>
      <c r="BG13" s="22"/>
      <c r="BH13" s="22"/>
      <c r="BI13" s="22"/>
      <c r="BJ13" s="22"/>
      <c r="BK13" s="22"/>
      <c r="BL13" s="22"/>
      <c r="BM13" s="22"/>
      <c r="BN13" s="23"/>
      <c r="BO13" s="24"/>
      <c r="BP13" s="22"/>
      <c r="BQ13" s="22"/>
      <c r="BR13" s="22"/>
      <c r="BS13" s="22"/>
      <c r="BT13" s="22"/>
      <c r="BU13" s="22"/>
      <c r="BV13" s="22"/>
      <c r="BW13" s="22"/>
      <c r="BX13" s="23"/>
      <c r="BY13" s="60">
        <f t="shared" si="0"/>
        <v>0</v>
      </c>
      <c r="BZ13" s="60">
        <f t="shared" si="0"/>
        <v>0</v>
      </c>
      <c r="CA13" s="60">
        <v>3</v>
      </c>
      <c r="CB13" s="61">
        <f>(BY13-BZ13)/CA13</f>
        <v>0</v>
      </c>
      <c r="CC13" s="60">
        <f t="shared" si="1"/>
        <v>0</v>
      </c>
      <c r="CD13" s="60">
        <f t="shared" si="1"/>
        <v>0</v>
      </c>
      <c r="CE13" s="61">
        <f>(CC13-CD13)/CA13</f>
        <v>0</v>
      </c>
      <c r="CF13" s="60">
        <f t="shared" si="2"/>
        <v>0</v>
      </c>
      <c r="CG13" s="60">
        <f t="shared" si="2"/>
        <v>0</v>
      </c>
      <c r="CH13" s="61">
        <f>(CF13-CG13)/CA13</f>
        <v>0</v>
      </c>
      <c r="CI13" s="42"/>
    </row>
    <row r="14" spans="1:87" ht="69.95" customHeight="1" thickBot="1">
      <c r="B14" s="4" t="s">
        <v>28</v>
      </c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3"/>
      <c r="BZ14" s="33"/>
      <c r="CA14" s="33"/>
      <c r="CB14" s="34"/>
      <c r="CC14" s="33"/>
      <c r="CD14" s="33"/>
      <c r="CE14" s="34"/>
      <c r="CF14" s="33"/>
      <c r="CG14" s="33"/>
      <c r="CH14" s="34"/>
      <c r="CI14" s="34"/>
    </row>
    <row r="15" spans="1:87" ht="116.1" customHeight="1" thickBot="1">
      <c r="B15" s="9"/>
      <c r="C15" s="10" t="s">
        <v>9</v>
      </c>
      <c r="D15" s="10"/>
      <c r="E15" s="11" t="s">
        <v>10</v>
      </c>
      <c r="F15" s="11" t="s">
        <v>11</v>
      </c>
      <c r="G15" s="11" t="s">
        <v>12</v>
      </c>
      <c r="H15" s="11" t="s">
        <v>13</v>
      </c>
      <c r="I15" s="12" t="s">
        <v>14</v>
      </c>
      <c r="J15" s="13"/>
      <c r="K15" s="13"/>
      <c r="L15" s="13"/>
      <c r="M15" s="13"/>
      <c r="N15" s="14"/>
      <c r="O15" s="11" t="s">
        <v>10</v>
      </c>
      <c r="P15" s="11" t="s">
        <v>11</v>
      </c>
      <c r="Q15" s="11" t="s">
        <v>12</v>
      </c>
      <c r="R15" s="11" t="s">
        <v>13</v>
      </c>
      <c r="S15" s="12" t="s">
        <v>14</v>
      </c>
      <c r="T15" s="13"/>
      <c r="U15" s="13"/>
      <c r="V15" s="13"/>
      <c r="W15" s="13"/>
      <c r="X15" s="13"/>
      <c r="Y15" s="15" t="s">
        <v>10</v>
      </c>
      <c r="Z15" s="11" t="s">
        <v>11</v>
      </c>
      <c r="AA15" s="11" t="s">
        <v>12</v>
      </c>
      <c r="AB15" s="11" t="s">
        <v>13</v>
      </c>
      <c r="AC15" s="12" t="s">
        <v>14</v>
      </c>
      <c r="AD15" s="13"/>
      <c r="AE15" s="13"/>
      <c r="AF15" s="13"/>
      <c r="AG15" s="13"/>
      <c r="AH15" s="14"/>
      <c r="AI15" s="11" t="s">
        <v>10</v>
      </c>
      <c r="AJ15" s="11" t="s">
        <v>11</v>
      </c>
      <c r="AK15" s="11" t="s">
        <v>12</v>
      </c>
      <c r="AL15" s="11" t="s">
        <v>13</v>
      </c>
      <c r="AM15" s="12" t="s">
        <v>14</v>
      </c>
      <c r="AN15" s="13"/>
      <c r="AO15" s="13"/>
      <c r="AP15" s="13"/>
      <c r="AQ15" s="13"/>
      <c r="AR15" s="14"/>
      <c r="AS15" s="13"/>
      <c r="AT15" s="14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6"/>
      <c r="BF15" s="13"/>
      <c r="BG15" s="13"/>
      <c r="BH15" s="13"/>
      <c r="BI15" s="13"/>
      <c r="BJ15" s="13"/>
      <c r="BK15" s="13"/>
      <c r="BL15" s="13"/>
      <c r="BM15" s="13"/>
      <c r="BN15" s="14"/>
      <c r="BO15" s="16"/>
      <c r="BP15" s="13"/>
      <c r="BQ15" s="13"/>
      <c r="BR15" s="13"/>
      <c r="BS15" s="13"/>
      <c r="BT15" s="13"/>
      <c r="BU15" s="13"/>
      <c r="BV15" s="13"/>
      <c r="BW15" s="13"/>
      <c r="BX15" s="14"/>
      <c r="BY15" s="17" t="s">
        <v>10</v>
      </c>
      <c r="BZ15" s="17" t="s">
        <v>11</v>
      </c>
      <c r="CA15" s="17" t="s">
        <v>15</v>
      </c>
      <c r="CB15" s="18" t="s">
        <v>16</v>
      </c>
      <c r="CC15" s="17" t="s">
        <v>12</v>
      </c>
      <c r="CD15" s="17" t="s">
        <v>13</v>
      </c>
      <c r="CE15" s="18" t="s">
        <v>17</v>
      </c>
      <c r="CF15" s="17" t="s">
        <v>18</v>
      </c>
      <c r="CG15" s="17" t="s">
        <v>19</v>
      </c>
      <c r="CH15" s="18" t="s">
        <v>20</v>
      </c>
      <c r="CI15" s="19" t="s">
        <v>21</v>
      </c>
    </row>
    <row r="16" spans="1:87" ht="50.1" customHeight="1" thickBot="1">
      <c r="B16" s="20">
        <v>1</v>
      </c>
      <c r="C16" s="21" t="s">
        <v>160</v>
      </c>
      <c r="D16" s="21" t="s">
        <v>161</v>
      </c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2"/>
      <c r="Q16" s="22"/>
      <c r="R16" s="22"/>
      <c r="S16" s="22"/>
      <c r="T16" s="22"/>
      <c r="U16" s="22"/>
      <c r="V16" s="22"/>
      <c r="W16" s="22"/>
      <c r="X16" s="22"/>
      <c r="Y16" s="24"/>
      <c r="Z16" s="22"/>
      <c r="AA16" s="22"/>
      <c r="AB16" s="22"/>
      <c r="AC16" s="22"/>
      <c r="AD16" s="22"/>
      <c r="AE16" s="22"/>
      <c r="AF16" s="22"/>
      <c r="AG16" s="22"/>
      <c r="AH16" s="23"/>
      <c r="AI16" s="24"/>
      <c r="AJ16" s="22"/>
      <c r="AK16" s="22"/>
      <c r="AL16" s="22"/>
      <c r="AM16" s="22"/>
      <c r="AN16" s="22"/>
      <c r="AO16" s="22"/>
      <c r="AP16" s="22"/>
      <c r="AQ16" s="22"/>
      <c r="AR16" s="23"/>
      <c r="AS16" s="22"/>
      <c r="AT16" s="23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4"/>
      <c r="BF16" s="22"/>
      <c r="BG16" s="22"/>
      <c r="BH16" s="22"/>
      <c r="BI16" s="22"/>
      <c r="BJ16" s="22"/>
      <c r="BK16" s="22"/>
      <c r="BL16" s="22"/>
      <c r="BM16" s="22"/>
      <c r="BN16" s="23"/>
      <c r="BO16" s="24"/>
      <c r="BP16" s="22"/>
      <c r="BQ16" s="22"/>
      <c r="BR16" s="22"/>
      <c r="BS16" s="22"/>
      <c r="BT16" s="22"/>
      <c r="BU16" s="22"/>
      <c r="BV16" s="22"/>
      <c r="BW16" s="22"/>
      <c r="BX16" s="23"/>
      <c r="BY16" s="58">
        <f t="shared" ref="BY16:BZ19" si="3">E16+O16+Y16+AI16</f>
        <v>0</v>
      </c>
      <c r="BZ16" s="58">
        <f t="shared" si="3"/>
        <v>0</v>
      </c>
      <c r="CA16" s="58">
        <v>3</v>
      </c>
      <c r="CB16" s="59">
        <f>(BY16-BZ16)/CA16</f>
        <v>0</v>
      </c>
      <c r="CC16" s="58">
        <f t="shared" ref="CC16:CD19" si="4">G16+Q16+AA16+AK16</f>
        <v>0</v>
      </c>
      <c r="CD16" s="58">
        <f t="shared" si="4"/>
        <v>0</v>
      </c>
      <c r="CE16" s="59">
        <f>(CC16-CD16)/CA16</f>
        <v>0</v>
      </c>
      <c r="CF16" s="58">
        <f t="shared" ref="CF16:CG19" si="5">I16+K16+M16+S16+U16+W16+AC16+AE16+AG16+AM16+AO16+AQ16</f>
        <v>0</v>
      </c>
      <c r="CG16" s="58">
        <f t="shared" si="5"/>
        <v>0</v>
      </c>
      <c r="CH16" s="59">
        <f>(CF16-CG16)/CA16</f>
        <v>0</v>
      </c>
      <c r="CI16" s="27"/>
    </row>
    <row r="17" spans="2:87" ht="50.1" customHeight="1" thickBot="1">
      <c r="B17" s="20">
        <v>2</v>
      </c>
      <c r="C17" s="21" t="s">
        <v>103</v>
      </c>
      <c r="D17" s="21" t="s">
        <v>162</v>
      </c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2"/>
      <c r="Q17" s="22"/>
      <c r="R17" s="22"/>
      <c r="S17" s="22"/>
      <c r="T17" s="22"/>
      <c r="U17" s="22"/>
      <c r="V17" s="22"/>
      <c r="W17" s="22"/>
      <c r="X17" s="23"/>
      <c r="Y17" s="28"/>
      <c r="Z17" s="29"/>
      <c r="AA17" s="29"/>
      <c r="AB17" s="29"/>
      <c r="AC17" s="29"/>
      <c r="AD17" s="29"/>
      <c r="AE17" s="29"/>
      <c r="AF17" s="29"/>
      <c r="AG17" s="29"/>
      <c r="AH17" s="30"/>
      <c r="AI17" s="24"/>
      <c r="AJ17" s="22"/>
      <c r="AK17" s="22"/>
      <c r="AL17" s="22"/>
      <c r="AM17" s="22"/>
      <c r="AN17" s="22"/>
      <c r="AO17" s="22"/>
      <c r="AP17" s="22"/>
      <c r="AQ17" s="22"/>
      <c r="AR17" s="23"/>
      <c r="AS17" s="22"/>
      <c r="AT17" s="23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4"/>
      <c r="BF17" s="22"/>
      <c r="BG17" s="22"/>
      <c r="BH17" s="22"/>
      <c r="BI17" s="22"/>
      <c r="BJ17" s="22"/>
      <c r="BK17" s="22"/>
      <c r="BL17" s="22"/>
      <c r="BM17" s="22"/>
      <c r="BN17" s="23"/>
      <c r="BO17" s="24"/>
      <c r="BP17" s="22"/>
      <c r="BQ17" s="22"/>
      <c r="BR17" s="22"/>
      <c r="BS17" s="22"/>
      <c r="BT17" s="22"/>
      <c r="BU17" s="22"/>
      <c r="BV17" s="22"/>
      <c r="BW17" s="22"/>
      <c r="BX17" s="23"/>
      <c r="BY17" s="58">
        <f t="shared" si="3"/>
        <v>0</v>
      </c>
      <c r="BZ17" s="58">
        <f t="shared" si="3"/>
        <v>0</v>
      </c>
      <c r="CA17" s="58">
        <v>3</v>
      </c>
      <c r="CB17" s="59">
        <f>(BY17-BZ17)/CA17</f>
        <v>0</v>
      </c>
      <c r="CC17" s="58">
        <f t="shared" si="4"/>
        <v>0</v>
      </c>
      <c r="CD17" s="58">
        <f t="shared" si="4"/>
        <v>0</v>
      </c>
      <c r="CE17" s="59">
        <f>(CC17-CD17)/CA17</f>
        <v>0</v>
      </c>
      <c r="CF17" s="58">
        <f t="shared" si="5"/>
        <v>0</v>
      </c>
      <c r="CG17" s="58">
        <f t="shared" si="5"/>
        <v>0</v>
      </c>
      <c r="CH17" s="59">
        <f>(CF17-CG17)/CA17</f>
        <v>0</v>
      </c>
      <c r="CI17" s="27"/>
    </row>
    <row r="18" spans="2:87" ht="50.1" customHeight="1" thickBot="1">
      <c r="B18" s="20">
        <v>3</v>
      </c>
      <c r="C18" s="21" t="s">
        <v>163</v>
      </c>
      <c r="D18" s="21" t="s">
        <v>164</v>
      </c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4"/>
      <c r="P18" s="22"/>
      <c r="Q18" s="22"/>
      <c r="R18" s="22"/>
      <c r="S18" s="22"/>
      <c r="T18" s="22"/>
      <c r="U18" s="22"/>
      <c r="V18" s="22"/>
      <c r="W18" s="22"/>
      <c r="X18" s="22"/>
      <c r="Y18" s="24"/>
      <c r="Z18" s="22"/>
      <c r="AA18" s="22"/>
      <c r="AB18" s="22"/>
      <c r="AC18" s="22"/>
      <c r="AD18" s="22"/>
      <c r="AE18" s="22"/>
      <c r="AF18" s="22"/>
      <c r="AG18" s="22"/>
      <c r="AH18" s="23"/>
      <c r="AI18" s="24"/>
      <c r="AJ18" s="22"/>
      <c r="AK18" s="22"/>
      <c r="AL18" s="22"/>
      <c r="AM18" s="22"/>
      <c r="AN18" s="22"/>
      <c r="AO18" s="22"/>
      <c r="AP18" s="22"/>
      <c r="AQ18" s="22"/>
      <c r="AR18" s="23"/>
      <c r="AS18" s="22"/>
      <c r="AT18" s="23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4"/>
      <c r="BF18" s="22"/>
      <c r="BG18" s="22"/>
      <c r="BH18" s="22"/>
      <c r="BI18" s="22"/>
      <c r="BJ18" s="22"/>
      <c r="BK18" s="22"/>
      <c r="BL18" s="22"/>
      <c r="BM18" s="22"/>
      <c r="BN18" s="23"/>
      <c r="BO18" s="24"/>
      <c r="BP18" s="22"/>
      <c r="BQ18" s="22"/>
      <c r="BR18" s="22"/>
      <c r="BS18" s="22"/>
      <c r="BT18" s="22"/>
      <c r="BU18" s="22"/>
      <c r="BV18" s="22"/>
      <c r="BW18" s="22"/>
      <c r="BX18" s="23"/>
      <c r="BY18" s="58">
        <f t="shared" si="3"/>
        <v>0</v>
      </c>
      <c r="BZ18" s="58">
        <f t="shared" si="3"/>
        <v>0</v>
      </c>
      <c r="CA18" s="58">
        <v>3</v>
      </c>
      <c r="CB18" s="59">
        <f>(BY18-BZ18)/CA18</f>
        <v>0</v>
      </c>
      <c r="CC18" s="58">
        <f t="shared" si="4"/>
        <v>0</v>
      </c>
      <c r="CD18" s="58">
        <f t="shared" si="4"/>
        <v>0</v>
      </c>
      <c r="CE18" s="59">
        <f>(CC18-CD18)/CA18</f>
        <v>0</v>
      </c>
      <c r="CF18" s="58">
        <f t="shared" si="5"/>
        <v>0</v>
      </c>
      <c r="CG18" s="58">
        <f t="shared" si="5"/>
        <v>0</v>
      </c>
      <c r="CH18" s="59">
        <f>(CF18-CG18)/CA18</f>
        <v>0</v>
      </c>
      <c r="CI18" s="27"/>
    </row>
    <row r="19" spans="2:87" ht="50.1" customHeight="1" thickBot="1">
      <c r="B19" s="36">
        <v>4</v>
      </c>
      <c r="C19" s="54"/>
      <c r="D19" s="54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4"/>
      <c r="P19" s="22"/>
      <c r="Q19" s="22"/>
      <c r="R19" s="22"/>
      <c r="S19" s="22"/>
      <c r="T19" s="22"/>
      <c r="U19" s="22"/>
      <c r="V19" s="22"/>
      <c r="W19" s="22"/>
      <c r="X19" s="22"/>
      <c r="Y19" s="37"/>
      <c r="Z19" s="38"/>
      <c r="AA19" s="38"/>
      <c r="AB19" s="38"/>
      <c r="AC19" s="38"/>
      <c r="AD19" s="38"/>
      <c r="AE19" s="38"/>
      <c r="AF19" s="38"/>
      <c r="AG19" s="38"/>
      <c r="AH19" s="39"/>
      <c r="AI19" s="24"/>
      <c r="AJ19" s="22"/>
      <c r="AK19" s="22"/>
      <c r="AL19" s="22"/>
      <c r="AM19" s="22"/>
      <c r="AN19" s="22"/>
      <c r="AO19" s="22"/>
      <c r="AP19" s="22"/>
      <c r="AQ19" s="22"/>
      <c r="AR19" s="23"/>
      <c r="AS19" s="22"/>
      <c r="AT19" s="23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4"/>
      <c r="BF19" s="22"/>
      <c r="BG19" s="22"/>
      <c r="BH19" s="22"/>
      <c r="BI19" s="22"/>
      <c r="BJ19" s="22"/>
      <c r="BK19" s="22"/>
      <c r="BL19" s="22"/>
      <c r="BM19" s="22"/>
      <c r="BN19" s="23"/>
      <c r="BO19" s="24"/>
      <c r="BP19" s="22"/>
      <c r="BQ19" s="22"/>
      <c r="BR19" s="22"/>
      <c r="BS19" s="22"/>
      <c r="BT19" s="22"/>
      <c r="BU19" s="22"/>
      <c r="BV19" s="22"/>
      <c r="BW19" s="22"/>
      <c r="BX19" s="23"/>
      <c r="BY19" s="60">
        <f t="shared" si="3"/>
        <v>0</v>
      </c>
      <c r="BZ19" s="60">
        <f t="shared" si="3"/>
        <v>0</v>
      </c>
      <c r="CA19" s="60">
        <v>3</v>
      </c>
      <c r="CB19" s="61">
        <f>(BY19-BZ19)/CA19</f>
        <v>0</v>
      </c>
      <c r="CC19" s="60">
        <f t="shared" si="4"/>
        <v>0</v>
      </c>
      <c r="CD19" s="60">
        <f t="shared" si="4"/>
        <v>0</v>
      </c>
      <c r="CE19" s="61">
        <f>(CC19-CD19)/CA19</f>
        <v>0</v>
      </c>
      <c r="CF19" s="60">
        <f t="shared" si="5"/>
        <v>0</v>
      </c>
      <c r="CG19" s="60">
        <f t="shared" si="5"/>
        <v>0</v>
      </c>
      <c r="CH19" s="61">
        <f>(CF19-CG19)/CA19</f>
        <v>0</v>
      </c>
      <c r="CI19" s="42"/>
    </row>
    <row r="20" spans="2:87" ht="69.95" customHeight="1" thickBot="1">
      <c r="B20" s="4" t="s">
        <v>34</v>
      </c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3"/>
      <c r="BZ20" s="33"/>
      <c r="CA20" s="33"/>
      <c r="CB20" s="34"/>
      <c r="CC20" s="33"/>
      <c r="CD20" s="33"/>
      <c r="CE20" s="34"/>
      <c r="CF20" s="33"/>
      <c r="CG20" s="33"/>
      <c r="CH20" s="34"/>
      <c r="CI20" s="34"/>
    </row>
    <row r="21" spans="2:87" ht="137.25" thickBot="1">
      <c r="B21" s="9"/>
      <c r="C21" s="10" t="s">
        <v>9</v>
      </c>
      <c r="D21" s="10"/>
      <c r="E21" s="11" t="s">
        <v>10</v>
      </c>
      <c r="F21" s="11" t="s">
        <v>11</v>
      </c>
      <c r="G21" s="11" t="s">
        <v>12</v>
      </c>
      <c r="H21" s="11" t="s">
        <v>13</v>
      </c>
      <c r="I21" s="12" t="s">
        <v>14</v>
      </c>
      <c r="J21" s="13"/>
      <c r="K21" s="13"/>
      <c r="L21" s="13"/>
      <c r="M21" s="13"/>
      <c r="N21" s="14"/>
      <c r="O21" s="11" t="s">
        <v>10</v>
      </c>
      <c r="P21" s="11" t="s">
        <v>11</v>
      </c>
      <c r="Q21" s="11" t="s">
        <v>12</v>
      </c>
      <c r="R21" s="11" t="s">
        <v>13</v>
      </c>
      <c r="S21" s="12" t="s">
        <v>14</v>
      </c>
      <c r="T21" s="13"/>
      <c r="U21" s="13"/>
      <c r="V21" s="13"/>
      <c r="W21" s="13"/>
      <c r="X21" s="13"/>
      <c r="Y21" s="15" t="s">
        <v>10</v>
      </c>
      <c r="Z21" s="11" t="s">
        <v>11</v>
      </c>
      <c r="AA21" s="11" t="s">
        <v>12</v>
      </c>
      <c r="AB21" s="11"/>
      <c r="AC21" s="12" t="s">
        <v>14</v>
      </c>
      <c r="AD21" s="13"/>
      <c r="AE21" s="13"/>
      <c r="AF21" s="13"/>
      <c r="AG21" s="13"/>
      <c r="AH21" s="14"/>
      <c r="AI21" s="11" t="s">
        <v>10</v>
      </c>
      <c r="AJ21" s="11" t="s">
        <v>11</v>
      </c>
      <c r="AK21" s="11" t="s">
        <v>12</v>
      </c>
      <c r="AL21" s="11" t="s">
        <v>13</v>
      </c>
      <c r="AM21" s="12" t="s">
        <v>14</v>
      </c>
      <c r="AN21" s="13"/>
      <c r="AO21" s="13"/>
      <c r="AP21" s="13"/>
      <c r="AQ21" s="13"/>
      <c r="AR21" s="14"/>
      <c r="AS21" s="13"/>
      <c r="AT21" s="14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6"/>
      <c r="BF21" s="13"/>
      <c r="BG21" s="13"/>
      <c r="BH21" s="13"/>
      <c r="BI21" s="13"/>
      <c r="BJ21" s="13"/>
      <c r="BK21" s="13"/>
      <c r="BL21" s="13"/>
      <c r="BM21" s="13"/>
      <c r="BN21" s="14"/>
      <c r="BO21" s="16"/>
      <c r="BP21" s="13"/>
      <c r="BQ21" s="13"/>
      <c r="BR21" s="13"/>
      <c r="BS21" s="13"/>
      <c r="BT21" s="13"/>
      <c r="BU21" s="13"/>
      <c r="BV21" s="13"/>
      <c r="BW21" s="13"/>
      <c r="BX21" s="14"/>
      <c r="BY21" s="17" t="s">
        <v>10</v>
      </c>
      <c r="BZ21" s="17" t="s">
        <v>11</v>
      </c>
      <c r="CA21" s="17" t="s">
        <v>15</v>
      </c>
      <c r="CB21" s="18" t="s">
        <v>35</v>
      </c>
      <c r="CC21" s="17" t="s">
        <v>12</v>
      </c>
      <c r="CD21" s="17" t="s">
        <v>13</v>
      </c>
      <c r="CE21" s="18" t="s">
        <v>17</v>
      </c>
      <c r="CF21" s="17" t="s">
        <v>18</v>
      </c>
      <c r="CG21" s="17" t="s">
        <v>19</v>
      </c>
      <c r="CH21" s="18" t="s">
        <v>36</v>
      </c>
      <c r="CI21" s="19" t="s">
        <v>21</v>
      </c>
    </row>
    <row r="22" spans="2:87" ht="50.1" customHeight="1" thickBot="1">
      <c r="B22" s="20">
        <v>1</v>
      </c>
      <c r="C22" s="21" t="s">
        <v>165</v>
      </c>
      <c r="D22" s="21" t="s">
        <v>166</v>
      </c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4"/>
      <c r="P22" s="22"/>
      <c r="Q22" s="22"/>
      <c r="R22" s="22"/>
      <c r="S22" s="22"/>
      <c r="T22" s="22"/>
      <c r="U22" s="22"/>
      <c r="V22" s="22"/>
      <c r="W22" s="22"/>
      <c r="X22" s="22"/>
      <c r="Y22" s="24"/>
      <c r="Z22" s="22"/>
      <c r="AA22" s="22"/>
      <c r="AB22" s="22"/>
      <c r="AC22" s="22"/>
      <c r="AD22" s="22"/>
      <c r="AE22" s="22"/>
      <c r="AF22" s="22"/>
      <c r="AG22" s="22"/>
      <c r="AH22" s="23"/>
      <c r="AI22" s="24"/>
      <c r="AJ22" s="22"/>
      <c r="AK22" s="22"/>
      <c r="AL22" s="22"/>
      <c r="AM22" s="22"/>
      <c r="AN22" s="22"/>
      <c r="AO22" s="22"/>
      <c r="AP22" s="22"/>
      <c r="AQ22" s="22"/>
      <c r="AR22" s="23"/>
      <c r="AS22" s="22"/>
      <c r="AT22" s="23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4"/>
      <c r="BF22" s="22"/>
      <c r="BG22" s="22"/>
      <c r="BH22" s="22"/>
      <c r="BI22" s="22"/>
      <c r="BJ22" s="22"/>
      <c r="BK22" s="22"/>
      <c r="BL22" s="22"/>
      <c r="BM22" s="22"/>
      <c r="BN22" s="23"/>
      <c r="BO22" s="24"/>
      <c r="BP22" s="22"/>
      <c r="BQ22" s="22"/>
      <c r="BR22" s="22"/>
      <c r="BS22" s="22"/>
      <c r="BT22" s="22"/>
      <c r="BU22" s="22"/>
      <c r="BV22" s="22"/>
      <c r="BW22" s="22"/>
      <c r="BX22" s="23"/>
      <c r="BY22" s="58">
        <f t="shared" ref="BY22:BZ25" si="6">E22+O22+Y22+AI22</f>
        <v>0</v>
      </c>
      <c r="BZ22" s="58">
        <f t="shared" si="6"/>
        <v>0</v>
      </c>
      <c r="CA22" s="58">
        <v>3</v>
      </c>
      <c r="CB22" s="59">
        <f>(BY22-BZ22)/CA22</f>
        <v>0</v>
      </c>
      <c r="CC22" s="58">
        <f t="shared" ref="CC22:CD25" si="7">G22+Q22+AA22+AK22</f>
        <v>0</v>
      </c>
      <c r="CD22" s="58">
        <f t="shared" si="7"/>
        <v>0</v>
      </c>
      <c r="CE22" s="59">
        <f>(CC22-CD22)/CA22</f>
        <v>0</v>
      </c>
      <c r="CF22" s="58">
        <f t="shared" ref="CF22:CG25" si="8">I22+K22+M22+S22+U22+W22+AC22+AE22+AG22+AM22+AO22+AQ22</f>
        <v>0</v>
      </c>
      <c r="CG22" s="58">
        <f t="shared" si="8"/>
        <v>0</v>
      </c>
      <c r="CH22" s="59">
        <f>(CF22-CG22)/CA22</f>
        <v>0</v>
      </c>
      <c r="CI22" s="27"/>
    </row>
    <row r="23" spans="2:87" ht="50.1" customHeight="1" thickBot="1">
      <c r="B23" s="20">
        <v>2</v>
      </c>
      <c r="C23" s="21" t="s">
        <v>167</v>
      </c>
      <c r="D23" s="21" t="s">
        <v>168</v>
      </c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2"/>
      <c r="Q23" s="22"/>
      <c r="R23" s="22"/>
      <c r="S23" s="22"/>
      <c r="T23" s="22"/>
      <c r="U23" s="22"/>
      <c r="V23" s="22"/>
      <c r="W23" s="22"/>
      <c r="X23" s="23"/>
      <c r="Y23" s="28"/>
      <c r="Z23" s="29"/>
      <c r="AA23" s="29"/>
      <c r="AB23" s="29"/>
      <c r="AC23" s="29"/>
      <c r="AD23" s="29"/>
      <c r="AE23" s="29"/>
      <c r="AF23" s="29"/>
      <c r="AG23" s="29"/>
      <c r="AH23" s="30"/>
      <c r="AI23" s="24"/>
      <c r="AJ23" s="22"/>
      <c r="AK23" s="22"/>
      <c r="AL23" s="22"/>
      <c r="AM23" s="22"/>
      <c r="AN23" s="22"/>
      <c r="AO23" s="22"/>
      <c r="AP23" s="22"/>
      <c r="AQ23" s="22"/>
      <c r="AR23" s="23"/>
      <c r="AS23" s="22"/>
      <c r="AT23" s="23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4"/>
      <c r="BF23" s="22"/>
      <c r="BG23" s="22"/>
      <c r="BH23" s="22"/>
      <c r="BI23" s="22"/>
      <c r="BJ23" s="22"/>
      <c r="BK23" s="22"/>
      <c r="BL23" s="22"/>
      <c r="BM23" s="22"/>
      <c r="BN23" s="23"/>
      <c r="BO23" s="24"/>
      <c r="BP23" s="22"/>
      <c r="BQ23" s="22"/>
      <c r="BR23" s="22"/>
      <c r="BS23" s="22"/>
      <c r="BT23" s="22"/>
      <c r="BU23" s="22"/>
      <c r="BV23" s="22"/>
      <c r="BW23" s="22"/>
      <c r="BX23" s="23"/>
      <c r="BY23" s="58">
        <f t="shared" si="6"/>
        <v>0</v>
      </c>
      <c r="BZ23" s="58">
        <f t="shared" si="6"/>
        <v>0</v>
      </c>
      <c r="CA23" s="58">
        <v>3</v>
      </c>
      <c r="CB23" s="59">
        <f>(BY23-BZ23)/CA23</f>
        <v>0</v>
      </c>
      <c r="CC23" s="58">
        <f t="shared" si="7"/>
        <v>0</v>
      </c>
      <c r="CD23" s="58">
        <f t="shared" si="7"/>
        <v>0</v>
      </c>
      <c r="CE23" s="59">
        <f>(CC23-CD23)/CA23</f>
        <v>0</v>
      </c>
      <c r="CF23" s="58">
        <f t="shared" si="8"/>
        <v>0</v>
      </c>
      <c r="CG23" s="58">
        <f t="shared" si="8"/>
        <v>0</v>
      </c>
      <c r="CH23" s="59">
        <f>(CF23-CG23)/CA23</f>
        <v>0</v>
      </c>
      <c r="CI23" s="27"/>
    </row>
    <row r="24" spans="2:87" ht="50.1" customHeight="1" thickBot="1">
      <c r="B24" s="20">
        <v>3</v>
      </c>
      <c r="C24" s="21" t="s">
        <v>169</v>
      </c>
      <c r="D24" s="21" t="s">
        <v>164</v>
      </c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4"/>
      <c r="P24" s="22"/>
      <c r="Q24" s="22"/>
      <c r="R24" s="22"/>
      <c r="S24" s="22"/>
      <c r="T24" s="22"/>
      <c r="U24" s="22"/>
      <c r="V24" s="22"/>
      <c r="W24" s="22"/>
      <c r="X24" s="22"/>
      <c r="Y24" s="24"/>
      <c r="Z24" s="22"/>
      <c r="AA24" s="22"/>
      <c r="AB24" s="22"/>
      <c r="AC24" s="22"/>
      <c r="AD24" s="22"/>
      <c r="AE24" s="22"/>
      <c r="AF24" s="22"/>
      <c r="AG24" s="22"/>
      <c r="AH24" s="23"/>
      <c r="AI24" s="24"/>
      <c r="AJ24" s="22"/>
      <c r="AK24" s="22"/>
      <c r="AL24" s="22"/>
      <c r="AM24" s="22"/>
      <c r="AN24" s="22"/>
      <c r="AO24" s="22"/>
      <c r="AP24" s="22"/>
      <c r="AQ24" s="22"/>
      <c r="AR24" s="23"/>
      <c r="AS24" s="22"/>
      <c r="AT24" s="23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4"/>
      <c r="BF24" s="22"/>
      <c r="BG24" s="22"/>
      <c r="BH24" s="22"/>
      <c r="BI24" s="22"/>
      <c r="BJ24" s="22"/>
      <c r="BK24" s="22"/>
      <c r="BL24" s="22"/>
      <c r="BM24" s="22"/>
      <c r="BN24" s="23"/>
      <c r="BO24" s="24"/>
      <c r="BP24" s="22"/>
      <c r="BQ24" s="22"/>
      <c r="BR24" s="22"/>
      <c r="BS24" s="22"/>
      <c r="BT24" s="22"/>
      <c r="BU24" s="22"/>
      <c r="BV24" s="22"/>
      <c r="BW24" s="22"/>
      <c r="BX24" s="23"/>
      <c r="BY24" s="58">
        <f t="shared" si="6"/>
        <v>0</v>
      </c>
      <c r="BZ24" s="58">
        <f t="shared" si="6"/>
        <v>0</v>
      </c>
      <c r="CA24" s="58">
        <v>3</v>
      </c>
      <c r="CB24" s="59">
        <f>(BY24-BZ24)/CA24</f>
        <v>0</v>
      </c>
      <c r="CC24" s="58">
        <f t="shared" si="7"/>
        <v>0</v>
      </c>
      <c r="CD24" s="58">
        <f t="shared" si="7"/>
        <v>0</v>
      </c>
      <c r="CE24" s="59">
        <f>(CC24-CD24)/CA24</f>
        <v>0</v>
      </c>
      <c r="CF24" s="58">
        <f t="shared" si="8"/>
        <v>0</v>
      </c>
      <c r="CG24" s="58">
        <f t="shared" si="8"/>
        <v>0</v>
      </c>
      <c r="CH24" s="59">
        <f>(CF24-CG24)/CA24</f>
        <v>0</v>
      </c>
      <c r="CI24" s="27"/>
    </row>
    <row r="25" spans="2:87" ht="50.1" customHeight="1" thickBot="1">
      <c r="B25" s="36">
        <v>4</v>
      </c>
      <c r="C25" s="55"/>
      <c r="D25" s="55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4"/>
      <c r="P25" s="22"/>
      <c r="Q25" s="22"/>
      <c r="R25" s="22"/>
      <c r="S25" s="22"/>
      <c r="T25" s="22"/>
      <c r="U25" s="22"/>
      <c r="V25" s="22"/>
      <c r="W25" s="22"/>
      <c r="X25" s="22"/>
      <c r="Y25" s="37"/>
      <c r="Z25" s="38"/>
      <c r="AA25" s="38"/>
      <c r="AB25" s="38"/>
      <c r="AC25" s="38"/>
      <c r="AD25" s="38"/>
      <c r="AE25" s="38"/>
      <c r="AF25" s="38"/>
      <c r="AG25" s="38"/>
      <c r="AH25" s="39"/>
      <c r="AI25" s="24"/>
      <c r="AJ25" s="22"/>
      <c r="AK25" s="22"/>
      <c r="AL25" s="22"/>
      <c r="AM25" s="22"/>
      <c r="AN25" s="22"/>
      <c r="AO25" s="22"/>
      <c r="AP25" s="22"/>
      <c r="AQ25" s="22"/>
      <c r="AR25" s="23"/>
      <c r="AS25" s="22"/>
      <c r="AT25" s="23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4"/>
      <c r="BF25" s="22"/>
      <c r="BG25" s="22"/>
      <c r="BH25" s="22"/>
      <c r="BI25" s="22"/>
      <c r="BJ25" s="22"/>
      <c r="BK25" s="22"/>
      <c r="BL25" s="22"/>
      <c r="BM25" s="22"/>
      <c r="BN25" s="23"/>
      <c r="BO25" s="24"/>
      <c r="BP25" s="22"/>
      <c r="BQ25" s="22"/>
      <c r="BR25" s="22"/>
      <c r="BS25" s="22"/>
      <c r="BT25" s="22"/>
      <c r="BU25" s="22"/>
      <c r="BV25" s="22"/>
      <c r="BW25" s="22"/>
      <c r="BX25" s="23"/>
      <c r="BY25" s="60">
        <f t="shared" si="6"/>
        <v>0</v>
      </c>
      <c r="BZ25" s="60">
        <f t="shared" si="6"/>
        <v>0</v>
      </c>
      <c r="CA25" s="60">
        <v>3</v>
      </c>
      <c r="CB25" s="61">
        <f>(BY25-BZ25)/CA25</f>
        <v>0</v>
      </c>
      <c r="CC25" s="60">
        <f t="shared" si="7"/>
        <v>0</v>
      </c>
      <c r="CD25" s="60">
        <f t="shared" si="7"/>
        <v>0</v>
      </c>
      <c r="CE25" s="61">
        <f>(CC25-CD25)/CA25</f>
        <v>0</v>
      </c>
      <c r="CF25" s="60">
        <f t="shared" si="8"/>
        <v>0</v>
      </c>
      <c r="CG25" s="60">
        <f t="shared" si="8"/>
        <v>0</v>
      </c>
      <c r="CH25" s="61">
        <f>(CF25-CG25)/CA25</f>
        <v>0</v>
      </c>
      <c r="CI25" s="42"/>
    </row>
    <row r="26" spans="2:87" ht="69.95" customHeight="1" thickBot="1">
      <c r="B26" s="4" t="s">
        <v>43</v>
      </c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3"/>
      <c r="BZ26" s="33"/>
      <c r="CA26" s="62"/>
      <c r="CB26" s="34"/>
      <c r="CC26" s="33"/>
      <c r="CD26" s="33"/>
      <c r="CE26" s="34"/>
      <c r="CF26" s="33"/>
      <c r="CG26" s="33"/>
      <c r="CH26" s="34"/>
      <c r="CI26" s="34"/>
    </row>
    <row r="27" spans="2:87" ht="137.25" thickBot="1">
      <c r="B27" s="9"/>
      <c r="C27" s="10" t="s">
        <v>9</v>
      </c>
      <c r="D27" s="10"/>
      <c r="E27" s="11" t="s">
        <v>10</v>
      </c>
      <c r="F27" s="11" t="s">
        <v>11</v>
      </c>
      <c r="G27" s="11" t="s">
        <v>12</v>
      </c>
      <c r="H27" s="11" t="s">
        <v>13</v>
      </c>
      <c r="I27" s="12" t="s">
        <v>14</v>
      </c>
      <c r="J27" s="13"/>
      <c r="K27" s="13"/>
      <c r="L27" s="13"/>
      <c r="M27" s="13"/>
      <c r="N27" s="14"/>
      <c r="O27" s="11" t="s">
        <v>10</v>
      </c>
      <c r="P27" s="11" t="s">
        <v>11</v>
      </c>
      <c r="Q27" s="11" t="s">
        <v>12</v>
      </c>
      <c r="R27" s="11" t="s">
        <v>13</v>
      </c>
      <c r="S27" s="12" t="s">
        <v>14</v>
      </c>
      <c r="T27" s="13"/>
      <c r="U27" s="13"/>
      <c r="V27" s="13"/>
      <c r="W27" s="13"/>
      <c r="X27" s="13"/>
      <c r="Y27" s="15" t="s">
        <v>10</v>
      </c>
      <c r="Z27" s="11" t="s">
        <v>11</v>
      </c>
      <c r="AA27" s="11" t="s">
        <v>12</v>
      </c>
      <c r="AB27" s="11" t="s">
        <v>13</v>
      </c>
      <c r="AC27" s="12" t="s">
        <v>14</v>
      </c>
      <c r="AD27" s="13"/>
      <c r="AE27" s="13"/>
      <c r="AF27" s="13"/>
      <c r="AG27" s="13"/>
      <c r="AH27" s="14"/>
      <c r="AI27" s="11" t="s">
        <v>10</v>
      </c>
      <c r="AJ27" s="11" t="s">
        <v>11</v>
      </c>
      <c r="AK27" s="11" t="s">
        <v>12</v>
      </c>
      <c r="AL27" s="11" t="s">
        <v>13</v>
      </c>
      <c r="AM27" s="12" t="s">
        <v>14</v>
      </c>
      <c r="AN27" s="13"/>
      <c r="AO27" s="13"/>
      <c r="AP27" s="13"/>
      <c r="AQ27" s="13"/>
      <c r="AR27" s="14"/>
      <c r="AS27" s="13"/>
      <c r="AT27" s="14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6"/>
      <c r="BF27" s="13"/>
      <c r="BG27" s="13"/>
      <c r="BH27" s="13"/>
      <c r="BI27" s="13"/>
      <c r="BJ27" s="13"/>
      <c r="BK27" s="13"/>
      <c r="BL27" s="13"/>
      <c r="BM27" s="13"/>
      <c r="BN27" s="14"/>
      <c r="BO27" s="16"/>
      <c r="BP27" s="13"/>
      <c r="BQ27" s="13"/>
      <c r="BR27" s="13"/>
      <c r="BS27" s="13"/>
      <c r="BT27" s="13"/>
      <c r="BU27" s="13"/>
      <c r="BV27" s="13"/>
      <c r="BW27" s="13"/>
      <c r="BX27" s="14"/>
      <c r="BY27" s="17" t="s">
        <v>10</v>
      </c>
      <c r="BZ27" s="17" t="s">
        <v>11</v>
      </c>
      <c r="CA27" s="17" t="s">
        <v>15</v>
      </c>
      <c r="CB27" s="18" t="s">
        <v>35</v>
      </c>
      <c r="CC27" s="17" t="s">
        <v>12</v>
      </c>
      <c r="CD27" s="17" t="s">
        <v>13</v>
      </c>
      <c r="CE27" s="18" t="s">
        <v>17</v>
      </c>
      <c r="CF27" s="17" t="s">
        <v>18</v>
      </c>
      <c r="CG27" s="17" t="s">
        <v>19</v>
      </c>
      <c r="CH27" s="18" t="s">
        <v>36</v>
      </c>
      <c r="CI27" s="19" t="s">
        <v>21</v>
      </c>
    </row>
    <row r="28" spans="2:87" ht="50.1" customHeight="1" thickBot="1">
      <c r="B28" s="20">
        <v>1</v>
      </c>
      <c r="C28" s="21" t="s">
        <v>170</v>
      </c>
      <c r="D28" s="21" t="s">
        <v>171</v>
      </c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4"/>
      <c r="P28" s="22"/>
      <c r="Q28" s="22"/>
      <c r="R28" s="22"/>
      <c r="S28" s="22"/>
      <c r="T28" s="22"/>
      <c r="U28" s="22"/>
      <c r="V28" s="22"/>
      <c r="W28" s="22"/>
      <c r="X28" s="22"/>
      <c r="Y28" s="24"/>
      <c r="Z28" s="22"/>
      <c r="AA28" s="22"/>
      <c r="AB28" s="22"/>
      <c r="AC28" s="22"/>
      <c r="AD28" s="22"/>
      <c r="AE28" s="22"/>
      <c r="AF28" s="22"/>
      <c r="AG28" s="22"/>
      <c r="AH28" s="23"/>
      <c r="AI28" s="24"/>
      <c r="AJ28" s="22"/>
      <c r="AK28" s="22"/>
      <c r="AL28" s="22"/>
      <c r="AM28" s="22"/>
      <c r="AN28" s="22"/>
      <c r="AO28" s="22"/>
      <c r="AP28" s="22"/>
      <c r="AQ28" s="22"/>
      <c r="AR28" s="23"/>
      <c r="AS28" s="22"/>
      <c r="AT28" s="23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4"/>
      <c r="BF28" s="22"/>
      <c r="BG28" s="22"/>
      <c r="BH28" s="22"/>
      <c r="BI28" s="22"/>
      <c r="BJ28" s="22"/>
      <c r="BK28" s="22"/>
      <c r="BL28" s="22"/>
      <c r="BM28" s="22"/>
      <c r="BN28" s="23"/>
      <c r="BO28" s="24"/>
      <c r="BP28" s="22"/>
      <c r="BQ28" s="22"/>
      <c r="BR28" s="22"/>
      <c r="BS28" s="22"/>
      <c r="BT28" s="22"/>
      <c r="BU28" s="22"/>
      <c r="BV28" s="22"/>
      <c r="BW28" s="22"/>
      <c r="BX28" s="23"/>
      <c r="BY28" s="58">
        <f t="shared" ref="BY28:BZ31" si="9">E28+O28+Y28+AI28</f>
        <v>0</v>
      </c>
      <c r="BZ28" s="58">
        <f t="shared" si="9"/>
        <v>0</v>
      </c>
      <c r="CA28" s="58">
        <v>3</v>
      </c>
      <c r="CB28" s="59">
        <f>(BY28-BZ28)/CA28</f>
        <v>0</v>
      </c>
      <c r="CC28" s="58">
        <f t="shared" ref="CC28:CD31" si="10">G28+Q28+AA28+AK28</f>
        <v>0</v>
      </c>
      <c r="CD28" s="58">
        <f t="shared" si="10"/>
        <v>0</v>
      </c>
      <c r="CE28" s="59">
        <f>(CC28-CD28)/CA28</f>
        <v>0</v>
      </c>
      <c r="CF28" s="58">
        <f t="shared" ref="CF28:CG31" si="11">I28+K28+M28+S28+U28+W28+AC28+AE28+AG28+AM28+AO28+AQ28</f>
        <v>0</v>
      </c>
      <c r="CG28" s="58">
        <f t="shared" si="11"/>
        <v>0</v>
      </c>
      <c r="CH28" s="59">
        <f>(CF28-CG28)/CA28</f>
        <v>0</v>
      </c>
      <c r="CI28" s="27"/>
    </row>
    <row r="29" spans="2:87" ht="50.1" customHeight="1" thickBot="1">
      <c r="B29" s="20">
        <v>2</v>
      </c>
      <c r="C29" s="21" t="s">
        <v>97</v>
      </c>
      <c r="D29" s="21" t="s">
        <v>172</v>
      </c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4"/>
      <c r="P29" s="22"/>
      <c r="Q29" s="22"/>
      <c r="R29" s="22"/>
      <c r="S29" s="22"/>
      <c r="T29" s="22"/>
      <c r="U29" s="22"/>
      <c r="V29" s="22"/>
      <c r="W29" s="22"/>
      <c r="X29" s="23"/>
      <c r="Y29" s="28"/>
      <c r="Z29" s="29"/>
      <c r="AA29" s="29"/>
      <c r="AB29" s="29"/>
      <c r="AC29" s="29"/>
      <c r="AD29" s="29"/>
      <c r="AE29" s="29"/>
      <c r="AF29" s="29"/>
      <c r="AG29" s="29"/>
      <c r="AH29" s="30"/>
      <c r="AI29" s="24"/>
      <c r="AJ29" s="22"/>
      <c r="AK29" s="22"/>
      <c r="AL29" s="22"/>
      <c r="AM29" s="22"/>
      <c r="AN29" s="22"/>
      <c r="AO29" s="22"/>
      <c r="AP29" s="22"/>
      <c r="AQ29" s="22"/>
      <c r="AR29" s="23"/>
      <c r="AS29" s="22"/>
      <c r="AT29" s="23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4"/>
      <c r="BF29" s="22"/>
      <c r="BG29" s="22"/>
      <c r="BH29" s="22"/>
      <c r="BI29" s="22"/>
      <c r="BJ29" s="22"/>
      <c r="BK29" s="22"/>
      <c r="BL29" s="22"/>
      <c r="BM29" s="22"/>
      <c r="BN29" s="23"/>
      <c r="BO29" s="24"/>
      <c r="BP29" s="22"/>
      <c r="BQ29" s="22"/>
      <c r="BR29" s="22"/>
      <c r="BS29" s="22"/>
      <c r="BT29" s="22"/>
      <c r="BU29" s="22"/>
      <c r="BV29" s="22"/>
      <c r="BW29" s="22"/>
      <c r="BX29" s="23"/>
      <c r="BY29" s="58">
        <f t="shared" si="9"/>
        <v>0</v>
      </c>
      <c r="BZ29" s="58">
        <f t="shared" si="9"/>
        <v>0</v>
      </c>
      <c r="CA29" s="58">
        <v>3</v>
      </c>
      <c r="CB29" s="59">
        <f>(BY29-BZ29)/CA29</f>
        <v>0</v>
      </c>
      <c r="CC29" s="58">
        <f t="shared" si="10"/>
        <v>0</v>
      </c>
      <c r="CD29" s="58">
        <f t="shared" si="10"/>
        <v>0</v>
      </c>
      <c r="CE29" s="59">
        <f>(CC29-CD29)/CA29</f>
        <v>0</v>
      </c>
      <c r="CF29" s="58">
        <f t="shared" si="11"/>
        <v>0</v>
      </c>
      <c r="CG29" s="58">
        <f t="shared" si="11"/>
        <v>0</v>
      </c>
      <c r="CH29" s="59">
        <f>(CF29-CG29)/CA29</f>
        <v>0</v>
      </c>
      <c r="CI29" s="27"/>
    </row>
    <row r="30" spans="2:87" ht="50.1" customHeight="1" thickBot="1">
      <c r="B30" s="20">
        <v>3</v>
      </c>
      <c r="C30" s="47" t="s">
        <v>173</v>
      </c>
      <c r="D30" s="47" t="s">
        <v>174</v>
      </c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4"/>
      <c r="P30" s="22"/>
      <c r="Q30" s="22"/>
      <c r="R30" s="22"/>
      <c r="S30" s="22"/>
      <c r="T30" s="22"/>
      <c r="U30" s="22"/>
      <c r="V30" s="22"/>
      <c r="W30" s="22"/>
      <c r="X30" s="22"/>
      <c r="Y30" s="24"/>
      <c r="Z30" s="22"/>
      <c r="AA30" s="22"/>
      <c r="AB30" s="22"/>
      <c r="AC30" s="22"/>
      <c r="AD30" s="22"/>
      <c r="AE30" s="22"/>
      <c r="AF30" s="22"/>
      <c r="AG30" s="22"/>
      <c r="AH30" s="23"/>
      <c r="AI30" s="24"/>
      <c r="AJ30" s="22"/>
      <c r="AK30" s="22"/>
      <c r="AL30" s="22"/>
      <c r="AM30" s="22"/>
      <c r="AN30" s="22"/>
      <c r="AO30" s="22"/>
      <c r="AP30" s="22"/>
      <c r="AQ30" s="22"/>
      <c r="AR30" s="23"/>
      <c r="AS30" s="22"/>
      <c r="AT30" s="23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4"/>
      <c r="BF30" s="22"/>
      <c r="BG30" s="22"/>
      <c r="BH30" s="22"/>
      <c r="BI30" s="22"/>
      <c r="BJ30" s="22"/>
      <c r="BK30" s="22"/>
      <c r="BL30" s="22"/>
      <c r="BM30" s="22"/>
      <c r="BN30" s="23"/>
      <c r="BO30" s="24"/>
      <c r="BP30" s="22"/>
      <c r="BQ30" s="22"/>
      <c r="BR30" s="22"/>
      <c r="BS30" s="22"/>
      <c r="BT30" s="22"/>
      <c r="BU30" s="22"/>
      <c r="BV30" s="22"/>
      <c r="BW30" s="22"/>
      <c r="BX30" s="23"/>
      <c r="BY30" s="58">
        <f t="shared" si="9"/>
        <v>0</v>
      </c>
      <c r="BZ30" s="58">
        <f t="shared" si="9"/>
        <v>0</v>
      </c>
      <c r="CA30" s="58">
        <v>3</v>
      </c>
      <c r="CB30" s="59">
        <f>(BY30-BZ30)/CA30</f>
        <v>0</v>
      </c>
      <c r="CC30" s="58">
        <f t="shared" si="10"/>
        <v>0</v>
      </c>
      <c r="CD30" s="58">
        <f t="shared" si="10"/>
        <v>0</v>
      </c>
      <c r="CE30" s="59">
        <f>(CC30-CD30)/CA30</f>
        <v>0</v>
      </c>
      <c r="CF30" s="58">
        <f t="shared" si="11"/>
        <v>0</v>
      </c>
      <c r="CG30" s="58">
        <f t="shared" si="11"/>
        <v>0</v>
      </c>
      <c r="CH30" s="59">
        <f>(CF30-CG30)/CA30</f>
        <v>0</v>
      </c>
      <c r="CI30" s="27"/>
    </row>
    <row r="31" spans="2:87" ht="50.1" customHeight="1" thickBot="1">
      <c r="B31" s="36">
        <v>4</v>
      </c>
      <c r="C31" s="55"/>
      <c r="D31" s="55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4"/>
      <c r="P31" s="22"/>
      <c r="Q31" s="22"/>
      <c r="R31" s="22"/>
      <c r="S31" s="22"/>
      <c r="T31" s="22"/>
      <c r="U31" s="22"/>
      <c r="V31" s="22"/>
      <c r="W31" s="22"/>
      <c r="X31" s="22"/>
      <c r="Y31" s="37"/>
      <c r="Z31" s="38"/>
      <c r="AA31" s="38"/>
      <c r="AB31" s="38"/>
      <c r="AC31" s="38"/>
      <c r="AD31" s="38"/>
      <c r="AE31" s="38"/>
      <c r="AF31" s="38"/>
      <c r="AG31" s="38"/>
      <c r="AH31" s="39"/>
      <c r="AI31" s="24"/>
      <c r="AJ31" s="22"/>
      <c r="AK31" s="22"/>
      <c r="AL31" s="22"/>
      <c r="AM31" s="22"/>
      <c r="AN31" s="22"/>
      <c r="AO31" s="22"/>
      <c r="AP31" s="22"/>
      <c r="AQ31" s="22"/>
      <c r="AR31" s="23"/>
      <c r="AS31" s="22"/>
      <c r="AT31" s="23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4"/>
      <c r="BF31" s="22"/>
      <c r="BG31" s="22"/>
      <c r="BH31" s="22"/>
      <c r="BI31" s="22"/>
      <c r="BJ31" s="22"/>
      <c r="BK31" s="22"/>
      <c r="BL31" s="22"/>
      <c r="BM31" s="22"/>
      <c r="BN31" s="23"/>
      <c r="BO31" s="24"/>
      <c r="BP31" s="22"/>
      <c r="BQ31" s="22"/>
      <c r="BR31" s="22"/>
      <c r="BS31" s="22"/>
      <c r="BT31" s="22"/>
      <c r="BU31" s="22"/>
      <c r="BV31" s="22"/>
      <c r="BW31" s="22"/>
      <c r="BX31" s="23"/>
      <c r="BY31" s="60">
        <f t="shared" si="9"/>
        <v>0</v>
      </c>
      <c r="BZ31" s="60">
        <f t="shared" si="9"/>
        <v>0</v>
      </c>
      <c r="CA31" s="60">
        <v>3</v>
      </c>
      <c r="CB31" s="61">
        <f>(BY31-BZ31)/CA31</f>
        <v>0</v>
      </c>
      <c r="CC31" s="60">
        <f t="shared" si="10"/>
        <v>0</v>
      </c>
      <c r="CD31" s="60">
        <f t="shared" si="10"/>
        <v>0</v>
      </c>
      <c r="CE31" s="61">
        <f>(CC31-CD31)/CA31</f>
        <v>0</v>
      </c>
      <c r="CF31" s="60">
        <f t="shared" si="11"/>
        <v>0</v>
      </c>
      <c r="CG31" s="60">
        <f t="shared" si="11"/>
        <v>0</v>
      </c>
      <c r="CH31" s="61">
        <f>(CF31-CG31)/CA31</f>
        <v>0</v>
      </c>
      <c r="CI31" s="42"/>
    </row>
    <row r="32" spans="2:87" ht="69.95" customHeight="1" thickBot="1">
      <c r="B32" s="4" t="s">
        <v>52</v>
      </c>
      <c r="C32" s="31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3"/>
      <c r="BZ32" s="33"/>
      <c r="CA32" s="33"/>
      <c r="CB32" s="34"/>
      <c r="CC32" s="33"/>
      <c r="CD32" s="33"/>
      <c r="CE32" s="34"/>
      <c r="CF32" s="33"/>
      <c r="CG32" s="33"/>
      <c r="CH32" s="34"/>
      <c r="CI32" s="34"/>
    </row>
    <row r="33" spans="2:87" ht="137.25" thickBot="1">
      <c r="B33" s="43"/>
      <c r="C33" s="44" t="s">
        <v>9</v>
      </c>
      <c r="D33" s="45"/>
      <c r="E33" s="11" t="s">
        <v>10</v>
      </c>
      <c r="F33" s="11" t="s">
        <v>11</v>
      </c>
      <c r="G33" s="11" t="s">
        <v>12</v>
      </c>
      <c r="H33" s="11" t="s">
        <v>13</v>
      </c>
      <c r="I33" s="12" t="s">
        <v>14</v>
      </c>
      <c r="J33" s="13"/>
      <c r="K33" s="13"/>
      <c r="L33" s="13"/>
      <c r="M33" s="13"/>
      <c r="N33" s="14"/>
      <c r="O33" s="11" t="s">
        <v>10</v>
      </c>
      <c r="P33" s="11" t="s">
        <v>11</v>
      </c>
      <c r="Q33" s="11" t="s">
        <v>12</v>
      </c>
      <c r="R33" s="11" t="s">
        <v>13</v>
      </c>
      <c r="S33" s="12" t="s">
        <v>14</v>
      </c>
      <c r="T33" s="13"/>
      <c r="U33" s="13"/>
      <c r="V33" s="13"/>
      <c r="W33" s="13"/>
      <c r="X33" s="13"/>
      <c r="Y33" s="15" t="s">
        <v>10</v>
      </c>
      <c r="Z33" s="11" t="s">
        <v>11</v>
      </c>
      <c r="AA33" s="11" t="s">
        <v>12</v>
      </c>
      <c r="AB33" s="11" t="s">
        <v>13</v>
      </c>
      <c r="AC33" s="12" t="s">
        <v>14</v>
      </c>
      <c r="AD33" s="13"/>
      <c r="AE33" s="13"/>
      <c r="AF33" s="13"/>
      <c r="AG33" s="13"/>
      <c r="AH33" s="14"/>
      <c r="AI33" s="11" t="s">
        <v>10</v>
      </c>
      <c r="AJ33" s="11" t="s">
        <v>11</v>
      </c>
      <c r="AK33" s="11" t="s">
        <v>12</v>
      </c>
      <c r="AL33" s="11" t="s">
        <v>13</v>
      </c>
      <c r="AM33" s="12" t="s">
        <v>14</v>
      </c>
      <c r="AN33" s="13"/>
      <c r="AO33" s="13"/>
      <c r="AP33" s="13"/>
      <c r="AQ33" s="13"/>
      <c r="AR33" s="14"/>
      <c r="AS33" s="13"/>
      <c r="AT33" s="14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6"/>
      <c r="BF33" s="13"/>
      <c r="BG33" s="13"/>
      <c r="BH33" s="13"/>
      <c r="BI33" s="13"/>
      <c r="BJ33" s="13"/>
      <c r="BK33" s="13"/>
      <c r="BL33" s="13"/>
      <c r="BM33" s="13"/>
      <c r="BN33" s="14"/>
      <c r="BO33" s="16"/>
      <c r="BP33" s="13"/>
      <c r="BQ33" s="13"/>
      <c r="BR33" s="13"/>
      <c r="BS33" s="13"/>
      <c r="BT33" s="13"/>
      <c r="BU33" s="13"/>
      <c r="BV33" s="13"/>
      <c r="BW33" s="13"/>
      <c r="BX33" s="14"/>
      <c r="BY33" s="17" t="s">
        <v>10</v>
      </c>
      <c r="BZ33" s="17" t="s">
        <v>11</v>
      </c>
      <c r="CA33" s="17" t="s">
        <v>15</v>
      </c>
      <c r="CB33" s="18" t="s">
        <v>35</v>
      </c>
      <c r="CC33" s="17" t="s">
        <v>12</v>
      </c>
      <c r="CD33" s="17" t="s">
        <v>13</v>
      </c>
      <c r="CE33" s="18" t="s">
        <v>17</v>
      </c>
      <c r="CF33" s="17" t="s">
        <v>18</v>
      </c>
      <c r="CG33" s="17" t="s">
        <v>19</v>
      </c>
      <c r="CH33" s="18" t="s">
        <v>36</v>
      </c>
      <c r="CI33" s="19" t="s">
        <v>21</v>
      </c>
    </row>
    <row r="34" spans="2:87" ht="50.1" customHeight="1" thickBot="1">
      <c r="B34" s="46">
        <v>1</v>
      </c>
      <c r="C34" s="21" t="s">
        <v>175</v>
      </c>
      <c r="D34" s="21" t="s">
        <v>176</v>
      </c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4"/>
      <c r="P34" s="22"/>
      <c r="Q34" s="22"/>
      <c r="R34" s="22"/>
      <c r="S34" s="22"/>
      <c r="T34" s="22"/>
      <c r="U34" s="22"/>
      <c r="V34" s="22"/>
      <c r="W34" s="22"/>
      <c r="X34" s="22"/>
      <c r="Y34" s="24"/>
      <c r="Z34" s="22"/>
      <c r="AA34" s="22"/>
      <c r="AB34" s="22"/>
      <c r="AC34" s="22"/>
      <c r="AD34" s="22"/>
      <c r="AE34" s="22"/>
      <c r="AF34" s="22"/>
      <c r="AG34" s="22"/>
      <c r="AH34" s="23"/>
      <c r="AI34" s="24"/>
      <c r="AJ34" s="22"/>
      <c r="AK34" s="22"/>
      <c r="AL34" s="22"/>
      <c r="AM34" s="22"/>
      <c r="AN34" s="22"/>
      <c r="AO34" s="22"/>
      <c r="AP34" s="22"/>
      <c r="AQ34" s="22"/>
      <c r="AR34" s="23"/>
      <c r="AS34" s="22"/>
      <c r="AT34" s="23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4"/>
      <c r="BF34" s="22"/>
      <c r="BG34" s="22"/>
      <c r="BH34" s="22"/>
      <c r="BI34" s="22"/>
      <c r="BJ34" s="22"/>
      <c r="BK34" s="22"/>
      <c r="BL34" s="22"/>
      <c r="BM34" s="22"/>
      <c r="BN34" s="23"/>
      <c r="BO34" s="24"/>
      <c r="BP34" s="22"/>
      <c r="BQ34" s="22"/>
      <c r="BR34" s="22"/>
      <c r="BS34" s="22"/>
      <c r="BT34" s="22"/>
      <c r="BU34" s="22"/>
      <c r="BV34" s="22"/>
      <c r="BW34" s="22"/>
      <c r="BX34" s="23"/>
      <c r="BY34" s="58">
        <f t="shared" ref="BY34:BZ37" si="12">E34+O34+Y34+AI34</f>
        <v>0</v>
      </c>
      <c r="BZ34" s="58">
        <f t="shared" si="12"/>
        <v>0</v>
      </c>
      <c r="CA34" s="58">
        <v>3</v>
      </c>
      <c r="CB34" s="59">
        <f>(BY34-BZ34)/CA34</f>
        <v>0</v>
      </c>
      <c r="CC34" s="58">
        <f t="shared" ref="CC34:CD37" si="13">G34+Q34+AA34+AK34</f>
        <v>0</v>
      </c>
      <c r="CD34" s="58">
        <f t="shared" si="13"/>
        <v>0</v>
      </c>
      <c r="CE34" s="59">
        <f>(CC34-CD34)/CA34</f>
        <v>0</v>
      </c>
      <c r="CF34" s="58">
        <f t="shared" ref="CF34:CG37" si="14">I34+K34+M34+S34+U34+W34+AC34+AE34+AG34+AM34+AO34+AQ34</f>
        <v>0</v>
      </c>
      <c r="CG34" s="58">
        <f t="shared" si="14"/>
        <v>0</v>
      </c>
      <c r="CH34" s="59">
        <f>(CF34-CG34)/CA34</f>
        <v>0</v>
      </c>
      <c r="CI34" s="27"/>
    </row>
    <row r="35" spans="2:87" ht="50.1" customHeight="1" thickBot="1">
      <c r="B35" s="46">
        <v>2</v>
      </c>
      <c r="C35" s="21" t="s">
        <v>177</v>
      </c>
      <c r="D35" s="21" t="s">
        <v>178</v>
      </c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4"/>
      <c r="P35" s="22"/>
      <c r="Q35" s="22"/>
      <c r="R35" s="22"/>
      <c r="S35" s="22"/>
      <c r="T35" s="22"/>
      <c r="U35" s="22"/>
      <c r="V35" s="22"/>
      <c r="W35" s="22"/>
      <c r="X35" s="23"/>
      <c r="Y35" s="28"/>
      <c r="Z35" s="29"/>
      <c r="AA35" s="29"/>
      <c r="AB35" s="29"/>
      <c r="AC35" s="29"/>
      <c r="AD35" s="29"/>
      <c r="AE35" s="29"/>
      <c r="AF35" s="29"/>
      <c r="AG35" s="29"/>
      <c r="AH35" s="30"/>
      <c r="AI35" s="24"/>
      <c r="AJ35" s="22"/>
      <c r="AK35" s="22"/>
      <c r="AL35" s="22"/>
      <c r="AM35" s="22"/>
      <c r="AN35" s="22"/>
      <c r="AO35" s="22"/>
      <c r="AP35" s="22"/>
      <c r="AQ35" s="22"/>
      <c r="AR35" s="23"/>
      <c r="AS35" s="22"/>
      <c r="AT35" s="23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4"/>
      <c r="BF35" s="22"/>
      <c r="BG35" s="22"/>
      <c r="BH35" s="22"/>
      <c r="BI35" s="22"/>
      <c r="BJ35" s="22"/>
      <c r="BK35" s="22"/>
      <c r="BL35" s="22"/>
      <c r="BM35" s="22"/>
      <c r="BN35" s="23"/>
      <c r="BO35" s="24"/>
      <c r="BP35" s="22"/>
      <c r="BQ35" s="22"/>
      <c r="BR35" s="22"/>
      <c r="BS35" s="22"/>
      <c r="BT35" s="22"/>
      <c r="BU35" s="22"/>
      <c r="BV35" s="22"/>
      <c r="BW35" s="22"/>
      <c r="BX35" s="23"/>
      <c r="BY35" s="58">
        <f t="shared" si="12"/>
        <v>0</v>
      </c>
      <c r="BZ35" s="58">
        <f t="shared" si="12"/>
        <v>0</v>
      </c>
      <c r="CA35" s="58">
        <v>3</v>
      </c>
      <c r="CB35" s="59">
        <f>(BY35-BZ35)/CA35</f>
        <v>0</v>
      </c>
      <c r="CC35" s="58">
        <f t="shared" si="13"/>
        <v>0</v>
      </c>
      <c r="CD35" s="58">
        <f t="shared" si="13"/>
        <v>0</v>
      </c>
      <c r="CE35" s="59">
        <f>(CC35-CD35)/CA35</f>
        <v>0</v>
      </c>
      <c r="CF35" s="58">
        <f t="shared" si="14"/>
        <v>0</v>
      </c>
      <c r="CG35" s="58">
        <f t="shared" si="14"/>
        <v>0</v>
      </c>
      <c r="CH35" s="59">
        <f>(CF35-CG35)/CA35</f>
        <v>0</v>
      </c>
      <c r="CI35" s="27"/>
    </row>
    <row r="36" spans="2:87" ht="50.1" customHeight="1" thickBot="1">
      <c r="B36" s="46">
        <v>3</v>
      </c>
      <c r="C36" s="47" t="s">
        <v>179</v>
      </c>
      <c r="D36" s="47" t="s">
        <v>180</v>
      </c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4"/>
      <c r="P36" s="22"/>
      <c r="Q36" s="22"/>
      <c r="R36" s="22"/>
      <c r="S36" s="22"/>
      <c r="T36" s="22"/>
      <c r="U36" s="22"/>
      <c r="V36" s="22"/>
      <c r="W36" s="22"/>
      <c r="X36" s="22"/>
      <c r="Y36" s="24"/>
      <c r="Z36" s="22"/>
      <c r="AA36" s="22"/>
      <c r="AB36" s="22"/>
      <c r="AC36" s="22"/>
      <c r="AD36" s="22"/>
      <c r="AE36" s="22"/>
      <c r="AF36" s="22"/>
      <c r="AG36" s="22"/>
      <c r="AH36" s="23"/>
      <c r="AI36" s="24"/>
      <c r="AJ36" s="22"/>
      <c r="AK36" s="22"/>
      <c r="AL36" s="22"/>
      <c r="AM36" s="22"/>
      <c r="AN36" s="22"/>
      <c r="AO36" s="22"/>
      <c r="AP36" s="22"/>
      <c r="AQ36" s="22"/>
      <c r="AR36" s="23"/>
      <c r="AS36" s="22"/>
      <c r="AT36" s="23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4"/>
      <c r="BF36" s="22"/>
      <c r="BG36" s="22"/>
      <c r="BH36" s="22"/>
      <c r="BI36" s="22"/>
      <c r="BJ36" s="22"/>
      <c r="BK36" s="22"/>
      <c r="BL36" s="22"/>
      <c r="BM36" s="22"/>
      <c r="BN36" s="23"/>
      <c r="BO36" s="24"/>
      <c r="BP36" s="22"/>
      <c r="BQ36" s="22"/>
      <c r="BR36" s="22"/>
      <c r="BS36" s="22"/>
      <c r="BT36" s="22"/>
      <c r="BU36" s="22"/>
      <c r="BV36" s="22"/>
      <c r="BW36" s="22"/>
      <c r="BX36" s="23"/>
      <c r="BY36" s="58">
        <f t="shared" si="12"/>
        <v>0</v>
      </c>
      <c r="BZ36" s="58">
        <f t="shared" si="12"/>
        <v>0</v>
      </c>
      <c r="CA36" s="58">
        <v>3</v>
      </c>
      <c r="CB36" s="59">
        <f>(BY36-BZ36)/CA36</f>
        <v>0</v>
      </c>
      <c r="CC36" s="58">
        <f t="shared" si="13"/>
        <v>0</v>
      </c>
      <c r="CD36" s="58">
        <f t="shared" si="13"/>
        <v>0</v>
      </c>
      <c r="CE36" s="59">
        <f>(CC36-CD36)/CA36</f>
        <v>0</v>
      </c>
      <c r="CF36" s="58">
        <f t="shared" si="14"/>
        <v>0</v>
      </c>
      <c r="CG36" s="58">
        <f t="shared" si="14"/>
        <v>0</v>
      </c>
      <c r="CH36" s="59">
        <f>(CF36-CG36)/CA36</f>
        <v>0</v>
      </c>
      <c r="CI36" s="27"/>
    </row>
    <row r="37" spans="2:87" ht="50.1" customHeight="1" thickBot="1">
      <c r="B37" s="48">
        <v>4</v>
      </c>
      <c r="C37" s="53"/>
      <c r="D37" s="53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4"/>
      <c r="P37" s="22"/>
      <c r="Q37" s="22"/>
      <c r="R37" s="22"/>
      <c r="S37" s="22"/>
      <c r="T37" s="22"/>
      <c r="U37" s="22"/>
      <c r="V37" s="22"/>
      <c r="W37" s="22"/>
      <c r="X37" s="22"/>
      <c r="Y37" s="37"/>
      <c r="Z37" s="38"/>
      <c r="AA37" s="38"/>
      <c r="AB37" s="38"/>
      <c r="AC37" s="38"/>
      <c r="AD37" s="38"/>
      <c r="AE37" s="38"/>
      <c r="AF37" s="38"/>
      <c r="AG37" s="38"/>
      <c r="AH37" s="39"/>
      <c r="AI37" s="24"/>
      <c r="AJ37" s="22"/>
      <c r="AK37" s="22"/>
      <c r="AL37" s="22"/>
      <c r="AM37" s="22"/>
      <c r="AN37" s="22"/>
      <c r="AO37" s="22"/>
      <c r="AP37" s="22"/>
      <c r="AQ37" s="22"/>
      <c r="AR37" s="23"/>
      <c r="AS37" s="22"/>
      <c r="AT37" s="23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4"/>
      <c r="BF37" s="22"/>
      <c r="BG37" s="22"/>
      <c r="BH37" s="22"/>
      <c r="BI37" s="22"/>
      <c r="BJ37" s="22"/>
      <c r="BK37" s="22"/>
      <c r="BL37" s="22"/>
      <c r="BM37" s="22"/>
      <c r="BN37" s="23"/>
      <c r="BO37" s="24"/>
      <c r="BP37" s="22"/>
      <c r="BQ37" s="22"/>
      <c r="BR37" s="22"/>
      <c r="BS37" s="22"/>
      <c r="BT37" s="22"/>
      <c r="BU37" s="22"/>
      <c r="BV37" s="22"/>
      <c r="BW37" s="22"/>
      <c r="BX37" s="23"/>
      <c r="BY37" s="60">
        <f t="shared" si="12"/>
        <v>0</v>
      </c>
      <c r="BZ37" s="60">
        <f t="shared" si="12"/>
        <v>0</v>
      </c>
      <c r="CA37" s="60">
        <v>3</v>
      </c>
      <c r="CB37" s="61">
        <f>(BY37-BZ37)/CA37</f>
        <v>0</v>
      </c>
      <c r="CC37" s="60">
        <f t="shared" si="13"/>
        <v>0</v>
      </c>
      <c r="CD37" s="60">
        <f t="shared" si="13"/>
        <v>0</v>
      </c>
      <c r="CE37" s="61">
        <f>(CC37-CD37)/CA37</f>
        <v>0</v>
      </c>
      <c r="CF37" s="60">
        <f t="shared" si="14"/>
        <v>0</v>
      </c>
      <c r="CG37" s="60">
        <f t="shared" si="14"/>
        <v>0</v>
      </c>
      <c r="CH37" s="61">
        <f>(CF37-CG37)/CA37</f>
        <v>0</v>
      </c>
      <c r="CI37" s="42"/>
    </row>
    <row r="38" spans="2:87" ht="69.95" customHeight="1" thickBot="1">
      <c r="B38" s="4" t="s">
        <v>74</v>
      </c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3"/>
      <c r="BZ38" s="33"/>
      <c r="CA38" s="33"/>
      <c r="CB38" s="34"/>
      <c r="CC38" s="33"/>
      <c r="CD38" s="33"/>
      <c r="CE38" s="34"/>
      <c r="CF38" s="33"/>
      <c r="CG38" s="33"/>
      <c r="CH38" s="34"/>
      <c r="CI38" s="34"/>
    </row>
    <row r="39" spans="2:87" ht="137.25" thickBot="1">
      <c r="B39" s="9"/>
      <c r="C39" s="10" t="s">
        <v>9</v>
      </c>
      <c r="D39" s="10"/>
      <c r="E39" s="11" t="s">
        <v>10</v>
      </c>
      <c r="F39" s="11" t="s">
        <v>11</v>
      </c>
      <c r="G39" s="11" t="s">
        <v>12</v>
      </c>
      <c r="H39" s="11" t="s">
        <v>13</v>
      </c>
      <c r="I39" s="12" t="s">
        <v>14</v>
      </c>
      <c r="J39" s="13"/>
      <c r="K39" s="13"/>
      <c r="L39" s="13"/>
      <c r="M39" s="13"/>
      <c r="N39" s="14"/>
      <c r="O39" s="11" t="s">
        <v>10</v>
      </c>
      <c r="P39" s="11" t="s">
        <v>11</v>
      </c>
      <c r="Q39" s="11" t="s">
        <v>12</v>
      </c>
      <c r="R39" s="11" t="s">
        <v>13</v>
      </c>
      <c r="S39" s="12" t="s">
        <v>14</v>
      </c>
      <c r="T39" s="13"/>
      <c r="U39" s="13"/>
      <c r="V39" s="13"/>
      <c r="W39" s="13"/>
      <c r="X39" s="13"/>
      <c r="Y39" s="15" t="s">
        <v>10</v>
      </c>
      <c r="Z39" s="11" t="s">
        <v>11</v>
      </c>
      <c r="AA39" s="11" t="s">
        <v>12</v>
      </c>
      <c r="AB39" s="11" t="s">
        <v>13</v>
      </c>
      <c r="AC39" s="12" t="s">
        <v>14</v>
      </c>
      <c r="AD39" s="13"/>
      <c r="AE39" s="13"/>
      <c r="AF39" s="13"/>
      <c r="AG39" s="13"/>
      <c r="AH39" s="14"/>
      <c r="AI39" s="11" t="s">
        <v>10</v>
      </c>
      <c r="AJ39" s="11" t="s">
        <v>11</v>
      </c>
      <c r="AK39" s="11" t="s">
        <v>12</v>
      </c>
      <c r="AL39" s="11" t="s">
        <v>13</v>
      </c>
      <c r="AM39" s="12" t="s">
        <v>14</v>
      </c>
      <c r="AN39" s="13"/>
      <c r="AO39" s="13"/>
      <c r="AP39" s="13"/>
      <c r="AQ39" s="13"/>
      <c r="AR39" s="14"/>
      <c r="AS39" s="13"/>
      <c r="AT39" s="14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6"/>
      <c r="BF39" s="13"/>
      <c r="BG39" s="13"/>
      <c r="BH39" s="13"/>
      <c r="BI39" s="13"/>
      <c r="BJ39" s="13"/>
      <c r="BK39" s="13"/>
      <c r="BL39" s="13"/>
      <c r="BM39" s="13"/>
      <c r="BN39" s="14"/>
      <c r="BO39" s="16"/>
      <c r="BP39" s="13"/>
      <c r="BQ39" s="13"/>
      <c r="BR39" s="13"/>
      <c r="BS39" s="13"/>
      <c r="BT39" s="13"/>
      <c r="BU39" s="13"/>
      <c r="BV39" s="13"/>
      <c r="BW39" s="13"/>
      <c r="BX39" s="14"/>
      <c r="BY39" s="17" t="s">
        <v>10</v>
      </c>
      <c r="BZ39" s="17" t="s">
        <v>11</v>
      </c>
      <c r="CA39" s="17" t="s">
        <v>15</v>
      </c>
      <c r="CB39" s="18" t="s">
        <v>35</v>
      </c>
      <c r="CC39" s="17" t="s">
        <v>12</v>
      </c>
      <c r="CD39" s="17" t="s">
        <v>13</v>
      </c>
      <c r="CE39" s="18" t="s">
        <v>17</v>
      </c>
      <c r="CF39" s="17" t="s">
        <v>18</v>
      </c>
      <c r="CG39" s="17" t="s">
        <v>19</v>
      </c>
      <c r="CH39" s="18" t="s">
        <v>36</v>
      </c>
      <c r="CI39" s="19" t="s">
        <v>21</v>
      </c>
    </row>
    <row r="40" spans="2:87" ht="50.1" customHeight="1" thickBot="1">
      <c r="B40" s="20">
        <v>1</v>
      </c>
      <c r="C40" s="21" t="s">
        <v>46</v>
      </c>
      <c r="D40" s="21" t="s">
        <v>122</v>
      </c>
      <c r="E40" s="22"/>
      <c r="F40" s="22"/>
      <c r="G40" s="22"/>
      <c r="H40" s="22"/>
      <c r="I40" s="22"/>
      <c r="J40" s="22"/>
      <c r="K40" s="22"/>
      <c r="L40" s="22"/>
      <c r="M40" s="22"/>
      <c r="N40" s="23"/>
      <c r="O40" s="24"/>
      <c r="P40" s="22"/>
      <c r="Q40" s="22"/>
      <c r="R40" s="22"/>
      <c r="S40" s="22"/>
      <c r="T40" s="22"/>
      <c r="U40" s="22"/>
      <c r="V40" s="22"/>
      <c r="W40" s="22"/>
      <c r="X40" s="22"/>
      <c r="Y40" s="24"/>
      <c r="Z40" s="22"/>
      <c r="AA40" s="22"/>
      <c r="AB40" s="22"/>
      <c r="AC40" s="22"/>
      <c r="AD40" s="22"/>
      <c r="AE40" s="22"/>
      <c r="AF40" s="22"/>
      <c r="AG40" s="22"/>
      <c r="AH40" s="23"/>
      <c r="AI40" s="24"/>
      <c r="AJ40" s="22"/>
      <c r="AK40" s="22"/>
      <c r="AL40" s="22"/>
      <c r="AM40" s="22"/>
      <c r="AN40" s="22"/>
      <c r="AO40" s="22"/>
      <c r="AP40" s="22"/>
      <c r="AQ40" s="22"/>
      <c r="AR40" s="23"/>
      <c r="AS40" s="22"/>
      <c r="AT40" s="23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4"/>
      <c r="BF40" s="22"/>
      <c r="BG40" s="22"/>
      <c r="BH40" s="22"/>
      <c r="BI40" s="22"/>
      <c r="BJ40" s="22"/>
      <c r="BK40" s="22"/>
      <c r="BL40" s="22"/>
      <c r="BM40" s="22"/>
      <c r="BN40" s="23"/>
      <c r="BO40" s="24"/>
      <c r="BP40" s="22"/>
      <c r="BQ40" s="22"/>
      <c r="BR40" s="22"/>
      <c r="BS40" s="22"/>
      <c r="BT40" s="22"/>
      <c r="BU40" s="22"/>
      <c r="BV40" s="22"/>
      <c r="BW40" s="22"/>
      <c r="BX40" s="23"/>
      <c r="BY40" s="58">
        <f t="shared" ref="BY40:BZ43" si="15">E40+O40+Y40+AI40</f>
        <v>0</v>
      </c>
      <c r="BZ40" s="58">
        <f t="shared" si="15"/>
        <v>0</v>
      </c>
      <c r="CA40" s="58">
        <v>3</v>
      </c>
      <c r="CB40" s="59">
        <f>(BY40-BZ40)/CA40</f>
        <v>0</v>
      </c>
      <c r="CC40" s="58">
        <f t="shared" ref="CC40:CD43" si="16">G40+Q40+AA40+AK40</f>
        <v>0</v>
      </c>
      <c r="CD40" s="58">
        <f t="shared" si="16"/>
        <v>0</v>
      </c>
      <c r="CE40" s="59">
        <f>(CC40-CD40)/CA40</f>
        <v>0</v>
      </c>
      <c r="CF40" s="58">
        <f t="shared" ref="CF40:CG43" si="17">I40+K40+M40+S40+U40+W40+AC40+AE40+AG40+AM40+AO40+AQ40</f>
        <v>0</v>
      </c>
      <c r="CG40" s="58">
        <f t="shared" si="17"/>
        <v>0</v>
      </c>
      <c r="CH40" s="59">
        <f>(CF40-CG40)/CA40</f>
        <v>0</v>
      </c>
      <c r="CI40" s="27"/>
    </row>
    <row r="41" spans="2:87" ht="50.1" customHeight="1" thickBot="1">
      <c r="B41" s="20">
        <v>2</v>
      </c>
      <c r="C41" s="21" t="s">
        <v>181</v>
      </c>
      <c r="D41" s="21" t="s">
        <v>162</v>
      </c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4"/>
      <c r="P41" s="22"/>
      <c r="Q41" s="22"/>
      <c r="R41" s="22"/>
      <c r="S41" s="22"/>
      <c r="T41" s="22"/>
      <c r="U41" s="22"/>
      <c r="V41" s="22"/>
      <c r="W41" s="22"/>
      <c r="X41" s="23"/>
      <c r="Y41" s="28"/>
      <c r="Z41" s="29"/>
      <c r="AA41" s="29"/>
      <c r="AB41" s="29"/>
      <c r="AC41" s="29"/>
      <c r="AD41" s="29"/>
      <c r="AE41" s="29"/>
      <c r="AF41" s="29"/>
      <c r="AG41" s="29"/>
      <c r="AH41" s="30"/>
      <c r="AI41" s="24"/>
      <c r="AJ41" s="22"/>
      <c r="AK41" s="22"/>
      <c r="AL41" s="22"/>
      <c r="AM41" s="22"/>
      <c r="AN41" s="22"/>
      <c r="AO41" s="22"/>
      <c r="AP41" s="22"/>
      <c r="AQ41" s="22"/>
      <c r="AR41" s="23"/>
      <c r="AS41" s="22"/>
      <c r="AT41" s="23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4"/>
      <c r="BF41" s="22"/>
      <c r="BG41" s="22"/>
      <c r="BH41" s="22"/>
      <c r="BI41" s="22"/>
      <c r="BJ41" s="22"/>
      <c r="BK41" s="22"/>
      <c r="BL41" s="22"/>
      <c r="BM41" s="22"/>
      <c r="BN41" s="23"/>
      <c r="BO41" s="24"/>
      <c r="BP41" s="22"/>
      <c r="BQ41" s="22"/>
      <c r="BR41" s="22"/>
      <c r="BS41" s="22"/>
      <c r="BT41" s="22"/>
      <c r="BU41" s="22"/>
      <c r="BV41" s="22"/>
      <c r="BW41" s="22"/>
      <c r="BX41" s="23"/>
      <c r="BY41" s="58">
        <f t="shared" si="15"/>
        <v>0</v>
      </c>
      <c r="BZ41" s="58">
        <f t="shared" si="15"/>
        <v>0</v>
      </c>
      <c r="CA41" s="58">
        <v>3</v>
      </c>
      <c r="CB41" s="59">
        <f>(BY41-BZ41)/CA41</f>
        <v>0</v>
      </c>
      <c r="CC41" s="58">
        <f t="shared" si="16"/>
        <v>0</v>
      </c>
      <c r="CD41" s="58">
        <f t="shared" si="16"/>
        <v>0</v>
      </c>
      <c r="CE41" s="59">
        <f>(CC41-CD41)/CA41</f>
        <v>0</v>
      </c>
      <c r="CF41" s="58">
        <f t="shared" si="17"/>
        <v>0</v>
      </c>
      <c r="CG41" s="58">
        <f t="shared" si="17"/>
        <v>0</v>
      </c>
      <c r="CH41" s="59">
        <f>(CF41-CG41)/CA41</f>
        <v>0</v>
      </c>
      <c r="CI41" s="27"/>
    </row>
    <row r="42" spans="2:87" ht="50.1" customHeight="1" thickBot="1">
      <c r="B42" s="20">
        <v>3</v>
      </c>
      <c r="C42" s="21" t="s">
        <v>182</v>
      </c>
      <c r="D42" s="21" t="s">
        <v>183</v>
      </c>
      <c r="E42" s="22"/>
      <c r="F42" s="22"/>
      <c r="G42" s="22"/>
      <c r="H42" s="22"/>
      <c r="I42" s="22"/>
      <c r="J42" s="22"/>
      <c r="K42" s="22"/>
      <c r="L42" s="22"/>
      <c r="M42" s="22"/>
      <c r="N42" s="23"/>
      <c r="O42" s="24"/>
      <c r="P42" s="22"/>
      <c r="Q42" s="22"/>
      <c r="R42" s="22"/>
      <c r="S42" s="22"/>
      <c r="T42" s="22"/>
      <c r="U42" s="22"/>
      <c r="V42" s="22"/>
      <c r="W42" s="22"/>
      <c r="X42" s="22"/>
      <c r="Y42" s="24"/>
      <c r="Z42" s="22"/>
      <c r="AA42" s="22"/>
      <c r="AB42" s="22"/>
      <c r="AC42" s="22"/>
      <c r="AD42" s="22"/>
      <c r="AE42" s="22"/>
      <c r="AF42" s="22"/>
      <c r="AG42" s="22"/>
      <c r="AH42" s="23"/>
      <c r="AI42" s="24"/>
      <c r="AJ42" s="22"/>
      <c r="AK42" s="22"/>
      <c r="AL42" s="22"/>
      <c r="AM42" s="22"/>
      <c r="AN42" s="22"/>
      <c r="AO42" s="22"/>
      <c r="AP42" s="22"/>
      <c r="AQ42" s="22"/>
      <c r="AR42" s="23"/>
      <c r="AS42" s="22"/>
      <c r="AT42" s="23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4"/>
      <c r="BF42" s="22"/>
      <c r="BG42" s="22"/>
      <c r="BH42" s="22"/>
      <c r="BI42" s="22"/>
      <c r="BJ42" s="22"/>
      <c r="BK42" s="22"/>
      <c r="BL42" s="22"/>
      <c r="BM42" s="22"/>
      <c r="BN42" s="23"/>
      <c r="BO42" s="24"/>
      <c r="BP42" s="22"/>
      <c r="BQ42" s="22"/>
      <c r="BR42" s="22"/>
      <c r="BS42" s="22"/>
      <c r="BT42" s="22"/>
      <c r="BU42" s="22"/>
      <c r="BV42" s="22"/>
      <c r="BW42" s="22"/>
      <c r="BX42" s="23"/>
      <c r="BY42" s="58">
        <f t="shared" si="15"/>
        <v>0</v>
      </c>
      <c r="BZ42" s="58">
        <f t="shared" si="15"/>
        <v>0</v>
      </c>
      <c r="CA42" s="58">
        <v>3</v>
      </c>
      <c r="CB42" s="59">
        <f>(BY42-BZ42)/CA42</f>
        <v>0</v>
      </c>
      <c r="CC42" s="58">
        <f t="shared" si="16"/>
        <v>0</v>
      </c>
      <c r="CD42" s="58">
        <f t="shared" si="16"/>
        <v>0</v>
      </c>
      <c r="CE42" s="59">
        <f>(CC42-CD42)/CA42</f>
        <v>0</v>
      </c>
      <c r="CF42" s="58">
        <f t="shared" si="17"/>
        <v>0</v>
      </c>
      <c r="CG42" s="58">
        <f t="shared" si="17"/>
        <v>0</v>
      </c>
      <c r="CH42" s="59">
        <f>(CF42-CG42)/CA42</f>
        <v>0</v>
      </c>
      <c r="CI42" s="27"/>
    </row>
    <row r="43" spans="2:87" ht="50.1" customHeight="1" thickBot="1">
      <c r="B43" s="36">
        <v>4</v>
      </c>
      <c r="C43" s="55"/>
      <c r="D43" s="55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/>
      <c r="P43" s="22"/>
      <c r="Q43" s="22"/>
      <c r="R43" s="22"/>
      <c r="S43" s="22"/>
      <c r="T43" s="22"/>
      <c r="U43" s="22"/>
      <c r="V43" s="22"/>
      <c r="W43" s="22"/>
      <c r="X43" s="22"/>
      <c r="Y43" s="37"/>
      <c r="Z43" s="38"/>
      <c r="AA43" s="38"/>
      <c r="AB43" s="38"/>
      <c r="AC43" s="38"/>
      <c r="AD43" s="38"/>
      <c r="AE43" s="38"/>
      <c r="AF43" s="38"/>
      <c r="AG43" s="38"/>
      <c r="AH43" s="39"/>
      <c r="AI43" s="24"/>
      <c r="AJ43" s="22"/>
      <c r="AK43" s="22"/>
      <c r="AL43" s="22"/>
      <c r="AM43" s="22"/>
      <c r="AN43" s="22"/>
      <c r="AO43" s="22"/>
      <c r="AP43" s="22"/>
      <c r="AQ43" s="22"/>
      <c r="AR43" s="23"/>
      <c r="AS43" s="22"/>
      <c r="AT43" s="23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4"/>
      <c r="BF43" s="22"/>
      <c r="BG43" s="22"/>
      <c r="BH43" s="22"/>
      <c r="BI43" s="22"/>
      <c r="BJ43" s="22"/>
      <c r="BK43" s="22"/>
      <c r="BL43" s="22"/>
      <c r="BM43" s="22"/>
      <c r="BN43" s="23"/>
      <c r="BO43" s="24"/>
      <c r="BP43" s="22"/>
      <c r="BQ43" s="22"/>
      <c r="BR43" s="22"/>
      <c r="BS43" s="22"/>
      <c r="BT43" s="22"/>
      <c r="BU43" s="22"/>
      <c r="BV43" s="22"/>
      <c r="BW43" s="22"/>
      <c r="BX43" s="23"/>
      <c r="BY43" s="60">
        <f t="shared" si="15"/>
        <v>0</v>
      </c>
      <c r="BZ43" s="60">
        <f t="shared" si="15"/>
        <v>0</v>
      </c>
      <c r="CA43" s="60">
        <v>3</v>
      </c>
      <c r="CB43" s="61">
        <f>(BY43-BZ43)/CA43</f>
        <v>0</v>
      </c>
      <c r="CC43" s="60">
        <f t="shared" si="16"/>
        <v>0</v>
      </c>
      <c r="CD43" s="60">
        <f t="shared" si="16"/>
        <v>0</v>
      </c>
      <c r="CE43" s="61">
        <f>(CC43-CD43)/CA43</f>
        <v>0</v>
      </c>
      <c r="CF43" s="60">
        <f t="shared" si="17"/>
        <v>0</v>
      </c>
      <c r="CG43" s="60">
        <f t="shared" si="17"/>
        <v>0</v>
      </c>
      <c r="CH43" s="61">
        <f>(CF43-CG43)/CA43</f>
        <v>0</v>
      </c>
      <c r="CI43" s="42"/>
    </row>
  </sheetData>
  <mergeCells count="2">
    <mergeCell ref="H1:AL2"/>
    <mergeCell ref="E5:AR5"/>
  </mergeCells>
  <pageMargins left="0.74803149606299202" right="0.74803149606299202" top="0.23622047244094499" bottom="0.23622047244094499" header="0" footer="0"/>
  <pageSetup scale="32" fitToHeight="2" orientation="landscape" horizontalDpi="300" verticalDpi="300" r:id="rId1"/>
  <headerFooter alignWithMargins="0"/>
  <rowBreaks count="1" manualBreakCount="1">
    <brk id="31" max="8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7">
    <tabColor rgb="FF0070C0"/>
    <pageSetUpPr fitToPage="1"/>
  </sheetPr>
  <dimension ref="A1:T79"/>
  <sheetViews>
    <sheetView showGridLines="0" showZeros="0" workbookViewId="0">
      <selection activeCell="AB1" sqref="AB1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92" customWidth="1"/>
    <col min="10" max="10" width="10.7109375" customWidth="1"/>
    <col min="11" max="11" width="1.7109375" style="192" customWidth="1"/>
    <col min="12" max="12" width="10.7109375" customWidth="1"/>
    <col min="13" max="13" width="1.7109375" style="193" customWidth="1"/>
    <col min="14" max="14" width="10.7109375" customWidth="1"/>
    <col min="15" max="15" width="1.7109375" style="192" customWidth="1"/>
    <col min="16" max="16" width="10.7109375" customWidth="1"/>
    <col min="17" max="17" width="1.7109375" style="19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68" customFormat="1" ht="89.25" customHeight="1">
      <c r="A1" s="63">
        <f>'[1]Week SetUp'!$A$6</f>
        <v>0</v>
      </c>
      <c r="B1" s="63"/>
      <c r="C1" s="64"/>
      <c r="D1" s="64"/>
      <c r="E1" s="64"/>
      <c r="F1" s="64"/>
      <c r="G1" s="64"/>
      <c r="H1" s="64"/>
      <c r="I1" s="65"/>
      <c r="J1" s="66"/>
      <c r="K1" s="66"/>
      <c r="L1" s="67"/>
      <c r="M1" s="65"/>
      <c r="N1" s="65" t="s">
        <v>184</v>
      </c>
      <c r="O1" s="65"/>
      <c r="P1" s="64"/>
      <c r="Q1" s="65"/>
    </row>
    <row r="2" spans="1:20" s="72" customFormat="1" ht="18">
      <c r="A2" s="69"/>
      <c r="B2" s="69"/>
      <c r="C2" s="69"/>
      <c r="D2" s="69"/>
      <c r="E2" s="209" t="s">
        <v>185</v>
      </c>
      <c r="F2" s="209"/>
      <c r="G2" s="209"/>
      <c r="H2" s="209"/>
      <c r="I2" s="209"/>
      <c r="J2" s="209"/>
      <c r="K2" s="209"/>
      <c r="L2" s="209"/>
      <c r="M2" s="70"/>
      <c r="N2" s="71"/>
      <c r="O2" s="70"/>
      <c r="P2" s="71"/>
      <c r="Q2" s="70"/>
    </row>
    <row r="3" spans="1:20" s="77" customFormat="1" ht="11.25" customHeight="1">
      <c r="A3" s="73" t="s">
        <v>186</v>
      </c>
      <c r="B3" s="73"/>
      <c r="C3" s="73"/>
      <c r="D3" s="73"/>
      <c r="E3" s="73"/>
      <c r="F3" s="73"/>
      <c r="G3" s="73"/>
      <c r="H3" s="73"/>
      <c r="I3" s="74"/>
      <c r="J3" s="75"/>
      <c r="K3" s="74"/>
      <c r="L3" s="73"/>
      <c r="M3" s="74"/>
      <c r="N3" s="73"/>
      <c r="O3" s="74"/>
      <c r="P3" s="73"/>
      <c r="Q3" s="76" t="s">
        <v>187</v>
      </c>
    </row>
    <row r="4" spans="1:20" s="84" customFormat="1" ht="16.5" customHeight="1" thickBot="1">
      <c r="A4" s="210" t="str">
        <f>'[1]Week SetUp'!$A$10</f>
        <v>28th,29th,30th Oct &amp; 4th,5th,6th  Nov. 2016</v>
      </c>
      <c r="B4" s="210"/>
      <c r="C4" s="210"/>
      <c r="D4" s="210"/>
      <c r="E4" s="210"/>
      <c r="F4" s="210"/>
      <c r="G4" s="210"/>
      <c r="H4" s="210"/>
      <c r="I4" s="78"/>
      <c r="J4" s="79">
        <f>'[1]Week SetUp'!$D$10</f>
        <v>0</v>
      </c>
      <c r="K4" s="78"/>
      <c r="L4" s="80">
        <f>'[1]Week SetUp'!$A$12</f>
        <v>0</v>
      </c>
      <c r="M4" s="78"/>
      <c r="N4" s="81"/>
      <c r="O4" s="82"/>
      <c r="P4" s="81"/>
      <c r="Q4" s="83" t="str">
        <f>'[1]Week SetUp'!$E$10</f>
        <v>Lamech Kevin Clarke</v>
      </c>
    </row>
    <row r="5" spans="1:20" s="77" customFormat="1" ht="9">
      <c r="A5" s="85"/>
      <c r="B5" s="86" t="s">
        <v>188</v>
      </c>
      <c r="C5" s="86" t="s">
        <v>189</v>
      </c>
      <c r="D5" s="86" t="s">
        <v>190</v>
      </c>
      <c r="E5" s="87" t="s">
        <v>191</v>
      </c>
      <c r="F5" s="87" t="s">
        <v>192</v>
      </c>
      <c r="G5" s="87"/>
      <c r="H5" s="87"/>
      <c r="I5" s="87"/>
      <c r="J5" s="86" t="s">
        <v>193</v>
      </c>
      <c r="K5" s="88"/>
      <c r="L5" s="86" t="s">
        <v>194</v>
      </c>
      <c r="M5" s="88"/>
      <c r="N5" s="86" t="s">
        <v>195</v>
      </c>
      <c r="O5" s="88"/>
      <c r="P5" s="86" t="s">
        <v>196</v>
      </c>
      <c r="Q5" s="89"/>
    </row>
    <row r="6" spans="1:20" s="77" customFormat="1" ht="3.75" customHeight="1" thickBot="1">
      <c r="A6" s="90"/>
      <c r="B6" s="91"/>
      <c r="C6" s="92"/>
      <c r="D6" s="91"/>
      <c r="E6" s="93"/>
      <c r="F6" s="93"/>
      <c r="G6" s="94"/>
      <c r="H6" s="93"/>
      <c r="I6" s="95"/>
      <c r="J6" s="91"/>
      <c r="K6" s="95"/>
      <c r="L6" s="91"/>
      <c r="M6" s="95"/>
      <c r="N6" s="91"/>
      <c r="O6" s="95"/>
      <c r="P6" s="91"/>
      <c r="Q6" s="96"/>
    </row>
    <row r="7" spans="1:20" s="108" customFormat="1" ht="10.5" customHeight="1">
      <c r="A7" s="97">
        <v>1</v>
      </c>
      <c r="B7" s="98">
        <f>IF($D7="","",VLOOKUP($D7,'[1]Boys Si Main Draw Prep'!$A$7:$P$22,15))</f>
        <v>0</v>
      </c>
      <c r="C7" s="98">
        <f>IF($D7="","",VLOOKUP($D7,'[1]Boys Si Main Draw Prep'!$A$7:$P$22,16))</f>
        <v>0</v>
      </c>
      <c r="D7" s="99">
        <v>1</v>
      </c>
      <c r="E7" s="100" t="str">
        <f>UPPER(IF($D7="","",VLOOKUP($D7,'[1]Boys Si Main Draw Prep'!$A$7:$P$22,2)))</f>
        <v>RAMKISSOON</v>
      </c>
      <c r="F7" s="100" t="str">
        <f>IF($D7="","",VLOOKUP($D7,'[1]Boys Si Main Draw Prep'!$A$7:$P$22,3))</f>
        <v>ADAM</v>
      </c>
      <c r="G7" s="100"/>
      <c r="H7" s="100">
        <f>IF($D7="","",VLOOKUP($D7,'[1]Boys Si Main Draw Prep'!$A$7:$P$22,4))</f>
        <v>0</v>
      </c>
      <c r="I7" s="101"/>
      <c r="J7" s="102"/>
      <c r="K7" s="102"/>
      <c r="L7" s="102"/>
      <c r="M7" s="102"/>
      <c r="N7" s="103"/>
      <c r="O7" s="104"/>
      <c r="P7" s="105"/>
      <c r="Q7" s="106"/>
      <c r="R7" s="107"/>
      <c r="T7" s="109" t="str">
        <f>'[1]SetUp Officials'!P21</f>
        <v>Umpire</v>
      </c>
    </row>
    <row r="8" spans="1:20" s="108" customFormat="1" ht="9.6" customHeight="1">
      <c r="A8" s="110"/>
      <c r="B8" s="111"/>
      <c r="C8" s="111"/>
      <c r="D8" s="111"/>
      <c r="E8" s="102"/>
      <c r="F8" s="102"/>
      <c r="G8" s="112"/>
      <c r="H8" s="113" t="s">
        <v>197</v>
      </c>
      <c r="I8" s="114" t="s">
        <v>198</v>
      </c>
      <c r="J8" s="115" t="str">
        <f>UPPER(IF(OR(I8="a",I8="as"),E7,IF(OR(I8="b",I8="bs"),E9,)))</f>
        <v>RAMKISSOON</v>
      </c>
      <c r="K8" s="115"/>
      <c r="L8" s="102"/>
      <c r="M8" s="102"/>
      <c r="N8" s="103"/>
      <c r="O8" s="104"/>
      <c r="P8" s="105"/>
      <c r="Q8" s="106"/>
      <c r="R8" s="107"/>
      <c r="T8" s="116" t="str">
        <f>'[1]SetUp Officials'!P22</f>
        <v xml:space="preserve"> </v>
      </c>
    </row>
    <row r="9" spans="1:20" s="108" customFormat="1" ht="9.6" customHeight="1">
      <c r="A9" s="110">
        <v>2</v>
      </c>
      <c r="B9" s="98">
        <f>IF($D9="","",VLOOKUP($D9,'[1]Boys Si Main Draw Prep'!$A$7:$P$22,15))</f>
        <v>0</v>
      </c>
      <c r="C9" s="98">
        <f>IF($D9="","",VLOOKUP($D9,'[1]Boys Si Main Draw Prep'!$A$7:$P$22,16))</f>
        <v>0</v>
      </c>
      <c r="D9" s="99">
        <v>16</v>
      </c>
      <c r="E9" s="98" t="str">
        <f>UPPER(IF($D9="","",VLOOKUP($D9,'[1]Boys Si Main Draw Prep'!$A$7:$P$22,2)))</f>
        <v>BYE</v>
      </c>
      <c r="F9" s="98">
        <f>IF($D9="","",VLOOKUP($D9,'[1]Boys Si Main Draw Prep'!$A$7:$P$22,3))</f>
        <v>0</v>
      </c>
      <c r="G9" s="98"/>
      <c r="H9" s="98">
        <f>IF($D9="","",VLOOKUP($D9,'[1]Boys Si Main Draw Prep'!$A$7:$P$22,4))</f>
        <v>0</v>
      </c>
      <c r="I9" s="117"/>
      <c r="J9" s="102"/>
      <c r="K9" s="118"/>
      <c r="L9" s="102"/>
      <c r="M9" s="102"/>
      <c r="N9" s="103"/>
      <c r="O9" s="104"/>
      <c r="P9" s="105"/>
      <c r="Q9" s="106"/>
      <c r="R9" s="107"/>
      <c r="T9" s="116" t="str">
        <f>'[1]SetUp Officials'!P23</f>
        <v xml:space="preserve"> </v>
      </c>
    </row>
    <row r="10" spans="1:20" s="108" customFormat="1" ht="9.6" customHeight="1">
      <c r="A10" s="110"/>
      <c r="B10" s="111"/>
      <c r="C10" s="111"/>
      <c r="D10" s="119"/>
      <c r="E10" s="102"/>
      <c r="F10" s="102"/>
      <c r="G10" s="112"/>
      <c r="H10" s="102"/>
      <c r="I10" s="120"/>
      <c r="J10" s="113" t="s">
        <v>197</v>
      </c>
      <c r="K10" s="121"/>
      <c r="L10" s="115" t="str">
        <f>UPPER(IF(OR(K10="a",K10="as"),J8,IF(OR(K10="b",K10="bs"),J12,)))</f>
        <v/>
      </c>
      <c r="M10" s="122"/>
      <c r="N10" s="123"/>
      <c r="O10" s="123"/>
      <c r="P10" s="105"/>
      <c r="Q10" s="106"/>
      <c r="R10" s="107"/>
      <c r="T10" s="116" t="str">
        <f>'[1]SetUp Officials'!P24</f>
        <v xml:space="preserve"> </v>
      </c>
    </row>
    <row r="11" spans="1:20" s="108" customFormat="1" ht="9.6" customHeight="1">
      <c r="A11" s="110">
        <v>3</v>
      </c>
      <c r="B11" s="98">
        <f>IF($D11="","",VLOOKUP($D11,'[1]Boys Si Main Draw Prep'!$A$7:$P$22,15))</f>
        <v>0</v>
      </c>
      <c r="C11" s="98">
        <f>IF($D11="","",VLOOKUP($D11,'[1]Boys Si Main Draw Prep'!$A$7:$P$22,16))</f>
        <v>0</v>
      </c>
      <c r="D11" s="99">
        <v>11</v>
      </c>
      <c r="E11" s="98" t="str">
        <f>UPPER(IF($D11="","",VLOOKUP($D11,'[1]Boys Si Main Draw Prep'!$A$7:$P$22,2)))</f>
        <v>OLIVIER</v>
      </c>
      <c r="F11" s="98" t="str">
        <f>IF($D11="","",VLOOKUP($D11,'[1]Boys Si Main Draw Prep'!$A$7:$P$22,3))</f>
        <v>DERREL</v>
      </c>
      <c r="G11" s="98"/>
      <c r="H11" s="98">
        <f>IF($D11="","",VLOOKUP($D11,'[1]Boys Si Main Draw Prep'!$A$7:$P$22,4))</f>
        <v>0</v>
      </c>
      <c r="I11" s="101"/>
      <c r="J11" s="102"/>
      <c r="K11" s="124"/>
      <c r="L11" s="102"/>
      <c r="M11" s="125"/>
      <c r="N11" s="123"/>
      <c r="O11" s="123"/>
      <c r="P11" s="105"/>
      <c r="Q11" s="106"/>
      <c r="R11" s="107"/>
      <c r="T11" s="116" t="str">
        <f>'[1]SetUp Officials'!P25</f>
        <v xml:space="preserve"> </v>
      </c>
    </row>
    <row r="12" spans="1:20" s="108" customFormat="1" ht="9.6" customHeight="1">
      <c r="A12" s="110"/>
      <c r="B12" s="111"/>
      <c r="C12" s="111"/>
      <c r="D12" s="119"/>
      <c r="E12" s="102"/>
      <c r="F12" s="102"/>
      <c r="G12" s="112"/>
      <c r="H12" s="113" t="s">
        <v>197</v>
      </c>
      <c r="I12" s="114"/>
      <c r="J12" s="115" t="str">
        <f>UPPER(IF(OR(I12="a",I12="as"),E11,IF(OR(I12="b",I12="bs"),E13,)))</f>
        <v/>
      </c>
      <c r="K12" s="126"/>
      <c r="L12" s="102"/>
      <c r="M12" s="125"/>
      <c r="N12" s="123"/>
      <c r="O12" s="123"/>
      <c r="P12" s="105"/>
      <c r="Q12" s="106"/>
      <c r="R12" s="107"/>
      <c r="T12" s="116" t="str">
        <f>'[1]SetUp Officials'!P26</f>
        <v xml:space="preserve"> </v>
      </c>
    </row>
    <row r="13" spans="1:20" s="108" customFormat="1" ht="9.6" customHeight="1">
      <c r="A13" s="110">
        <v>4</v>
      </c>
      <c r="B13" s="98">
        <f>IF($D13="","",VLOOKUP($D13,'[1]Boys Si Main Draw Prep'!$A$7:$P$22,15))</f>
        <v>0</v>
      </c>
      <c r="C13" s="98">
        <f>IF($D13="","",VLOOKUP($D13,'[1]Boys Si Main Draw Prep'!$A$7:$P$22,16))</f>
        <v>0</v>
      </c>
      <c r="D13" s="99">
        <v>10</v>
      </c>
      <c r="E13" s="98" t="str">
        <f>UPPER(IF($D13="","",VLOOKUP($D13,'[1]Boys Si Main Draw Prep'!$A$7:$P$22,2)))</f>
        <v>SHEPPARD</v>
      </c>
      <c r="F13" s="98" t="str">
        <f>IF($D13="","",VLOOKUP($D13,'[1]Boys Si Main Draw Prep'!$A$7:$P$22,3))</f>
        <v>LIAM</v>
      </c>
      <c r="G13" s="98"/>
      <c r="H13" s="98">
        <f>IF($D13="","",VLOOKUP($D13,'[1]Boys Si Main Draw Prep'!$A$7:$P$22,4))</f>
        <v>0</v>
      </c>
      <c r="I13" s="127"/>
      <c r="J13" s="102"/>
      <c r="K13" s="102"/>
      <c r="L13" s="102"/>
      <c r="M13" s="125"/>
      <c r="N13" s="123"/>
      <c r="O13" s="123"/>
      <c r="P13" s="105"/>
      <c r="Q13" s="106"/>
      <c r="R13" s="107"/>
      <c r="T13" s="116" t="str">
        <f>'[1]SetUp Officials'!P27</f>
        <v xml:space="preserve"> </v>
      </c>
    </row>
    <row r="14" spans="1:20" s="108" customFormat="1" ht="9.6" customHeight="1">
      <c r="A14" s="110"/>
      <c r="B14" s="111"/>
      <c r="C14" s="111"/>
      <c r="D14" s="119"/>
      <c r="E14" s="102"/>
      <c r="F14" s="102"/>
      <c r="G14" s="112"/>
      <c r="H14" s="128"/>
      <c r="I14" s="120"/>
      <c r="J14" s="102"/>
      <c r="K14" s="102"/>
      <c r="L14" s="113" t="s">
        <v>197</v>
      </c>
      <c r="M14" s="121"/>
      <c r="N14" s="115" t="str">
        <f>UPPER(IF(OR(M14="a",M14="as"),L10,IF(OR(M14="b",M14="bs"),L18,)))</f>
        <v/>
      </c>
      <c r="O14" s="122"/>
      <c r="P14" s="105"/>
      <c r="Q14" s="106"/>
      <c r="R14" s="107"/>
      <c r="T14" s="116" t="str">
        <f>'[1]SetUp Officials'!P28</f>
        <v xml:space="preserve"> </v>
      </c>
    </row>
    <row r="15" spans="1:20" s="108" customFormat="1" ht="9.6" customHeight="1">
      <c r="A15" s="97">
        <v>5</v>
      </c>
      <c r="B15" s="98">
        <f>IF($D15="","",VLOOKUP($D15,'[1]Boys Si Main Draw Prep'!$A$7:$P$22,15))</f>
        <v>0</v>
      </c>
      <c r="C15" s="98">
        <f>IF($D15="","",VLOOKUP($D15,'[1]Boys Si Main Draw Prep'!$A$7:$P$22,16))</f>
        <v>0</v>
      </c>
      <c r="D15" s="99">
        <v>3</v>
      </c>
      <c r="E15" s="100" t="str">
        <f>UPPER(IF($D15="","",VLOOKUP($D15,'[1]Boys Si Main Draw Prep'!$A$7:$P$22,2)))</f>
        <v>WILKINSON</v>
      </c>
      <c r="F15" s="100" t="str">
        <f>IF($D15="","",VLOOKUP($D15,'[1]Boys Si Main Draw Prep'!$A$7:$P$22,3))</f>
        <v>RAHSAAN</v>
      </c>
      <c r="G15" s="100"/>
      <c r="H15" s="100">
        <f>IF($D15="","",VLOOKUP($D15,'[1]Boys Si Main Draw Prep'!$A$7:$P$22,4))</f>
        <v>0</v>
      </c>
      <c r="I15" s="129"/>
      <c r="J15" s="102"/>
      <c r="K15" s="102"/>
      <c r="L15" s="102"/>
      <c r="M15" s="125"/>
      <c r="N15" s="102"/>
      <c r="O15" s="125"/>
      <c r="P15" s="105"/>
      <c r="Q15" s="106"/>
      <c r="R15" s="107"/>
      <c r="T15" s="116" t="str">
        <f>'[1]SetUp Officials'!P29</f>
        <v xml:space="preserve"> </v>
      </c>
    </row>
    <row r="16" spans="1:20" s="108" customFormat="1" ht="9.6" customHeight="1" thickBot="1">
      <c r="A16" s="110"/>
      <c r="B16" s="111"/>
      <c r="C16" s="111"/>
      <c r="D16" s="119"/>
      <c r="E16" s="102"/>
      <c r="F16" s="102"/>
      <c r="G16" s="112"/>
      <c r="H16" s="113" t="s">
        <v>197</v>
      </c>
      <c r="I16" s="114" t="s">
        <v>198</v>
      </c>
      <c r="J16" s="115" t="str">
        <f>UPPER(IF(OR(I16="a",I16="as"),E15,IF(OR(I16="b",I16="bs"),E17,)))</f>
        <v>WILKINSON</v>
      </c>
      <c r="K16" s="115"/>
      <c r="L16" s="102"/>
      <c r="M16" s="125"/>
      <c r="N16" s="123"/>
      <c r="O16" s="125"/>
      <c r="P16" s="105"/>
      <c r="Q16" s="106"/>
      <c r="R16" s="107"/>
      <c r="T16" s="130" t="str">
        <f>'[1]SetUp Officials'!P30</f>
        <v>None</v>
      </c>
    </row>
    <row r="17" spans="1:18" s="108" customFormat="1" ht="9.6" customHeight="1">
      <c r="A17" s="110">
        <v>6</v>
      </c>
      <c r="B17" s="98">
        <f>IF($D17="","",VLOOKUP($D17,'[1]Boys Si Main Draw Prep'!$A$7:$P$22,15))</f>
        <v>0</v>
      </c>
      <c r="C17" s="98">
        <f>IF($D17="","",VLOOKUP($D17,'[1]Boys Si Main Draw Prep'!$A$7:$P$22,16))</f>
        <v>0</v>
      </c>
      <c r="D17" s="99">
        <v>16</v>
      </c>
      <c r="E17" s="98" t="str">
        <f>UPPER(IF($D17="","",VLOOKUP($D17,'[1]Boys Si Main Draw Prep'!$A$7:$P$22,2)))</f>
        <v>BYE</v>
      </c>
      <c r="F17" s="98">
        <f>IF($D17="","",VLOOKUP($D17,'[1]Boys Si Main Draw Prep'!$A$7:$P$22,3))</f>
        <v>0</v>
      </c>
      <c r="G17" s="98"/>
      <c r="H17" s="98">
        <f>IF($D17="","",VLOOKUP($D17,'[1]Boys Si Main Draw Prep'!$A$7:$P$22,4))</f>
        <v>0</v>
      </c>
      <c r="I17" s="117"/>
      <c r="J17" s="102"/>
      <c r="K17" s="118"/>
      <c r="L17" s="102"/>
      <c r="M17" s="125"/>
      <c r="N17" s="123"/>
      <c r="O17" s="125"/>
      <c r="P17" s="105"/>
      <c r="Q17" s="106"/>
      <c r="R17" s="107"/>
    </row>
    <row r="18" spans="1:18" s="108" customFormat="1" ht="9.6" customHeight="1">
      <c r="A18" s="110"/>
      <c r="B18" s="111"/>
      <c r="C18" s="111"/>
      <c r="D18" s="119"/>
      <c r="E18" s="102"/>
      <c r="F18" s="102"/>
      <c r="G18" s="112"/>
      <c r="H18" s="102"/>
      <c r="I18" s="120"/>
      <c r="J18" s="113" t="s">
        <v>197</v>
      </c>
      <c r="K18" s="121"/>
      <c r="L18" s="115" t="str">
        <f>UPPER(IF(OR(K18="a",K18="as"),J16,IF(OR(K18="b",K18="bs"),J20,)))</f>
        <v/>
      </c>
      <c r="M18" s="131"/>
      <c r="N18" s="123"/>
      <c r="O18" s="125"/>
      <c r="P18" s="105"/>
      <c r="Q18" s="106"/>
      <c r="R18" s="107"/>
    </row>
    <row r="19" spans="1:18" s="108" customFormat="1" ht="9.6" customHeight="1">
      <c r="A19" s="110">
        <v>7</v>
      </c>
      <c r="B19" s="98">
        <f>IF($D19="","",VLOOKUP($D19,'[1]Boys Si Main Draw Prep'!$A$7:$P$22,15))</f>
        <v>0</v>
      </c>
      <c r="C19" s="98">
        <f>IF($D19="","",VLOOKUP($D19,'[1]Boys Si Main Draw Prep'!$A$7:$P$22,16))</f>
        <v>0</v>
      </c>
      <c r="D19" s="99">
        <v>5</v>
      </c>
      <c r="E19" s="98" t="str">
        <f>UPPER(IF($D19="","",VLOOKUP($D19,'[1]Boys Si Main Draw Prep'!$A$7:$P$22,2)))</f>
        <v>WEST</v>
      </c>
      <c r="F19" s="98" t="str">
        <f>IF($D19="","",VLOOKUP($D19,'[1]Boys Si Main Draw Prep'!$A$7:$P$22,3))</f>
        <v>SAMUEL</v>
      </c>
      <c r="G19" s="98"/>
      <c r="H19" s="98">
        <f>IF($D19="","",VLOOKUP($D19,'[1]Boys Si Main Draw Prep'!$A$7:$P$22,4))</f>
        <v>0</v>
      </c>
      <c r="I19" s="101"/>
      <c r="J19" s="102"/>
      <c r="K19" s="124"/>
      <c r="L19" s="102"/>
      <c r="M19" s="123"/>
      <c r="N19" s="123"/>
      <c r="O19" s="125"/>
      <c r="P19" s="105"/>
      <c r="Q19" s="106"/>
      <c r="R19" s="107"/>
    </row>
    <row r="20" spans="1:18" s="108" customFormat="1" ht="9.6" customHeight="1">
      <c r="A20" s="110"/>
      <c r="B20" s="111"/>
      <c r="C20" s="111"/>
      <c r="D20" s="111"/>
      <c r="E20" s="102"/>
      <c r="F20" s="102"/>
      <c r="G20" s="112"/>
      <c r="H20" s="113" t="s">
        <v>197</v>
      </c>
      <c r="I20" s="114"/>
      <c r="J20" s="115" t="str">
        <f>UPPER(IF(OR(I20="a",I20="as"),E19,IF(OR(I20="b",I20="bs"),E21,)))</f>
        <v/>
      </c>
      <c r="K20" s="126"/>
      <c r="L20" s="102"/>
      <c r="M20" s="123"/>
      <c r="N20" s="123"/>
      <c r="O20" s="125"/>
      <c r="P20" s="105"/>
      <c r="Q20" s="106"/>
      <c r="R20" s="107"/>
    </row>
    <row r="21" spans="1:18" s="108" customFormat="1" ht="9.6" customHeight="1">
      <c r="A21" s="110">
        <v>8</v>
      </c>
      <c r="B21" s="98">
        <f>IF($D21="","",VLOOKUP($D21,'[1]Boys Si Main Draw Prep'!$A$7:$P$22,15))</f>
        <v>0</v>
      </c>
      <c r="C21" s="98">
        <f>IF($D21="","",VLOOKUP($D21,'[1]Boys Si Main Draw Prep'!$A$7:$P$22,16))</f>
        <v>0</v>
      </c>
      <c r="D21" s="99">
        <v>8</v>
      </c>
      <c r="E21" s="98" t="str">
        <f>UPPER(IF($D21="","",VLOOKUP($D21,'[1]Boys Si Main Draw Prep'!$A$7:$P$22,2)))</f>
        <v>ALEXANDER</v>
      </c>
      <c r="F21" s="98" t="str">
        <f>IF($D21="","",VLOOKUP($D21,'[1]Boys Si Main Draw Prep'!$A$7:$P$22,3))</f>
        <v>JOEL</v>
      </c>
      <c r="G21" s="98"/>
      <c r="H21" s="98">
        <f>IF($D21="","",VLOOKUP($D21,'[1]Boys Si Main Draw Prep'!$A$7:$P$22,4))</f>
        <v>0</v>
      </c>
      <c r="I21" s="127"/>
      <c r="J21" s="102"/>
      <c r="K21" s="102"/>
      <c r="L21" s="102"/>
      <c r="M21" s="123"/>
      <c r="N21" s="123"/>
      <c r="O21" s="125"/>
      <c r="P21" s="105"/>
      <c r="Q21" s="106"/>
      <c r="R21" s="107"/>
    </row>
    <row r="22" spans="1:18" s="108" customFormat="1" ht="9.6" customHeight="1">
      <c r="A22" s="110"/>
      <c r="B22" s="111"/>
      <c r="C22" s="111"/>
      <c r="D22" s="111"/>
      <c r="E22" s="128"/>
      <c r="F22" s="128"/>
      <c r="G22" s="132"/>
      <c r="H22" s="128"/>
      <c r="I22" s="120"/>
      <c r="J22" s="102"/>
      <c r="K22" s="102"/>
      <c r="L22" s="102"/>
      <c r="M22" s="123"/>
      <c r="N22" s="113" t="s">
        <v>197</v>
      </c>
      <c r="O22" s="121"/>
      <c r="P22" s="115" t="str">
        <f>UPPER(IF(OR(O22="a",O22="as"),N14,IF(OR(O22="b",O22="bs"),N30,)))</f>
        <v/>
      </c>
      <c r="Q22" s="122"/>
      <c r="R22" s="107"/>
    </row>
    <row r="23" spans="1:18" s="108" customFormat="1" ht="9.6" customHeight="1">
      <c r="A23" s="110">
        <v>9</v>
      </c>
      <c r="B23" s="98">
        <f>IF($D23="","",VLOOKUP($D23,'[1]Boys Si Main Draw Prep'!$A$7:$P$22,15))</f>
        <v>0</v>
      </c>
      <c r="C23" s="98">
        <f>IF($D23="","",VLOOKUP($D23,'[1]Boys Si Main Draw Prep'!$A$7:$P$22,16))</f>
        <v>0</v>
      </c>
      <c r="D23" s="99">
        <v>6</v>
      </c>
      <c r="E23" s="98" t="str">
        <f>UPPER(IF($D23="","",VLOOKUP($D23,'[1]Boys Si Main Draw Prep'!$A$7:$P$22,2)))</f>
        <v>JEARY</v>
      </c>
      <c r="F23" s="98" t="str">
        <f>IF($D23="","",VLOOKUP($D23,'[1]Boys Si Main Draw Prep'!$A$7:$P$22,3))</f>
        <v>ETHAN</v>
      </c>
      <c r="G23" s="98"/>
      <c r="H23" s="98">
        <f>IF($D23="","",VLOOKUP($D23,'[1]Boys Si Main Draw Prep'!$A$7:$P$22,4))</f>
        <v>0</v>
      </c>
      <c r="I23" s="101"/>
      <c r="J23" s="102"/>
      <c r="K23" s="102"/>
      <c r="L23" s="102"/>
      <c r="M23" s="123"/>
      <c r="N23" s="102"/>
      <c r="O23" s="125"/>
      <c r="P23" s="102"/>
      <c r="Q23" s="123"/>
      <c r="R23" s="107"/>
    </row>
    <row r="24" spans="1:18" s="108" customFormat="1" ht="9.6" customHeight="1">
      <c r="A24" s="110"/>
      <c r="B24" s="111"/>
      <c r="C24" s="111"/>
      <c r="D24" s="111"/>
      <c r="E24" s="102"/>
      <c r="F24" s="102"/>
      <c r="G24" s="112"/>
      <c r="H24" s="113" t="s">
        <v>197</v>
      </c>
      <c r="I24" s="114"/>
      <c r="J24" s="115" t="str">
        <f>UPPER(IF(OR(I24="a",I24="as"),E23,IF(OR(I24="b",I24="bs"),E25,)))</f>
        <v/>
      </c>
      <c r="K24" s="115"/>
      <c r="L24" s="102"/>
      <c r="M24" s="123"/>
      <c r="N24" s="123"/>
      <c r="O24" s="125"/>
      <c r="P24" s="105"/>
      <c r="Q24" s="106"/>
      <c r="R24" s="107"/>
    </row>
    <row r="25" spans="1:18" s="108" customFormat="1" ht="9.6" customHeight="1">
      <c r="A25" s="110">
        <v>10</v>
      </c>
      <c r="B25" s="98">
        <f>IF($D25="","",VLOOKUP($D25,'[1]Boys Si Main Draw Prep'!$A$7:$P$22,15))</f>
        <v>0</v>
      </c>
      <c r="C25" s="98">
        <f>IF($D25="","",VLOOKUP($D25,'[1]Boys Si Main Draw Prep'!$A$7:$P$22,16))</f>
        <v>0</v>
      </c>
      <c r="D25" s="99">
        <v>12</v>
      </c>
      <c r="E25" s="98" t="str">
        <f>UPPER(IF($D25="","",VLOOKUP($D25,'[1]Boys Si Main Draw Prep'!$A$7:$P$22,2)))</f>
        <v>ALTTEKIN</v>
      </c>
      <c r="F25" s="98" t="str">
        <f>IF($D25="","",VLOOKUP($D25,'[1]Boys Si Main Draw Prep'!$A$7:$P$22,3))</f>
        <v>BIHAM</v>
      </c>
      <c r="G25" s="98"/>
      <c r="H25" s="98">
        <f>IF($D25="","",VLOOKUP($D25,'[1]Boys Si Main Draw Prep'!$A$7:$P$22,4))</f>
        <v>0</v>
      </c>
      <c r="I25" s="117"/>
      <c r="J25" s="102"/>
      <c r="K25" s="118"/>
      <c r="L25" s="102"/>
      <c r="M25" s="123"/>
      <c r="N25" s="123"/>
      <c r="O25" s="125"/>
      <c r="P25" s="105"/>
      <c r="Q25" s="106"/>
      <c r="R25" s="107"/>
    </row>
    <row r="26" spans="1:18" s="108" customFormat="1" ht="9.6" customHeight="1">
      <c r="A26" s="110"/>
      <c r="B26" s="111"/>
      <c r="C26" s="111"/>
      <c r="D26" s="119"/>
      <c r="E26" s="102"/>
      <c r="F26" s="102"/>
      <c r="G26" s="112"/>
      <c r="H26" s="102"/>
      <c r="I26" s="120"/>
      <c r="J26" s="113" t="s">
        <v>197</v>
      </c>
      <c r="K26" s="121"/>
      <c r="L26" s="115" t="str">
        <f>UPPER(IF(OR(K26="a",K26="as"),J24,IF(OR(K26="b",K26="bs"),J28,)))</f>
        <v/>
      </c>
      <c r="M26" s="122"/>
      <c r="N26" s="123"/>
      <c r="O26" s="125"/>
      <c r="P26" s="105"/>
      <c r="Q26" s="106"/>
      <c r="R26" s="107"/>
    </row>
    <row r="27" spans="1:18" s="108" customFormat="1" ht="9.6" customHeight="1">
      <c r="A27" s="110">
        <v>11</v>
      </c>
      <c r="B27" s="98">
        <f>IF($D27="","",VLOOKUP($D27,'[1]Boys Si Main Draw Prep'!$A$7:$P$22,15))</f>
        <v>0</v>
      </c>
      <c r="C27" s="98">
        <f>IF($D27="","",VLOOKUP($D27,'[1]Boys Si Main Draw Prep'!$A$7:$P$22,16))</f>
        <v>0</v>
      </c>
      <c r="D27" s="99">
        <v>13</v>
      </c>
      <c r="E27" s="98" t="str">
        <f>UPPER(IF($D27="","",VLOOKUP($D27,'[1]Boys Si Main Draw Prep'!$A$7:$P$22,2)))</f>
        <v>KELLY</v>
      </c>
      <c r="F27" s="98" t="str">
        <f>IF($D27="","",VLOOKUP($D27,'[1]Boys Si Main Draw Prep'!$A$7:$P$22,3))</f>
        <v>VASHIST</v>
      </c>
      <c r="G27" s="98"/>
      <c r="H27" s="98">
        <f>IF($D27="","",VLOOKUP($D27,'[1]Boys Si Main Draw Prep'!$A$7:$P$22,4))</f>
        <v>0</v>
      </c>
      <c r="I27" s="101"/>
      <c r="J27" s="102"/>
      <c r="K27" s="124"/>
      <c r="L27" s="102"/>
      <c r="M27" s="125"/>
      <c r="N27" s="123"/>
      <c r="O27" s="125"/>
      <c r="P27" s="105"/>
      <c r="Q27" s="106"/>
      <c r="R27" s="107"/>
    </row>
    <row r="28" spans="1:18" s="108" customFormat="1" ht="9.6" customHeight="1">
      <c r="A28" s="97"/>
      <c r="B28" s="111"/>
      <c r="C28" s="111"/>
      <c r="D28" s="119"/>
      <c r="E28" s="102"/>
      <c r="F28" s="102"/>
      <c r="G28" s="112"/>
      <c r="H28" s="113" t="s">
        <v>197</v>
      </c>
      <c r="I28" s="114"/>
      <c r="J28" s="115" t="str">
        <f>UPPER(IF(OR(I28="a",I28="as"),E27,IF(OR(I28="b",I28="bs"),E29,)))</f>
        <v/>
      </c>
      <c r="K28" s="126"/>
      <c r="L28" s="102"/>
      <c r="M28" s="125"/>
      <c r="N28" s="123"/>
      <c r="O28" s="125"/>
      <c r="P28" s="105"/>
      <c r="Q28" s="106"/>
      <c r="R28" s="107"/>
    </row>
    <row r="29" spans="1:18" s="108" customFormat="1" ht="9.6" customHeight="1">
      <c r="A29" s="97">
        <v>12</v>
      </c>
      <c r="B29" s="98">
        <f>IF($D29="","",VLOOKUP($D29,'[1]Boys Si Main Draw Prep'!$A$7:$P$22,15))</f>
        <v>0</v>
      </c>
      <c r="C29" s="98">
        <f>IF($D29="","",VLOOKUP($D29,'[1]Boys Si Main Draw Prep'!$A$7:$P$22,16))</f>
        <v>0</v>
      </c>
      <c r="D29" s="99">
        <v>4</v>
      </c>
      <c r="E29" s="100" t="str">
        <f>UPPER(IF($D29="","",VLOOKUP($D29,'[1]Boys Si Main Draw Prep'!$A$7:$P$22,2)))</f>
        <v>MUKERJI</v>
      </c>
      <c r="F29" s="100" t="str">
        <f>IF($D29="","",VLOOKUP($D29,'[1]Boys Si Main Draw Prep'!$A$7:$P$22,3))</f>
        <v>JORDAN</v>
      </c>
      <c r="G29" s="100"/>
      <c r="H29" s="100">
        <f>IF($D29="","",VLOOKUP($D29,'[1]Boys Si Main Draw Prep'!$A$7:$P$22,4))</f>
        <v>0</v>
      </c>
      <c r="I29" s="127"/>
      <c r="J29" s="102"/>
      <c r="K29" s="102"/>
      <c r="L29" s="102"/>
      <c r="M29" s="125"/>
      <c r="N29" s="123"/>
      <c r="O29" s="125"/>
      <c r="P29" s="105"/>
      <c r="Q29" s="106"/>
      <c r="R29" s="107"/>
    </row>
    <row r="30" spans="1:18" s="108" customFormat="1" ht="9.6" customHeight="1">
      <c r="A30" s="110"/>
      <c r="B30" s="111"/>
      <c r="C30" s="111"/>
      <c r="D30" s="119"/>
      <c r="E30" s="102"/>
      <c r="F30" s="102"/>
      <c r="G30" s="112"/>
      <c r="H30" s="128"/>
      <c r="I30" s="120"/>
      <c r="J30" s="102"/>
      <c r="K30" s="102"/>
      <c r="L30" s="113" t="s">
        <v>197</v>
      </c>
      <c r="M30" s="121"/>
      <c r="N30" s="115" t="str">
        <f>UPPER(IF(OR(M30="a",M30="as"),L26,IF(OR(M30="b",M30="bs"),L34,)))</f>
        <v/>
      </c>
      <c r="O30" s="131"/>
      <c r="P30" s="105"/>
      <c r="Q30" s="106"/>
      <c r="R30" s="107"/>
    </row>
    <row r="31" spans="1:18" s="108" customFormat="1" ht="9.6" customHeight="1">
      <c r="A31" s="110">
        <v>13</v>
      </c>
      <c r="B31" s="98">
        <f>IF($D31="","",VLOOKUP($D31,'[1]Boys Si Main Draw Prep'!$A$7:$P$22,15))</f>
        <v>0</v>
      </c>
      <c r="C31" s="98">
        <f>IF($D31="","",VLOOKUP($D31,'[1]Boys Si Main Draw Prep'!$A$7:$P$22,16))</f>
        <v>0</v>
      </c>
      <c r="D31" s="99">
        <v>9</v>
      </c>
      <c r="E31" s="98" t="str">
        <f>UPPER(IF($D31="","",VLOOKUP($D31,'[1]Boys Si Main Draw Prep'!$A$7:$P$22,2)))</f>
        <v>LEE YOUNG</v>
      </c>
      <c r="F31" s="98" t="str">
        <f>IF($D31="","",VLOOKUP($D31,'[1]Boys Si Main Draw Prep'!$A$7:$P$22,3))</f>
        <v>KYLE</v>
      </c>
      <c r="G31" s="98"/>
      <c r="H31" s="98">
        <f>IF($D31="","",VLOOKUP($D31,'[1]Boys Si Main Draw Prep'!$A$7:$P$22,4))</f>
        <v>0</v>
      </c>
      <c r="I31" s="129"/>
      <c r="J31" s="102"/>
      <c r="K31" s="102"/>
      <c r="L31" s="102"/>
      <c r="M31" s="125"/>
      <c r="N31" s="102"/>
      <c r="O31" s="123"/>
      <c r="P31" s="105"/>
      <c r="Q31" s="106"/>
      <c r="R31" s="107"/>
    </row>
    <row r="32" spans="1:18" s="108" customFormat="1" ht="9.6" customHeight="1">
      <c r="A32" s="110"/>
      <c r="B32" s="111"/>
      <c r="C32" s="111"/>
      <c r="D32" s="119"/>
      <c r="E32" s="102"/>
      <c r="F32" s="102"/>
      <c r="G32" s="112"/>
      <c r="H32" s="113" t="s">
        <v>197</v>
      </c>
      <c r="I32" s="114"/>
      <c r="J32" s="115" t="str">
        <f>UPPER(IF(OR(I32="a",I32="as"),E31,IF(OR(I32="b",I32="bs"),E33,)))</f>
        <v/>
      </c>
      <c r="K32" s="115"/>
      <c r="L32" s="102"/>
      <c r="M32" s="125"/>
      <c r="N32" s="123"/>
      <c r="O32" s="123"/>
      <c r="P32" s="105"/>
      <c r="Q32" s="106"/>
      <c r="R32" s="107"/>
    </row>
    <row r="33" spans="1:18" s="108" customFormat="1" ht="9.6" customHeight="1">
      <c r="A33" s="110">
        <v>14</v>
      </c>
      <c r="B33" s="98">
        <f>IF($D33="","",VLOOKUP($D33,'[1]Boys Si Main Draw Prep'!$A$7:$P$22,15))</f>
        <v>0</v>
      </c>
      <c r="C33" s="98">
        <f>IF($D33="","",VLOOKUP($D33,'[1]Boys Si Main Draw Prep'!$A$7:$P$22,16))</f>
        <v>0</v>
      </c>
      <c r="D33" s="99">
        <v>7</v>
      </c>
      <c r="E33" s="98" t="str">
        <f>UPPER(IF($D33="","",VLOOKUP($D33,'[1]Boys Si Main Draw Prep'!$A$7:$P$22,2)))</f>
        <v>DAVID</v>
      </c>
      <c r="F33" s="98" t="str">
        <f>IF($D33="","",VLOOKUP($D33,'[1]Boys Si Main Draw Prep'!$A$7:$P$22,3))</f>
        <v>JOSHUA</v>
      </c>
      <c r="G33" s="98"/>
      <c r="H33" s="98">
        <f>IF($D33="","",VLOOKUP($D33,'[1]Boys Si Main Draw Prep'!$A$7:$P$22,4))</f>
        <v>0</v>
      </c>
      <c r="I33" s="117"/>
      <c r="J33" s="102"/>
      <c r="K33" s="118"/>
      <c r="L33" s="102"/>
      <c r="M33" s="125"/>
      <c r="N33" s="123"/>
      <c r="O33" s="123"/>
      <c r="P33" s="105"/>
      <c r="Q33" s="106"/>
      <c r="R33" s="107"/>
    </row>
    <row r="34" spans="1:18" s="108" customFormat="1" ht="9.6" customHeight="1">
      <c r="A34" s="110"/>
      <c r="B34" s="111"/>
      <c r="C34" s="111"/>
      <c r="D34" s="119"/>
      <c r="E34" s="102"/>
      <c r="F34" s="102"/>
      <c r="G34" s="112"/>
      <c r="H34" s="102"/>
      <c r="I34" s="120"/>
      <c r="J34" s="113" t="s">
        <v>197</v>
      </c>
      <c r="K34" s="121"/>
      <c r="L34" s="115" t="str">
        <f>UPPER(IF(OR(K34="a",K34="as"),J32,IF(OR(K34="b",K34="bs"),J36,)))</f>
        <v/>
      </c>
      <c r="M34" s="131"/>
      <c r="N34" s="123"/>
      <c r="O34" s="123"/>
      <c r="P34" s="105"/>
      <c r="Q34" s="106"/>
      <c r="R34" s="107"/>
    </row>
    <row r="35" spans="1:18" s="108" customFormat="1" ht="9.6" customHeight="1">
      <c r="A35" s="110">
        <v>15</v>
      </c>
      <c r="B35" s="98">
        <f>IF($D35="","",VLOOKUP($D35,'[1]Boys Si Main Draw Prep'!$A$7:$P$22,15))</f>
        <v>0</v>
      </c>
      <c r="C35" s="98">
        <f>IF($D35="","",VLOOKUP($D35,'[1]Boys Si Main Draw Prep'!$A$7:$P$22,16))</f>
        <v>0</v>
      </c>
      <c r="D35" s="99">
        <v>16</v>
      </c>
      <c r="E35" s="98" t="str">
        <f>UPPER(IF($D35="","",VLOOKUP($D35,'[1]Boys Si Main Draw Prep'!$A$7:$P$22,2)))</f>
        <v>BYE</v>
      </c>
      <c r="F35" s="98">
        <f>IF($D35="","",VLOOKUP($D35,'[1]Boys Si Main Draw Prep'!$A$7:$P$22,3))</f>
        <v>0</v>
      </c>
      <c r="G35" s="98"/>
      <c r="H35" s="98">
        <f>IF($D35="","",VLOOKUP($D35,'[1]Boys Si Main Draw Prep'!$A$7:$P$22,4))</f>
        <v>0</v>
      </c>
      <c r="I35" s="101"/>
      <c r="J35" s="102"/>
      <c r="K35" s="124"/>
      <c r="L35" s="102"/>
      <c r="M35" s="123"/>
      <c r="N35" s="123"/>
      <c r="O35" s="123"/>
      <c r="P35" s="105"/>
      <c r="Q35" s="106"/>
      <c r="R35" s="107"/>
    </row>
    <row r="36" spans="1:18" s="108" customFormat="1" ht="9.6" customHeight="1">
      <c r="A36" s="110"/>
      <c r="B36" s="111"/>
      <c r="C36" s="111"/>
      <c r="D36" s="111"/>
      <c r="E36" s="102"/>
      <c r="F36" s="102"/>
      <c r="G36" s="112"/>
      <c r="H36" s="113" t="s">
        <v>197</v>
      </c>
      <c r="I36" s="114" t="s">
        <v>199</v>
      </c>
      <c r="J36" s="115" t="str">
        <f>UPPER(IF(OR(I36="a",I36="as"),E35,IF(OR(I36="b",I36="bs"),E37,)))</f>
        <v>LAQUIS</v>
      </c>
      <c r="K36" s="126"/>
      <c r="L36" s="102"/>
      <c r="M36" s="123"/>
      <c r="N36" s="123"/>
      <c r="O36" s="123"/>
      <c r="P36" s="105"/>
      <c r="Q36" s="106"/>
      <c r="R36" s="107"/>
    </row>
    <row r="37" spans="1:18" s="108" customFormat="1" ht="9.6" customHeight="1">
      <c r="A37" s="97">
        <v>16</v>
      </c>
      <c r="B37" s="98">
        <f>IF($D37="","",VLOOKUP($D37,'[1]Boys Si Main Draw Prep'!$A$7:$P$22,15))</f>
        <v>0</v>
      </c>
      <c r="C37" s="98">
        <f>IF($D37="","",VLOOKUP($D37,'[1]Boys Si Main Draw Prep'!$A$7:$P$22,16))</f>
        <v>0</v>
      </c>
      <c r="D37" s="99">
        <v>2</v>
      </c>
      <c r="E37" s="100" t="str">
        <f>UPPER(IF($D37="","",VLOOKUP($D37,'[1]Boys Si Main Draw Prep'!$A$7:$P$22,2)))</f>
        <v>LAQUIS</v>
      </c>
      <c r="F37" s="100" t="str">
        <f>IF($D37="","",VLOOKUP($D37,'[1]Boys Si Main Draw Prep'!$A$7:$P$22,3))</f>
        <v>EDWARD</v>
      </c>
      <c r="G37" s="98"/>
      <c r="H37" s="100">
        <f>IF($D37="","",VLOOKUP($D37,'[1]Boys Si Main Draw Prep'!$A$7:$P$22,4))</f>
        <v>0</v>
      </c>
      <c r="I37" s="127"/>
      <c r="J37" s="102"/>
      <c r="K37" s="102"/>
      <c r="L37" s="102"/>
      <c r="M37" s="123"/>
      <c r="N37" s="123"/>
      <c r="O37" s="123"/>
      <c r="P37" s="105"/>
      <c r="Q37" s="106"/>
      <c r="R37" s="107"/>
    </row>
    <row r="38" spans="1:18" s="108" customFormat="1" ht="9.6" customHeight="1">
      <c r="A38" s="133"/>
      <c r="B38" s="111"/>
      <c r="C38" s="111"/>
      <c r="D38" s="111"/>
      <c r="E38" s="128"/>
      <c r="F38" s="128"/>
      <c r="G38" s="132"/>
      <c r="H38" s="102"/>
      <c r="I38" s="120"/>
      <c r="J38" s="102"/>
      <c r="K38" s="102"/>
      <c r="L38" s="102"/>
      <c r="M38" s="123"/>
      <c r="N38" s="123"/>
      <c r="O38" s="123"/>
      <c r="P38" s="105"/>
      <c r="Q38" s="106"/>
      <c r="R38" s="107"/>
    </row>
    <row r="39" spans="1:18" s="108" customFormat="1" ht="9.6" customHeight="1">
      <c r="A39" s="134"/>
      <c r="B39" s="135"/>
      <c r="C39" s="135"/>
      <c r="D39" s="111"/>
      <c r="E39" s="135"/>
      <c r="F39" s="135"/>
      <c r="G39" s="135"/>
      <c r="H39" s="135"/>
      <c r="I39" s="111"/>
      <c r="J39" s="135"/>
      <c r="K39" s="135"/>
      <c r="L39" s="135"/>
      <c r="M39" s="136"/>
      <c r="N39" s="136"/>
      <c r="O39" s="136"/>
      <c r="P39" s="105"/>
      <c r="Q39" s="106"/>
      <c r="R39" s="107"/>
    </row>
    <row r="40" spans="1:18" s="108" customFormat="1" ht="9.6" customHeight="1">
      <c r="A40" s="133"/>
      <c r="B40" s="111"/>
      <c r="C40" s="111"/>
      <c r="D40" s="111"/>
      <c r="E40" s="135"/>
      <c r="F40" s="135"/>
      <c r="H40" s="137"/>
      <c r="I40" s="111"/>
      <c r="J40" s="135"/>
      <c r="K40" s="135"/>
      <c r="L40" s="135"/>
      <c r="M40" s="136"/>
      <c r="N40" s="136"/>
      <c r="O40" s="136"/>
      <c r="P40" s="105"/>
      <c r="Q40" s="106"/>
      <c r="R40" s="107"/>
    </row>
    <row r="41" spans="1:18" s="108" customFormat="1" ht="9.6" hidden="1" customHeight="1">
      <c r="A41" s="133"/>
      <c r="B41" s="135"/>
      <c r="C41" s="135"/>
      <c r="D41" s="111"/>
      <c r="E41" s="135"/>
      <c r="F41" s="135"/>
      <c r="G41" s="135"/>
      <c r="H41" s="135"/>
      <c r="I41" s="111"/>
      <c r="J41" s="135"/>
      <c r="K41" s="138"/>
      <c r="L41" s="135"/>
      <c r="M41" s="136"/>
      <c r="N41" s="136"/>
      <c r="O41" s="136"/>
      <c r="P41" s="105"/>
      <c r="Q41" s="106"/>
      <c r="R41" s="107"/>
    </row>
    <row r="42" spans="1:18" s="108" customFormat="1" ht="9.6" hidden="1" customHeight="1">
      <c r="A42" s="133"/>
      <c r="B42" s="111"/>
      <c r="C42" s="111"/>
      <c r="D42" s="111"/>
      <c r="E42" s="135"/>
      <c r="F42" s="135"/>
      <c r="H42" s="135"/>
      <c r="I42" s="111"/>
      <c r="J42" s="137"/>
      <c r="K42" s="111"/>
      <c r="L42" s="135"/>
      <c r="M42" s="136"/>
      <c r="N42" s="136"/>
      <c r="O42" s="136"/>
      <c r="P42" s="105"/>
      <c r="Q42" s="106"/>
      <c r="R42" s="107"/>
    </row>
    <row r="43" spans="1:18" s="108" customFormat="1" ht="9.6" hidden="1" customHeight="1">
      <c r="A43" s="133"/>
      <c r="B43" s="135"/>
      <c r="C43" s="135"/>
      <c r="D43" s="111"/>
      <c r="E43" s="135"/>
      <c r="F43" s="135"/>
      <c r="G43" s="135"/>
      <c r="H43" s="135"/>
      <c r="I43" s="111"/>
      <c r="J43" s="135"/>
      <c r="K43" s="135"/>
      <c r="L43" s="135"/>
      <c r="M43" s="136"/>
      <c r="N43" s="136"/>
      <c r="O43" s="136"/>
      <c r="P43" s="105"/>
      <c r="Q43" s="106"/>
      <c r="R43" s="139"/>
    </row>
    <row r="44" spans="1:18" s="108" customFormat="1" ht="9.6" hidden="1" customHeight="1">
      <c r="A44" s="133"/>
      <c r="B44" s="111"/>
      <c r="C44" s="111"/>
      <c r="D44" s="111"/>
      <c r="E44" s="135"/>
      <c r="F44" s="135"/>
      <c r="H44" s="137"/>
      <c r="I44" s="111"/>
      <c r="J44" s="135"/>
      <c r="K44" s="135"/>
      <c r="L44" s="135"/>
      <c r="M44" s="136"/>
      <c r="N44" s="136"/>
      <c r="O44" s="136"/>
      <c r="P44" s="105"/>
      <c r="Q44" s="106"/>
      <c r="R44" s="107"/>
    </row>
    <row r="45" spans="1:18" s="108" customFormat="1" ht="9.6" hidden="1" customHeight="1">
      <c r="A45" s="133"/>
      <c r="B45" s="135"/>
      <c r="C45" s="135"/>
      <c r="D45" s="111"/>
      <c r="E45" s="135"/>
      <c r="F45" s="135"/>
      <c r="G45" s="135"/>
      <c r="H45" s="135"/>
      <c r="I45" s="111"/>
      <c r="J45" s="135"/>
      <c r="K45" s="135"/>
      <c r="L45" s="135"/>
      <c r="M45" s="136"/>
      <c r="N45" s="136"/>
      <c r="O45" s="136"/>
      <c r="P45" s="105"/>
      <c r="Q45" s="106"/>
      <c r="R45" s="107"/>
    </row>
    <row r="46" spans="1:18" s="108" customFormat="1" ht="9.6" hidden="1" customHeight="1">
      <c r="A46" s="133"/>
      <c r="B46" s="111"/>
      <c r="C46" s="111"/>
      <c r="D46" s="111"/>
      <c r="E46" s="135"/>
      <c r="F46" s="135"/>
      <c r="H46" s="135"/>
      <c r="I46" s="111"/>
      <c r="J46" s="135"/>
      <c r="K46" s="135"/>
      <c r="L46" s="137"/>
      <c r="M46" s="111"/>
      <c r="N46" s="135"/>
      <c r="O46" s="136"/>
      <c r="P46" s="105"/>
      <c r="Q46" s="106"/>
      <c r="R46" s="107"/>
    </row>
    <row r="47" spans="1:18" s="108" customFormat="1" ht="9.6" hidden="1" customHeight="1">
      <c r="A47" s="133"/>
      <c r="B47" s="135"/>
      <c r="C47" s="135"/>
      <c r="D47" s="111"/>
      <c r="E47" s="135"/>
      <c r="F47" s="135"/>
      <c r="G47" s="135"/>
      <c r="H47" s="135"/>
      <c r="I47" s="111"/>
      <c r="J47" s="135"/>
      <c r="K47" s="135"/>
      <c r="L47" s="135"/>
      <c r="M47" s="136"/>
      <c r="N47" s="135"/>
      <c r="O47" s="136"/>
      <c r="P47" s="105"/>
      <c r="Q47" s="106"/>
      <c r="R47" s="107"/>
    </row>
    <row r="48" spans="1:18" s="108" customFormat="1" ht="9.6" hidden="1" customHeight="1">
      <c r="A48" s="133"/>
      <c r="B48" s="111"/>
      <c r="C48" s="111"/>
      <c r="D48" s="111"/>
      <c r="E48" s="135"/>
      <c r="F48" s="135"/>
      <c r="H48" s="137"/>
      <c r="I48" s="111"/>
      <c r="J48" s="135"/>
      <c r="K48" s="135"/>
      <c r="L48" s="135"/>
      <c r="M48" s="136"/>
      <c r="N48" s="136"/>
      <c r="O48" s="136"/>
      <c r="P48" s="105"/>
      <c r="Q48" s="106"/>
      <c r="R48" s="107"/>
    </row>
    <row r="49" spans="1:18" s="108" customFormat="1" ht="9.6" hidden="1" customHeight="1">
      <c r="A49" s="133"/>
      <c r="B49" s="135"/>
      <c r="C49" s="135"/>
      <c r="D49" s="111"/>
      <c r="E49" s="135"/>
      <c r="F49" s="135"/>
      <c r="G49" s="135"/>
      <c r="H49" s="135"/>
      <c r="I49" s="111"/>
      <c r="J49" s="135"/>
      <c r="K49" s="138"/>
      <c r="L49" s="135"/>
      <c r="M49" s="136"/>
      <c r="N49" s="136"/>
      <c r="O49" s="136"/>
      <c r="P49" s="105"/>
      <c r="Q49" s="106"/>
      <c r="R49" s="107"/>
    </row>
    <row r="50" spans="1:18" s="108" customFormat="1" ht="9.6" hidden="1" customHeight="1">
      <c r="A50" s="133"/>
      <c r="B50" s="111"/>
      <c r="C50" s="111"/>
      <c r="D50" s="111"/>
      <c r="E50" s="135"/>
      <c r="F50" s="135"/>
      <c r="H50" s="135"/>
      <c r="I50" s="111"/>
      <c r="J50" s="137"/>
      <c r="K50" s="111"/>
      <c r="L50" s="135"/>
      <c r="M50" s="136"/>
      <c r="N50" s="136"/>
      <c r="O50" s="136"/>
      <c r="P50" s="105"/>
      <c r="Q50" s="106"/>
      <c r="R50" s="107"/>
    </row>
    <row r="51" spans="1:18" s="108" customFormat="1" ht="9.6" hidden="1" customHeight="1">
      <c r="A51" s="133"/>
      <c r="B51" s="135"/>
      <c r="C51" s="135"/>
      <c r="D51" s="111"/>
      <c r="E51" s="135"/>
      <c r="F51" s="135"/>
      <c r="G51" s="135"/>
      <c r="H51" s="135"/>
      <c r="I51" s="111"/>
      <c r="J51" s="135"/>
      <c r="K51" s="135"/>
      <c r="L51" s="135"/>
      <c r="M51" s="136"/>
      <c r="N51" s="136"/>
      <c r="O51" s="136"/>
      <c r="P51" s="105"/>
      <c r="Q51" s="106"/>
      <c r="R51" s="107"/>
    </row>
    <row r="52" spans="1:18" s="108" customFormat="1" ht="9.6" hidden="1" customHeight="1">
      <c r="A52" s="133"/>
      <c r="B52" s="111"/>
      <c r="C52" s="111"/>
      <c r="D52" s="111"/>
      <c r="E52" s="135"/>
      <c r="F52" s="135"/>
      <c r="H52" s="137"/>
      <c r="I52" s="111"/>
      <c r="J52" s="135"/>
      <c r="K52" s="135"/>
      <c r="L52" s="135"/>
      <c r="M52" s="136"/>
      <c r="N52" s="136"/>
      <c r="O52" s="136"/>
      <c r="P52" s="105"/>
      <c r="Q52" s="106"/>
      <c r="R52" s="107"/>
    </row>
    <row r="53" spans="1:18" s="108" customFormat="1" ht="9.6" hidden="1" customHeight="1">
      <c r="A53" s="134"/>
      <c r="B53" s="135"/>
      <c r="C53" s="135"/>
      <c r="D53" s="111"/>
      <c r="E53" s="135"/>
      <c r="F53" s="135"/>
      <c r="G53" s="135"/>
      <c r="H53" s="135"/>
      <c r="I53" s="111"/>
      <c r="J53" s="135"/>
      <c r="K53" s="135"/>
      <c r="L53" s="135"/>
      <c r="M53" s="135"/>
      <c r="N53" s="103"/>
      <c r="O53" s="103"/>
      <c r="P53" s="105"/>
      <c r="Q53" s="106"/>
      <c r="R53" s="107"/>
    </row>
    <row r="54" spans="1:18" s="108" customFormat="1" ht="9.6" hidden="1" customHeight="1">
      <c r="A54" s="133"/>
      <c r="B54" s="111"/>
      <c r="C54" s="111"/>
      <c r="D54" s="111"/>
      <c r="E54" s="128"/>
      <c r="F54" s="128"/>
      <c r="G54" s="132"/>
      <c r="H54" s="102"/>
      <c r="I54" s="120"/>
      <c r="J54" s="102"/>
      <c r="K54" s="102"/>
      <c r="L54" s="102"/>
      <c r="M54" s="123"/>
      <c r="N54" s="123"/>
      <c r="O54" s="123"/>
      <c r="P54" s="105"/>
      <c r="Q54" s="106"/>
      <c r="R54" s="107"/>
    </row>
    <row r="55" spans="1:18" s="108" customFormat="1" ht="9.6" hidden="1" customHeight="1">
      <c r="A55" s="134"/>
      <c r="B55" s="135"/>
      <c r="C55" s="135"/>
      <c r="D55" s="111"/>
      <c r="E55" s="135"/>
      <c r="F55" s="135"/>
      <c r="G55" s="135"/>
      <c r="H55" s="135"/>
      <c r="I55" s="111"/>
      <c r="J55" s="135"/>
      <c r="K55" s="135"/>
      <c r="L55" s="135"/>
      <c r="M55" s="136"/>
      <c r="N55" s="136"/>
      <c r="O55" s="136"/>
      <c r="P55" s="105"/>
      <c r="Q55" s="106"/>
      <c r="R55" s="107"/>
    </row>
    <row r="56" spans="1:18" s="108" customFormat="1" ht="9.6" hidden="1" customHeight="1">
      <c r="A56" s="133"/>
      <c r="B56" s="111"/>
      <c r="C56" s="111"/>
      <c r="D56" s="111"/>
      <c r="E56" s="135"/>
      <c r="F56" s="135"/>
      <c r="H56" s="137"/>
      <c r="I56" s="111"/>
      <c r="J56" s="135"/>
      <c r="K56" s="135"/>
      <c r="L56" s="135"/>
      <c r="M56" s="136"/>
      <c r="N56" s="136"/>
      <c r="O56" s="136"/>
      <c r="P56" s="105"/>
      <c r="Q56" s="106"/>
      <c r="R56" s="107"/>
    </row>
    <row r="57" spans="1:18" s="108" customFormat="1" ht="9.6" hidden="1" customHeight="1">
      <c r="A57" s="133"/>
      <c r="B57" s="135"/>
      <c r="C57" s="135"/>
      <c r="D57" s="111"/>
      <c r="E57" s="135"/>
      <c r="F57" s="135"/>
      <c r="G57" s="135"/>
      <c r="H57" s="135"/>
      <c r="I57" s="111"/>
      <c r="J57" s="135"/>
      <c r="K57" s="138"/>
      <c r="L57" s="135"/>
      <c r="M57" s="136"/>
      <c r="N57" s="136"/>
      <c r="O57" s="136"/>
      <c r="P57" s="105"/>
      <c r="Q57" s="106"/>
      <c r="R57" s="107"/>
    </row>
    <row r="58" spans="1:18" s="108" customFormat="1" ht="9.6" hidden="1" customHeight="1">
      <c r="A58" s="133"/>
      <c r="B58" s="111"/>
      <c r="C58" s="111"/>
      <c r="D58" s="111"/>
      <c r="E58" s="135"/>
      <c r="F58" s="135"/>
      <c r="H58" s="135"/>
      <c r="I58" s="111"/>
      <c r="J58" s="137"/>
      <c r="K58" s="111"/>
      <c r="L58" s="135"/>
      <c r="M58" s="136"/>
      <c r="N58" s="136"/>
      <c r="O58" s="136"/>
      <c r="P58" s="105"/>
      <c r="Q58" s="106"/>
      <c r="R58" s="107"/>
    </row>
    <row r="59" spans="1:18" s="108" customFormat="1" ht="9.6" hidden="1" customHeight="1">
      <c r="A59" s="133"/>
      <c r="B59" s="135"/>
      <c r="C59" s="135"/>
      <c r="D59" s="111"/>
      <c r="E59" s="135"/>
      <c r="F59" s="135"/>
      <c r="G59" s="135"/>
      <c r="H59" s="135"/>
      <c r="I59" s="111"/>
      <c r="J59" s="135"/>
      <c r="K59" s="135"/>
      <c r="L59" s="135"/>
      <c r="M59" s="136"/>
      <c r="N59" s="136"/>
      <c r="O59" s="136"/>
      <c r="P59" s="105"/>
      <c r="Q59" s="106"/>
      <c r="R59" s="139"/>
    </row>
    <row r="60" spans="1:18" s="108" customFormat="1" ht="9.6" hidden="1" customHeight="1">
      <c r="A60" s="133"/>
      <c r="B60" s="111"/>
      <c r="C60" s="111"/>
      <c r="D60" s="111"/>
      <c r="E60" s="135"/>
      <c r="F60" s="135"/>
      <c r="H60" s="137"/>
      <c r="I60" s="111"/>
      <c r="J60" s="135"/>
      <c r="K60" s="135"/>
      <c r="L60" s="135"/>
      <c r="M60" s="136"/>
      <c r="N60" s="136"/>
      <c r="O60" s="136"/>
      <c r="P60" s="105"/>
      <c r="Q60" s="106"/>
      <c r="R60" s="107"/>
    </row>
    <row r="61" spans="1:18" s="108" customFormat="1" ht="9.6" hidden="1" customHeight="1">
      <c r="A61" s="133"/>
      <c r="B61" s="135"/>
      <c r="C61" s="135"/>
      <c r="D61" s="111"/>
      <c r="E61" s="135"/>
      <c r="F61" s="135"/>
      <c r="G61" s="135"/>
      <c r="H61" s="135"/>
      <c r="I61" s="111"/>
      <c r="J61" s="135"/>
      <c r="K61" s="135"/>
      <c r="L61" s="135"/>
      <c r="M61" s="136"/>
      <c r="N61" s="136"/>
      <c r="O61" s="136"/>
      <c r="P61" s="105"/>
      <c r="Q61" s="106"/>
      <c r="R61" s="107"/>
    </row>
    <row r="62" spans="1:18" s="108" customFormat="1" ht="9.6" hidden="1" customHeight="1">
      <c r="A62" s="133"/>
      <c r="B62" s="111"/>
      <c r="C62" s="111"/>
      <c r="D62" s="111"/>
      <c r="E62" s="135"/>
      <c r="F62" s="135"/>
      <c r="H62" s="135"/>
      <c r="I62" s="111"/>
      <c r="J62" s="135"/>
      <c r="K62" s="135"/>
      <c r="L62" s="137"/>
      <c r="M62" s="111"/>
      <c r="N62" s="135"/>
      <c r="O62" s="136"/>
      <c r="P62" s="105"/>
      <c r="Q62" s="106"/>
      <c r="R62" s="107"/>
    </row>
    <row r="63" spans="1:18" s="108" customFormat="1" ht="9.6" hidden="1" customHeight="1">
      <c r="A63" s="133"/>
      <c r="B63" s="135"/>
      <c r="C63" s="135"/>
      <c r="D63" s="111"/>
      <c r="E63" s="135"/>
      <c r="F63" s="135"/>
      <c r="G63" s="135"/>
      <c r="H63" s="135"/>
      <c r="I63" s="111"/>
      <c r="J63" s="135"/>
      <c r="K63" s="135"/>
      <c r="L63" s="135"/>
      <c r="M63" s="136"/>
      <c r="N63" s="135"/>
      <c r="O63" s="136"/>
      <c r="P63" s="105"/>
      <c r="Q63" s="106"/>
      <c r="R63" s="107"/>
    </row>
    <row r="64" spans="1:18" s="108" customFormat="1" ht="9.6" hidden="1" customHeight="1">
      <c r="A64" s="133"/>
      <c r="B64" s="111"/>
      <c r="C64" s="111"/>
      <c r="D64" s="111"/>
      <c r="E64" s="135"/>
      <c r="F64" s="135"/>
      <c r="H64" s="137"/>
      <c r="I64" s="111"/>
      <c r="J64" s="135"/>
      <c r="K64" s="135"/>
      <c r="L64" s="135"/>
      <c r="M64" s="136"/>
      <c r="N64" s="136"/>
      <c r="O64" s="136"/>
      <c r="P64" s="105"/>
      <c r="Q64" s="106"/>
      <c r="R64" s="107"/>
    </row>
    <row r="65" spans="1:18" s="108" customFormat="1" ht="9.6" hidden="1" customHeight="1">
      <c r="A65" s="133"/>
      <c r="B65" s="135"/>
      <c r="C65" s="135"/>
      <c r="D65" s="111"/>
      <c r="E65" s="135"/>
      <c r="F65" s="135"/>
      <c r="G65" s="135"/>
      <c r="H65" s="135"/>
      <c r="I65" s="111"/>
      <c r="J65" s="135"/>
      <c r="K65" s="138"/>
      <c r="L65" s="135"/>
      <c r="M65" s="136"/>
      <c r="N65" s="136"/>
      <c r="O65" s="136"/>
      <c r="P65" s="105"/>
      <c r="Q65" s="106"/>
      <c r="R65" s="107"/>
    </row>
    <row r="66" spans="1:18" s="108" customFormat="1" ht="9.6" hidden="1" customHeight="1">
      <c r="A66" s="133"/>
      <c r="B66" s="111"/>
      <c r="C66" s="111"/>
      <c r="D66" s="111"/>
      <c r="E66" s="135"/>
      <c r="F66" s="135"/>
      <c r="H66" s="135"/>
      <c r="I66" s="111"/>
      <c r="J66" s="137"/>
      <c r="K66" s="111"/>
      <c r="L66" s="135"/>
      <c r="M66" s="136"/>
      <c r="N66" s="136"/>
      <c r="O66" s="136"/>
      <c r="P66" s="105"/>
      <c r="Q66" s="106"/>
      <c r="R66" s="107"/>
    </row>
    <row r="67" spans="1:18" s="108" customFormat="1" ht="9.6" hidden="1" customHeight="1">
      <c r="A67" s="133"/>
      <c r="B67" s="135"/>
      <c r="C67" s="135"/>
      <c r="D67" s="111"/>
      <c r="E67" s="135"/>
      <c r="F67" s="135"/>
      <c r="G67" s="135"/>
      <c r="H67" s="135"/>
      <c r="I67" s="111"/>
      <c r="J67" s="135"/>
      <c r="K67" s="135"/>
      <c r="L67" s="135"/>
      <c r="M67" s="136"/>
      <c r="N67" s="136"/>
      <c r="O67" s="136"/>
      <c r="P67" s="105"/>
      <c r="Q67" s="106"/>
      <c r="R67" s="107"/>
    </row>
    <row r="68" spans="1:18" s="108" customFormat="1" ht="9.6" hidden="1" customHeight="1">
      <c r="A68" s="133"/>
      <c r="B68" s="111"/>
      <c r="C68" s="111"/>
      <c r="D68" s="111"/>
      <c r="E68" s="135"/>
      <c r="F68" s="135"/>
      <c r="H68" s="137"/>
      <c r="I68" s="111"/>
      <c r="J68" s="135"/>
      <c r="K68" s="135"/>
      <c r="L68" s="135"/>
      <c r="M68" s="136"/>
      <c r="N68" s="136"/>
      <c r="O68" s="136"/>
      <c r="P68" s="105"/>
      <c r="Q68" s="106"/>
      <c r="R68" s="107"/>
    </row>
    <row r="69" spans="1:18" s="108" customFormat="1" ht="9.6" customHeight="1">
      <c r="A69" s="134"/>
      <c r="B69" s="135"/>
      <c r="C69" s="135"/>
      <c r="D69" s="111"/>
      <c r="E69" s="135"/>
      <c r="F69" s="135"/>
      <c r="G69" s="135"/>
      <c r="H69" s="135"/>
      <c r="I69" s="111"/>
      <c r="J69" s="135"/>
      <c r="K69" s="135"/>
      <c r="L69" s="135"/>
      <c r="M69" s="135"/>
      <c r="N69" s="103"/>
      <c r="O69" s="103"/>
      <c r="P69" s="105"/>
      <c r="Q69" s="106"/>
      <c r="R69" s="107"/>
    </row>
    <row r="70" spans="1:18" s="146" customFormat="1" ht="6.75" customHeight="1">
      <c r="A70" s="140"/>
      <c r="B70" s="140"/>
      <c r="C70" s="140"/>
      <c r="D70" s="140"/>
      <c r="E70" s="141"/>
      <c r="F70" s="141"/>
      <c r="G70" s="141"/>
      <c r="H70" s="141"/>
      <c r="I70" s="142"/>
      <c r="J70" s="143"/>
      <c r="K70" s="144"/>
      <c r="L70" s="143"/>
      <c r="M70" s="144"/>
      <c r="N70" s="143"/>
      <c r="O70" s="144"/>
      <c r="P70" s="143"/>
      <c r="Q70" s="144"/>
      <c r="R70" s="145"/>
    </row>
    <row r="71" spans="1:18" s="159" customFormat="1" ht="10.5" customHeight="1">
      <c r="A71" s="147" t="s">
        <v>200</v>
      </c>
      <c r="B71" s="148"/>
      <c r="C71" s="149"/>
      <c r="D71" s="150" t="s">
        <v>201</v>
      </c>
      <c r="E71" s="151" t="s">
        <v>202</v>
      </c>
      <c r="F71" s="150"/>
      <c r="G71" s="152"/>
      <c r="H71" s="153"/>
      <c r="I71" s="150" t="s">
        <v>201</v>
      </c>
      <c r="J71" s="151" t="s">
        <v>203</v>
      </c>
      <c r="K71" s="154"/>
      <c r="L71" s="151" t="s">
        <v>204</v>
      </c>
      <c r="M71" s="155"/>
      <c r="N71" s="156" t="s">
        <v>205</v>
      </c>
      <c r="O71" s="156"/>
      <c r="P71" s="157"/>
      <c r="Q71" s="158"/>
    </row>
    <row r="72" spans="1:18" s="159" customFormat="1" ht="9" customHeight="1">
      <c r="A72" s="160" t="s">
        <v>206</v>
      </c>
      <c r="B72" s="161"/>
      <c r="C72" s="162"/>
      <c r="D72" s="163">
        <v>1</v>
      </c>
      <c r="E72" s="164" t="str">
        <f>IF(D72&gt;$Q$79,,UPPER(VLOOKUP(D72,'[1]Boys Si Main Draw Prep'!$A$7:$R$134,2)))</f>
        <v>RAMKISSOON</v>
      </c>
      <c r="F72" s="165"/>
      <c r="G72" s="164"/>
      <c r="H72" s="166"/>
      <c r="I72" s="167" t="s">
        <v>207</v>
      </c>
      <c r="J72" s="161"/>
      <c r="K72" s="168"/>
      <c r="L72" s="161"/>
      <c r="M72" s="169"/>
      <c r="N72" s="170" t="s">
        <v>208</v>
      </c>
      <c r="O72" s="171"/>
      <c r="P72" s="171"/>
      <c r="Q72" s="172"/>
    </row>
    <row r="73" spans="1:18" s="159" customFormat="1" ht="9" customHeight="1">
      <c r="A73" s="160" t="s">
        <v>209</v>
      </c>
      <c r="B73" s="161"/>
      <c r="C73" s="162"/>
      <c r="D73" s="163">
        <v>2</v>
      </c>
      <c r="E73" s="164" t="str">
        <f>IF(D73&gt;$Q$79,,UPPER(VLOOKUP(D73,'[1]Boys Si Main Draw Prep'!$A$7:$R$134,2)))</f>
        <v>LAQUIS</v>
      </c>
      <c r="F73" s="165"/>
      <c r="G73" s="164"/>
      <c r="H73" s="166"/>
      <c r="I73" s="167" t="s">
        <v>210</v>
      </c>
      <c r="J73" s="161"/>
      <c r="K73" s="168"/>
      <c r="L73" s="161"/>
      <c r="M73" s="169"/>
      <c r="N73" s="173"/>
      <c r="O73" s="174"/>
      <c r="P73" s="175"/>
      <c r="Q73" s="176"/>
    </row>
    <row r="74" spans="1:18" s="159" customFormat="1" ht="9" customHeight="1">
      <c r="A74" s="177" t="s">
        <v>211</v>
      </c>
      <c r="B74" s="175"/>
      <c r="C74" s="178"/>
      <c r="D74" s="163">
        <v>3</v>
      </c>
      <c r="E74" s="164" t="str">
        <f>IF(D74&gt;$Q$79,,UPPER(VLOOKUP(D74,'[1]Boys Si Main Draw Prep'!$A$7:$R$134,2)))</f>
        <v>WILKINSON</v>
      </c>
      <c r="F74" s="165"/>
      <c r="G74" s="164"/>
      <c r="H74" s="166"/>
      <c r="I74" s="167" t="s">
        <v>212</v>
      </c>
      <c r="J74" s="161"/>
      <c r="K74" s="168"/>
      <c r="L74" s="161"/>
      <c r="M74" s="169"/>
      <c r="N74" s="170" t="s">
        <v>213</v>
      </c>
      <c r="O74" s="171"/>
      <c r="P74" s="171"/>
      <c r="Q74" s="172"/>
    </row>
    <row r="75" spans="1:18" s="159" customFormat="1" ht="9" customHeight="1">
      <c r="A75" s="179"/>
      <c r="B75" s="85"/>
      <c r="C75" s="180"/>
      <c r="D75" s="163">
        <v>4</v>
      </c>
      <c r="E75" s="164" t="str">
        <f>IF(D75&gt;$Q$79,,UPPER(VLOOKUP(D75,'[1]Boys Si Main Draw Prep'!$A$7:$R$134,2)))</f>
        <v>MUKERJI</v>
      </c>
      <c r="F75" s="165"/>
      <c r="G75" s="164"/>
      <c r="H75" s="166"/>
      <c r="I75" s="167" t="s">
        <v>214</v>
      </c>
      <c r="J75" s="161"/>
      <c r="K75" s="168"/>
      <c r="L75" s="161"/>
      <c r="M75" s="169"/>
      <c r="N75" s="161"/>
      <c r="O75" s="168"/>
      <c r="P75" s="161"/>
      <c r="Q75" s="169"/>
    </row>
    <row r="76" spans="1:18" s="159" customFormat="1" ht="9" customHeight="1">
      <c r="A76" s="181" t="s">
        <v>215</v>
      </c>
      <c r="B76" s="182"/>
      <c r="C76" s="183"/>
      <c r="D76" s="163"/>
      <c r="E76" s="164"/>
      <c r="F76" s="165"/>
      <c r="G76" s="164"/>
      <c r="H76" s="166"/>
      <c r="I76" s="167" t="s">
        <v>216</v>
      </c>
      <c r="J76" s="161"/>
      <c r="K76" s="168"/>
      <c r="L76" s="161"/>
      <c r="M76" s="169"/>
      <c r="N76" s="175"/>
      <c r="O76" s="174"/>
      <c r="P76" s="175"/>
      <c r="Q76" s="176"/>
    </row>
    <row r="77" spans="1:18" s="159" customFormat="1" ht="9" customHeight="1">
      <c r="A77" s="160" t="s">
        <v>206</v>
      </c>
      <c r="B77" s="161"/>
      <c r="C77" s="162"/>
      <c r="D77" s="163"/>
      <c r="E77" s="164"/>
      <c r="F77" s="165"/>
      <c r="G77" s="164"/>
      <c r="H77" s="166"/>
      <c r="I77" s="167" t="s">
        <v>217</v>
      </c>
      <c r="J77" s="161"/>
      <c r="K77" s="168"/>
      <c r="L77" s="161"/>
      <c r="M77" s="169"/>
      <c r="N77" s="170" t="s">
        <v>218</v>
      </c>
      <c r="O77" s="171"/>
      <c r="P77" s="171"/>
      <c r="Q77" s="172"/>
    </row>
    <row r="78" spans="1:18" s="159" customFormat="1" ht="9" customHeight="1">
      <c r="A78" s="160" t="s">
        <v>219</v>
      </c>
      <c r="B78" s="161"/>
      <c r="C78" s="184"/>
      <c r="D78" s="163"/>
      <c r="E78" s="164"/>
      <c r="F78" s="165"/>
      <c r="G78" s="164"/>
      <c r="H78" s="166"/>
      <c r="I78" s="167" t="s">
        <v>220</v>
      </c>
      <c r="J78" s="161"/>
      <c r="K78" s="168"/>
      <c r="L78" s="161"/>
      <c r="M78" s="169"/>
      <c r="N78" s="161"/>
      <c r="O78" s="168"/>
      <c r="P78" s="161"/>
      <c r="Q78" s="169"/>
    </row>
    <row r="79" spans="1:18" s="159" customFormat="1" ht="9" customHeight="1">
      <c r="A79" s="177" t="s">
        <v>221</v>
      </c>
      <c r="B79" s="175"/>
      <c r="C79" s="185"/>
      <c r="D79" s="186"/>
      <c r="E79" s="187"/>
      <c r="F79" s="188"/>
      <c r="G79" s="187"/>
      <c r="H79" s="189"/>
      <c r="I79" s="190" t="s">
        <v>222</v>
      </c>
      <c r="J79" s="175"/>
      <c r="K79" s="174"/>
      <c r="L79" s="175"/>
      <c r="M79" s="176"/>
      <c r="N79" s="175" t="str">
        <f>Q4</f>
        <v>Lamech Kevin Clarke</v>
      </c>
      <c r="O79" s="174"/>
      <c r="P79" s="175"/>
      <c r="Q79" s="191">
        <f>MIN(4,'[1]Boys Si Main Draw Prep'!R5)</f>
        <v>4</v>
      </c>
    </row>
  </sheetData>
  <mergeCells count="2">
    <mergeCell ref="E2:L2"/>
    <mergeCell ref="A4:H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55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54" priority="11" stopIfTrue="1">
      <formula>AND($N$1="CU",H8="Umpire")</formula>
    </cfRule>
    <cfRule type="expression" dxfId="53" priority="12" stopIfTrue="1">
      <formula>AND($N$1="CU",H8&lt;&gt;"Umpire",I8&lt;&gt;"")</formula>
    </cfRule>
    <cfRule type="expression" dxfId="52" priority="13" stopIfTrue="1">
      <formula>AND($N$1="CU",H8&lt;&gt;"Umpire")</formula>
    </cfRule>
  </conditionalFormatting>
  <conditionalFormatting sqref="D53 D47 D45 D43 D41 D39 D69 D67 D49 D65 D63 D61 D59 D57 D55 D51">
    <cfRule type="expression" dxfId="51" priority="10" stopIfTrue="1">
      <formula>AND($D39&lt;9,$C39&gt;0)</formula>
    </cfRule>
  </conditionalFormatting>
  <conditionalFormatting sqref="E55 E57 E59 E61 E63 E65 E67 E69 E39 E41 E43 E45 E47 E49 E51 E53">
    <cfRule type="cellIs" dxfId="50" priority="8" stopIfTrue="1" operator="equal">
      <formula>"Bye"</formula>
    </cfRule>
    <cfRule type="expression" dxfId="49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48" priority="6" stopIfTrue="1">
      <formula>I8="as"</formula>
    </cfRule>
    <cfRule type="expression" dxfId="47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46" priority="4" stopIfTrue="1" operator="equal">
      <formula>"QA"</formula>
    </cfRule>
    <cfRule type="cellIs" dxfId="45" priority="5" stopIfTrue="1" operator="equal">
      <formula>"DA"</formula>
    </cfRule>
  </conditionalFormatting>
  <conditionalFormatting sqref="I8 I12 I16 I20 I24 I28 I32 I36 M30 M14 K10 K34 Q79 K18 K26 O22">
    <cfRule type="expression" dxfId="44" priority="3" stopIfTrue="1">
      <formula>$N$1="CU"</formula>
    </cfRule>
  </conditionalFormatting>
  <conditionalFormatting sqref="E35 E37 E25 E33 E31 E29 E27 E23 E19 E21 E9 E17 E15 E13 E11 E7">
    <cfRule type="cellIs" dxfId="43" priority="2" stopIfTrue="1" operator="equal">
      <formula>"Bye"</formula>
    </cfRule>
  </conditionalFormatting>
  <conditionalFormatting sqref="D9 D7 D11 D13 D15 D17 D19 D21 D23 D25 D27 D29 D31 D33 D35 D37">
    <cfRule type="expression" dxfId="42" priority="1" stopIfTrue="1">
      <formula>$D7&lt;5</formula>
    </cfRule>
  </conditionalFormatting>
  <dataValidations count="1">
    <dataValidation type="list" allowBlank="1" showInputMessage="1" sqref="H40 N22 L46 J42 J50 L14 J10 J18 J26 J34 L62 L30 J58 J66 H16 H12 H8 H20 H32 H64 H28 H68 H24 H48 H60 H52 H36 H44 H56">
      <formula1>$T$7:$T$16</formula1>
    </dataValidation>
  </dataValidations>
  <printOptions horizontalCentered="1"/>
  <pageMargins left="0.35433070866141736" right="0.35433070866141736" top="0.39370078740157483" bottom="0.39370078740157483" header="0" footer="0"/>
  <pageSetup paperSize="9" scale="97" orientation="landscape" horizontalDpi="360" verticalDpi="2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8">
    <tabColor rgb="FFFF0000"/>
    <pageSetUpPr fitToPage="1"/>
  </sheetPr>
  <dimension ref="A1:T79"/>
  <sheetViews>
    <sheetView showGridLines="0" showZeros="0" workbookViewId="0">
      <selection activeCell="Y18" sqref="Y18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92" customWidth="1"/>
    <col min="10" max="10" width="10.7109375" customWidth="1"/>
    <col min="11" max="11" width="1.7109375" style="192" customWidth="1"/>
    <col min="12" max="12" width="10.7109375" customWidth="1"/>
    <col min="13" max="13" width="1.7109375" style="193" customWidth="1"/>
    <col min="14" max="14" width="10.7109375" customWidth="1"/>
    <col min="15" max="15" width="1.7109375" style="192" customWidth="1"/>
    <col min="16" max="16" width="10.7109375" customWidth="1"/>
    <col min="17" max="17" width="1.7109375" style="19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68" customFormat="1" ht="90.75" customHeight="1">
      <c r="A1" s="63">
        <f>'[1]Week SetUp'!$A$6</f>
        <v>0</v>
      </c>
      <c r="B1" s="63"/>
      <c r="C1" s="64"/>
      <c r="D1" s="64"/>
      <c r="E1" s="64"/>
      <c r="F1" s="64"/>
      <c r="G1" s="64"/>
      <c r="H1" s="64"/>
      <c r="I1" s="65"/>
      <c r="J1" s="66"/>
      <c r="K1" s="66"/>
      <c r="L1" s="67"/>
      <c r="M1" s="65"/>
      <c r="N1" s="65" t="s">
        <v>184</v>
      </c>
      <c r="O1" s="65"/>
      <c r="P1" s="64"/>
      <c r="Q1" s="65"/>
    </row>
    <row r="2" spans="1:20" s="72" customFormat="1" ht="18">
      <c r="A2" s="69"/>
      <c r="B2" s="69"/>
      <c r="C2" s="69"/>
      <c r="D2" s="69"/>
      <c r="E2" s="209" t="s">
        <v>223</v>
      </c>
      <c r="F2" s="209"/>
      <c r="G2" s="209"/>
      <c r="H2" s="209"/>
      <c r="I2" s="209"/>
      <c r="J2" s="209"/>
      <c r="K2" s="209"/>
      <c r="L2" s="209"/>
      <c r="M2" s="70"/>
      <c r="N2" s="71"/>
      <c r="O2" s="70"/>
      <c r="P2" s="71"/>
      <c r="Q2" s="70"/>
    </row>
    <row r="3" spans="1:20" s="77" customFormat="1" ht="11.25" customHeight="1">
      <c r="A3" s="73" t="s">
        <v>186</v>
      </c>
      <c r="B3" s="73"/>
      <c r="C3" s="73"/>
      <c r="D3" s="73"/>
      <c r="E3" s="73"/>
      <c r="F3" s="73"/>
      <c r="G3" s="73"/>
      <c r="H3" s="73"/>
      <c r="I3" s="74"/>
      <c r="J3" s="75"/>
      <c r="K3" s="74"/>
      <c r="L3" s="73"/>
      <c r="M3" s="74"/>
      <c r="N3" s="73"/>
      <c r="O3" s="74"/>
      <c r="P3" s="73"/>
      <c r="Q3" s="76" t="s">
        <v>187</v>
      </c>
    </row>
    <row r="4" spans="1:20" s="84" customFormat="1" ht="11.25" customHeight="1" thickBot="1">
      <c r="A4" s="210" t="str">
        <f>'[1]Week SetUp'!$A$10</f>
        <v>28th,29th,30th Oct &amp; 4th,5th,6th  Nov. 2016</v>
      </c>
      <c r="B4" s="210"/>
      <c r="C4" s="210"/>
      <c r="D4" s="210"/>
      <c r="E4" s="210"/>
      <c r="F4" s="210"/>
      <c r="G4" s="210"/>
      <c r="H4" s="210"/>
      <c r="I4" s="78"/>
      <c r="J4" s="79">
        <f>'[1]Week SetUp'!$D$10</f>
        <v>0</v>
      </c>
      <c r="K4" s="78"/>
      <c r="L4" s="80">
        <f>'[1]Week SetUp'!$A$12</f>
        <v>0</v>
      </c>
      <c r="M4" s="78"/>
      <c r="N4" s="81"/>
      <c r="O4" s="82"/>
      <c r="P4" s="81"/>
      <c r="Q4" s="83" t="str">
        <f>'[1]Week SetUp'!$E$10</f>
        <v>Lamech Kevin Clarke</v>
      </c>
    </row>
    <row r="5" spans="1:20" s="77" customFormat="1" ht="9">
      <c r="A5" s="85"/>
      <c r="B5" s="86" t="s">
        <v>188</v>
      </c>
      <c r="C5" s="86" t="s">
        <v>189</v>
      </c>
      <c r="D5" s="86" t="s">
        <v>190</v>
      </c>
      <c r="E5" s="87" t="s">
        <v>191</v>
      </c>
      <c r="F5" s="87" t="s">
        <v>192</v>
      </c>
      <c r="G5" s="87"/>
      <c r="H5" s="87"/>
      <c r="I5" s="87"/>
      <c r="J5" s="86" t="s">
        <v>193</v>
      </c>
      <c r="K5" s="88"/>
      <c r="L5" s="86" t="s">
        <v>194</v>
      </c>
      <c r="M5" s="88"/>
      <c r="N5" s="86" t="s">
        <v>195</v>
      </c>
      <c r="O5" s="88"/>
      <c r="P5" s="86" t="s">
        <v>196</v>
      </c>
      <c r="Q5" s="89"/>
    </row>
    <row r="6" spans="1:20" s="77" customFormat="1" ht="3.75" customHeight="1" thickBot="1">
      <c r="A6" s="90"/>
      <c r="B6" s="91"/>
      <c r="C6" s="92"/>
      <c r="D6" s="91"/>
      <c r="E6" s="93"/>
      <c r="F6" s="93"/>
      <c r="G6" s="94"/>
      <c r="H6" s="93"/>
      <c r="I6" s="95"/>
      <c r="J6" s="91"/>
      <c r="K6" s="95"/>
      <c r="L6" s="91"/>
      <c r="M6" s="95"/>
      <c r="N6" s="91"/>
      <c r="O6" s="95"/>
      <c r="P6" s="91"/>
      <c r="Q6" s="96"/>
    </row>
    <row r="7" spans="1:20" s="108" customFormat="1" ht="10.5" customHeight="1">
      <c r="A7" s="97">
        <v>1</v>
      </c>
      <c r="B7" s="98">
        <f>IF($D7="","",VLOOKUP($D7,'[1]Girls Si Main Draw Prep'!$A$7:$P$22,15))</f>
        <v>0</v>
      </c>
      <c r="C7" s="98">
        <f>IF($D7="","",VLOOKUP($D7,'[1]Girls Si Main Draw Prep'!$A$7:$P$22,16))</f>
        <v>0</v>
      </c>
      <c r="D7" s="99">
        <v>1</v>
      </c>
      <c r="E7" s="100" t="str">
        <f>UPPER(IF($D7="","",VLOOKUP($D7,'[1]Girls Si Main Draw Prep'!$A$7:$P$22,2)))</f>
        <v>KOYLASS</v>
      </c>
      <c r="F7" s="100" t="str">
        <f>IF($D7="","",VLOOKUP($D7,'[1]Girls Si Main Draw Prep'!$A$7:$P$22,3))</f>
        <v>VICTORIA</v>
      </c>
      <c r="G7" s="100"/>
      <c r="H7" s="100">
        <f>IF($D7="","",VLOOKUP($D7,'[1]Girls Si Main Draw Prep'!$A$7:$P$22,4))</f>
        <v>0</v>
      </c>
      <c r="I7" s="101"/>
      <c r="J7" s="102"/>
      <c r="K7" s="102"/>
      <c r="L7" s="102"/>
      <c r="M7" s="102"/>
      <c r="N7" s="103"/>
      <c r="O7" s="104"/>
      <c r="P7" s="105"/>
      <c r="Q7" s="106"/>
      <c r="R7" s="107"/>
      <c r="T7" s="109" t="str">
        <f>'[1]SetUp Officials'!P21</f>
        <v>Umpire</v>
      </c>
    </row>
    <row r="8" spans="1:20" s="108" customFormat="1" ht="9.6" customHeight="1">
      <c r="A8" s="110"/>
      <c r="B8" s="111"/>
      <c r="C8" s="111"/>
      <c r="D8" s="111"/>
      <c r="E8" s="102"/>
      <c r="F8" s="102"/>
      <c r="G8" s="112"/>
      <c r="H8" s="113" t="s">
        <v>197</v>
      </c>
      <c r="I8" s="114" t="s">
        <v>198</v>
      </c>
      <c r="J8" s="115" t="str">
        <f>UPPER(IF(OR(I8="a",I8="as"),E7,IF(OR(I8="b",I8="bs"),E9,)))</f>
        <v>KOYLASS</v>
      </c>
      <c r="K8" s="115"/>
      <c r="L8" s="102"/>
      <c r="M8" s="102"/>
      <c r="N8" s="103"/>
      <c r="O8" s="104"/>
      <c r="P8" s="105"/>
      <c r="Q8" s="106"/>
      <c r="R8" s="107"/>
      <c r="T8" s="116" t="str">
        <f>'[1]SetUp Officials'!P22</f>
        <v xml:space="preserve"> </v>
      </c>
    </row>
    <row r="9" spans="1:20" s="108" customFormat="1" ht="9.6" customHeight="1">
      <c r="A9" s="110">
        <v>2</v>
      </c>
      <c r="B9" s="98">
        <f>IF($D9="","",VLOOKUP($D9,'[1]Girls Si Main Draw Prep'!$A$7:$P$22,15))</f>
        <v>0</v>
      </c>
      <c r="C9" s="98">
        <f>IF($D9="","",VLOOKUP($D9,'[1]Girls Si Main Draw Prep'!$A$7:$P$22,16))</f>
        <v>0</v>
      </c>
      <c r="D9" s="99">
        <v>16</v>
      </c>
      <c r="E9" s="98" t="str">
        <f>UPPER(IF($D9="","",VLOOKUP($D9,'[1]Girls Si Main Draw Prep'!$A$7:$P$22,2)))</f>
        <v>BYE</v>
      </c>
      <c r="F9" s="98">
        <f>IF($D9="","",VLOOKUP($D9,'[1]Girls Si Main Draw Prep'!$A$7:$P$22,3))</f>
        <v>0</v>
      </c>
      <c r="G9" s="98"/>
      <c r="H9" s="98">
        <f>IF($D9="","",VLOOKUP($D9,'[1]Girls Si Main Draw Prep'!$A$7:$P$22,4))</f>
        <v>0</v>
      </c>
      <c r="I9" s="117"/>
      <c r="J9" s="102"/>
      <c r="K9" s="118"/>
      <c r="L9" s="102"/>
      <c r="M9" s="102"/>
      <c r="N9" s="103"/>
      <c r="O9" s="104"/>
      <c r="P9" s="105"/>
      <c r="Q9" s="106"/>
      <c r="R9" s="107"/>
      <c r="T9" s="116" t="str">
        <f>'[1]SetUp Officials'!P23</f>
        <v xml:space="preserve"> </v>
      </c>
    </row>
    <row r="10" spans="1:20" s="108" customFormat="1" ht="9.6" customHeight="1">
      <c r="A10" s="110"/>
      <c r="B10" s="111"/>
      <c r="C10" s="111"/>
      <c r="D10" s="119"/>
      <c r="E10" s="102"/>
      <c r="F10" s="102"/>
      <c r="G10" s="112"/>
      <c r="H10" s="102"/>
      <c r="I10" s="120"/>
      <c r="J10" s="113" t="s">
        <v>197</v>
      </c>
      <c r="K10" s="121"/>
      <c r="L10" s="115" t="str">
        <f>UPPER(IF(OR(K10="a",K10="as"),J8,IF(OR(K10="b",K10="bs"),J12,)))</f>
        <v/>
      </c>
      <c r="M10" s="122"/>
      <c r="N10" s="123"/>
      <c r="O10" s="123"/>
      <c r="P10" s="105"/>
      <c r="Q10" s="106"/>
      <c r="R10" s="107"/>
      <c r="T10" s="116" t="str">
        <f>'[1]SetUp Officials'!P24</f>
        <v xml:space="preserve"> </v>
      </c>
    </row>
    <row r="11" spans="1:20" s="108" customFormat="1" ht="9.6" customHeight="1">
      <c r="A11" s="110">
        <v>3</v>
      </c>
      <c r="B11" s="98">
        <f>IF($D11="","",VLOOKUP($D11,'[1]Girls Si Main Draw Prep'!$A$7:$P$22,15))</f>
        <v>0</v>
      </c>
      <c r="C11" s="98">
        <f>IF($D11="","",VLOOKUP($D11,'[1]Girls Si Main Draw Prep'!$A$7:$P$22,16))</f>
        <v>0</v>
      </c>
      <c r="D11" s="99">
        <v>5</v>
      </c>
      <c r="E11" s="98" t="str">
        <f>UPPER(IF($D11="","",VLOOKUP($D11,'[1]Girls Si Main Draw Prep'!$A$7:$P$22,2)))</f>
        <v>HOULLIER</v>
      </c>
      <c r="F11" s="98" t="str">
        <f>IF($D11="","",VLOOKUP($D11,'[1]Girls Si Main Draw Prep'!$A$7:$P$22,3))</f>
        <v>RHYSE</v>
      </c>
      <c r="G11" s="98"/>
      <c r="H11" s="98">
        <f>IF($D11="","",VLOOKUP($D11,'[1]Girls Si Main Draw Prep'!$A$7:$P$22,4))</f>
        <v>0</v>
      </c>
      <c r="I11" s="101"/>
      <c r="J11" s="102"/>
      <c r="K11" s="124"/>
      <c r="L11" s="102"/>
      <c r="M11" s="125"/>
      <c r="N11" s="123"/>
      <c r="O11" s="123"/>
      <c r="P11" s="105"/>
      <c r="Q11" s="106"/>
      <c r="R11" s="107"/>
      <c r="T11" s="116" t="str">
        <f>'[1]SetUp Officials'!P25</f>
        <v xml:space="preserve"> </v>
      </c>
    </row>
    <row r="12" spans="1:20" s="108" customFormat="1" ht="9.6" customHeight="1">
      <c r="A12" s="110"/>
      <c r="B12" s="111"/>
      <c r="C12" s="111"/>
      <c r="D12" s="119"/>
      <c r="E12" s="102"/>
      <c r="F12" s="102"/>
      <c r="G12" s="112"/>
      <c r="H12" s="113" t="s">
        <v>197</v>
      </c>
      <c r="I12" s="114"/>
      <c r="J12" s="115" t="str">
        <f>UPPER(IF(OR(I12="a",I12="as"),E11,IF(OR(I12="b",I12="bs"),E13,)))</f>
        <v/>
      </c>
      <c r="K12" s="126"/>
      <c r="L12" s="102"/>
      <c r="M12" s="125"/>
      <c r="N12" s="123"/>
      <c r="O12" s="123"/>
      <c r="P12" s="105"/>
      <c r="Q12" s="106"/>
      <c r="R12" s="107"/>
      <c r="T12" s="116" t="str">
        <f>'[1]SetUp Officials'!P26</f>
        <v xml:space="preserve"> </v>
      </c>
    </row>
    <row r="13" spans="1:20" s="108" customFormat="1" ht="9.6" customHeight="1">
      <c r="A13" s="110">
        <v>4</v>
      </c>
      <c r="B13" s="98">
        <f>IF($D13="","",VLOOKUP($D13,'[1]Girls Si Main Draw Prep'!$A$7:$P$22,15))</f>
        <v>0</v>
      </c>
      <c r="C13" s="98">
        <f>IF($D13="","",VLOOKUP($D13,'[1]Girls Si Main Draw Prep'!$A$7:$P$22,16))</f>
        <v>0</v>
      </c>
      <c r="D13" s="99">
        <v>7</v>
      </c>
      <c r="E13" s="98" t="str">
        <f>UPPER(IF($D13="","",VLOOKUP($D13,'[1]Girls Si Main Draw Prep'!$A$7:$P$22,2)))</f>
        <v>SABGA</v>
      </c>
      <c r="F13" s="98" t="str">
        <f>IF($D13="","",VLOOKUP($D13,'[1]Girls Si Main Draw Prep'!$A$7:$P$22,3))</f>
        <v>KIMBERLY</v>
      </c>
      <c r="G13" s="98"/>
      <c r="H13" s="98">
        <f>IF($D13="","",VLOOKUP($D13,'[1]Girls Si Main Draw Prep'!$A$7:$P$22,4))</f>
        <v>0</v>
      </c>
      <c r="I13" s="127"/>
      <c r="J13" s="102"/>
      <c r="K13" s="102"/>
      <c r="L13" s="102"/>
      <c r="M13" s="125"/>
      <c r="N13" s="123"/>
      <c r="O13" s="123"/>
      <c r="P13" s="105"/>
      <c r="Q13" s="106"/>
      <c r="R13" s="107"/>
      <c r="T13" s="116" t="str">
        <f>'[1]SetUp Officials'!P27</f>
        <v xml:space="preserve"> </v>
      </c>
    </row>
    <row r="14" spans="1:20" s="108" customFormat="1" ht="9.6" customHeight="1">
      <c r="A14" s="110"/>
      <c r="B14" s="111"/>
      <c r="C14" s="111"/>
      <c r="D14" s="119"/>
      <c r="E14" s="102"/>
      <c r="F14" s="102"/>
      <c r="G14" s="112"/>
      <c r="H14" s="128"/>
      <c r="I14" s="120"/>
      <c r="J14" s="102"/>
      <c r="K14" s="102"/>
      <c r="L14" s="113" t="s">
        <v>197</v>
      </c>
      <c r="M14" s="121"/>
      <c r="N14" s="115" t="str">
        <f>UPPER(IF(OR(M14="a",M14="as"),L10,IF(OR(M14="b",M14="bs"),L18,)))</f>
        <v/>
      </c>
      <c r="O14" s="122"/>
      <c r="P14" s="105"/>
      <c r="Q14" s="106"/>
      <c r="R14" s="107"/>
      <c r="T14" s="116" t="str">
        <f>'[1]SetUp Officials'!P28</f>
        <v xml:space="preserve"> </v>
      </c>
    </row>
    <row r="15" spans="1:20" s="108" customFormat="1" ht="9.6" customHeight="1">
      <c r="A15" s="97">
        <v>5</v>
      </c>
      <c r="B15" s="98">
        <f>IF($D15="","",VLOOKUP($D15,'[1]Girls Si Main Draw Prep'!$A$7:$P$22,15))</f>
        <v>0</v>
      </c>
      <c r="C15" s="98">
        <f>IF($D15="","",VLOOKUP($D15,'[1]Girls Si Main Draw Prep'!$A$7:$P$22,16))</f>
        <v>0</v>
      </c>
      <c r="D15" s="99">
        <v>4</v>
      </c>
      <c r="E15" s="100" t="str">
        <f>UPPER(IF($D15="","",VLOOKUP($D15,'[1]Girls Si Main Draw Prep'!$A$7:$P$22,2)))</f>
        <v>JONES</v>
      </c>
      <c r="F15" s="100" t="str">
        <f>IF($D15="","",VLOOKUP($D15,'[1]Girls Si Main Draw Prep'!$A$7:$P$22,3))</f>
        <v>ABIGAIL</v>
      </c>
      <c r="G15" s="100"/>
      <c r="H15" s="100">
        <f>IF($D15="","",VLOOKUP($D15,'[1]Girls Si Main Draw Prep'!$A$7:$P$22,4))</f>
        <v>0</v>
      </c>
      <c r="I15" s="129"/>
      <c r="J15" s="102"/>
      <c r="K15" s="102"/>
      <c r="L15" s="102"/>
      <c r="M15" s="125"/>
      <c r="N15" s="102"/>
      <c r="O15" s="125"/>
      <c r="P15" s="105"/>
      <c r="Q15" s="106"/>
      <c r="R15" s="107"/>
      <c r="T15" s="116" t="str">
        <f>'[1]SetUp Officials'!P29</f>
        <v xml:space="preserve"> </v>
      </c>
    </row>
    <row r="16" spans="1:20" s="108" customFormat="1" ht="9.6" customHeight="1" thickBot="1">
      <c r="A16" s="110"/>
      <c r="B16" s="111"/>
      <c r="C16" s="111"/>
      <c r="D16" s="119"/>
      <c r="E16" s="102"/>
      <c r="F16" s="102"/>
      <c r="G16" s="112"/>
      <c r="H16" s="113" t="s">
        <v>197</v>
      </c>
      <c r="I16" s="114"/>
      <c r="J16" s="115" t="str">
        <f>UPPER(IF(OR(I16="a",I16="as"),E15,IF(OR(I16="b",I16="bs"),E17,)))</f>
        <v/>
      </c>
      <c r="K16" s="115"/>
      <c r="L16" s="102"/>
      <c r="M16" s="125"/>
      <c r="N16" s="123"/>
      <c r="O16" s="125"/>
      <c r="P16" s="105"/>
      <c r="Q16" s="106"/>
      <c r="R16" s="107"/>
      <c r="T16" s="130" t="str">
        <f>'[1]SetUp Officials'!P30</f>
        <v>None</v>
      </c>
    </row>
    <row r="17" spans="1:18" s="108" customFormat="1" ht="9.6" customHeight="1">
      <c r="A17" s="110">
        <v>6</v>
      </c>
      <c r="B17" s="98">
        <f>IF($D17="","",VLOOKUP($D17,'[1]Girls Si Main Draw Prep'!$A$7:$P$22,15))</f>
        <v>0</v>
      </c>
      <c r="C17" s="98">
        <f>IF($D17="","",VLOOKUP($D17,'[1]Girls Si Main Draw Prep'!$A$7:$P$22,16))</f>
        <v>0</v>
      </c>
      <c r="D17" s="99">
        <v>14</v>
      </c>
      <c r="E17" s="98" t="str">
        <f>UPPER(IF($D17="","",VLOOKUP($D17,'[1]Girls Si Main Draw Prep'!$A$7:$P$22,2)))</f>
        <v>CLARKE</v>
      </c>
      <c r="F17" s="98" t="str">
        <f>IF($D17="","",VLOOKUP($D17,'[1]Girls Si Main Draw Prep'!$A$7:$P$22,3))</f>
        <v>MELISSA</v>
      </c>
      <c r="G17" s="98"/>
      <c r="H17" s="98">
        <f>IF($D17="","",VLOOKUP($D17,'[1]Girls Si Main Draw Prep'!$A$7:$P$22,4))</f>
        <v>0</v>
      </c>
      <c r="I17" s="117"/>
      <c r="J17" s="102"/>
      <c r="K17" s="118"/>
      <c r="L17" s="102"/>
      <c r="M17" s="125"/>
      <c r="N17" s="123"/>
      <c r="O17" s="125"/>
      <c r="P17" s="105"/>
      <c r="Q17" s="106"/>
      <c r="R17" s="107"/>
    </row>
    <row r="18" spans="1:18" s="108" customFormat="1" ht="9.6" customHeight="1">
      <c r="A18" s="110"/>
      <c r="B18" s="111"/>
      <c r="C18" s="111"/>
      <c r="D18" s="119"/>
      <c r="E18" s="102"/>
      <c r="F18" s="102"/>
      <c r="G18" s="112"/>
      <c r="H18" s="102"/>
      <c r="I18" s="120"/>
      <c r="J18" s="113" t="s">
        <v>197</v>
      </c>
      <c r="K18" s="121"/>
      <c r="L18" s="115" t="str">
        <f>UPPER(IF(OR(K18="a",K18="as"),J16,IF(OR(K18="b",K18="bs"),J20,)))</f>
        <v/>
      </c>
      <c r="M18" s="131"/>
      <c r="N18" s="123"/>
      <c r="O18" s="125"/>
      <c r="P18" s="105"/>
      <c r="Q18" s="106"/>
      <c r="R18" s="107"/>
    </row>
    <row r="19" spans="1:18" s="108" customFormat="1" ht="9.6" customHeight="1">
      <c r="A19" s="110">
        <v>7</v>
      </c>
      <c r="B19" s="98">
        <f>IF($D19="","",VLOOKUP($D19,'[1]Girls Si Main Draw Prep'!$A$7:$P$22,15))</f>
        <v>0</v>
      </c>
      <c r="C19" s="98">
        <f>IF($D19="","",VLOOKUP($D19,'[1]Girls Si Main Draw Prep'!$A$7:$P$22,16))</f>
        <v>0</v>
      </c>
      <c r="D19" s="99">
        <v>9</v>
      </c>
      <c r="E19" s="98" t="str">
        <f>UPPER(IF($D19="","",VLOOKUP($D19,'[1]Girls Si Main Draw Prep'!$A$7:$P$22,2)))</f>
        <v>SIRJU</v>
      </c>
      <c r="F19" s="98" t="str">
        <f>IF($D19="","",VLOOKUP($D19,'[1]Girls Si Main Draw Prep'!$A$7:$P$22,3))</f>
        <v>STEPHANIE</v>
      </c>
      <c r="G19" s="98"/>
      <c r="H19" s="98">
        <f>IF($D19="","",VLOOKUP($D19,'[1]Girls Si Main Draw Prep'!$A$7:$P$22,4))</f>
        <v>0</v>
      </c>
      <c r="I19" s="101"/>
      <c r="J19" s="102"/>
      <c r="K19" s="124"/>
      <c r="L19" s="102"/>
      <c r="M19" s="123"/>
      <c r="N19" s="123"/>
      <c r="O19" s="125"/>
      <c r="P19" s="105"/>
      <c r="Q19" s="106"/>
      <c r="R19" s="107"/>
    </row>
    <row r="20" spans="1:18" s="108" customFormat="1" ht="9.6" customHeight="1">
      <c r="A20" s="110"/>
      <c r="B20" s="111"/>
      <c r="C20" s="111"/>
      <c r="D20" s="111"/>
      <c r="E20" s="102"/>
      <c r="F20" s="102"/>
      <c r="G20" s="112"/>
      <c r="H20" s="113" t="s">
        <v>197</v>
      </c>
      <c r="I20" s="114"/>
      <c r="J20" s="115" t="str">
        <f>UPPER(IF(OR(I20="a",I20="as"),E19,IF(OR(I20="b",I20="bs"),E21,)))</f>
        <v/>
      </c>
      <c r="K20" s="126"/>
      <c r="L20" s="102"/>
      <c r="M20" s="123"/>
      <c r="N20" s="123"/>
      <c r="O20" s="125"/>
      <c r="P20" s="105"/>
      <c r="Q20" s="106"/>
      <c r="R20" s="107"/>
    </row>
    <row r="21" spans="1:18" s="108" customFormat="1" ht="9.6" customHeight="1">
      <c r="A21" s="110">
        <v>8</v>
      </c>
      <c r="B21" s="98">
        <f>IF($D21="","",VLOOKUP($D21,'[1]Girls Si Main Draw Prep'!$A$7:$P$22,15))</f>
        <v>0</v>
      </c>
      <c r="C21" s="98">
        <f>IF($D21="","",VLOOKUP($D21,'[1]Girls Si Main Draw Prep'!$A$7:$P$22,16))</f>
        <v>0</v>
      </c>
      <c r="D21" s="99">
        <v>6</v>
      </c>
      <c r="E21" s="98" t="str">
        <f>UPPER(IF($D21="","",VLOOKUP($D21,'[1]Girls Si Main Draw Prep'!$A$7:$P$22,2)))</f>
        <v>SABGA</v>
      </c>
      <c r="F21" s="98" t="str">
        <f>IF($D21="","",VLOOKUP($D21,'[1]Girls Si Main Draw Prep'!$A$7:$P$22,3))</f>
        <v>VIVAN</v>
      </c>
      <c r="G21" s="98"/>
      <c r="H21" s="98">
        <f>IF($D21="","",VLOOKUP($D21,'[1]Girls Si Main Draw Prep'!$A$7:$P$22,4))</f>
        <v>0</v>
      </c>
      <c r="I21" s="127"/>
      <c r="J21" s="102"/>
      <c r="K21" s="102"/>
      <c r="L21" s="102"/>
      <c r="M21" s="123"/>
      <c r="N21" s="123"/>
      <c r="O21" s="125"/>
      <c r="P21" s="105"/>
      <c r="Q21" s="106"/>
      <c r="R21" s="107"/>
    </row>
    <row r="22" spans="1:18" s="108" customFormat="1" ht="9.6" customHeight="1">
      <c r="A22" s="110"/>
      <c r="B22" s="111"/>
      <c r="C22" s="111"/>
      <c r="D22" s="111"/>
      <c r="E22" s="128"/>
      <c r="F22" s="128"/>
      <c r="G22" s="132"/>
      <c r="H22" s="128"/>
      <c r="I22" s="120"/>
      <c r="J22" s="102"/>
      <c r="K22" s="102"/>
      <c r="L22" s="102"/>
      <c r="M22" s="123"/>
      <c r="N22" s="113" t="s">
        <v>197</v>
      </c>
      <c r="O22" s="121"/>
      <c r="P22" s="115" t="str">
        <f>UPPER(IF(OR(O22="a",O22="as"),N14,IF(OR(O22="b",O22="bs"),N30,)))</f>
        <v/>
      </c>
      <c r="Q22" s="122"/>
      <c r="R22" s="107"/>
    </row>
    <row r="23" spans="1:18" s="108" customFormat="1" ht="9.6" customHeight="1">
      <c r="A23" s="110">
        <v>9</v>
      </c>
      <c r="B23" s="98">
        <f>IF($D23="","",VLOOKUP($D23,'[1]Girls Si Main Draw Prep'!$A$7:$P$22,15))</f>
        <v>0</v>
      </c>
      <c r="C23" s="98">
        <f>IF($D23="","",VLOOKUP($D23,'[1]Girls Si Main Draw Prep'!$A$7:$P$22,16))</f>
        <v>0</v>
      </c>
      <c r="D23" s="99">
        <v>13</v>
      </c>
      <c r="E23" s="98" t="str">
        <f>UPPER(IF($D23="","",VLOOKUP($D23,'[1]Girls Si Main Draw Prep'!$A$7:$P$22,2)))</f>
        <v>GEORGE</v>
      </c>
      <c r="F23" s="98" t="str">
        <f>IF($D23="","",VLOOKUP($D23,'[1]Girls Si Main Draw Prep'!$A$7:$P$22,3))</f>
        <v>SHANEIL</v>
      </c>
      <c r="G23" s="98"/>
      <c r="H23" s="98">
        <f>IF($D23="","",VLOOKUP($D23,'[1]Girls Si Main Draw Prep'!$A$7:$P$22,4))</f>
        <v>0</v>
      </c>
      <c r="I23" s="101"/>
      <c r="J23" s="102"/>
      <c r="K23" s="102"/>
      <c r="L23" s="102"/>
      <c r="M23" s="123"/>
      <c r="N23" s="102"/>
      <c r="O23" s="125"/>
      <c r="P23" s="102"/>
      <c r="Q23" s="123"/>
      <c r="R23" s="107"/>
    </row>
    <row r="24" spans="1:18" s="108" customFormat="1" ht="9.6" customHeight="1">
      <c r="A24" s="110"/>
      <c r="B24" s="111"/>
      <c r="C24" s="111"/>
      <c r="D24" s="111"/>
      <c r="E24" s="102"/>
      <c r="F24" s="102"/>
      <c r="G24" s="112"/>
      <c r="H24" s="113" t="s">
        <v>197</v>
      </c>
      <c r="I24" s="114"/>
      <c r="J24" s="115" t="str">
        <f>UPPER(IF(OR(I24="a",I24="as"),E23,IF(OR(I24="b",I24="bs"),E25,)))</f>
        <v/>
      </c>
      <c r="K24" s="115"/>
      <c r="L24" s="102"/>
      <c r="M24" s="123"/>
      <c r="N24" s="123"/>
      <c r="O24" s="125"/>
      <c r="P24" s="105"/>
      <c r="Q24" s="106"/>
      <c r="R24" s="107"/>
    </row>
    <row r="25" spans="1:18" s="108" customFormat="1" ht="9.6" customHeight="1">
      <c r="A25" s="110">
        <v>10</v>
      </c>
      <c r="B25" s="98">
        <f>IF($D25="","",VLOOKUP($D25,'[1]Girls Si Main Draw Prep'!$A$7:$P$22,15))</f>
        <v>0</v>
      </c>
      <c r="C25" s="98">
        <f>IF($D25="","",VLOOKUP($D25,'[1]Girls Si Main Draw Prep'!$A$7:$P$22,16))</f>
        <v>0</v>
      </c>
      <c r="D25" s="99">
        <v>10</v>
      </c>
      <c r="E25" s="98" t="str">
        <f>UPPER(IF($D25="","",VLOOKUP($D25,'[1]Girls Si Main Draw Prep'!$A$7:$P$22,2)))</f>
        <v>RAMJATTAN</v>
      </c>
      <c r="F25" s="98" t="str">
        <f>IF($D25="","",VLOOKUP($D25,'[1]Girls Si Main Draw Prep'!$A$7:$P$22,3))</f>
        <v>JADE</v>
      </c>
      <c r="G25" s="98"/>
      <c r="H25" s="98">
        <f>IF($D25="","",VLOOKUP($D25,'[1]Girls Si Main Draw Prep'!$A$7:$P$22,4))</f>
        <v>0</v>
      </c>
      <c r="I25" s="117"/>
      <c r="J25" s="102"/>
      <c r="K25" s="118"/>
      <c r="L25" s="102"/>
      <c r="M25" s="123"/>
      <c r="N25" s="123"/>
      <c r="O25" s="125"/>
      <c r="P25" s="105"/>
      <c r="Q25" s="106"/>
      <c r="R25" s="107"/>
    </row>
    <row r="26" spans="1:18" s="108" customFormat="1" ht="9.6" customHeight="1">
      <c r="A26" s="110"/>
      <c r="B26" s="111"/>
      <c r="C26" s="111"/>
      <c r="D26" s="119"/>
      <c r="E26" s="102"/>
      <c r="F26" s="102"/>
      <c r="G26" s="112"/>
      <c r="H26" s="102"/>
      <c r="I26" s="120"/>
      <c r="J26" s="113" t="s">
        <v>197</v>
      </c>
      <c r="K26" s="121"/>
      <c r="L26" s="115" t="str">
        <f>UPPER(IF(OR(K26="a",K26="as"),J24,IF(OR(K26="b",K26="bs"),J28,)))</f>
        <v/>
      </c>
      <c r="M26" s="122"/>
      <c r="N26" s="123"/>
      <c r="O26" s="125"/>
      <c r="P26" s="105"/>
      <c r="Q26" s="106"/>
      <c r="R26" s="107"/>
    </row>
    <row r="27" spans="1:18" s="108" customFormat="1" ht="9.6" customHeight="1">
      <c r="A27" s="110">
        <v>11</v>
      </c>
      <c r="B27" s="98">
        <f>IF($D27="","",VLOOKUP($D27,'[1]Girls Si Main Draw Prep'!$A$7:$P$22,15))</f>
        <v>0</v>
      </c>
      <c r="C27" s="98">
        <f>IF($D27="","",VLOOKUP($D27,'[1]Girls Si Main Draw Prep'!$A$7:$P$22,16))</f>
        <v>0</v>
      </c>
      <c r="D27" s="99">
        <v>8</v>
      </c>
      <c r="E27" s="98" t="str">
        <f>UPPER(IF($D27="","",VLOOKUP($D27,'[1]Girls Si Main Draw Prep'!$A$7:$P$22,2)))</f>
        <v>LEITCH</v>
      </c>
      <c r="F27" s="98" t="str">
        <f>IF($D27="","",VLOOKUP($D27,'[1]Girls Si Main Draw Prep'!$A$7:$P$22,3))</f>
        <v>KELSEY</v>
      </c>
      <c r="G27" s="98"/>
      <c r="H27" s="98">
        <f>IF($D27="","",VLOOKUP($D27,'[1]Girls Si Main Draw Prep'!$A$7:$P$22,4))</f>
        <v>0</v>
      </c>
      <c r="I27" s="101"/>
      <c r="J27" s="102"/>
      <c r="K27" s="124"/>
      <c r="L27" s="102"/>
      <c r="M27" s="125"/>
      <c r="N27" s="123"/>
      <c r="O27" s="125"/>
      <c r="P27" s="105"/>
      <c r="Q27" s="106"/>
      <c r="R27" s="107"/>
    </row>
    <row r="28" spans="1:18" s="108" customFormat="1" ht="9.6" customHeight="1">
      <c r="A28" s="97"/>
      <c r="B28" s="111"/>
      <c r="C28" s="111"/>
      <c r="D28" s="119"/>
      <c r="E28" s="102"/>
      <c r="F28" s="102"/>
      <c r="G28" s="112"/>
      <c r="H28" s="113" t="s">
        <v>197</v>
      </c>
      <c r="I28" s="114"/>
      <c r="J28" s="115" t="str">
        <f>UPPER(IF(OR(I28="a",I28="as"),E27,IF(OR(I28="b",I28="bs"),E29,)))</f>
        <v/>
      </c>
      <c r="K28" s="126"/>
      <c r="L28" s="102"/>
      <c r="M28" s="125"/>
      <c r="N28" s="123"/>
      <c r="O28" s="125"/>
      <c r="P28" s="105"/>
      <c r="Q28" s="106"/>
      <c r="R28" s="107"/>
    </row>
    <row r="29" spans="1:18" s="108" customFormat="1" ht="9.6" customHeight="1">
      <c r="A29" s="97">
        <v>12</v>
      </c>
      <c r="B29" s="98">
        <f>IF($D29="","",VLOOKUP($D29,'[1]Girls Si Main Draw Prep'!$A$7:$P$22,15))</f>
        <v>0</v>
      </c>
      <c r="C29" s="98">
        <f>IF($D29="","",VLOOKUP($D29,'[1]Girls Si Main Draw Prep'!$A$7:$P$22,16))</f>
        <v>0</v>
      </c>
      <c r="D29" s="99">
        <v>3</v>
      </c>
      <c r="E29" s="100" t="str">
        <f>UPPER(IF($D29="","",VLOOKUP($D29,'[1]Girls Si Main Draw Prep'!$A$7:$P$22,2)))</f>
        <v>NWOKOLO</v>
      </c>
      <c r="F29" s="100" t="str">
        <f>IF($D29="","",VLOOKUP($D29,'[1]Girls Si Main Draw Prep'!$A$7:$P$22,3))</f>
        <v>OSENYONYE</v>
      </c>
      <c r="G29" s="100"/>
      <c r="H29" s="100">
        <f>IF($D29="","",VLOOKUP($D29,'[1]Girls Si Main Draw Prep'!$A$7:$P$22,4))</f>
        <v>0</v>
      </c>
      <c r="I29" s="127"/>
      <c r="J29" s="102"/>
      <c r="K29" s="102"/>
      <c r="L29" s="102"/>
      <c r="M29" s="125"/>
      <c r="N29" s="123"/>
      <c r="O29" s="125"/>
      <c r="P29" s="105"/>
      <c r="Q29" s="106"/>
      <c r="R29" s="107"/>
    </row>
    <row r="30" spans="1:18" s="108" customFormat="1" ht="9.6" customHeight="1">
      <c r="A30" s="110"/>
      <c r="B30" s="111"/>
      <c r="C30" s="111"/>
      <c r="D30" s="119"/>
      <c r="E30" s="102"/>
      <c r="F30" s="102"/>
      <c r="G30" s="112"/>
      <c r="H30" s="128"/>
      <c r="I30" s="120"/>
      <c r="J30" s="102"/>
      <c r="K30" s="102"/>
      <c r="L30" s="113" t="s">
        <v>197</v>
      </c>
      <c r="M30" s="121"/>
      <c r="N30" s="115" t="str">
        <f>UPPER(IF(OR(M30="a",M30="as"),L26,IF(OR(M30="b",M30="bs"),L34,)))</f>
        <v/>
      </c>
      <c r="O30" s="131"/>
      <c r="P30" s="105"/>
      <c r="Q30" s="106"/>
      <c r="R30" s="107"/>
    </row>
    <row r="31" spans="1:18" s="108" customFormat="1" ht="9.6" customHeight="1">
      <c r="A31" s="110">
        <v>13</v>
      </c>
      <c r="B31" s="98">
        <f>IF($D31="","",VLOOKUP($D31,'[1]Girls Si Main Draw Prep'!$A$7:$P$22,15))</f>
        <v>0</v>
      </c>
      <c r="C31" s="98">
        <f>IF($D31="","",VLOOKUP($D31,'[1]Girls Si Main Draw Prep'!$A$7:$P$22,16))</f>
        <v>0</v>
      </c>
      <c r="D31" s="99">
        <v>12</v>
      </c>
      <c r="E31" s="98" t="str">
        <f>UPPER(IF($D31="","",VLOOKUP($D31,'[1]Girls Si Main Draw Prep'!$A$7:$P$22,2)))</f>
        <v>MILLER</v>
      </c>
      <c r="F31" s="98" t="str">
        <f>IF($D31="","",VLOOKUP($D31,'[1]Girls Si Main Draw Prep'!$A$7:$P$22,3))</f>
        <v>TERRELICIA</v>
      </c>
      <c r="G31" s="98"/>
      <c r="H31" s="98">
        <f>IF($D31="","",VLOOKUP($D31,'[1]Girls Si Main Draw Prep'!$A$7:$P$22,4))</f>
        <v>0</v>
      </c>
      <c r="I31" s="129"/>
      <c r="J31" s="102"/>
      <c r="K31" s="102"/>
      <c r="L31" s="102"/>
      <c r="M31" s="125"/>
      <c r="N31" s="102"/>
      <c r="O31" s="123"/>
      <c r="P31" s="105"/>
      <c r="Q31" s="106"/>
      <c r="R31" s="107"/>
    </row>
    <row r="32" spans="1:18" s="108" customFormat="1" ht="9.6" customHeight="1">
      <c r="A32" s="110"/>
      <c r="B32" s="111"/>
      <c r="C32" s="111"/>
      <c r="D32" s="119"/>
      <c r="E32" s="102"/>
      <c r="F32" s="102"/>
      <c r="G32" s="112"/>
      <c r="H32" s="113" t="s">
        <v>197</v>
      </c>
      <c r="I32" s="114"/>
      <c r="J32" s="115" t="str">
        <f>UPPER(IF(OR(I32="a",I32="as"),E31,IF(OR(I32="b",I32="bs"),E33,)))</f>
        <v/>
      </c>
      <c r="K32" s="115"/>
      <c r="L32" s="102"/>
      <c r="M32" s="125"/>
      <c r="N32" s="123"/>
      <c r="O32" s="123"/>
      <c r="P32" s="105"/>
      <c r="Q32" s="106"/>
      <c r="R32" s="107"/>
    </row>
    <row r="33" spans="1:18" s="108" customFormat="1" ht="9.6" customHeight="1">
      <c r="A33" s="110">
        <v>14</v>
      </c>
      <c r="B33" s="98">
        <f>IF($D33="","",VLOOKUP($D33,'[1]Girls Si Main Draw Prep'!$A$7:$P$22,15))</f>
        <v>0</v>
      </c>
      <c r="C33" s="98">
        <f>IF($D33="","",VLOOKUP($D33,'[1]Girls Si Main Draw Prep'!$A$7:$P$22,16))</f>
        <v>0</v>
      </c>
      <c r="D33" s="99">
        <v>11</v>
      </c>
      <c r="E33" s="98" t="str">
        <f>UPPER(IF($D33="","",VLOOKUP($D33,'[1]Girls Si Main Draw Prep'!$A$7:$P$22,2)))</f>
        <v>BRUCE</v>
      </c>
      <c r="F33" s="98" t="str">
        <f>IF($D33="","",VLOOKUP($D33,'[1]Girls Si Main Draw Prep'!$A$7:$P$22,3))</f>
        <v>ALEXIS</v>
      </c>
      <c r="G33" s="98"/>
      <c r="H33" s="98">
        <f>IF($D33="","",VLOOKUP($D33,'[1]Girls Si Main Draw Prep'!$A$7:$P$22,4))</f>
        <v>0</v>
      </c>
      <c r="I33" s="117"/>
      <c r="J33" s="102"/>
      <c r="K33" s="118"/>
      <c r="L33" s="102"/>
      <c r="M33" s="125"/>
      <c r="N33" s="123"/>
      <c r="O33" s="123"/>
      <c r="P33" s="105"/>
      <c r="Q33" s="106"/>
      <c r="R33" s="107"/>
    </row>
    <row r="34" spans="1:18" s="108" customFormat="1" ht="9.6" customHeight="1">
      <c r="A34" s="110"/>
      <c r="B34" s="111"/>
      <c r="C34" s="111"/>
      <c r="D34" s="119"/>
      <c r="E34" s="102"/>
      <c r="F34" s="102"/>
      <c r="G34" s="112"/>
      <c r="H34" s="102"/>
      <c r="I34" s="120"/>
      <c r="J34" s="113" t="s">
        <v>197</v>
      </c>
      <c r="K34" s="121"/>
      <c r="L34" s="115" t="str">
        <f>UPPER(IF(OR(K34="a",K34="as"),J32,IF(OR(K34="b",K34="bs"),J36,)))</f>
        <v/>
      </c>
      <c r="M34" s="131"/>
      <c r="N34" s="123"/>
      <c r="O34" s="123"/>
      <c r="P34" s="105"/>
      <c r="Q34" s="106"/>
      <c r="R34" s="107"/>
    </row>
    <row r="35" spans="1:18" s="108" customFormat="1" ht="9.6" customHeight="1">
      <c r="A35" s="110">
        <v>15</v>
      </c>
      <c r="B35" s="98">
        <f>IF($D35="","",VLOOKUP($D35,'[1]Girls Si Main Draw Prep'!$A$7:$P$22,15))</f>
        <v>0</v>
      </c>
      <c r="C35" s="98">
        <f>IF($D35="","",VLOOKUP($D35,'[1]Girls Si Main Draw Prep'!$A$7:$P$22,16))</f>
        <v>0</v>
      </c>
      <c r="D35" s="99">
        <v>16</v>
      </c>
      <c r="E35" s="98" t="str">
        <f>UPPER(IF($D35="","",VLOOKUP($D35,'[1]Girls Si Main Draw Prep'!$A$7:$P$22,2)))</f>
        <v>BYE</v>
      </c>
      <c r="F35" s="98">
        <f>IF($D35="","",VLOOKUP($D35,'[1]Girls Si Main Draw Prep'!$A$7:$P$22,3))</f>
        <v>0</v>
      </c>
      <c r="G35" s="98"/>
      <c r="H35" s="98">
        <f>IF($D35="","",VLOOKUP($D35,'[1]Girls Si Main Draw Prep'!$A$7:$P$22,4))</f>
        <v>0</v>
      </c>
      <c r="I35" s="101"/>
      <c r="J35" s="102"/>
      <c r="K35" s="124"/>
      <c r="L35" s="102"/>
      <c r="M35" s="123"/>
      <c r="N35" s="123"/>
      <c r="O35" s="123"/>
      <c r="P35" s="105"/>
      <c r="Q35" s="106"/>
      <c r="R35" s="107"/>
    </row>
    <row r="36" spans="1:18" s="108" customFormat="1" ht="9.6" customHeight="1">
      <c r="A36" s="110"/>
      <c r="B36" s="111"/>
      <c r="C36" s="111"/>
      <c r="D36" s="111"/>
      <c r="E36" s="102"/>
      <c r="F36" s="102"/>
      <c r="G36" s="112"/>
      <c r="H36" s="113" t="s">
        <v>197</v>
      </c>
      <c r="I36" s="114" t="s">
        <v>199</v>
      </c>
      <c r="J36" s="115" t="str">
        <f>UPPER(IF(OR(I36="a",I36="as"),E35,IF(OR(I36="b",I36="bs"),E37,)))</f>
        <v>WHITTIER</v>
      </c>
      <c r="K36" s="126"/>
      <c r="L36" s="102"/>
      <c r="M36" s="123"/>
      <c r="N36" s="123"/>
      <c r="O36" s="123"/>
      <c r="P36" s="105"/>
      <c r="Q36" s="106"/>
      <c r="R36" s="107"/>
    </row>
    <row r="37" spans="1:18" s="108" customFormat="1" ht="9.6" customHeight="1">
      <c r="A37" s="97">
        <v>16</v>
      </c>
      <c r="B37" s="98">
        <f>IF($D37="","",VLOOKUP($D37,'[1]Girls Si Main Draw Prep'!$A$7:$P$22,15))</f>
        <v>0</v>
      </c>
      <c r="C37" s="98">
        <f>IF($D37="","",VLOOKUP($D37,'[1]Girls Si Main Draw Prep'!$A$7:$P$22,16))</f>
        <v>0</v>
      </c>
      <c r="D37" s="99">
        <v>2</v>
      </c>
      <c r="E37" s="100" t="str">
        <f>UPPER(IF($D37="","",VLOOKUP($D37,'[1]Girls Si Main Draw Prep'!$A$7:$P$22,2)))</f>
        <v>WHITTIER</v>
      </c>
      <c r="F37" s="100" t="str">
        <f>IF($D37="","",VLOOKUP($D37,'[1]Girls Si Main Draw Prep'!$A$7:$P$22,3))</f>
        <v>AURA</v>
      </c>
      <c r="G37" s="98"/>
      <c r="H37" s="100">
        <f>IF($D37="","",VLOOKUP($D37,'[1]Girls Si Main Draw Prep'!$A$7:$P$22,4))</f>
        <v>0</v>
      </c>
      <c r="I37" s="127"/>
      <c r="J37" s="102"/>
      <c r="K37" s="102"/>
      <c r="L37" s="102"/>
      <c r="M37" s="123"/>
      <c r="N37" s="123"/>
      <c r="O37" s="123"/>
      <c r="P37" s="105"/>
      <c r="Q37" s="106"/>
      <c r="R37" s="107"/>
    </row>
    <row r="38" spans="1:18" s="108" customFormat="1" ht="9.6" customHeight="1">
      <c r="A38" s="133"/>
      <c r="B38" s="111"/>
      <c r="C38" s="111"/>
      <c r="D38" s="111"/>
      <c r="E38" s="128"/>
      <c r="F38" s="128"/>
      <c r="G38" s="132"/>
      <c r="H38" s="102"/>
      <c r="I38" s="120"/>
      <c r="J38" s="102"/>
      <c r="K38" s="102"/>
      <c r="L38" s="102"/>
      <c r="M38" s="123"/>
      <c r="N38" s="123"/>
      <c r="O38" s="123"/>
      <c r="P38" s="105"/>
      <c r="Q38" s="106"/>
      <c r="R38" s="107"/>
    </row>
    <row r="39" spans="1:18" s="108" customFormat="1" ht="9.6" customHeight="1">
      <c r="A39" s="134"/>
      <c r="B39" s="135"/>
      <c r="C39" s="135"/>
      <c r="D39" s="111"/>
      <c r="E39" s="135"/>
      <c r="F39" s="135"/>
      <c r="G39" s="135"/>
      <c r="H39" s="135"/>
      <c r="I39" s="111"/>
      <c r="J39" s="135"/>
      <c r="K39" s="135"/>
      <c r="L39" s="135"/>
      <c r="M39" s="136"/>
      <c r="N39" s="136"/>
      <c r="O39" s="136"/>
      <c r="P39" s="105"/>
      <c r="Q39" s="106"/>
      <c r="R39" s="107"/>
    </row>
    <row r="40" spans="1:18" s="108" customFormat="1" ht="9.6" hidden="1" customHeight="1">
      <c r="A40" s="133"/>
      <c r="B40" s="111"/>
      <c r="C40" s="111"/>
      <c r="D40" s="111"/>
      <c r="E40" s="135"/>
      <c r="F40" s="135"/>
      <c r="H40" s="137"/>
      <c r="I40" s="111"/>
      <c r="J40" s="135"/>
      <c r="K40" s="135"/>
      <c r="L40" s="135"/>
      <c r="M40" s="136"/>
      <c r="N40" s="136"/>
      <c r="O40" s="136"/>
      <c r="P40" s="105"/>
      <c r="Q40" s="106"/>
      <c r="R40" s="107"/>
    </row>
    <row r="41" spans="1:18" s="108" customFormat="1" ht="9.6" hidden="1" customHeight="1">
      <c r="A41" s="133"/>
      <c r="B41" s="135"/>
      <c r="C41" s="135"/>
      <c r="D41" s="111"/>
      <c r="E41" s="135"/>
      <c r="F41" s="135"/>
      <c r="G41" s="135"/>
      <c r="H41" s="135"/>
      <c r="I41" s="111"/>
      <c r="J41" s="135"/>
      <c r="K41" s="138"/>
      <c r="L41" s="135"/>
      <c r="M41" s="136"/>
      <c r="N41" s="136"/>
      <c r="O41" s="136"/>
      <c r="P41" s="105"/>
      <c r="Q41" s="106"/>
      <c r="R41" s="107"/>
    </row>
    <row r="42" spans="1:18" s="108" customFormat="1" ht="9.6" hidden="1" customHeight="1">
      <c r="A42" s="133"/>
      <c r="B42" s="111"/>
      <c r="C42" s="111"/>
      <c r="D42" s="111"/>
      <c r="E42" s="135"/>
      <c r="F42" s="135"/>
      <c r="H42" s="135"/>
      <c r="I42" s="111"/>
      <c r="J42" s="137"/>
      <c r="K42" s="111"/>
      <c r="L42" s="135"/>
      <c r="M42" s="136"/>
      <c r="N42" s="136"/>
      <c r="O42" s="136"/>
      <c r="P42" s="105"/>
      <c r="Q42" s="106"/>
      <c r="R42" s="107"/>
    </row>
    <row r="43" spans="1:18" s="108" customFormat="1" ht="9.6" hidden="1" customHeight="1">
      <c r="A43" s="133"/>
      <c r="B43" s="135"/>
      <c r="C43" s="135"/>
      <c r="D43" s="111"/>
      <c r="E43" s="135"/>
      <c r="F43" s="135"/>
      <c r="G43" s="135"/>
      <c r="H43" s="135"/>
      <c r="I43" s="111"/>
      <c r="J43" s="135"/>
      <c r="K43" s="135"/>
      <c r="L43" s="135"/>
      <c r="M43" s="136"/>
      <c r="N43" s="136"/>
      <c r="O43" s="136"/>
      <c r="P43" s="105"/>
      <c r="Q43" s="106"/>
      <c r="R43" s="139"/>
    </row>
    <row r="44" spans="1:18" s="108" customFormat="1" ht="9.6" hidden="1" customHeight="1">
      <c r="A44" s="133"/>
      <c r="B44" s="111"/>
      <c r="C44" s="111"/>
      <c r="D44" s="111"/>
      <c r="E44" s="135"/>
      <c r="F44" s="135"/>
      <c r="H44" s="137"/>
      <c r="I44" s="111"/>
      <c r="J44" s="135"/>
      <c r="K44" s="135"/>
      <c r="L44" s="135"/>
      <c r="M44" s="136"/>
      <c r="N44" s="136"/>
      <c r="O44" s="136"/>
      <c r="P44" s="105"/>
      <c r="Q44" s="106"/>
      <c r="R44" s="107"/>
    </row>
    <row r="45" spans="1:18" s="108" customFormat="1" ht="9.6" hidden="1" customHeight="1">
      <c r="A45" s="133"/>
      <c r="B45" s="135"/>
      <c r="C45" s="135"/>
      <c r="D45" s="111"/>
      <c r="E45" s="135"/>
      <c r="F45" s="135"/>
      <c r="G45" s="135"/>
      <c r="H45" s="135"/>
      <c r="I45" s="111"/>
      <c r="J45" s="135"/>
      <c r="K45" s="135"/>
      <c r="L45" s="135"/>
      <c r="M45" s="136"/>
      <c r="N45" s="136"/>
      <c r="O45" s="136"/>
      <c r="P45" s="105"/>
      <c r="Q45" s="106"/>
      <c r="R45" s="107"/>
    </row>
    <row r="46" spans="1:18" s="108" customFormat="1" ht="9.6" hidden="1" customHeight="1">
      <c r="A46" s="133"/>
      <c r="B46" s="111"/>
      <c r="C46" s="111"/>
      <c r="D46" s="111"/>
      <c r="E46" s="135"/>
      <c r="F46" s="135"/>
      <c r="H46" s="135"/>
      <c r="I46" s="111"/>
      <c r="J46" s="135"/>
      <c r="K46" s="135"/>
      <c r="L46" s="137"/>
      <c r="M46" s="111"/>
      <c r="N46" s="135"/>
      <c r="O46" s="136"/>
      <c r="P46" s="105"/>
      <c r="Q46" s="106"/>
      <c r="R46" s="107"/>
    </row>
    <row r="47" spans="1:18" s="108" customFormat="1" ht="9.6" hidden="1" customHeight="1">
      <c r="A47" s="133"/>
      <c r="B47" s="135"/>
      <c r="C47" s="135"/>
      <c r="D47" s="111"/>
      <c r="E47" s="135"/>
      <c r="F47" s="135"/>
      <c r="G47" s="135"/>
      <c r="H47" s="135"/>
      <c r="I47" s="111"/>
      <c r="J47" s="135"/>
      <c r="K47" s="135"/>
      <c r="L47" s="135"/>
      <c r="M47" s="136"/>
      <c r="N47" s="135"/>
      <c r="O47" s="136"/>
      <c r="P47" s="105"/>
      <c r="Q47" s="106"/>
      <c r="R47" s="107"/>
    </row>
    <row r="48" spans="1:18" s="108" customFormat="1" ht="9.6" hidden="1" customHeight="1">
      <c r="A48" s="133"/>
      <c r="B48" s="111"/>
      <c r="C48" s="111"/>
      <c r="D48" s="111"/>
      <c r="E48" s="135"/>
      <c r="F48" s="135"/>
      <c r="H48" s="137"/>
      <c r="I48" s="111"/>
      <c r="J48" s="135"/>
      <c r="K48" s="135"/>
      <c r="L48" s="135"/>
      <c r="M48" s="136"/>
      <c r="N48" s="136"/>
      <c r="O48" s="136"/>
      <c r="P48" s="105"/>
      <c r="Q48" s="106"/>
      <c r="R48" s="107"/>
    </row>
    <row r="49" spans="1:18" s="108" customFormat="1" ht="9.6" hidden="1" customHeight="1">
      <c r="A49" s="133"/>
      <c r="B49" s="135"/>
      <c r="C49" s="135"/>
      <c r="D49" s="111"/>
      <c r="E49" s="135"/>
      <c r="F49" s="135"/>
      <c r="G49" s="135"/>
      <c r="H49" s="135"/>
      <c r="I49" s="111"/>
      <c r="J49" s="135"/>
      <c r="K49" s="138"/>
      <c r="L49" s="135"/>
      <c r="M49" s="136"/>
      <c r="N49" s="136"/>
      <c r="O49" s="136"/>
      <c r="P49" s="105"/>
      <c r="Q49" s="106"/>
      <c r="R49" s="107"/>
    </row>
    <row r="50" spans="1:18" s="108" customFormat="1" ht="9.6" hidden="1" customHeight="1">
      <c r="A50" s="133"/>
      <c r="B50" s="111"/>
      <c r="C50" s="111"/>
      <c r="D50" s="111"/>
      <c r="E50" s="135"/>
      <c r="F50" s="135"/>
      <c r="H50" s="135"/>
      <c r="I50" s="111"/>
      <c r="J50" s="137"/>
      <c r="K50" s="111"/>
      <c r="L50" s="135"/>
      <c r="M50" s="136"/>
      <c r="N50" s="136"/>
      <c r="O50" s="136"/>
      <c r="P50" s="105"/>
      <c r="Q50" s="106"/>
      <c r="R50" s="107"/>
    </row>
    <row r="51" spans="1:18" s="108" customFormat="1" ht="9.6" hidden="1" customHeight="1">
      <c r="A51" s="133"/>
      <c r="B51" s="135"/>
      <c r="C51" s="135"/>
      <c r="D51" s="111"/>
      <c r="E51" s="135"/>
      <c r="F51" s="135"/>
      <c r="G51" s="135"/>
      <c r="H51" s="135"/>
      <c r="I51" s="111"/>
      <c r="J51" s="135"/>
      <c r="K51" s="135"/>
      <c r="L51" s="135"/>
      <c r="M51" s="136"/>
      <c r="N51" s="136"/>
      <c r="O51" s="136"/>
      <c r="P51" s="105"/>
      <c r="Q51" s="106"/>
      <c r="R51" s="107"/>
    </row>
    <row r="52" spans="1:18" s="108" customFormat="1" ht="9.6" hidden="1" customHeight="1">
      <c r="A52" s="133"/>
      <c r="B52" s="111"/>
      <c r="C52" s="111"/>
      <c r="D52" s="111"/>
      <c r="E52" s="135"/>
      <c r="F52" s="135"/>
      <c r="H52" s="137"/>
      <c r="I52" s="111"/>
      <c r="J52" s="135"/>
      <c r="K52" s="135"/>
      <c r="L52" s="135"/>
      <c r="M52" s="136"/>
      <c r="N52" s="136"/>
      <c r="O52" s="136"/>
      <c r="P52" s="105"/>
      <c r="Q52" s="106"/>
      <c r="R52" s="107"/>
    </row>
    <row r="53" spans="1:18" s="108" customFormat="1" ht="9.6" hidden="1" customHeight="1">
      <c r="A53" s="134"/>
      <c r="B53" s="135"/>
      <c r="C53" s="135"/>
      <c r="D53" s="111"/>
      <c r="E53" s="135"/>
      <c r="F53" s="135"/>
      <c r="G53" s="135"/>
      <c r="H53" s="135"/>
      <c r="I53" s="111"/>
      <c r="J53" s="135"/>
      <c r="K53" s="135"/>
      <c r="L53" s="135"/>
      <c r="M53" s="135"/>
      <c r="N53" s="103"/>
      <c r="O53" s="103"/>
      <c r="P53" s="105"/>
      <c r="Q53" s="106"/>
      <c r="R53" s="107"/>
    </row>
    <row r="54" spans="1:18" s="108" customFormat="1" ht="9.6" hidden="1" customHeight="1">
      <c r="A54" s="133"/>
      <c r="B54" s="111"/>
      <c r="C54" s="111"/>
      <c r="D54" s="111"/>
      <c r="E54" s="128"/>
      <c r="F54" s="128"/>
      <c r="G54" s="132"/>
      <c r="H54" s="102"/>
      <c r="I54" s="120"/>
      <c r="J54" s="102"/>
      <c r="K54" s="102"/>
      <c r="L54" s="102"/>
      <c r="M54" s="123"/>
      <c r="N54" s="123"/>
      <c r="O54" s="123"/>
      <c r="P54" s="105"/>
      <c r="Q54" s="106"/>
      <c r="R54" s="107"/>
    </row>
    <row r="55" spans="1:18" s="108" customFormat="1" ht="9.6" hidden="1" customHeight="1">
      <c r="A55" s="134"/>
      <c r="B55" s="135"/>
      <c r="C55" s="135"/>
      <c r="D55" s="111"/>
      <c r="E55" s="135"/>
      <c r="F55" s="135"/>
      <c r="G55" s="135"/>
      <c r="H55" s="135"/>
      <c r="I55" s="111"/>
      <c r="J55" s="135"/>
      <c r="K55" s="135"/>
      <c r="L55" s="135"/>
      <c r="M55" s="136"/>
      <c r="N55" s="136"/>
      <c r="O55" s="136"/>
      <c r="P55" s="105"/>
      <c r="Q55" s="106"/>
      <c r="R55" s="107"/>
    </row>
    <row r="56" spans="1:18" s="108" customFormat="1" ht="9.6" hidden="1" customHeight="1">
      <c r="A56" s="133"/>
      <c r="B56" s="111"/>
      <c r="C56" s="111"/>
      <c r="D56" s="111"/>
      <c r="E56" s="135"/>
      <c r="F56" s="135"/>
      <c r="H56" s="137"/>
      <c r="I56" s="111"/>
      <c r="J56" s="135"/>
      <c r="K56" s="135"/>
      <c r="L56" s="135"/>
      <c r="M56" s="136"/>
      <c r="N56" s="136"/>
      <c r="O56" s="136"/>
      <c r="P56" s="105"/>
      <c r="Q56" s="106"/>
      <c r="R56" s="107"/>
    </row>
    <row r="57" spans="1:18" s="108" customFormat="1" ht="9.6" hidden="1" customHeight="1">
      <c r="A57" s="133"/>
      <c r="B57" s="135"/>
      <c r="C57" s="135"/>
      <c r="D57" s="111"/>
      <c r="E57" s="135"/>
      <c r="F57" s="135"/>
      <c r="G57" s="135"/>
      <c r="H57" s="135"/>
      <c r="I57" s="111"/>
      <c r="J57" s="135"/>
      <c r="K57" s="138"/>
      <c r="L57" s="135"/>
      <c r="M57" s="136"/>
      <c r="N57" s="136"/>
      <c r="O57" s="136"/>
      <c r="P57" s="105"/>
      <c r="Q57" s="106"/>
      <c r="R57" s="107"/>
    </row>
    <row r="58" spans="1:18" s="108" customFormat="1" ht="9.6" hidden="1" customHeight="1">
      <c r="A58" s="133"/>
      <c r="B58" s="111"/>
      <c r="C58" s="111"/>
      <c r="D58" s="111"/>
      <c r="E58" s="135"/>
      <c r="F58" s="135"/>
      <c r="H58" s="135"/>
      <c r="I58" s="111"/>
      <c r="J58" s="137"/>
      <c r="K58" s="111"/>
      <c r="L58" s="135"/>
      <c r="M58" s="136"/>
      <c r="N58" s="136"/>
      <c r="O58" s="136"/>
      <c r="P58" s="105"/>
      <c r="Q58" s="106"/>
      <c r="R58" s="107"/>
    </row>
    <row r="59" spans="1:18" s="108" customFormat="1" ht="9.6" hidden="1" customHeight="1">
      <c r="A59" s="133"/>
      <c r="B59" s="135"/>
      <c r="C59" s="135"/>
      <c r="D59" s="111"/>
      <c r="E59" s="135"/>
      <c r="F59" s="135"/>
      <c r="G59" s="135"/>
      <c r="H59" s="135"/>
      <c r="I59" s="111"/>
      <c r="J59" s="135"/>
      <c r="K59" s="135"/>
      <c r="L59" s="135"/>
      <c r="M59" s="136"/>
      <c r="N59" s="136"/>
      <c r="O59" s="136"/>
      <c r="P59" s="105"/>
      <c r="Q59" s="106"/>
      <c r="R59" s="139"/>
    </row>
    <row r="60" spans="1:18" s="108" customFormat="1" ht="9.6" hidden="1" customHeight="1">
      <c r="A60" s="133"/>
      <c r="B60" s="111"/>
      <c r="C60" s="111"/>
      <c r="D60" s="111"/>
      <c r="E60" s="135"/>
      <c r="F60" s="135"/>
      <c r="H60" s="137"/>
      <c r="I60" s="111"/>
      <c r="J60" s="135"/>
      <c r="K60" s="135"/>
      <c r="L60" s="135"/>
      <c r="M60" s="136"/>
      <c r="N60" s="136"/>
      <c r="O60" s="136"/>
      <c r="P60" s="105"/>
      <c r="Q60" s="106"/>
      <c r="R60" s="107"/>
    </row>
    <row r="61" spans="1:18" s="108" customFormat="1" ht="9.6" hidden="1" customHeight="1">
      <c r="A61" s="133"/>
      <c r="B61" s="135"/>
      <c r="C61" s="135"/>
      <c r="D61" s="111"/>
      <c r="E61" s="135"/>
      <c r="F61" s="135"/>
      <c r="G61" s="135"/>
      <c r="H61" s="135"/>
      <c r="I61" s="111"/>
      <c r="J61" s="135"/>
      <c r="K61" s="135"/>
      <c r="L61" s="135"/>
      <c r="M61" s="136"/>
      <c r="N61" s="136"/>
      <c r="O61" s="136"/>
      <c r="P61" s="105"/>
      <c r="Q61" s="106"/>
      <c r="R61" s="107"/>
    </row>
    <row r="62" spans="1:18" s="108" customFormat="1" ht="9.6" hidden="1" customHeight="1">
      <c r="A62" s="133"/>
      <c r="B62" s="111"/>
      <c r="C62" s="111"/>
      <c r="D62" s="111"/>
      <c r="E62" s="135"/>
      <c r="F62" s="135"/>
      <c r="H62" s="135"/>
      <c r="I62" s="111"/>
      <c r="J62" s="135"/>
      <c r="K62" s="135"/>
      <c r="L62" s="137"/>
      <c r="M62" s="111"/>
      <c r="N62" s="135"/>
      <c r="O62" s="136"/>
      <c r="P62" s="105"/>
      <c r="Q62" s="106"/>
      <c r="R62" s="107"/>
    </row>
    <row r="63" spans="1:18" s="108" customFormat="1" ht="9.6" hidden="1" customHeight="1">
      <c r="A63" s="133"/>
      <c r="B63" s="135"/>
      <c r="C63" s="135"/>
      <c r="D63" s="111"/>
      <c r="E63" s="135"/>
      <c r="F63" s="135"/>
      <c r="G63" s="135"/>
      <c r="H63" s="135"/>
      <c r="I63" s="111"/>
      <c r="J63" s="135"/>
      <c r="K63" s="135"/>
      <c r="L63" s="135"/>
      <c r="M63" s="136"/>
      <c r="N63" s="135"/>
      <c r="O63" s="136"/>
      <c r="P63" s="105"/>
      <c r="Q63" s="106"/>
      <c r="R63" s="107"/>
    </row>
    <row r="64" spans="1:18" s="108" customFormat="1" ht="9.6" hidden="1" customHeight="1">
      <c r="A64" s="133"/>
      <c r="B64" s="111"/>
      <c r="C64" s="111"/>
      <c r="D64" s="111"/>
      <c r="E64" s="135"/>
      <c r="F64" s="135"/>
      <c r="H64" s="137"/>
      <c r="I64" s="111"/>
      <c r="J64" s="135"/>
      <c r="K64" s="135"/>
      <c r="L64" s="135"/>
      <c r="M64" s="136"/>
      <c r="N64" s="136"/>
      <c r="O64" s="136"/>
      <c r="P64" s="105"/>
      <c r="Q64" s="106"/>
      <c r="R64" s="107"/>
    </row>
    <row r="65" spans="1:18" s="108" customFormat="1" ht="9.6" hidden="1" customHeight="1">
      <c r="A65" s="133"/>
      <c r="B65" s="135"/>
      <c r="C65" s="135"/>
      <c r="D65" s="111"/>
      <c r="E65" s="135"/>
      <c r="F65" s="135"/>
      <c r="G65" s="135"/>
      <c r="H65" s="135"/>
      <c r="I65" s="111"/>
      <c r="J65" s="135"/>
      <c r="K65" s="138"/>
      <c r="L65" s="135"/>
      <c r="M65" s="136"/>
      <c r="N65" s="136"/>
      <c r="O65" s="136"/>
      <c r="P65" s="105"/>
      <c r="Q65" s="106"/>
      <c r="R65" s="107"/>
    </row>
    <row r="66" spans="1:18" s="108" customFormat="1" ht="9.6" hidden="1" customHeight="1">
      <c r="A66" s="133"/>
      <c r="B66" s="111"/>
      <c r="C66" s="111"/>
      <c r="D66" s="111"/>
      <c r="E66" s="135"/>
      <c r="F66" s="135"/>
      <c r="H66" s="135"/>
      <c r="I66" s="111"/>
      <c r="J66" s="137"/>
      <c r="K66" s="111"/>
      <c r="L66" s="135"/>
      <c r="M66" s="136"/>
      <c r="N66" s="136"/>
      <c r="O66" s="136"/>
      <c r="P66" s="105"/>
      <c r="Q66" s="106"/>
      <c r="R66" s="107"/>
    </row>
    <row r="67" spans="1:18" s="108" customFormat="1" ht="9.6" hidden="1" customHeight="1">
      <c r="A67" s="133"/>
      <c r="B67" s="135"/>
      <c r="C67" s="135"/>
      <c r="D67" s="111"/>
      <c r="E67" s="135"/>
      <c r="F67" s="135"/>
      <c r="G67" s="135"/>
      <c r="H67" s="135"/>
      <c r="I67" s="111"/>
      <c r="J67" s="135"/>
      <c r="K67" s="135"/>
      <c r="L67" s="135"/>
      <c r="M67" s="136"/>
      <c r="N67" s="136"/>
      <c r="O67" s="136"/>
      <c r="P67" s="105"/>
      <c r="Q67" s="106"/>
      <c r="R67" s="107"/>
    </row>
    <row r="68" spans="1:18" s="108" customFormat="1" ht="9.6" hidden="1" customHeight="1">
      <c r="A68" s="133"/>
      <c r="B68" s="111"/>
      <c r="C68" s="111"/>
      <c r="D68" s="111"/>
      <c r="E68" s="135"/>
      <c r="F68" s="135"/>
      <c r="H68" s="137"/>
      <c r="I68" s="111"/>
      <c r="J68" s="135"/>
      <c r="K68" s="135"/>
      <c r="L68" s="135"/>
      <c r="M68" s="136"/>
      <c r="N68" s="136"/>
      <c r="O68" s="136"/>
      <c r="P68" s="105"/>
      <c r="Q68" s="106"/>
      <c r="R68" s="107"/>
    </row>
    <row r="69" spans="1:18" s="108" customFormat="1" ht="9.6" customHeight="1">
      <c r="A69" s="134"/>
      <c r="B69" s="135"/>
      <c r="C69" s="135"/>
      <c r="D69" s="111"/>
      <c r="E69" s="135"/>
      <c r="F69" s="135"/>
      <c r="G69" s="135"/>
      <c r="H69" s="135"/>
      <c r="I69" s="111"/>
      <c r="J69" s="135"/>
      <c r="K69" s="135"/>
      <c r="L69" s="135"/>
      <c r="M69" s="135"/>
      <c r="N69" s="103"/>
      <c r="O69" s="103"/>
      <c r="P69" s="105"/>
      <c r="Q69" s="106"/>
      <c r="R69" s="107"/>
    </row>
    <row r="70" spans="1:18" s="146" customFormat="1" ht="6.75" customHeight="1">
      <c r="A70" s="140"/>
      <c r="B70" s="140"/>
      <c r="C70" s="140"/>
      <c r="D70" s="140"/>
      <c r="E70" s="141"/>
      <c r="F70" s="141"/>
      <c r="G70" s="141"/>
      <c r="H70" s="141"/>
      <c r="I70" s="142"/>
      <c r="J70" s="143"/>
      <c r="K70" s="144"/>
      <c r="L70" s="143"/>
      <c r="M70" s="144"/>
      <c r="N70" s="143"/>
      <c r="O70" s="144"/>
      <c r="P70" s="143"/>
      <c r="Q70" s="144"/>
      <c r="R70" s="145"/>
    </row>
    <row r="71" spans="1:18" s="159" customFormat="1" ht="10.5" customHeight="1">
      <c r="A71" s="147" t="s">
        <v>200</v>
      </c>
      <c r="B71" s="148"/>
      <c r="C71" s="149"/>
      <c r="D71" s="150" t="s">
        <v>201</v>
      </c>
      <c r="E71" s="151" t="s">
        <v>202</v>
      </c>
      <c r="F71" s="150"/>
      <c r="G71" s="152"/>
      <c r="H71" s="153"/>
      <c r="I71" s="150" t="s">
        <v>201</v>
      </c>
      <c r="J71" s="151" t="s">
        <v>203</v>
      </c>
      <c r="K71" s="154"/>
      <c r="L71" s="151" t="s">
        <v>204</v>
      </c>
      <c r="M71" s="155"/>
      <c r="N71" s="156" t="s">
        <v>205</v>
      </c>
      <c r="O71" s="156"/>
      <c r="P71" s="157"/>
      <c r="Q71" s="158"/>
    </row>
    <row r="72" spans="1:18" s="159" customFormat="1" ht="9" customHeight="1">
      <c r="A72" s="160" t="s">
        <v>206</v>
      </c>
      <c r="B72" s="161"/>
      <c r="C72" s="162"/>
      <c r="D72" s="163">
        <v>1</v>
      </c>
      <c r="E72" s="164" t="str">
        <f>IF(D72&gt;$Q$79,,UPPER(VLOOKUP(D72,'[1]Girls Si Main Draw Prep'!$A$7:$R$134,2)))</f>
        <v>KOYLASS</v>
      </c>
      <c r="F72" s="165"/>
      <c r="G72" s="164"/>
      <c r="H72" s="166"/>
      <c r="I72" s="167" t="s">
        <v>207</v>
      </c>
      <c r="J72" s="161"/>
      <c r="K72" s="168"/>
      <c r="L72" s="161"/>
      <c r="M72" s="169"/>
      <c r="N72" s="170" t="s">
        <v>208</v>
      </c>
      <c r="O72" s="171"/>
      <c r="P72" s="171"/>
      <c r="Q72" s="172"/>
    </row>
    <row r="73" spans="1:18" s="159" customFormat="1" ht="9" customHeight="1">
      <c r="A73" s="160" t="s">
        <v>209</v>
      </c>
      <c r="B73" s="161"/>
      <c r="C73" s="162"/>
      <c r="D73" s="163">
        <v>2</v>
      </c>
      <c r="E73" s="164" t="str">
        <f>IF(D73&gt;$Q$79,,UPPER(VLOOKUP(D73,'[1]Girls Si Main Draw Prep'!$A$7:$R$134,2)))</f>
        <v>WHITTIER</v>
      </c>
      <c r="F73" s="165"/>
      <c r="G73" s="164"/>
      <c r="H73" s="166"/>
      <c r="I73" s="167" t="s">
        <v>210</v>
      </c>
      <c r="J73" s="161"/>
      <c r="K73" s="168"/>
      <c r="L73" s="161"/>
      <c r="M73" s="169"/>
      <c r="N73" s="173"/>
      <c r="O73" s="174"/>
      <c r="P73" s="175"/>
      <c r="Q73" s="176"/>
    </row>
    <row r="74" spans="1:18" s="159" customFormat="1" ht="9" customHeight="1">
      <c r="A74" s="177" t="s">
        <v>211</v>
      </c>
      <c r="B74" s="175"/>
      <c r="C74" s="178"/>
      <c r="D74" s="163">
        <v>3</v>
      </c>
      <c r="E74" s="164" t="str">
        <f>IF(D74&gt;$Q$79,,UPPER(VLOOKUP(D74,'[1]Girls Si Main Draw Prep'!$A$7:$R$134,2)))</f>
        <v>NWOKOLO</v>
      </c>
      <c r="F74" s="165"/>
      <c r="G74" s="164"/>
      <c r="H74" s="166"/>
      <c r="I74" s="167" t="s">
        <v>212</v>
      </c>
      <c r="J74" s="161"/>
      <c r="K74" s="168"/>
      <c r="L74" s="161"/>
      <c r="M74" s="169"/>
      <c r="N74" s="170" t="s">
        <v>213</v>
      </c>
      <c r="O74" s="171"/>
      <c r="P74" s="171"/>
      <c r="Q74" s="172"/>
    </row>
    <row r="75" spans="1:18" s="159" customFormat="1" ht="9" customHeight="1">
      <c r="A75" s="179"/>
      <c r="B75" s="85"/>
      <c r="C75" s="180"/>
      <c r="D75" s="163">
        <v>4</v>
      </c>
      <c r="E75" s="164" t="str">
        <f>IF(D75&gt;$Q$79,,UPPER(VLOOKUP(D75,'[1]Girls Si Main Draw Prep'!$A$7:$R$134,2)))</f>
        <v>JONES</v>
      </c>
      <c r="F75" s="165"/>
      <c r="G75" s="164"/>
      <c r="H75" s="166"/>
      <c r="I75" s="167" t="s">
        <v>214</v>
      </c>
      <c r="J75" s="161"/>
      <c r="K75" s="168"/>
      <c r="L75" s="161"/>
      <c r="M75" s="169"/>
      <c r="N75" s="161"/>
      <c r="O75" s="168"/>
      <c r="P75" s="161"/>
      <c r="Q75" s="169"/>
    </row>
    <row r="76" spans="1:18" s="159" customFormat="1" ht="9" customHeight="1">
      <c r="A76" s="181" t="s">
        <v>215</v>
      </c>
      <c r="B76" s="182"/>
      <c r="C76" s="183"/>
      <c r="D76" s="163"/>
      <c r="E76" s="164"/>
      <c r="F76" s="165"/>
      <c r="G76" s="164"/>
      <c r="H76" s="166"/>
      <c r="I76" s="167" t="s">
        <v>216</v>
      </c>
      <c r="J76" s="161"/>
      <c r="K76" s="168"/>
      <c r="L76" s="161"/>
      <c r="M76" s="169"/>
      <c r="N76" s="175"/>
      <c r="O76" s="174"/>
      <c r="P76" s="175"/>
      <c r="Q76" s="176"/>
    </row>
    <row r="77" spans="1:18" s="159" customFormat="1" ht="9" customHeight="1">
      <c r="A77" s="160" t="s">
        <v>206</v>
      </c>
      <c r="B77" s="161"/>
      <c r="C77" s="162"/>
      <c r="D77" s="163"/>
      <c r="E77" s="164"/>
      <c r="F77" s="165"/>
      <c r="G77" s="164"/>
      <c r="H77" s="166"/>
      <c r="I77" s="167" t="s">
        <v>217</v>
      </c>
      <c r="J77" s="161"/>
      <c r="K77" s="168"/>
      <c r="L77" s="161"/>
      <c r="M77" s="169"/>
      <c r="N77" s="170" t="s">
        <v>218</v>
      </c>
      <c r="O77" s="171"/>
      <c r="P77" s="171"/>
      <c r="Q77" s="172"/>
    </row>
    <row r="78" spans="1:18" s="159" customFormat="1" ht="9" customHeight="1">
      <c r="A78" s="160" t="s">
        <v>219</v>
      </c>
      <c r="B78" s="161"/>
      <c r="C78" s="184"/>
      <c r="D78" s="163"/>
      <c r="E78" s="164"/>
      <c r="F78" s="165"/>
      <c r="G78" s="164"/>
      <c r="H78" s="166"/>
      <c r="I78" s="167" t="s">
        <v>220</v>
      </c>
      <c r="J78" s="161"/>
      <c r="K78" s="168"/>
      <c r="L78" s="161"/>
      <c r="M78" s="169"/>
      <c r="N78" s="161"/>
      <c r="O78" s="168"/>
      <c r="P78" s="161"/>
      <c r="Q78" s="169"/>
    </row>
    <row r="79" spans="1:18" s="159" customFormat="1" ht="9" customHeight="1">
      <c r="A79" s="177" t="s">
        <v>221</v>
      </c>
      <c r="B79" s="175"/>
      <c r="C79" s="185"/>
      <c r="D79" s="186"/>
      <c r="E79" s="187"/>
      <c r="F79" s="188"/>
      <c r="G79" s="187"/>
      <c r="H79" s="189"/>
      <c r="I79" s="190" t="s">
        <v>222</v>
      </c>
      <c r="J79" s="175"/>
      <c r="K79" s="174"/>
      <c r="L79" s="175"/>
      <c r="M79" s="176"/>
      <c r="N79" s="175" t="str">
        <f>Q4</f>
        <v>Lamech Kevin Clarke</v>
      </c>
      <c r="O79" s="174"/>
      <c r="P79" s="175"/>
      <c r="Q79" s="191">
        <f>MIN(4,'[1]Girls Si Main Draw Prep'!R5)</f>
        <v>4</v>
      </c>
    </row>
  </sheetData>
  <mergeCells count="2">
    <mergeCell ref="E2:L2"/>
    <mergeCell ref="A4:H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41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40" priority="11" stopIfTrue="1">
      <formula>AND($N$1="CU",H8="Umpire")</formula>
    </cfRule>
    <cfRule type="expression" dxfId="39" priority="12" stopIfTrue="1">
      <formula>AND($N$1="CU",H8&lt;&gt;"Umpire",I8&lt;&gt;"")</formula>
    </cfRule>
    <cfRule type="expression" dxfId="38" priority="13" stopIfTrue="1">
      <formula>AND($N$1="CU",H8&lt;&gt;"Umpire")</formula>
    </cfRule>
  </conditionalFormatting>
  <conditionalFormatting sqref="D53 D47 D45 D43 D41 D39 D69 D67 D49 D65 D63 D61 D59 D57 D55 D51">
    <cfRule type="expression" dxfId="37" priority="10" stopIfTrue="1">
      <formula>AND($D39&lt;9,$C39&gt;0)</formula>
    </cfRule>
  </conditionalFormatting>
  <conditionalFormatting sqref="E55 E57 E59 E61 E63 E65 E67 E69 E39 E41 E43 E45 E47 E49 E51 E53">
    <cfRule type="cellIs" dxfId="36" priority="8" stopIfTrue="1" operator="equal">
      <formula>"Bye"</formula>
    </cfRule>
    <cfRule type="expression" dxfId="35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34" priority="6" stopIfTrue="1">
      <formula>I8="as"</formula>
    </cfRule>
    <cfRule type="expression" dxfId="33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32" priority="4" stopIfTrue="1" operator="equal">
      <formula>"QA"</formula>
    </cfRule>
    <cfRule type="cellIs" dxfId="31" priority="5" stopIfTrue="1" operator="equal">
      <formula>"DA"</formula>
    </cfRule>
  </conditionalFormatting>
  <conditionalFormatting sqref="I8 I12 I16 I20 I24 I28 I32 I36 M30 M14 K10 K34 Q79 K18 K26 O22">
    <cfRule type="expression" dxfId="30" priority="3" stopIfTrue="1">
      <formula>$N$1="CU"</formula>
    </cfRule>
  </conditionalFormatting>
  <conditionalFormatting sqref="E35 E37 E25 E33 E31 E29 E27 E23 E19 E21 E9 E17 E15 E13 E11 E7">
    <cfRule type="cellIs" dxfId="29" priority="2" stopIfTrue="1" operator="equal">
      <formula>"Bye"</formula>
    </cfRule>
  </conditionalFormatting>
  <conditionalFormatting sqref="D7 D9 D11 D13 D15 D17 D19 D21 D23 D25 D27 D29 D31 D33 D35 D37">
    <cfRule type="expression" dxfId="28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433070866141736" right="0.35433070866141736" top="0.39370078740157483" bottom="0.39370078740157483" header="0" footer="0"/>
  <pageSetup paperSize="9" scale="99" orientation="landscape" horizontalDpi="360" verticalDpi="2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9">
    <tabColor rgb="FF0070C0"/>
    <pageSetUpPr fitToPage="1"/>
  </sheetPr>
  <dimension ref="A1:T79"/>
  <sheetViews>
    <sheetView showGridLines="0" showZeros="0" workbookViewId="0">
      <selection activeCell="V19" sqref="V19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92" customWidth="1"/>
    <col min="10" max="10" width="10.7109375" customWidth="1"/>
    <col min="11" max="11" width="1.7109375" style="192" customWidth="1"/>
    <col min="12" max="12" width="10.7109375" customWidth="1"/>
    <col min="13" max="13" width="1.7109375" style="193" customWidth="1"/>
    <col min="14" max="14" width="10.7109375" customWidth="1"/>
    <col min="15" max="15" width="1.7109375" style="192" customWidth="1"/>
    <col min="16" max="16" width="10.7109375" customWidth="1"/>
    <col min="17" max="17" width="1.7109375" style="19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68" customFormat="1" ht="89.25" customHeight="1">
      <c r="A1" s="63">
        <f>'[2]Week SetUp'!$A$6</f>
        <v>0</v>
      </c>
      <c r="B1" s="63"/>
      <c r="C1" s="64"/>
      <c r="D1" s="64"/>
      <c r="E1" s="64"/>
      <c r="F1" s="64"/>
      <c r="G1" s="64"/>
      <c r="H1" s="64"/>
      <c r="I1" s="65"/>
      <c r="J1" s="66"/>
      <c r="K1" s="66"/>
      <c r="L1" s="67"/>
      <c r="M1" s="65"/>
      <c r="N1" s="65" t="s">
        <v>184</v>
      </c>
      <c r="O1" s="65"/>
      <c r="P1" s="64"/>
      <c r="Q1" s="65"/>
    </row>
    <row r="2" spans="1:20" s="72" customFormat="1" ht="18">
      <c r="A2" s="69"/>
      <c r="B2" s="69"/>
      <c r="C2" s="69"/>
      <c r="D2" s="69"/>
      <c r="E2" s="209" t="s">
        <v>224</v>
      </c>
      <c r="F2" s="209"/>
      <c r="G2" s="209"/>
      <c r="H2" s="209"/>
      <c r="I2" s="209"/>
      <c r="J2" s="209"/>
      <c r="K2" s="209"/>
      <c r="L2" s="209"/>
      <c r="M2" s="70"/>
      <c r="N2" s="71"/>
      <c r="O2" s="70"/>
      <c r="P2" s="71"/>
      <c r="Q2" s="70"/>
    </row>
    <row r="3" spans="1:20" s="77" customFormat="1" ht="11.25" customHeight="1">
      <c r="A3" s="73" t="s">
        <v>186</v>
      </c>
      <c r="B3" s="73"/>
      <c r="C3" s="73"/>
      <c r="D3" s="73"/>
      <c r="E3" s="73"/>
      <c r="F3" s="73"/>
      <c r="G3" s="73"/>
      <c r="H3" s="73"/>
      <c r="I3" s="74"/>
      <c r="J3" s="75"/>
      <c r="K3" s="74"/>
      <c r="L3" s="73"/>
      <c r="M3" s="74"/>
      <c r="N3" s="73"/>
      <c r="O3" s="74"/>
      <c r="P3" s="73"/>
      <c r="Q3" s="76" t="s">
        <v>187</v>
      </c>
    </row>
    <row r="4" spans="1:20" s="84" customFormat="1" ht="15" customHeight="1" thickBot="1">
      <c r="A4" s="210" t="str">
        <f>'[2]Week SetUp'!$A$10</f>
        <v>28th,29th,30th Oct &amp; 4th,5th,6th  Nov. 2016</v>
      </c>
      <c r="B4" s="210"/>
      <c r="C4" s="210"/>
      <c r="D4" s="210"/>
      <c r="E4" s="210"/>
      <c r="F4" s="210"/>
      <c r="G4" s="210"/>
      <c r="H4" s="210"/>
      <c r="I4" s="78"/>
      <c r="J4" s="79">
        <f>'[2]Week SetUp'!$D$10</f>
        <v>0</v>
      </c>
      <c r="K4" s="78"/>
      <c r="L4" s="80">
        <f>'[2]Week SetUp'!$A$12</f>
        <v>0</v>
      </c>
      <c r="M4" s="78"/>
      <c r="N4" s="81"/>
      <c r="O4" s="82"/>
      <c r="P4" s="81"/>
      <c r="Q4" s="83" t="str">
        <f>'[2]Week SetUp'!$E$10</f>
        <v>Lamech Kevin Clarke</v>
      </c>
    </row>
    <row r="5" spans="1:20" s="77" customFormat="1" ht="9">
      <c r="A5" s="85"/>
      <c r="B5" s="86" t="s">
        <v>188</v>
      </c>
      <c r="C5" s="86" t="s">
        <v>189</v>
      </c>
      <c r="D5" s="86" t="s">
        <v>190</v>
      </c>
      <c r="E5" s="87" t="s">
        <v>191</v>
      </c>
      <c r="F5" s="87" t="s">
        <v>192</v>
      </c>
      <c r="G5" s="87"/>
      <c r="H5" s="87" t="s">
        <v>225</v>
      </c>
      <c r="I5" s="87"/>
      <c r="J5" s="86" t="s">
        <v>193</v>
      </c>
      <c r="K5" s="88"/>
      <c r="L5" s="86" t="s">
        <v>194</v>
      </c>
      <c r="M5" s="88"/>
      <c r="N5" s="86" t="s">
        <v>195</v>
      </c>
      <c r="O5" s="88"/>
      <c r="P5" s="86" t="s">
        <v>196</v>
      </c>
      <c r="Q5" s="89"/>
    </row>
    <row r="6" spans="1:20" s="77" customFormat="1" ht="3.75" customHeight="1" thickBot="1">
      <c r="A6" s="90"/>
      <c r="B6" s="91"/>
      <c r="C6" s="92"/>
      <c r="D6" s="91"/>
      <c r="E6" s="93"/>
      <c r="F6" s="93"/>
      <c r="G6" s="94"/>
      <c r="H6" s="93"/>
      <c r="I6" s="95"/>
      <c r="J6" s="91"/>
      <c r="K6" s="95"/>
      <c r="L6" s="91"/>
      <c r="M6" s="95"/>
      <c r="N6" s="91"/>
      <c r="O6" s="95"/>
      <c r="P6" s="91"/>
      <c r="Q6" s="96"/>
    </row>
    <row r="7" spans="1:20" s="108" customFormat="1" ht="10.5" customHeight="1">
      <c r="A7" s="97">
        <v>1</v>
      </c>
      <c r="B7" s="98">
        <f>IF($D7="","",VLOOKUP($D7,'[2]Boys Si Main Draw Prep'!$A$7:$P$22,15))</f>
        <v>0</v>
      </c>
      <c r="C7" s="98">
        <f>IF($D7="","",VLOOKUP($D7,'[2]Boys Si Main Draw Prep'!$A$7:$P$22,16))</f>
        <v>0</v>
      </c>
      <c r="D7" s="99">
        <v>1</v>
      </c>
      <c r="E7" s="100" t="str">
        <f>UPPER(IF($D7="","",VLOOKUP($D7,'[2]Boys Si Main Draw Prep'!$A$7:$P$22,2)))</f>
        <v>MOHAMMED</v>
      </c>
      <c r="F7" s="100" t="str">
        <f>IF($D7="","",VLOOKUP($D7,'[2]Boys Si Main Draw Prep'!$A$7:$P$22,3))</f>
        <v>NABEEL</v>
      </c>
      <c r="G7" s="100"/>
      <c r="H7" s="100">
        <f>IF($D7="","",VLOOKUP($D7,'[2]Boys Si Main Draw Prep'!$A$7:$P$22,4))</f>
        <v>0</v>
      </c>
      <c r="I7" s="101"/>
      <c r="J7" s="102"/>
      <c r="K7" s="102"/>
      <c r="L7" s="102"/>
      <c r="M7" s="102"/>
      <c r="N7" s="103"/>
      <c r="O7" s="104"/>
      <c r="P7" s="105"/>
      <c r="Q7" s="106"/>
      <c r="R7" s="107"/>
      <c r="T7" s="109" t="str">
        <f>'[2]SetUp Officials'!P21</f>
        <v>Umpire</v>
      </c>
    </row>
    <row r="8" spans="1:20" s="108" customFormat="1" ht="9.6" customHeight="1">
      <c r="A8" s="110"/>
      <c r="B8" s="111"/>
      <c r="C8" s="111"/>
      <c r="D8" s="111"/>
      <c r="E8" s="102"/>
      <c r="F8" s="102"/>
      <c r="G8" s="112"/>
      <c r="H8" s="113" t="s">
        <v>197</v>
      </c>
      <c r="I8" s="114" t="s">
        <v>226</v>
      </c>
      <c r="J8" s="115" t="str">
        <f>UPPER(IF(OR(I8="a",I8="as"),E7,IF(OR(I8="b",I8="bs"),E9,)))</f>
        <v>MOHAMMED</v>
      </c>
      <c r="K8" s="115"/>
      <c r="L8" s="102"/>
      <c r="M8" s="102"/>
      <c r="N8" s="103"/>
      <c r="O8" s="104"/>
      <c r="P8" s="105"/>
      <c r="Q8" s="106"/>
      <c r="R8" s="107"/>
      <c r="T8" s="116" t="str">
        <f>'[2]SetUp Officials'!P22</f>
        <v xml:space="preserve"> </v>
      </c>
    </row>
    <row r="9" spans="1:20" s="108" customFormat="1" ht="9.6" customHeight="1">
      <c r="A9" s="110">
        <v>2</v>
      </c>
      <c r="B9" s="98">
        <f>IF($D9="","",VLOOKUP($D9,'[2]Boys Si Main Draw Prep'!$A$7:$P$22,15))</f>
        <v>0</v>
      </c>
      <c r="C9" s="98">
        <f>IF($D9="","",VLOOKUP($D9,'[2]Boys Si Main Draw Prep'!$A$7:$P$22,16))</f>
        <v>0</v>
      </c>
      <c r="D9" s="99">
        <v>16</v>
      </c>
      <c r="E9" s="98" t="str">
        <f>UPPER(IF($D9="","",VLOOKUP($D9,'[2]Boys Si Main Draw Prep'!$A$7:$P$22,2)))</f>
        <v>BYE</v>
      </c>
      <c r="F9" s="98">
        <f>IF($D9="","",VLOOKUP($D9,'[2]Boys Si Main Draw Prep'!$A$7:$P$22,3))</f>
        <v>0</v>
      </c>
      <c r="G9" s="98"/>
      <c r="H9" s="98">
        <f>IF($D9="","",VLOOKUP($D9,'[2]Boys Si Main Draw Prep'!$A$7:$P$22,4))</f>
        <v>0</v>
      </c>
      <c r="I9" s="117"/>
      <c r="J9" s="102"/>
      <c r="K9" s="118"/>
      <c r="L9" s="102"/>
      <c r="M9" s="102"/>
      <c r="N9" s="103"/>
      <c r="O9" s="104"/>
      <c r="P9" s="105"/>
      <c r="Q9" s="106"/>
      <c r="R9" s="107"/>
      <c r="T9" s="116" t="str">
        <f>'[2]SetUp Officials'!P23</f>
        <v xml:space="preserve"> </v>
      </c>
    </row>
    <row r="10" spans="1:20" s="108" customFormat="1" ht="9.6" customHeight="1">
      <c r="A10" s="110"/>
      <c r="B10" s="111"/>
      <c r="C10" s="111"/>
      <c r="D10" s="119"/>
      <c r="E10" s="102"/>
      <c r="F10" s="102"/>
      <c r="G10" s="112"/>
      <c r="H10" s="102"/>
      <c r="I10" s="120"/>
      <c r="J10" s="113" t="s">
        <v>197</v>
      </c>
      <c r="K10" s="121"/>
      <c r="L10" s="115" t="str">
        <f>UPPER(IF(OR(K10="a",K10="as"),J8,IF(OR(K10="b",K10="bs"),J12,)))</f>
        <v/>
      </c>
      <c r="M10" s="122"/>
      <c r="N10" s="123"/>
      <c r="O10" s="123"/>
      <c r="P10" s="105"/>
      <c r="Q10" s="106"/>
      <c r="R10" s="107"/>
      <c r="T10" s="116" t="str">
        <f>'[2]SetUp Officials'!P24</f>
        <v xml:space="preserve"> </v>
      </c>
    </row>
    <row r="11" spans="1:20" s="108" customFormat="1" ht="9.6" customHeight="1">
      <c r="A11" s="110">
        <v>3</v>
      </c>
      <c r="B11" s="98">
        <f>IF($D11="","",VLOOKUP($D11,'[2]Boys Si Main Draw Prep'!$A$7:$P$22,15))</f>
        <v>0</v>
      </c>
      <c r="C11" s="98">
        <f>IF($D11="","",VLOOKUP($D11,'[2]Boys Si Main Draw Prep'!$A$7:$P$22,16))</f>
        <v>0</v>
      </c>
      <c r="D11" s="99">
        <v>11</v>
      </c>
      <c r="E11" s="98" t="str">
        <f>UPPER(IF($D11="","",VLOOKUP($D11,'[2]Boys Si Main Draw Prep'!$A$7:$P$22,2)))</f>
        <v>ALEXIS</v>
      </c>
      <c r="F11" s="98" t="str">
        <f>IF($D11="","",VLOOKUP($D11,'[2]Boys Si Main Draw Prep'!$A$7:$P$22,3))</f>
        <v>JAYDON</v>
      </c>
      <c r="G11" s="98"/>
      <c r="H11" s="98">
        <f>IF($D11="","",VLOOKUP($D11,'[2]Boys Si Main Draw Prep'!$A$7:$P$22,4))</f>
        <v>0</v>
      </c>
      <c r="I11" s="101"/>
      <c r="J11" s="102"/>
      <c r="K11" s="124"/>
      <c r="L11" s="102"/>
      <c r="M11" s="125"/>
      <c r="N11" s="123"/>
      <c r="O11" s="123"/>
      <c r="P11" s="105"/>
      <c r="Q11" s="106"/>
      <c r="R11" s="107"/>
      <c r="T11" s="116" t="str">
        <f>'[2]SetUp Officials'!P25</f>
        <v xml:space="preserve"> </v>
      </c>
    </row>
    <row r="12" spans="1:20" s="108" customFormat="1" ht="9.6" customHeight="1">
      <c r="A12" s="110"/>
      <c r="B12" s="111"/>
      <c r="C12" s="111"/>
      <c r="D12" s="119"/>
      <c r="E12" s="102"/>
      <c r="F12" s="102"/>
      <c r="G12" s="112"/>
      <c r="H12" s="113" t="s">
        <v>197</v>
      </c>
      <c r="I12" s="114"/>
      <c r="J12" s="115" t="str">
        <f>UPPER(IF(OR(I12="a",I12="as"),E11,IF(OR(I12="b",I12="bs"),E13,)))</f>
        <v/>
      </c>
      <c r="K12" s="126"/>
      <c r="L12" s="102"/>
      <c r="M12" s="125"/>
      <c r="N12" s="123"/>
      <c r="O12" s="123"/>
      <c r="P12" s="105"/>
      <c r="Q12" s="106"/>
      <c r="R12" s="107"/>
      <c r="T12" s="116" t="str">
        <f>'[2]SetUp Officials'!P26</f>
        <v xml:space="preserve"> </v>
      </c>
    </row>
    <row r="13" spans="1:20" s="108" customFormat="1" ht="9.6" customHeight="1">
      <c r="A13" s="110">
        <v>4</v>
      </c>
      <c r="B13" s="98">
        <f>IF($D13="","",VLOOKUP($D13,'[2]Boys Si Main Draw Prep'!$A$7:$P$22,15))</f>
        <v>0</v>
      </c>
      <c r="C13" s="98">
        <f>IF($D13="","",VLOOKUP($D13,'[2]Boys Si Main Draw Prep'!$A$7:$P$22,16))</f>
        <v>0</v>
      </c>
      <c r="D13" s="99">
        <v>7</v>
      </c>
      <c r="E13" s="98" t="str">
        <f>UPPER(IF($D13="","",VLOOKUP($D13,'[2]Boys Si Main Draw Prep'!$A$7:$P$22,2)))</f>
        <v>CARTER</v>
      </c>
      <c r="F13" s="98" t="str">
        <f>IF($D13="","",VLOOKUP($D13,'[2]Boys Si Main Draw Prep'!$A$7:$P$22,3))</f>
        <v>AIDAN</v>
      </c>
      <c r="G13" s="98"/>
      <c r="H13" s="98">
        <f>IF($D13="","",VLOOKUP($D13,'[2]Boys Si Main Draw Prep'!$A$7:$P$22,4))</f>
        <v>0</v>
      </c>
      <c r="I13" s="127"/>
      <c r="J13" s="102"/>
      <c r="K13" s="102"/>
      <c r="L13" s="102"/>
      <c r="M13" s="125"/>
      <c r="N13" s="123"/>
      <c r="O13" s="123"/>
      <c r="P13" s="105"/>
      <c r="Q13" s="106"/>
      <c r="R13" s="107"/>
      <c r="T13" s="116" t="str">
        <f>'[2]SetUp Officials'!P27</f>
        <v xml:space="preserve"> </v>
      </c>
    </row>
    <row r="14" spans="1:20" s="108" customFormat="1" ht="9.6" customHeight="1">
      <c r="A14" s="110"/>
      <c r="B14" s="111"/>
      <c r="C14" s="111"/>
      <c r="D14" s="119"/>
      <c r="E14" s="102"/>
      <c r="F14" s="102"/>
      <c r="G14" s="112"/>
      <c r="H14" s="128"/>
      <c r="I14" s="120"/>
      <c r="J14" s="102"/>
      <c r="K14" s="102"/>
      <c r="L14" s="113" t="s">
        <v>197</v>
      </c>
      <c r="M14" s="121"/>
      <c r="N14" s="115" t="str">
        <f>UPPER(IF(OR(M14="a",M14="as"),L10,IF(OR(M14="b",M14="bs"),L18,)))</f>
        <v/>
      </c>
      <c r="O14" s="122"/>
      <c r="P14" s="105"/>
      <c r="Q14" s="106"/>
      <c r="R14" s="107"/>
      <c r="T14" s="116" t="str">
        <f>'[2]SetUp Officials'!P28</f>
        <v xml:space="preserve"> </v>
      </c>
    </row>
    <row r="15" spans="1:20" s="108" customFormat="1" ht="9.6" customHeight="1">
      <c r="A15" s="97">
        <v>5</v>
      </c>
      <c r="B15" s="98">
        <f>IF($D15="","",VLOOKUP($D15,'[2]Boys Si Main Draw Prep'!$A$7:$P$22,15))</f>
        <v>0</v>
      </c>
      <c r="C15" s="98">
        <f>IF($D15="","",VLOOKUP($D15,'[2]Boys Si Main Draw Prep'!$A$7:$P$22,16))</f>
        <v>0</v>
      </c>
      <c r="D15" s="99">
        <v>4</v>
      </c>
      <c r="E15" s="100" t="str">
        <f>UPPER(IF($D15="","",VLOOKUP($D15,'[2]Boys Si Main Draw Prep'!$A$7:$P$22,2)))</f>
        <v>ESCALANTE</v>
      </c>
      <c r="F15" s="100" t="str">
        <f>IF($D15="","",VLOOKUP($D15,'[2]Boys Si Main Draw Prep'!$A$7:$P$22,3))</f>
        <v>ADAM</v>
      </c>
      <c r="G15" s="100"/>
      <c r="H15" s="100">
        <f>IF($D15="","",VLOOKUP($D15,'[2]Boys Si Main Draw Prep'!$A$7:$P$22,4))</f>
        <v>0</v>
      </c>
      <c r="I15" s="129"/>
      <c r="J15" s="102"/>
      <c r="K15" s="102"/>
      <c r="L15" s="102"/>
      <c r="M15" s="125"/>
      <c r="N15" s="102"/>
      <c r="O15" s="125"/>
      <c r="P15" s="105"/>
      <c r="Q15" s="106"/>
      <c r="R15" s="107"/>
      <c r="T15" s="116" t="str">
        <f>'[2]SetUp Officials'!P29</f>
        <v xml:space="preserve"> </v>
      </c>
    </row>
    <row r="16" spans="1:20" s="108" customFormat="1" ht="9.6" customHeight="1" thickBot="1">
      <c r="A16" s="110"/>
      <c r="B16" s="111"/>
      <c r="C16" s="111"/>
      <c r="D16" s="119"/>
      <c r="E16" s="102"/>
      <c r="F16" s="102"/>
      <c r="G16" s="112"/>
      <c r="H16" s="113" t="s">
        <v>197</v>
      </c>
      <c r="I16" s="114" t="s">
        <v>226</v>
      </c>
      <c r="J16" s="115" t="str">
        <f>UPPER(IF(OR(I16="a",I16="as"),E15,IF(OR(I16="b",I16="bs"),E17,)))</f>
        <v>ESCALANTE</v>
      </c>
      <c r="K16" s="115"/>
      <c r="L16" s="102"/>
      <c r="M16" s="125"/>
      <c r="N16" s="123"/>
      <c r="O16" s="125"/>
      <c r="P16" s="105"/>
      <c r="Q16" s="106"/>
      <c r="R16" s="107"/>
      <c r="T16" s="130" t="str">
        <f>'[2]SetUp Officials'!P30</f>
        <v>None</v>
      </c>
    </row>
    <row r="17" spans="1:18" s="108" customFormat="1" ht="9.6" customHeight="1">
      <c r="A17" s="110">
        <v>6</v>
      </c>
      <c r="B17" s="98">
        <f>IF($D17="","",VLOOKUP($D17,'[2]Boys Si Main Draw Prep'!$A$7:$P$22,15))</f>
        <v>0</v>
      </c>
      <c r="C17" s="98">
        <f>IF($D17="","",VLOOKUP($D17,'[2]Boys Si Main Draw Prep'!$A$7:$P$22,16))</f>
        <v>0</v>
      </c>
      <c r="D17" s="99">
        <v>16</v>
      </c>
      <c r="E17" s="98" t="str">
        <f>UPPER(IF($D17="","",VLOOKUP($D17,'[2]Boys Si Main Draw Prep'!$A$7:$P$22,2)))</f>
        <v>BYE</v>
      </c>
      <c r="F17" s="98">
        <f>IF($D17="","",VLOOKUP($D17,'[2]Boys Si Main Draw Prep'!$A$7:$P$22,3))</f>
        <v>0</v>
      </c>
      <c r="G17" s="98"/>
      <c r="H17" s="98">
        <f>IF($D17="","",VLOOKUP($D17,'[2]Boys Si Main Draw Prep'!$A$7:$P$22,4))</f>
        <v>0</v>
      </c>
      <c r="I17" s="117"/>
      <c r="J17" s="102"/>
      <c r="K17" s="118"/>
      <c r="L17" s="102"/>
      <c r="M17" s="125"/>
      <c r="N17" s="123"/>
      <c r="O17" s="125"/>
      <c r="P17" s="105"/>
      <c r="Q17" s="106"/>
      <c r="R17" s="107"/>
    </row>
    <row r="18" spans="1:18" s="108" customFormat="1" ht="9.6" customHeight="1">
      <c r="A18" s="110"/>
      <c r="B18" s="111"/>
      <c r="C18" s="111"/>
      <c r="D18" s="119"/>
      <c r="E18" s="102"/>
      <c r="F18" s="102"/>
      <c r="G18" s="112"/>
      <c r="H18" s="102"/>
      <c r="I18" s="120"/>
      <c r="J18" s="113" t="s">
        <v>197</v>
      </c>
      <c r="K18" s="121"/>
      <c r="L18" s="115" t="str">
        <f>UPPER(IF(OR(K18="a",K18="as"),J16,IF(OR(K18="b",K18="bs"),J20,)))</f>
        <v/>
      </c>
      <c r="M18" s="131"/>
      <c r="N18" s="123"/>
      <c r="O18" s="125"/>
      <c r="P18" s="105"/>
      <c r="Q18" s="106"/>
      <c r="R18" s="107"/>
    </row>
    <row r="19" spans="1:18" s="108" customFormat="1" ht="9.6" customHeight="1">
      <c r="A19" s="110">
        <v>7</v>
      </c>
      <c r="B19" s="98">
        <f>IF($D19="","",VLOOKUP($D19,'[2]Boys Si Main Draw Prep'!$A$7:$P$22,15))</f>
        <v>0</v>
      </c>
      <c r="C19" s="98">
        <f>IF($D19="","",VLOOKUP($D19,'[2]Boys Si Main Draw Prep'!$A$7:$P$22,16))</f>
        <v>0</v>
      </c>
      <c r="D19" s="99">
        <v>6</v>
      </c>
      <c r="E19" s="98" t="str">
        <f>UPPER(IF($D19="","",VLOOKUP($D19,'[2]Boys Si Main Draw Prep'!$A$7:$P$22,2)))</f>
        <v>DE FREITAS</v>
      </c>
      <c r="F19" s="98" t="str">
        <f>IF($D19="","",VLOOKUP($D19,'[2]Boys Si Main Draw Prep'!$A$7:$P$22,3))</f>
        <v>ADAM</v>
      </c>
      <c r="G19" s="98"/>
      <c r="H19" s="98">
        <f>IF($D19="","",VLOOKUP($D19,'[2]Boys Si Main Draw Prep'!$A$7:$P$22,4))</f>
        <v>0</v>
      </c>
      <c r="I19" s="101"/>
      <c r="J19" s="102"/>
      <c r="K19" s="124"/>
      <c r="L19" s="102"/>
      <c r="M19" s="123"/>
      <c r="N19" s="123"/>
      <c r="O19" s="125"/>
      <c r="P19" s="105"/>
      <c r="Q19" s="106"/>
      <c r="R19" s="107"/>
    </row>
    <row r="20" spans="1:18" s="108" customFormat="1" ht="9.6" customHeight="1">
      <c r="A20" s="110"/>
      <c r="B20" s="111"/>
      <c r="C20" s="111"/>
      <c r="D20" s="111"/>
      <c r="E20" s="102"/>
      <c r="F20" s="102"/>
      <c r="G20" s="112"/>
      <c r="H20" s="113" t="s">
        <v>197</v>
      </c>
      <c r="I20" s="114" t="s">
        <v>226</v>
      </c>
      <c r="J20" s="115" t="str">
        <f>UPPER(IF(OR(I20="a",I20="as"),E19,IF(OR(I20="b",I20="bs"),E21,)))</f>
        <v>DE FREITAS</v>
      </c>
      <c r="K20" s="126"/>
      <c r="L20" s="102"/>
      <c r="M20" s="123"/>
      <c r="N20" s="123"/>
      <c r="O20" s="125"/>
      <c r="P20" s="105"/>
      <c r="Q20" s="106"/>
      <c r="R20" s="107"/>
    </row>
    <row r="21" spans="1:18" s="108" customFormat="1" ht="9.6" customHeight="1">
      <c r="A21" s="110">
        <v>8</v>
      </c>
      <c r="B21" s="98">
        <f>IF($D21="","",VLOOKUP($D21,'[2]Boys Si Main Draw Prep'!$A$7:$P$22,15))</f>
        <v>0</v>
      </c>
      <c r="C21" s="98">
        <f>IF($D21="","",VLOOKUP($D21,'[2]Boys Si Main Draw Prep'!$A$7:$P$22,16))</f>
        <v>0</v>
      </c>
      <c r="D21" s="99">
        <v>16</v>
      </c>
      <c r="E21" s="98" t="str">
        <f>UPPER(IF($D21="","",VLOOKUP($D21,'[2]Boys Si Main Draw Prep'!$A$7:$P$22,2)))</f>
        <v>BYE</v>
      </c>
      <c r="F21" s="98">
        <f>IF($D21="","",VLOOKUP($D21,'[2]Boys Si Main Draw Prep'!$A$7:$P$22,3))</f>
        <v>0</v>
      </c>
      <c r="G21" s="98"/>
      <c r="H21" s="98">
        <f>IF($D21="","",VLOOKUP($D21,'[2]Boys Si Main Draw Prep'!$A$7:$P$22,4))</f>
        <v>0</v>
      </c>
      <c r="I21" s="127"/>
      <c r="J21" s="102"/>
      <c r="K21" s="102"/>
      <c r="L21" s="102"/>
      <c r="M21" s="123"/>
      <c r="N21" s="123"/>
      <c r="O21" s="125"/>
      <c r="P21" s="105"/>
      <c r="Q21" s="106"/>
      <c r="R21" s="107"/>
    </row>
    <row r="22" spans="1:18" s="108" customFormat="1" ht="9.6" customHeight="1">
      <c r="A22" s="110"/>
      <c r="B22" s="111"/>
      <c r="C22" s="111"/>
      <c r="D22" s="111"/>
      <c r="E22" s="128"/>
      <c r="F22" s="128"/>
      <c r="G22" s="132"/>
      <c r="H22" s="128"/>
      <c r="I22" s="120"/>
      <c r="J22" s="102"/>
      <c r="K22" s="102"/>
      <c r="L22" s="102"/>
      <c r="M22" s="123"/>
      <c r="N22" s="113" t="s">
        <v>197</v>
      </c>
      <c r="O22" s="121"/>
      <c r="P22" s="115" t="str">
        <f>UPPER(IF(OR(O22="a",O22="as"),N14,IF(OR(O22="b",O22="bs"),N30,)))</f>
        <v/>
      </c>
      <c r="Q22" s="122"/>
      <c r="R22" s="107"/>
    </row>
    <row r="23" spans="1:18" s="108" customFormat="1" ht="9.6" customHeight="1">
      <c r="A23" s="110">
        <v>9</v>
      </c>
      <c r="B23" s="98">
        <f>IF($D23="","",VLOOKUP($D23,'[2]Boys Si Main Draw Prep'!$A$7:$P$22,15))</f>
        <v>0</v>
      </c>
      <c r="C23" s="98">
        <f>IF($D23="","",VLOOKUP($D23,'[2]Boys Si Main Draw Prep'!$A$7:$P$22,16))</f>
        <v>0</v>
      </c>
      <c r="D23" s="99">
        <v>16</v>
      </c>
      <c r="E23" s="98" t="str">
        <f>UPPER(IF($D23="","",VLOOKUP($D23,'[2]Boys Si Main Draw Prep'!$A$7:$P$22,2)))</f>
        <v>BYE</v>
      </c>
      <c r="F23" s="98">
        <f>IF($D23="","",VLOOKUP($D23,'[2]Boys Si Main Draw Prep'!$A$7:$P$22,3))</f>
        <v>0</v>
      </c>
      <c r="G23" s="98"/>
      <c r="H23" s="98">
        <f>IF($D23="","",VLOOKUP($D23,'[2]Boys Si Main Draw Prep'!$A$7:$P$22,4))</f>
        <v>0</v>
      </c>
      <c r="I23" s="101"/>
      <c r="J23" s="102"/>
      <c r="K23" s="102"/>
      <c r="L23" s="102"/>
      <c r="M23" s="123"/>
      <c r="N23" s="102"/>
      <c r="O23" s="125"/>
      <c r="P23" s="102"/>
      <c r="Q23" s="123"/>
      <c r="R23" s="107"/>
    </row>
    <row r="24" spans="1:18" s="108" customFormat="1" ht="9.6" customHeight="1">
      <c r="A24" s="110"/>
      <c r="B24" s="111"/>
      <c r="C24" s="111"/>
      <c r="D24" s="111"/>
      <c r="E24" s="102"/>
      <c r="F24" s="102"/>
      <c r="G24" s="112"/>
      <c r="H24" s="113" t="s">
        <v>197</v>
      </c>
      <c r="I24" s="114" t="s">
        <v>227</v>
      </c>
      <c r="J24" s="115" t="str">
        <f>UPPER(IF(OR(I24="a",I24="as"),E23,IF(OR(I24="b",I24="bs"),E25,)))</f>
        <v>TOM</v>
      </c>
      <c r="K24" s="115"/>
      <c r="L24" s="102"/>
      <c r="M24" s="123"/>
      <c r="N24" s="123"/>
      <c r="O24" s="125"/>
      <c r="P24" s="105"/>
      <c r="Q24" s="106"/>
      <c r="R24" s="107"/>
    </row>
    <row r="25" spans="1:18" s="108" customFormat="1" ht="9.6" customHeight="1">
      <c r="A25" s="110">
        <v>10</v>
      </c>
      <c r="B25" s="98">
        <f>IF($D25="","",VLOOKUP($D25,'[2]Boys Si Main Draw Prep'!$A$7:$P$22,15))</f>
        <v>0</v>
      </c>
      <c r="C25" s="98">
        <f>IF($D25="","",VLOOKUP($D25,'[2]Boys Si Main Draw Prep'!$A$7:$P$22,16))</f>
        <v>0</v>
      </c>
      <c r="D25" s="99">
        <v>8</v>
      </c>
      <c r="E25" s="98" t="str">
        <f>UPPER(IF($D25="","",VLOOKUP($D25,'[2]Boys Si Main Draw Prep'!$A$7:$P$22,2)))</f>
        <v>TOM</v>
      </c>
      <c r="F25" s="98" t="str">
        <f>IF($D25="","",VLOOKUP($D25,'[2]Boys Si Main Draw Prep'!$A$7:$P$22,3))</f>
        <v>BRANDON</v>
      </c>
      <c r="G25" s="98"/>
      <c r="H25" s="98">
        <f>IF($D25="","",VLOOKUP($D25,'[2]Boys Si Main Draw Prep'!$A$7:$P$22,4))</f>
        <v>0</v>
      </c>
      <c r="I25" s="117"/>
      <c r="J25" s="102"/>
      <c r="K25" s="118"/>
      <c r="L25" s="102"/>
      <c r="M25" s="123"/>
      <c r="N25" s="123"/>
      <c r="O25" s="125"/>
      <c r="P25" s="105"/>
      <c r="Q25" s="106"/>
      <c r="R25" s="107"/>
    </row>
    <row r="26" spans="1:18" s="108" customFormat="1" ht="9.6" customHeight="1">
      <c r="A26" s="110"/>
      <c r="B26" s="111"/>
      <c r="C26" s="111"/>
      <c r="D26" s="119"/>
      <c r="E26" s="102"/>
      <c r="F26" s="102"/>
      <c r="G26" s="112"/>
      <c r="H26" s="102"/>
      <c r="I26" s="120"/>
      <c r="J26" s="113" t="s">
        <v>197</v>
      </c>
      <c r="K26" s="121"/>
      <c r="L26" s="115" t="str">
        <f>UPPER(IF(OR(K26="a",K26="as"),J24,IF(OR(K26="b",K26="bs"),J28,)))</f>
        <v/>
      </c>
      <c r="M26" s="122"/>
      <c r="N26" s="123"/>
      <c r="O26" s="125"/>
      <c r="P26" s="105"/>
      <c r="Q26" s="106"/>
      <c r="R26" s="107"/>
    </row>
    <row r="27" spans="1:18" s="108" customFormat="1" ht="9.6" customHeight="1">
      <c r="A27" s="110">
        <v>11</v>
      </c>
      <c r="B27" s="98">
        <f>IF($D27="","",VLOOKUP($D27,'[2]Boys Si Main Draw Prep'!$A$7:$P$22,15))</f>
        <v>0</v>
      </c>
      <c r="C27" s="98">
        <f>IF($D27="","",VLOOKUP($D27,'[2]Boys Si Main Draw Prep'!$A$7:$P$22,16))</f>
        <v>0</v>
      </c>
      <c r="D27" s="99">
        <v>16</v>
      </c>
      <c r="E27" s="98" t="str">
        <f>UPPER(IF($D27="","",VLOOKUP($D27,'[2]Boys Si Main Draw Prep'!$A$7:$P$22,2)))</f>
        <v>BYE</v>
      </c>
      <c r="F27" s="98">
        <f>IF($D27="","",VLOOKUP($D27,'[2]Boys Si Main Draw Prep'!$A$7:$P$22,3))</f>
        <v>0</v>
      </c>
      <c r="G27" s="98"/>
      <c r="H27" s="98">
        <f>IF($D27="","",VLOOKUP($D27,'[2]Boys Si Main Draw Prep'!$A$7:$P$22,4))</f>
        <v>0</v>
      </c>
      <c r="I27" s="101"/>
      <c r="J27" s="102"/>
      <c r="K27" s="124"/>
      <c r="L27" s="102"/>
      <c r="M27" s="125"/>
      <c r="N27" s="123"/>
      <c r="O27" s="125"/>
      <c r="P27" s="105"/>
      <c r="Q27" s="106"/>
      <c r="R27" s="107"/>
    </row>
    <row r="28" spans="1:18" s="108" customFormat="1" ht="9.6" customHeight="1">
      <c r="A28" s="97"/>
      <c r="B28" s="111"/>
      <c r="C28" s="111"/>
      <c r="D28" s="119"/>
      <c r="E28" s="102"/>
      <c r="F28" s="102"/>
      <c r="G28" s="112"/>
      <c r="H28" s="113" t="s">
        <v>197</v>
      </c>
      <c r="I28" s="114" t="s">
        <v>227</v>
      </c>
      <c r="J28" s="115" t="str">
        <f>UPPER(IF(OR(I28="a",I28="as"),E27,IF(OR(I28="b",I28="bs"),E29,)))</f>
        <v>THOMAS</v>
      </c>
      <c r="K28" s="126"/>
      <c r="L28" s="102"/>
      <c r="M28" s="125"/>
      <c r="N28" s="123"/>
      <c r="O28" s="125"/>
      <c r="P28" s="105"/>
      <c r="Q28" s="106"/>
      <c r="R28" s="107"/>
    </row>
    <row r="29" spans="1:18" s="108" customFormat="1" ht="9.6" customHeight="1">
      <c r="A29" s="97">
        <v>12</v>
      </c>
      <c r="B29" s="98">
        <f>IF($D29="","",VLOOKUP($D29,'[2]Boys Si Main Draw Prep'!$A$7:$P$22,15))</f>
        <v>0</v>
      </c>
      <c r="C29" s="98">
        <f>IF($D29="","",VLOOKUP($D29,'[2]Boys Si Main Draw Prep'!$A$7:$P$22,16))</f>
        <v>0</v>
      </c>
      <c r="D29" s="99">
        <v>3</v>
      </c>
      <c r="E29" s="100" t="str">
        <f>UPPER(IF($D29="","",VLOOKUP($D29,'[2]Boys Si Main Draw Prep'!$A$7:$P$22,2)))</f>
        <v>THOMAS</v>
      </c>
      <c r="F29" s="100" t="str">
        <f>IF($D29="","",VLOOKUP($D29,'[2]Boys Si Main Draw Prep'!$A$7:$P$22,3))</f>
        <v>RYAN</v>
      </c>
      <c r="G29" s="100"/>
      <c r="H29" s="100">
        <f>IF($D29="","",VLOOKUP($D29,'[2]Boys Si Main Draw Prep'!$A$7:$P$22,4))</f>
        <v>0</v>
      </c>
      <c r="I29" s="127"/>
      <c r="J29" s="102"/>
      <c r="K29" s="102"/>
      <c r="L29" s="102"/>
      <c r="M29" s="125"/>
      <c r="N29" s="123"/>
      <c r="O29" s="125"/>
      <c r="P29" s="105"/>
      <c r="Q29" s="106"/>
      <c r="R29" s="107"/>
    </row>
    <row r="30" spans="1:18" s="108" customFormat="1" ht="9.6" customHeight="1">
      <c r="A30" s="110"/>
      <c r="B30" s="111"/>
      <c r="C30" s="111"/>
      <c r="D30" s="119"/>
      <c r="E30" s="102"/>
      <c r="F30" s="102"/>
      <c r="G30" s="112"/>
      <c r="H30" s="128"/>
      <c r="I30" s="120"/>
      <c r="J30" s="102"/>
      <c r="K30" s="102"/>
      <c r="L30" s="113" t="s">
        <v>197</v>
      </c>
      <c r="M30" s="121"/>
      <c r="N30" s="115" t="str">
        <f>UPPER(IF(OR(M30="a",M30="as"),L26,IF(OR(M30="b",M30="bs"),L34,)))</f>
        <v/>
      </c>
      <c r="O30" s="131"/>
      <c r="P30" s="105"/>
      <c r="Q30" s="106"/>
      <c r="R30" s="107"/>
    </row>
    <row r="31" spans="1:18" s="108" customFormat="1" ht="9.6" customHeight="1">
      <c r="A31" s="110">
        <v>13</v>
      </c>
      <c r="B31" s="98">
        <f>IF($D31="","",VLOOKUP($D31,'[2]Boys Si Main Draw Prep'!$A$7:$P$22,15))</f>
        <v>0</v>
      </c>
      <c r="C31" s="98">
        <f>IF($D31="","",VLOOKUP($D31,'[2]Boys Si Main Draw Prep'!$A$7:$P$22,16))</f>
        <v>0</v>
      </c>
      <c r="D31" s="99">
        <v>10</v>
      </c>
      <c r="E31" s="98" t="str">
        <f>UPPER(IF($D31="","",VLOOKUP($D31,'[2]Boys Si Main Draw Prep'!$A$7:$P$22,2)))</f>
        <v>BRUCE</v>
      </c>
      <c r="F31" s="98" t="str">
        <f>IF($D31="","",VLOOKUP($D31,'[2]Boys Si Main Draw Prep'!$A$7:$P$22,3))</f>
        <v>BRANDON</v>
      </c>
      <c r="G31" s="98"/>
      <c r="H31" s="98">
        <f>IF($D31="","",VLOOKUP($D31,'[2]Boys Si Main Draw Prep'!$A$7:$P$22,4))</f>
        <v>0</v>
      </c>
      <c r="I31" s="129"/>
      <c r="J31" s="102"/>
      <c r="K31" s="102"/>
      <c r="L31" s="102"/>
      <c r="M31" s="125"/>
      <c r="N31" s="102"/>
      <c r="O31" s="123"/>
      <c r="P31" s="105"/>
      <c r="Q31" s="106"/>
      <c r="R31" s="107"/>
    </row>
    <row r="32" spans="1:18" s="108" customFormat="1" ht="9.6" customHeight="1">
      <c r="A32" s="110"/>
      <c r="B32" s="111"/>
      <c r="C32" s="111"/>
      <c r="D32" s="119"/>
      <c r="E32" s="102"/>
      <c r="F32" s="102"/>
      <c r="G32" s="112"/>
      <c r="H32" s="113" t="s">
        <v>197</v>
      </c>
      <c r="I32" s="114"/>
      <c r="J32" s="115" t="str">
        <f>UPPER(IF(OR(I32="a",I32="as"),E31,IF(OR(I32="b",I32="bs"),E33,)))</f>
        <v/>
      </c>
      <c r="K32" s="115"/>
      <c r="L32" s="102"/>
      <c r="M32" s="125"/>
      <c r="N32" s="123"/>
      <c r="O32" s="123"/>
      <c r="P32" s="105"/>
      <c r="Q32" s="106"/>
      <c r="R32" s="107"/>
    </row>
    <row r="33" spans="1:18" s="108" customFormat="1" ht="9.6" customHeight="1">
      <c r="A33" s="110">
        <v>14</v>
      </c>
      <c r="B33" s="98">
        <f>IF($D33="","",VLOOKUP($D33,'[2]Boys Si Main Draw Prep'!$A$7:$P$22,15))</f>
        <v>0</v>
      </c>
      <c r="C33" s="98">
        <f>IF($D33="","",VLOOKUP($D33,'[2]Boys Si Main Draw Prep'!$A$7:$P$22,16))</f>
        <v>0</v>
      </c>
      <c r="D33" s="99">
        <v>9</v>
      </c>
      <c r="E33" s="98" t="str">
        <f>UPPER(IF($D33="","",VLOOKUP($D33,'[2]Boys Si Main Draw Prep'!$A$7:$P$22,2)))</f>
        <v>SING</v>
      </c>
      <c r="F33" s="98" t="str">
        <f>IF($D33="","",VLOOKUP($D33,'[2]Boys Si Main Draw Prep'!$A$7:$P$22,3))</f>
        <v>CLINT</v>
      </c>
      <c r="G33" s="98"/>
      <c r="H33" s="98">
        <f>IF($D33="","",VLOOKUP($D33,'[2]Boys Si Main Draw Prep'!$A$7:$P$22,4))</f>
        <v>0</v>
      </c>
      <c r="I33" s="117"/>
      <c r="J33" s="102"/>
      <c r="K33" s="118"/>
      <c r="L33" s="102"/>
      <c r="M33" s="125"/>
      <c r="N33" s="123"/>
      <c r="O33" s="123"/>
      <c r="P33" s="105"/>
      <c r="Q33" s="106"/>
      <c r="R33" s="107"/>
    </row>
    <row r="34" spans="1:18" s="108" customFormat="1" ht="9.6" customHeight="1">
      <c r="A34" s="110"/>
      <c r="B34" s="111"/>
      <c r="C34" s="111"/>
      <c r="D34" s="119"/>
      <c r="E34" s="102"/>
      <c r="F34" s="102"/>
      <c r="G34" s="112"/>
      <c r="H34" s="102"/>
      <c r="I34" s="120"/>
      <c r="J34" s="113" t="s">
        <v>197</v>
      </c>
      <c r="K34" s="121"/>
      <c r="L34" s="115" t="str">
        <f>UPPER(IF(OR(K34="a",K34="as"),J32,IF(OR(K34="b",K34="bs"),J36,)))</f>
        <v/>
      </c>
      <c r="M34" s="131"/>
      <c r="N34" s="123"/>
      <c r="O34" s="123"/>
      <c r="P34" s="105"/>
      <c r="Q34" s="106"/>
      <c r="R34" s="107"/>
    </row>
    <row r="35" spans="1:18" s="108" customFormat="1" ht="9.6" customHeight="1">
      <c r="A35" s="110">
        <v>15</v>
      </c>
      <c r="B35" s="98">
        <f>IF($D35="","",VLOOKUP($D35,'[2]Boys Si Main Draw Prep'!$A$7:$P$22,15))</f>
        <v>0</v>
      </c>
      <c r="C35" s="98">
        <f>IF($D35="","",VLOOKUP($D35,'[2]Boys Si Main Draw Prep'!$A$7:$P$22,16))</f>
        <v>0</v>
      </c>
      <c r="D35" s="99">
        <v>16</v>
      </c>
      <c r="E35" s="98" t="str">
        <f>UPPER(IF($D35="","",VLOOKUP($D35,'[2]Boys Si Main Draw Prep'!$A$7:$P$22,2)))</f>
        <v>BYE</v>
      </c>
      <c r="F35" s="98">
        <f>IF($D35="","",VLOOKUP($D35,'[2]Boys Si Main Draw Prep'!$A$7:$P$22,3))</f>
        <v>0</v>
      </c>
      <c r="G35" s="98"/>
      <c r="H35" s="98">
        <f>IF($D35="","",VLOOKUP($D35,'[2]Boys Si Main Draw Prep'!$A$7:$P$22,4))</f>
        <v>0</v>
      </c>
      <c r="I35" s="101"/>
      <c r="J35" s="102"/>
      <c r="K35" s="124"/>
      <c r="L35" s="102"/>
      <c r="M35" s="123"/>
      <c r="N35" s="123"/>
      <c r="O35" s="123"/>
      <c r="P35" s="105"/>
      <c r="Q35" s="106"/>
      <c r="R35" s="107"/>
    </row>
    <row r="36" spans="1:18" s="108" customFormat="1" ht="9.6" customHeight="1">
      <c r="A36" s="110"/>
      <c r="B36" s="111"/>
      <c r="C36" s="111"/>
      <c r="D36" s="111"/>
      <c r="E36" s="102"/>
      <c r="F36" s="102"/>
      <c r="G36" s="112"/>
      <c r="H36" s="113" t="s">
        <v>197</v>
      </c>
      <c r="I36" s="114" t="s">
        <v>227</v>
      </c>
      <c r="J36" s="115" t="str">
        <f>UPPER(IF(OR(I36="a",I36="as"),E35,IF(OR(I36="b",I36="bs"),E37,)))</f>
        <v>ANDREWS</v>
      </c>
      <c r="K36" s="126"/>
      <c r="L36" s="102"/>
      <c r="M36" s="123"/>
      <c r="N36" s="123"/>
      <c r="O36" s="123"/>
      <c r="P36" s="105"/>
      <c r="Q36" s="106"/>
      <c r="R36" s="107"/>
    </row>
    <row r="37" spans="1:18" s="108" customFormat="1" ht="9.6" customHeight="1">
      <c r="A37" s="97">
        <v>16</v>
      </c>
      <c r="B37" s="98">
        <f>IF($D37="","",VLOOKUP($D37,'[2]Boys Si Main Draw Prep'!$A$7:$P$22,15))</f>
        <v>0</v>
      </c>
      <c r="C37" s="98">
        <f>IF($D37="","",VLOOKUP($D37,'[2]Boys Si Main Draw Prep'!$A$7:$P$22,16))</f>
        <v>0</v>
      </c>
      <c r="D37" s="99">
        <v>2</v>
      </c>
      <c r="E37" s="100" t="str">
        <f>UPPER(IF($D37="","",VLOOKUP($D37,'[2]Boys Si Main Draw Prep'!$A$7:$P$22,2)))</f>
        <v>ANDREWS</v>
      </c>
      <c r="F37" s="100" t="str">
        <f>IF($D37="","",VLOOKUP($D37,'[2]Boys Si Main Draw Prep'!$A$7:$P$22,3))</f>
        <v>CHE</v>
      </c>
      <c r="G37" s="98"/>
      <c r="H37" s="100">
        <f>IF($D37="","",VLOOKUP($D37,'[2]Boys Si Main Draw Prep'!$A$7:$P$22,4))</f>
        <v>0</v>
      </c>
      <c r="I37" s="127"/>
      <c r="J37" s="102"/>
      <c r="K37" s="102"/>
      <c r="L37" s="102"/>
      <c r="M37" s="123"/>
      <c r="N37" s="123"/>
      <c r="O37" s="123"/>
      <c r="P37" s="105"/>
      <c r="Q37" s="106"/>
      <c r="R37" s="107"/>
    </row>
    <row r="38" spans="1:18" s="108" customFormat="1" ht="9.6" customHeight="1">
      <c r="A38" s="133"/>
      <c r="B38" s="111"/>
      <c r="C38" s="111"/>
      <c r="D38" s="111"/>
      <c r="E38" s="128"/>
      <c r="F38" s="128"/>
      <c r="G38" s="132"/>
      <c r="H38" s="102"/>
      <c r="I38" s="120"/>
      <c r="J38" s="102"/>
      <c r="K38" s="102"/>
      <c r="L38" s="102"/>
      <c r="M38" s="123"/>
      <c r="N38" s="123"/>
      <c r="O38" s="123"/>
      <c r="P38" s="105"/>
      <c r="Q38" s="106"/>
      <c r="R38" s="107"/>
    </row>
    <row r="39" spans="1:18" s="108" customFormat="1" ht="9.6" customHeight="1">
      <c r="A39" s="134"/>
      <c r="B39" s="135"/>
      <c r="C39" s="135"/>
      <c r="D39" s="111"/>
      <c r="E39" s="135"/>
      <c r="F39" s="135"/>
      <c r="G39" s="135"/>
      <c r="H39" s="135"/>
      <c r="I39" s="111"/>
      <c r="J39" s="135"/>
      <c r="K39" s="135"/>
      <c r="L39" s="135"/>
      <c r="M39" s="136"/>
      <c r="N39" s="136"/>
      <c r="O39" s="136"/>
      <c r="P39" s="105"/>
      <c r="Q39" s="106"/>
      <c r="R39" s="107"/>
    </row>
    <row r="40" spans="1:18" s="108" customFormat="1" ht="9.6" customHeight="1">
      <c r="A40" s="133"/>
      <c r="B40" s="111"/>
      <c r="C40" s="111"/>
      <c r="D40" s="111"/>
      <c r="E40" s="135"/>
      <c r="F40" s="135"/>
      <c r="H40" s="137"/>
      <c r="I40" s="111"/>
      <c r="J40" s="135"/>
      <c r="K40" s="135"/>
      <c r="L40" s="135"/>
      <c r="M40" s="136"/>
      <c r="N40" s="136"/>
      <c r="O40" s="136"/>
      <c r="P40" s="105"/>
      <c r="Q40" s="106"/>
      <c r="R40" s="107"/>
    </row>
    <row r="41" spans="1:18" s="108" customFormat="1" ht="9.6" hidden="1" customHeight="1">
      <c r="A41" s="133"/>
      <c r="B41" s="135"/>
      <c r="C41" s="135"/>
      <c r="D41" s="111"/>
      <c r="E41" s="135"/>
      <c r="F41" s="135"/>
      <c r="G41" s="135"/>
      <c r="H41" s="135"/>
      <c r="I41" s="111"/>
      <c r="J41" s="135"/>
      <c r="K41" s="138"/>
      <c r="L41" s="135"/>
      <c r="M41" s="136"/>
      <c r="N41" s="136"/>
      <c r="O41" s="136"/>
      <c r="P41" s="105"/>
      <c r="Q41" s="106"/>
      <c r="R41" s="107"/>
    </row>
    <row r="42" spans="1:18" s="108" customFormat="1" ht="9.6" hidden="1" customHeight="1">
      <c r="A42" s="133"/>
      <c r="B42" s="111"/>
      <c r="C42" s="111"/>
      <c r="D42" s="111"/>
      <c r="E42" s="135"/>
      <c r="F42" s="135"/>
      <c r="H42" s="135"/>
      <c r="I42" s="111"/>
      <c r="J42" s="137"/>
      <c r="K42" s="111"/>
      <c r="L42" s="135"/>
      <c r="M42" s="136"/>
      <c r="N42" s="136"/>
      <c r="O42" s="136"/>
      <c r="P42" s="105"/>
      <c r="Q42" s="106"/>
      <c r="R42" s="107"/>
    </row>
    <row r="43" spans="1:18" s="108" customFormat="1" ht="9.6" hidden="1" customHeight="1">
      <c r="A43" s="133"/>
      <c r="B43" s="135"/>
      <c r="C43" s="135"/>
      <c r="D43" s="111"/>
      <c r="E43" s="135"/>
      <c r="F43" s="135"/>
      <c r="G43" s="135"/>
      <c r="H43" s="135"/>
      <c r="I43" s="111"/>
      <c r="J43" s="135"/>
      <c r="K43" s="135"/>
      <c r="L43" s="135"/>
      <c r="M43" s="136"/>
      <c r="N43" s="136"/>
      <c r="O43" s="136"/>
      <c r="P43" s="105"/>
      <c r="Q43" s="106"/>
      <c r="R43" s="139"/>
    </row>
    <row r="44" spans="1:18" s="108" customFormat="1" ht="9.6" hidden="1" customHeight="1">
      <c r="A44" s="133"/>
      <c r="B44" s="111"/>
      <c r="C44" s="111"/>
      <c r="D44" s="111"/>
      <c r="E44" s="135"/>
      <c r="F44" s="135"/>
      <c r="H44" s="137"/>
      <c r="I44" s="111"/>
      <c r="J44" s="135"/>
      <c r="K44" s="135"/>
      <c r="L44" s="135"/>
      <c r="M44" s="136"/>
      <c r="N44" s="136"/>
      <c r="O44" s="136"/>
      <c r="P44" s="105"/>
      <c r="Q44" s="106"/>
      <c r="R44" s="107"/>
    </row>
    <row r="45" spans="1:18" s="108" customFormat="1" ht="9.6" hidden="1" customHeight="1">
      <c r="A45" s="133"/>
      <c r="B45" s="135"/>
      <c r="C45" s="135"/>
      <c r="D45" s="111"/>
      <c r="E45" s="135"/>
      <c r="F45" s="135"/>
      <c r="G45" s="135"/>
      <c r="H45" s="135"/>
      <c r="I45" s="111"/>
      <c r="J45" s="135"/>
      <c r="K45" s="135"/>
      <c r="L45" s="135"/>
      <c r="M45" s="136"/>
      <c r="N45" s="136"/>
      <c r="O45" s="136"/>
      <c r="P45" s="105"/>
      <c r="Q45" s="106"/>
      <c r="R45" s="107"/>
    </row>
    <row r="46" spans="1:18" s="108" customFormat="1" ht="9.6" hidden="1" customHeight="1">
      <c r="A46" s="133"/>
      <c r="B46" s="111"/>
      <c r="C46" s="111"/>
      <c r="D46" s="111"/>
      <c r="E46" s="135"/>
      <c r="F46" s="135"/>
      <c r="H46" s="135"/>
      <c r="I46" s="111"/>
      <c r="J46" s="135"/>
      <c r="K46" s="135"/>
      <c r="L46" s="137"/>
      <c r="M46" s="111"/>
      <c r="N46" s="135"/>
      <c r="O46" s="136"/>
      <c r="P46" s="105"/>
      <c r="Q46" s="106"/>
      <c r="R46" s="107"/>
    </row>
    <row r="47" spans="1:18" s="108" customFormat="1" ht="9.6" hidden="1" customHeight="1">
      <c r="A47" s="133"/>
      <c r="B47" s="135"/>
      <c r="C47" s="135"/>
      <c r="D47" s="111"/>
      <c r="E47" s="135"/>
      <c r="F47" s="135"/>
      <c r="G47" s="135"/>
      <c r="H47" s="135"/>
      <c r="I47" s="111"/>
      <c r="J47" s="135"/>
      <c r="K47" s="135"/>
      <c r="L47" s="135"/>
      <c r="M47" s="136"/>
      <c r="N47" s="135"/>
      <c r="O47" s="136"/>
      <c r="P47" s="105"/>
      <c r="Q47" s="106"/>
      <c r="R47" s="107"/>
    </row>
    <row r="48" spans="1:18" s="108" customFormat="1" ht="9.6" hidden="1" customHeight="1">
      <c r="A48" s="133"/>
      <c r="B48" s="111"/>
      <c r="C48" s="111"/>
      <c r="D48" s="111"/>
      <c r="E48" s="135"/>
      <c r="F48" s="135"/>
      <c r="H48" s="137"/>
      <c r="I48" s="111"/>
      <c r="J48" s="135"/>
      <c r="K48" s="135"/>
      <c r="L48" s="135"/>
      <c r="M48" s="136"/>
      <c r="N48" s="136"/>
      <c r="O48" s="136"/>
      <c r="P48" s="105"/>
      <c r="Q48" s="106"/>
      <c r="R48" s="107"/>
    </row>
    <row r="49" spans="1:18" s="108" customFormat="1" ht="9.6" hidden="1" customHeight="1">
      <c r="A49" s="133"/>
      <c r="B49" s="135"/>
      <c r="C49" s="135"/>
      <c r="D49" s="111"/>
      <c r="E49" s="135"/>
      <c r="F49" s="135"/>
      <c r="G49" s="135"/>
      <c r="H49" s="135"/>
      <c r="I49" s="111"/>
      <c r="J49" s="135"/>
      <c r="K49" s="138"/>
      <c r="L49" s="135"/>
      <c r="M49" s="136"/>
      <c r="N49" s="136"/>
      <c r="O49" s="136"/>
      <c r="P49" s="105"/>
      <c r="Q49" s="106"/>
      <c r="R49" s="107"/>
    </row>
    <row r="50" spans="1:18" s="108" customFormat="1" ht="9.6" hidden="1" customHeight="1">
      <c r="A50" s="133"/>
      <c r="B50" s="111"/>
      <c r="C50" s="111"/>
      <c r="D50" s="111"/>
      <c r="E50" s="135"/>
      <c r="F50" s="135"/>
      <c r="H50" s="135"/>
      <c r="I50" s="111"/>
      <c r="J50" s="137"/>
      <c r="K50" s="111"/>
      <c r="L50" s="135"/>
      <c r="M50" s="136"/>
      <c r="N50" s="136"/>
      <c r="O50" s="136"/>
      <c r="P50" s="105"/>
      <c r="Q50" s="106"/>
      <c r="R50" s="107"/>
    </row>
    <row r="51" spans="1:18" s="108" customFormat="1" ht="9.6" hidden="1" customHeight="1">
      <c r="A51" s="133"/>
      <c r="B51" s="135"/>
      <c r="C51" s="135"/>
      <c r="D51" s="111"/>
      <c r="E51" s="135"/>
      <c r="F51" s="135"/>
      <c r="G51" s="135"/>
      <c r="H51" s="135"/>
      <c r="I51" s="111"/>
      <c r="J51" s="135"/>
      <c r="K51" s="135"/>
      <c r="L51" s="135"/>
      <c r="M51" s="136"/>
      <c r="N51" s="136"/>
      <c r="O51" s="136"/>
      <c r="P51" s="105"/>
      <c r="Q51" s="106"/>
      <c r="R51" s="107"/>
    </row>
    <row r="52" spans="1:18" s="108" customFormat="1" ht="9.6" hidden="1" customHeight="1">
      <c r="A52" s="133"/>
      <c r="B52" s="111"/>
      <c r="C52" s="111"/>
      <c r="D52" s="111"/>
      <c r="E52" s="135"/>
      <c r="F52" s="135"/>
      <c r="H52" s="137"/>
      <c r="I52" s="111"/>
      <c r="J52" s="135"/>
      <c r="K52" s="135"/>
      <c r="L52" s="135"/>
      <c r="M52" s="136"/>
      <c r="N52" s="136"/>
      <c r="O52" s="136"/>
      <c r="P52" s="105"/>
      <c r="Q52" s="106"/>
      <c r="R52" s="107"/>
    </row>
    <row r="53" spans="1:18" s="108" customFormat="1" ht="9.6" hidden="1" customHeight="1">
      <c r="A53" s="134"/>
      <c r="B53" s="135"/>
      <c r="C53" s="135"/>
      <c r="D53" s="111"/>
      <c r="E53" s="135"/>
      <c r="F53" s="135"/>
      <c r="G53" s="135"/>
      <c r="H53" s="135"/>
      <c r="I53" s="111"/>
      <c r="J53" s="135"/>
      <c r="K53" s="135"/>
      <c r="L53" s="135"/>
      <c r="M53" s="135"/>
      <c r="N53" s="103"/>
      <c r="O53" s="103"/>
      <c r="P53" s="105"/>
      <c r="Q53" s="106"/>
      <c r="R53" s="107"/>
    </row>
    <row r="54" spans="1:18" s="108" customFormat="1" ht="9.6" hidden="1" customHeight="1">
      <c r="A54" s="133"/>
      <c r="B54" s="111"/>
      <c r="C54" s="111"/>
      <c r="D54" s="111"/>
      <c r="E54" s="128"/>
      <c r="F54" s="128"/>
      <c r="G54" s="132"/>
      <c r="H54" s="102"/>
      <c r="I54" s="120"/>
      <c r="J54" s="102"/>
      <c r="K54" s="102"/>
      <c r="L54" s="102"/>
      <c r="M54" s="123"/>
      <c r="N54" s="123"/>
      <c r="O54" s="123"/>
      <c r="P54" s="105"/>
      <c r="Q54" s="106"/>
      <c r="R54" s="107"/>
    </row>
    <row r="55" spans="1:18" s="108" customFormat="1" ht="9.6" hidden="1" customHeight="1">
      <c r="A55" s="134"/>
      <c r="B55" s="135"/>
      <c r="C55" s="135"/>
      <c r="D55" s="111"/>
      <c r="E55" s="135"/>
      <c r="F55" s="135"/>
      <c r="G55" s="135"/>
      <c r="H55" s="135"/>
      <c r="I55" s="111"/>
      <c r="J55" s="135"/>
      <c r="K55" s="135"/>
      <c r="L55" s="135"/>
      <c r="M55" s="136"/>
      <c r="N55" s="136"/>
      <c r="O55" s="136"/>
      <c r="P55" s="105"/>
      <c r="Q55" s="106"/>
      <c r="R55" s="107"/>
    </row>
    <row r="56" spans="1:18" s="108" customFormat="1" ht="9.6" hidden="1" customHeight="1">
      <c r="A56" s="133"/>
      <c r="B56" s="111"/>
      <c r="C56" s="111"/>
      <c r="D56" s="111"/>
      <c r="E56" s="135"/>
      <c r="F56" s="135"/>
      <c r="H56" s="137"/>
      <c r="I56" s="111"/>
      <c r="J56" s="135"/>
      <c r="K56" s="135"/>
      <c r="L56" s="135"/>
      <c r="M56" s="136"/>
      <c r="N56" s="136"/>
      <c r="O56" s="136"/>
      <c r="P56" s="105"/>
      <c r="Q56" s="106"/>
      <c r="R56" s="107"/>
    </row>
    <row r="57" spans="1:18" s="108" customFormat="1" ht="9.6" hidden="1" customHeight="1">
      <c r="A57" s="133"/>
      <c r="B57" s="135"/>
      <c r="C57" s="135"/>
      <c r="D57" s="111"/>
      <c r="E57" s="135"/>
      <c r="F57" s="135"/>
      <c r="G57" s="135"/>
      <c r="H57" s="135"/>
      <c r="I57" s="111"/>
      <c r="J57" s="135"/>
      <c r="K57" s="138"/>
      <c r="L57" s="135"/>
      <c r="M57" s="136"/>
      <c r="N57" s="136"/>
      <c r="O57" s="136"/>
      <c r="P57" s="105"/>
      <c r="Q57" s="106"/>
      <c r="R57" s="107"/>
    </row>
    <row r="58" spans="1:18" s="108" customFormat="1" ht="9.6" hidden="1" customHeight="1">
      <c r="A58" s="133"/>
      <c r="B58" s="111"/>
      <c r="C58" s="111"/>
      <c r="D58" s="111"/>
      <c r="E58" s="135"/>
      <c r="F58" s="135"/>
      <c r="H58" s="135"/>
      <c r="I58" s="111"/>
      <c r="J58" s="137"/>
      <c r="K58" s="111"/>
      <c r="L58" s="135"/>
      <c r="M58" s="136"/>
      <c r="N58" s="136"/>
      <c r="O58" s="136"/>
      <c r="P58" s="105"/>
      <c r="Q58" s="106"/>
      <c r="R58" s="107"/>
    </row>
    <row r="59" spans="1:18" s="108" customFormat="1" ht="9.6" hidden="1" customHeight="1">
      <c r="A59" s="133"/>
      <c r="B59" s="135"/>
      <c r="C59" s="135"/>
      <c r="D59" s="111"/>
      <c r="E59" s="135"/>
      <c r="F59" s="135"/>
      <c r="G59" s="135"/>
      <c r="H59" s="135"/>
      <c r="I59" s="111"/>
      <c r="J59" s="135"/>
      <c r="K59" s="135"/>
      <c r="L59" s="135"/>
      <c r="M59" s="136"/>
      <c r="N59" s="136"/>
      <c r="O59" s="136"/>
      <c r="P59" s="105"/>
      <c r="Q59" s="106"/>
      <c r="R59" s="139"/>
    </row>
    <row r="60" spans="1:18" s="108" customFormat="1" ht="9.6" hidden="1" customHeight="1">
      <c r="A60" s="133"/>
      <c r="B60" s="111"/>
      <c r="C60" s="111"/>
      <c r="D60" s="111"/>
      <c r="E60" s="135"/>
      <c r="F60" s="135"/>
      <c r="H60" s="137"/>
      <c r="I60" s="111"/>
      <c r="J60" s="135"/>
      <c r="K60" s="135"/>
      <c r="L60" s="135"/>
      <c r="M60" s="136"/>
      <c r="N60" s="136"/>
      <c r="O60" s="136"/>
      <c r="P60" s="105"/>
      <c r="Q60" s="106"/>
      <c r="R60" s="107"/>
    </row>
    <row r="61" spans="1:18" s="108" customFormat="1" ht="9.6" hidden="1" customHeight="1">
      <c r="A61" s="133"/>
      <c r="B61" s="135"/>
      <c r="C61" s="135"/>
      <c r="D61" s="111"/>
      <c r="E61" s="135"/>
      <c r="F61" s="135"/>
      <c r="G61" s="135"/>
      <c r="H61" s="135"/>
      <c r="I61" s="111"/>
      <c r="J61" s="135"/>
      <c r="K61" s="135"/>
      <c r="L61" s="135"/>
      <c r="M61" s="136"/>
      <c r="N61" s="136"/>
      <c r="O61" s="136"/>
      <c r="P61" s="105"/>
      <c r="Q61" s="106"/>
      <c r="R61" s="107"/>
    </row>
    <row r="62" spans="1:18" s="108" customFormat="1" ht="9.6" hidden="1" customHeight="1">
      <c r="A62" s="133"/>
      <c r="B62" s="111"/>
      <c r="C62" s="111"/>
      <c r="D62" s="111"/>
      <c r="E62" s="135"/>
      <c r="F62" s="135"/>
      <c r="H62" s="135"/>
      <c r="I62" s="111"/>
      <c r="J62" s="135"/>
      <c r="K62" s="135"/>
      <c r="L62" s="137"/>
      <c r="M62" s="111"/>
      <c r="N62" s="135"/>
      <c r="O62" s="136"/>
      <c r="P62" s="105"/>
      <c r="Q62" s="106"/>
      <c r="R62" s="107"/>
    </row>
    <row r="63" spans="1:18" s="108" customFormat="1" ht="9.6" hidden="1" customHeight="1">
      <c r="A63" s="133"/>
      <c r="B63" s="135"/>
      <c r="C63" s="135"/>
      <c r="D63" s="111"/>
      <c r="E63" s="135"/>
      <c r="F63" s="135"/>
      <c r="G63" s="135"/>
      <c r="H63" s="135"/>
      <c r="I63" s="111"/>
      <c r="J63" s="135"/>
      <c r="K63" s="135"/>
      <c r="L63" s="135"/>
      <c r="M63" s="136"/>
      <c r="N63" s="135"/>
      <c r="O63" s="136"/>
      <c r="P63" s="105"/>
      <c r="Q63" s="106"/>
      <c r="R63" s="107"/>
    </row>
    <row r="64" spans="1:18" s="108" customFormat="1" ht="9.6" hidden="1" customHeight="1">
      <c r="A64" s="133"/>
      <c r="B64" s="111"/>
      <c r="C64" s="111"/>
      <c r="D64" s="111"/>
      <c r="E64" s="135"/>
      <c r="F64" s="135"/>
      <c r="H64" s="137"/>
      <c r="I64" s="111"/>
      <c r="J64" s="135"/>
      <c r="K64" s="135"/>
      <c r="L64" s="135"/>
      <c r="M64" s="136"/>
      <c r="N64" s="136"/>
      <c r="O64" s="136"/>
      <c r="P64" s="105"/>
      <c r="Q64" s="106"/>
      <c r="R64" s="107"/>
    </row>
    <row r="65" spans="1:18" s="108" customFormat="1" ht="9.6" hidden="1" customHeight="1">
      <c r="A65" s="133"/>
      <c r="B65" s="135"/>
      <c r="C65" s="135"/>
      <c r="D65" s="111"/>
      <c r="E65" s="135"/>
      <c r="F65" s="135"/>
      <c r="G65" s="135"/>
      <c r="H65" s="135"/>
      <c r="I65" s="111"/>
      <c r="J65" s="135"/>
      <c r="K65" s="138"/>
      <c r="L65" s="135"/>
      <c r="M65" s="136"/>
      <c r="N65" s="136"/>
      <c r="O65" s="136"/>
      <c r="P65" s="105"/>
      <c r="Q65" s="106"/>
      <c r="R65" s="107"/>
    </row>
    <row r="66" spans="1:18" s="108" customFormat="1" ht="9.6" hidden="1" customHeight="1">
      <c r="A66" s="133"/>
      <c r="B66" s="111"/>
      <c r="C66" s="111"/>
      <c r="D66" s="111"/>
      <c r="E66" s="135"/>
      <c r="F66" s="135"/>
      <c r="H66" s="135"/>
      <c r="I66" s="111"/>
      <c r="J66" s="137"/>
      <c r="K66" s="111"/>
      <c r="L66" s="135"/>
      <c r="M66" s="136"/>
      <c r="N66" s="136"/>
      <c r="O66" s="136"/>
      <c r="P66" s="105"/>
      <c r="Q66" s="106"/>
      <c r="R66" s="107"/>
    </row>
    <row r="67" spans="1:18" s="108" customFormat="1" ht="9.6" hidden="1" customHeight="1">
      <c r="A67" s="133"/>
      <c r="B67" s="135"/>
      <c r="C67" s="135"/>
      <c r="D67" s="111"/>
      <c r="E67" s="135"/>
      <c r="F67" s="135"/>
      <c r="G67" s="135"/>
      <c r="H67" s="135"/>
      <c r="I67" s="111"/>
      <c r="J67" s="135"/>
      <c r="K67" s="135"/>
      <c r="L67" s="135"/>
      <c r="M67" s="136"/>
      <c r="N67" s="136"/>
      <c r="O67" s="136"/>
      <c r="P67" s="105"/>
      <c r="Q67" s="106"/>
      <c r="R67" s="107"/>
    </row>
    <row r="68" spans="1:18" s="108" customFormat="1" ht="9.6" hidden="1" customHeight="1">
      <c r="A68" s="133"/>
      <c r="B68" s="111"/>
      <c r="C68" s="111"/>
      <c r="D68" s="111"/>
      <c r="E68" s="135"/>
      <c r="F68" s="135"/>
      <c r="H68" s="137"/>
      <c r="I68" s="111"/>
      <c r="J68" s="135"/>
      <c r="K68" s="135"/>
      <c r="L68" s="135"/>
      <c r="M68" s="136"/>
      <c r="N68" s="136"/>
      <c r="O68" s="136"/>
      <c r="P68" s="105"/>
      <c r="Q68" s="106"/>
      <c r="R68" s="107"/>
    </row>
    <row r="69" spans="1:18" s="108" customFormat="1" ht="9.6" customHeight="1">
      <c r="A69" s="134"/>
      <c r="B69" s="135"/>
      <c r="C69" s="135"/>
      <c r="D69" s="111"/>
      <c r="E69" s="135"/>
      <c r="F69" s="135"/>
      <c r="G69" s="135"/>
      <c r="H69" s="135"/>
      <c r="I69" s="111"/>
      <c r="J69" s="135"/>
      <c r="K69" s="135"/>
      <c r="L69" s="135"/>
      <c r="M69" s="135"/>
      <c r="N69" s="103"/>
      <c r="O69" s="103"/>
      <c r="P69" s="105"/>
      <c r="Q69" s="106"/>
      <c r="R69" s="107"/>
    </row>
    <row r="70" spans="1:18" s="146" customFormat="1" ht="6.75" customHeight="1">
      <c r="A70" s="140"/>
      <c r="B70" s="140"/>
      <c r="C70" s="140"/>
      <c r="D70" s="140"/>
      <c r="E70" s="141"/>
      <c r="F70" s="141"/>
      <c r="G70" s="141"/>
      <c r="H70" s="141"/>
      <c r="I70" s="142"/>
      <c r="J70" s="143"/>
      <c r="K70" s="144"/>
      <c r="L70" s="143"/>
      <c r="M70" s="144"/>
      <c r="N70" s="143"/>
      <c r="O70" s="144"/>
      <c r="P70" s="143"/>
      <c r="Q70" s="144"/>
      <c r="R70" s="145"/>
    </row>
    <row r="71" spans="1:18" s="159" customFormat="1" ht="10.5" customHeight="1">
      <c r="A71" s="147" t="s">
        <v>200</v>
      </c>
      <c r="B71" s="148"/>
      <c r="C71" s="149"/>
      <c r="D71" s="150" t="s">
        <v>201</v>
      </c>
      <c r="E71" s="151" t="s">
        <v>202</v>
      </c>
      <c r="F71" s="150"/>
      <c r="G71" s="152"/>
      <c r="H71" s="153"/>
      <c r="I71" s="150" t="s">
        <v>201</v>
      </c>
      <c r="J71" s="151" t="s">
        <v>203</v>
      </c>
      <c r="K71" s="154"/>
      <c r="L71" s="151" t="s">
        <v>204</v>
      </c>
      <c r="M71" s="155"/>
      <c r="N71" s="156" t="s">
        <v>205</v>
      </c>
      <c r="O71" s="156"/>
      <c r="P71" s="157"/>
      <c r="Q71" s="158"/>
    </row>
    <row r="72" spans="1:18" s="159" customFormat="1" ht="9" customHeight="1">
      <c r="A72" s="160" t="s">
        <v>206</v>
      </c>
      <c r="B72" s="161"/>
      <c r="C72" s="162"/>
      <c r="D72" s="163">
        <v>1</v>
      </c>
      <c r="E72" s="164" t="str">
        <f>IF(D72&gt;$Q$79,,UPPER(VLOOKUP(D72,'[2]Boys Si Main Draw Prep'!$A$7:$R$134,2)))</f>
        <v>MOHAMMED</v>
      </c>
      <c r="F72" s="165"/>
      <c r="G72" s="164"/>
      <c r="H72" s="166"/>
      <c r="I72" s="167" t="s">
        <v>207</v>
      </c>
      <c r="J72" s="161"/>
      <c r="K72" s="168"/>
      <c r="L72" s="161"/>
      <c r="M72" s="169"/>
      <c r="N72" s="170" t="s">
        <v>208</v>
      </c>
      <c r="O72" s="171"/>
      <c r="P72" s="171"/>
      <c r="Q72" s="172"/>
    </row>
    <row r="73" spans="1:18" s="159" customFormat="1" ht="9" customHeight="1">
      <c r="A73" s="160" t="s">
        <v>209</v>
      </c>
      <c r="B73" s="161"/>
      <c r="C73" s="162"/>
      <c r="D73" s="163">
        <v>2</v>
      </c>
      <c r="E73" s="164" t="str">
        <f>IF(D73&gt;$Q$79,,UPPER(VLOOKUP(D73,'[2]Boys Si Main Draw Prep'!$A$7:$R$134,2)))</f>
        <v>ANDREWS</v>
      </c>
      <c r="F73" s="165"/>
      <c r="G73" s="164"/>
      <c r="H73" s="166"/>
      <c r="I73" s="167" t="s">
        <v>210</v>
      </c>
      <c r="J73" s="161"/>
      <c r="K73" s="168"/>
      <c r="L73" s="161"/>
      <c r="M73" s="169"/>
      <c r="N73" s="173"/>
      <c r="O73" s="174"/>
      <c r="P73" s="175"/>
      <c r="Q73" s="176"/>
    </row>
    <row r="74" spans="1:18" s="159" customFormat="1" ht="9" customHeight="1">
      <c r="A74" s="177" t="s">
        <v>211</v>
      </c>
      <c r="B74" s="175"/>
      <c r="C74" s="178"/>
      <c r="D74" s="163">
        <v>3</v>
      </c>
      <c r="E74" s="164" t="str">
        <f>IF(D74&gt;$Q$79,,UPPER(VLOOKUP(D74,'[2]Boys Si Main Draw Prep'!$A$7:$R$134,2)))</f>
        <v>THOMAS</v>
      </c>
      <c r="F74" s="165"/>
      <c r="G74" s="164"/>
      <c r="H74" s="166"/>
      <c r="I74" s="167" t="s">
        <v>212</v>
      </c>
      <c r="J74" s="161"/>
      <c r="K74" s="168"/>
      <c r="L74" s="161"/>
      <c r="M74" s="169"/>
      <c r="N74" s="170" t="s">
        <v>213</v>
      </c>
      <c r="O74" s="171"/>
      <c r="P74" s="171"/>
      <c r="Q74" s="172"/>
    </row>
    <row r="75" spans="1:18" s="159" customFormat="1" ht="9" customHeight="1">
      <c r="A75" s="179"/>
      <c r="B75" s="85"/>
      <c r="C75" s="180"/>
      <c r="D75" s="163">
        <v>4</v>
      </c>
      <c r="E75" s="164" t="str">
        <f>IF(D75&gt;$Q$79,,UPPER(VLOOKUP(D75,'[2]Boys Si Main Draw Prep'!$A$7:$R$134,2)))</f>
        <v>ESCALANTE</v>
      </c>
      <c r="F75" s="165"/>
      <c r="G75" s="164"/>
      <c r="H75" s="166"/>
      <c r="I75" s="167" t="s">
        <v>214</v>
      </c>
      <c r="J75" s="161"/>
      <c r="K75" s="168"/>
      <c r="L75" s="161"/>
      <c r="M75" s="169"/>
      <c r="N75" s="161"/>
      <c r="O75" s="168"/>
      <c r="P75" s="161"/>
      <c r="Q75" s="169"/>
    </row>
    <row r="76" spans="1:18" s="159" customFormat="1" ht="9" customHeight="1">
      <c r="A76" s="181" t="s">
        <v>215</v>
      </c>
      <c r="B76" s="182"/>
      <c r="C76" s="183"/>
      <c r="D76" s="163"/>
      <c r="E76" s="164"/>
      <c r="F76" s="165"/>
      <c r="G76" s="164"/>
      <c r="H76" s="166"/>
      <c r="I76" s="167" t="s">
        <v>216</v>
      </c>
      <c r="J76" s="161"/>
      <c r="K76" s="168"/>
      <c r="L76" s="161"/>
      <c r="M76" s="169"/>
      <c r="N76" s="175"/>
      <c r="O76" s="174"/>
      <c r="P76" s="175"/>
      <c r="Q76" s="176"/>
    </row>
    <row r="77" spans="1:18" s="159" customFormat="1" ht="9" customHeight="1">
      <c r="A77" s="160" t="s">
        <v>206</v>
      </c>
      <c r="B77" s="161"/>
      <c r="C77" s="162"/>
      <c r="D77" s="163"/>
      <c r="E77" s="164"/>
      <c r="F77" s="165"/>
      <c r="G77" s="164"/>
      <c r="H77" s="166"/>
      <c r="I77" s="167" t="s">
        <v>217</v>
      </c>
      <c r="J77" s="161"/>
      <c r="K77" s="168"/>
      <c r="L77" s="161"/>
      <c r="M77" s="169"/>
      <c r="N77" s="170" t="s">
        <v>218</v>
      </c>
      <c r="O77" s="171"/>
      <c r="P77" s="171"/>
      <c r="Q77" s="172"/>
    </row>
    <row r="78" spans="1:18" s="159" customFormat="1" ht="9" customHeight="1">
      <c r="A78" s="160" t="s">
        <v>219</v>
      </c>
      <c r="B78" s="161"/>
      <c r="C78" s="184"/>
      <c r="D78" s="163"/>
      <c r="E78" s="164"/>
      <c r="F78" s="165"/>
      <c r="G78" s="164"/>
      <c r="H78" s="166"/>
      <c r="I78" s="167" t="s">
        <v>220</v>
      </c>
      <c r="J78" s="161"/>
      <c r="K78" s="168"/>
      <c r="L78" s="161"/>
      <c r="M78" s="169"/>
      <c r="N78" s="161"/>
      <c r="O78" s="168"/>
      <c r="P78" s="161"/>
      <c r="Q78" s="169"/>
    </row>
    <row r="79" spans="1:18" s="159" customFormat="1" ht="9" customHeight="1">
      <c r="A79" s="177" t="s">
        <v>221</v>
      </c>
      <c r="B79" s="175"/>
      <c r="C79" s="185"/>
      <c r="D79" s="186"/>
      <c r="E79" s="187"/>
      <c r="F79" s="188"/>
      <c r="G79" s="187"/>
      <c r="H79" s="189"/>
      <c r="I79" s="190" t="s">
        <v>222</v>
      </c>
      <c r="J79" s="175"/>
      <c r="K79" s="174"/>
      <c r="L79" s="175"/>
      <c r="M79" s="176"/>
      <c r="N79" s="175" t="str">
        <f>Q4</f>
        <v>Lamech Kevin Clarke</v>
      </c>
      <c r="O79" s="174"/>
      <c r="P79" s="175"/>
      <c r="Q79" s="191">
        <f>MIN(4,'[2]Boys Si Main Draw Prep'!R5)</f>
        <v>4</v>
      </c>
    </row>
  </sheetData>
  <mergeCells count="2">
    <mergeCell ref="E2:L2"/>
    <mergeCell ref="A4:H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27" priority="1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26" priority="11" stopIfTrue="1">
      <formula>AND($N$1="CU",H8="Umpire")</formula>
    </cfRule>
    <cfRule type="expression" dxfId="25" priority="12" stopIfTrue="1">
      <formula>AND($N$1="CU",H8&lt;&gt;"Umpire",I8&lt;&gt;"")</formula>
    </cfRule>
    <cfRule type="expression" dxfId="24" priority="13" stopIfTrue="1">
      <formula>AND($N$1="CU",H8&lt;&gt;"Umpire")</formula>
    </cfRule>
  </conditionalFormatting>
  <conditionalFormatting sqref="D53 D47 D45 D43 D41 D39 D69 D67 D49 D65 D63 D61 D59 D57 D55 D51">
    <cfRule type="expression" dxfId="23" priority="10" stopIfTrue="1">
      <formula>AND($D39&lt;9,$C39&gt;0)</formula>
    </cfRule>
  </conditionalFormatting>
  <conditionalFormatting sqref="E55 E57 E59 E61 E63 E65 E67 E69 E39 E41 E43 E45 E47 E49 E51 E53">
    <cfRule type="cellIs" dxfId="22" priority="8" stopIfTrue="1" operator="equal">
      <formula>"Bye"</formula>
    </cfRule>
    <cfRule type="expression" dxfId="21" priority="9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0" priority="6" stopIfTrue="1">
      <formula>I8="as"</formula>
    </cfRule>
    <cfRule type="expression" dxfId="19" priority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18" priority="4" stopIfTrue="1" operator="equal">
      <formula>"QA"</formula>
    </cfRule>
    <cfRule type="cellIs" dxfId="17" priority="5" stopIfTrue="1" operator="equal">
      <formula>"DA"</formula>
    </cfRule>
  </conditionalFormatting>
  <conditionalFormatting sqref="I8 I12 I16 I20 I24 I28 I32 I36 M30 M14 K10 K34 Q79 K18 K26 O22">
    <cfRule type="expression" dxfId="16" priority="3" stopIfTrue="1">
      <formula>$N$1="CU"</formula>
    </cfRule>
  </conditionalFormatting>
  <conditionalFormatting sqref="E35 E37 E25 E33 E31 E29 E27 E23 E19 E21 E9 E17 E15 E13 E11 E7">
    <cfRule type="cellIs" dxfId="15" priority="2" stopIfTrue="1" operator="equal">
      <formula>"Bye"</formula>
    </cfRule>
  </conditionalFormatting>
  <conditionalFormatting sqref="D9 D7 D11 D13 D15 D17 D19 D21 D23 D25 D27 D29 D31 D33 D35 D37">
    <cfRule type="expression" dxfId="14" priority="1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433070866141736" right="0.35433070866141736" top="0.39370078740157483" bottom="0.39370078740157483" header="0" footer="0"/>
  <pageSetup paperSize="9" scale="97" orientation="landscape" horizontalDpi="36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Boys'10 RR G1 - G5</vt:lpstr>
      <vt:lpstr>Boys'12 RR G1 - G7</vt:lpstr>
      <vt:lpstr>Boys'14 RR G1 - G4</vt:lpstr>
      <vt:lpstr>Girls'10 RR G1 - G2</vt:lpstr>
      <vt:lpstr>Girls'12 RR G1 - G2</vt:lpstr>
      <vt:lpstr>Girls'14 RR G1 - G6</vt:lpstr>
      <vt:lpstr>Boys 16 Si Main </vt:lpstr>
      <vt:lpstr>Girls 16 Si Main </vt:lpstr>
      <vt:lpstr>Boys 18 Si Main </vt:lpstr>
      <vt:lpstr>Girls 18 Si Main </vt:lpstr>
      <vt:lpstr>'Boys 16 Si Main '!Print_Area</vt:lpstr>
      <vt:lpstr>'Boys 18 Si Main '!Print_Area</vt:lpstr>
      <vt:lpstr>'Boys''10 RR G1 - G5'!Print_Area</vt:lpstr>
      <vt:lpstr>'Boys''12 RR G1 - G7'!Print_Area</vt:lpstr>
      <vt:lpstr>'Boys''14 RR G1 - G4'!Print_Area</vt:lpstr>
      <vt:lpstr>'Girls 16 Si Main '!Print_Area</vt:lpstr>
      <vt:lpstr>'Girls 18 Si Main '!Print_Area</vt:lpstr>
      <vt:lpstr>'Girls''10 RR G1 - G2'!Print_Area</vt:lpstr>
      <vt:lpstr>'Girls''12 RR G1 - G2'!Print_Area</vt:lpstr>
      <vt:lpstr>'Girls''14 RR G1 - G6'!Print_Area</vt:lpstr>
      <vt:lpstr>'Boys''10 RR G1 - G5'!Print_Titles</vt:lpstr>
      <vt:lpstr>'Boys''12 RR G1 - G7'!Print_Titles</vt:lpstr>
      <vt:lpstr>'Boys''14 RR G1 - G4'!Print_Titles</vt:lpstr>
      <vt:lpstr>'Girls''10 RR G1 - G2'!Print_Titles</vt:lpstr>
      <vt:lpstr>'Girls''12 RR G1 - G2'!Print_Titles</vt:lpstr>
      <vt:lpstr>'Girls''14 RR G1 - G6'!Print_Titles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jamille</cp:lastModifiedBy>
  <cp:lastPrinted>2016-10-26T16:06:29Z</cp:lastPrinted>
  <dcterms:created xsi:type="dcterms:W3CDTF">2016-10-26T02:34:51Z</dcterms:created>
  <dcterms:modified xsi:type="dcterms:W3CDTF">2016-10-27T13:02:17Z</dcterms:modified>
</cp:coreProperties>
</file>