
<file path=[Content_Types].xml><?xml version="1.0" encoding="utf-8"?>
<Types xmlns="http://schemas.openxmlformats.org/package/2006/content-types">
  <Override PartName="/xl/worksheets/sheet24.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drawings/drawing26.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comments14.xml" ContentType="application/vnd.openxmlformats-officedocument.spreadsheetml.comments+xml"/>
  <Override PartName="/xl/drawings/drawing31.xml" ContentType="application/vnd.openxmlformats-officedocument.drawing+xml"/>
  <Override PartName="/xl/comments23.xml" ContentType="application/vnd.openxmlformats-officedocument.spreadsheetml.comments+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drawings/drawing5.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25.xml" ContentType="application/vnd.openxmlformats-officedocument.drawing+xml"/>
  <Override PartName="/xl/comments19.xml" ContentType="application/vnd.openxmlformats-officedocument.spreadsheetml.comments+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23.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comments15.xml" ContentType="application/vnd.openxmlformats-officedocument.spreadsheetml.comments+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105" windowWidth="20115" windowHeight="7245" firstSheet="28" activeTab="33"/>
  </bookViews>
  <sheets>
    <sheet name="Boys'10 Nov.RR G1 - G8" sheetId="18" r:id="rId1"/>
    <sheet name="Boys'14 Nov. RR G1 - G2" sheetId="19" r:id="rId2"/>
    <sheet name="Girls'10 Nov.RR G1 - G2" sheetId="20" r:id="rId3"/>
    <sheet name="Girls'14Nov.RR G1 - G2" sheetId="21" r:id="rId4"/>
    <sheet name="Boys 10 Novice " sheetId="28" r:id="rId5"/>
    <sheet name="Boys 14 Novice " sheetId="30" r:id="rId6"/>
    <sheet name="Girls 10 Novice " sheetId="29" r:id="rId7"/>
    <sheet name="Girls 14 Novice " sheetId="31" r:id="rId8"/>
    <sheet name="Boys 10 Si Consol " sheetId="32" r:id="rId9"/>
    <sheet name="Boys 12 Si Consol " sheetId="34" r:id="rId10"/>
    <sheet name="Girls 10 Si Consol" sheetId="33" r:id="rId11"/>
    <sheet name="Girls 14 Si Consol" sheetId="35" r:id="rId12"/>
    <sheet name="Boys'10 RR G1 - G4" sheetId="22" r:id="rId13"/>
    <sheet name="Boys'12 RR G1 - G84" sheetId="23" r:id="rId14"/>
    <sheet name="Boys'14 RR G1 - G6" sheetId="24" r:id="rId15"/>
    <sheet name="Girls'10 RR G1 - G2" sheetId="25" r:id="rId16"/>
    <sheet name="Girls'12 RR G1 " sheetId="26" r:id="rId17"/>
    <sheet name="Girls'14 RR G1 - G4" sheetId="27" r:id="rId18"/>
    <sheet name="Boys 10 Si Main " sheetId="1" r:id="rId19"/>
    <sheet name="Boys 12 Si Main " sheetId="5" r:id="rId20"/>
    <sheet name="Boys 14 Si Main " sheetId="10" r:id="rId21"/>
    <sheet name="Boys 18 Si Main " sheetId="13" r:id="rId22"/>
    <sheet name="Girls 10 Si Main " sheetId="2" r:id="rId23"/>
    <sheet name="Girls 12 Si Main " sheetId="6" r:id="rId24"/>
    <sheet name="Girls 14 Si Main " sheetId="9" r:id="rId25"/>
    <sheet name="Girls 18 Si Main " sheetId="14" r:id="rId26"/>
    <sheet name="Boys 10 Do Main " sheetId="3" r:id="rId27"/>
    <sheet name="Boys 12 Do Main " sheetId="7" r:id="rId28"/>
    <sheet name="Boys 14 Do Main " sheetId="11" r:id="rId29"/>
    <sheet name="Boys 18 1Do Main " sheetId="16" r:id="rId30"/>
    <sheet name="Girls 10 Do Main " sheetId="4" r:id="rId31"/>
    <sheet name="Girls 12 Do Main " sheetId="8" r:id="rId32"/>
    <sheet name="Girls 14 Do Main " sheetId="12" r:id="rId33"/>
    <sheet name="Honor Roll" sheetId="17"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Order1" hidden="1">255</definedName>
    <definedName name="Combo_MD" localSheetId="26" hidden="1">{"'Sheet5'!$A$1:$F$68"}</definedName>
    <definedName name="Combo_MD" localSheetId="4" hidden="1">{"'Sheet5'!$A$1:$F$68"}</definedName>
    <definedName name="Combo_MD" localSheetId="8" hidden="1">{"'Sheet5'!$A$1:$F$68"}</definedName>
    <definedName name="Combo_MD" localSheetId="27" hidden="1">{"'Sheet5'!$A$1:$F$68"}</definedName>
    <definedName name="Combo_MD" localSheetId="9" hidden="1">{"'Sheet5'!$A$1:$F$68"}</definedName>
    <definedName name="Combo_MD" localSheetId="19" hidden="1">{"'Sheet5'!$A$1:$F$68"}</definedName>
    <definedName name="Combo_MD" localSheetId="28" hidden="1">{"'Sheet5'!$A$1:$F$68"}</definedName>
    <definedName name="Combo_MD" localSheetId="5" hidden="1">{"'Sheet5'!$A$1:$F$68"}</definedName>
    <definedName name="Combo_MD" localSheetId="20" hidden="1">{"'Sheet5'!$A$1:$F$68"}</definedName>
    <definedName name="Combo_MD" localSheetId="29" hidden="1">{"'Sheet5'!$A$1:$F$68"}</definedName>
    <definedName name="Combo_MD" localSheetId="21" hidden="1">{"'Sheet5'!$A$1:$F$68"}</definedName>
    <definedName name="Combo_MD" localSheetId="0" hidden="1">{"'Sheet5'!$A$1:$F$68"}</definedName>
    <definedName name="Combo_MD" localSheetId="12" hidden="1">{"'Sheet5'!$A$1:$F$68"}</definedName>
    <definedName name="Combo_MD" localSheetId="13" hidden="1">{"'Sheet5'!$A$1:$F$68"}</definedName>
    <definedName name="Combo_MD" localSheetId="1" hidden="1">{"'Sheet5'!$A$1:$F$68"}</definedName>
    <definedName name="Combo_MD" localSheetId="14" hidden="1">{"'Sheet5'!$A$1:$F$68"}</definedName>
    <definedName name="Combo_MD" localSheetId="30" hidden="1">{"'Sheet5'!$A$1:$F$68"}</definedName>
    <definedName name="Combo_MD" localSheetId="6" hidden="1">{"'Sheet5'!$A$1:$F$68"}</definedName>
    <definedName name="Combo_MD" localSheetId="10" hidden="1">{"'Sheet5'!$A$1:$F$68"}</definedName>
    <definedName name="Combo_MD" localSheetId="22" hidden="1">{"'Sheet5'!$A$1:$F$68"}</definedName>
    <definedName name="Combo_MD" localSheetId="31" hidden="1">{"'Sheet5'!$A$1:$F$68"}</definedName>
    <definedName name="Combo_MD" localSheetId="23" hidden="1">{"'Sheet5'!$A$1:$F$68"}</definedName>
    <definedName name="Combo_MD" localSheetId="32" hidden="1">{"'Sheet5'!$A$1:$F$68"}</definedName>
    <definedName name="Combo_MD" localSheetId="7" hidden="1">{"'Sheet5'!$A$1:$F$68"}</definedName>
    <definedName name="Combo_MD" localSheetId="11" hidden="1">{"'Sheet5'!$A$1:$F$68"}</definedName>
    <definedName name="Combo_MD" localSheetId="24" hidden="1">{"'Sheet5'!$A$1:$F$68"}</definedName>
    <definedName name="Combo_MD" localSheetId="25" hidden="1">{"'Sheet5'!$A$1:$F$68"}</definedName>
    <definedName name="Combo_MD" localSheetId="2" hidden="1">{"'Sheet5'!$A$1:$F$68"}</definedName>
    <definedName name="Combo_MD" localSheetId="15" hidden="1">{"'Sheet5'!$A$1:$F$68"}</definedName>
    <definedName name="Combo_MD" localSheetId="16" hidden="1">{"'Sheet5'!$A$1:$F$68"}</definedName>
    <definedName name="Combo_MD" localSheetId="17" hidden="1">{"'Sheet5'!$A$1:$F$68"}</definedName>
    <definedName name="Combo_MD" localSheetId="3" hidden="1">{"'Sheet5'!$A$1:$F$68"}</definedName>
    <definedName name="Combo_MD" localSheetId="33" hidden="1">{"'Sheet5'!$A$1:$F$68"}</definedName>
    <definedName name="Combo_MD" hidden="1">{"'Sheet5'!$A$1:$F$68"}</definedName>
    <definedName name="Combo_QD_32" localSheetId="26" hidden="1">{"'Sheet5'!$A$1:$F$68"}</definedName>
    <definedName name="Combo_QD_32" localSheetId="4" hidden="1">{"'Sheet5'!$A$1:$F$68"}</definedName>
    <definedName name="Combo_QD_32" localSheetId="8" hidden="1">{"'Sheet5'!$A$1:$F$68"}</definedName>
    <definedName name="Combo_QD_32" localSheetId="27" hidden="1">{"'Sheet5'!$A$1:$F$68"}</definedName>
    <definedName name="Combo_QD_32" localSheetId="9" hidden="1">{"'Sheet5'!$A$1:$F$68"}</definedName>
    <definedName name="Combo_QD_32" localSheetId="19" hidden="1">{"'Sheet5'!$A$1:$F$68"}</definedName>
    <definedName name="Combo_QD_32" localSheetId="28" hidden="1">{"'Sheet5'!$A$1:$F$68"}</definedName>
    <definedName name="Combo_QD_32" localSheetId="5" hidden="1">{"'Sheet5'!$A$1:$F$68"}</definedName>
    <definedName name="Combo_QD_32" localSheetId="20" hidden="1">{"'Sheet5'!$A$1:$F$68"}</definedName>
    <definedName name="Combo_QD_32" localSheetId="29" hidden="1">{"'Sheet5'!$A$1:$F$68"}</definedName>
    <definedName name="Combo_QD_32" localSheetId="21" hidden="1">{"'Sheet5'!$A$1:$F$68"}</definedName>
    <definedName name="Combo_QD_32" localSheetId="0" hidden="1">{"'Sheet5'!$A$1:$F$68"}</definedName>
    <definedName name="Combo_QD_32" localSheetId="12" hidden="1">{"'Sheet5'!$A$1:$F$68"}</definedName>
    <definedName name="Combo_QD_32" localSheetId="13" hidden="1">{"'Sheet5'!$A$1:$F$68"}</definedName>
    <definedName name="Combo_QD_32" localSheetId="1" hidden="1">{"'Sheet5'!$A$1:$F$68"}</definedName>
    <definedName name="Combo_QD_32" localSheetId="14" hidden="1">{"'Sheet5'!$A$1:$F$68"}</definedName>
    <definedName name="Combo_QD_32" localSheetId="30" hidden="1">{"'Sheet5'!$A$1:$F$68"}</definedName>
    <definedName name="Combo_QD_32" localSheetId="6" hidden="1">{"'Sheet5'!$A$1:$F$68"}</definedName>
    <definedName name="Combo_QD_32" localSheetId="10" hidden="1">{"'Sheet5'!$A$1:$F$68"}</definedName>
    <definedName name="Combo_QD_32" localSheetId="22" hidden="1">{"'Sheet5'!$A$1:$F$68"}</definedName>
    <definedName name="Combo_QD_32" localSheetId="31" hidden="1">{"'Sheet5'!$A$1:$F$68"}</definedName>
    <definedName name="Combo_QD_32" localSheetId="23" hidden="1">{"'Sheet5'!$A$1:$F$68"}</definedName>
    <definedName name="Combo_QD_32" localSheetId="32" hidden="1">{"'Sheet5'!$A$1:$F$68"}</definedName>
    <definedName name="Combo_QD_32" localSheetId="7" hidden="1">{"'Sheet5'!$A$1:$F$68"}</definedName>
    <definedName name="Combo_QD_32" localSheetId="11" hidden="1">{"'Sheet5'!$A$1:$F$68"}</definedName>
    <definedName name="Combo_QD_32" localSheetId="24" hidden="1">{"'Sheet5'!$A$1:$F$68"}</definedName>
    <definedName name="Combo_QD_32" localSheetId="25" hidden="1">{"'Sheet5'!$A$1:$F$68"}</definedName>
    <definedName name="Combo_QD_32" localSheetId="2" hidden="1">{"'Sheet5'!$A$1:$F$68"}</definedName>
    <definedName name="Combo_QD_32" localSheetId="15" hidden="1">{"'Sheet5'!$A$1:$F$68"}</definedName>
    <definedName name="Combo_QD_32" localSheetId="16" hidden="1">{"'Sheet5'!$A$1:$F$68"}</definedName>
    <definedName name="Combo_QD_32" localSheetId="17" hidden="1">{"'Sheet5'!$A$1:$F$68"}</definedName>
    <definedName name="Combo_QD_32" localSheetId="3" hidden="1">{"'Sheet5'!$A$1:$F$68"}</definedName>
    <definedName name="Combo_QD_32" localSheetId="33" hidden="1">{"'Sheet5'!$A$1:$F$68"}</definedName>
    <definedName name="Combo_QD_32" hidden="1">{"'Sheet5'!$A$1:$F$68"}</definedName>
    <definedName name="Combo_Qual" localSheetId="26" hidden="1">{"'Sheet5'!$A$1:$F$68"}</definedName>
    <definedName name="Combo_Qual" localSheetId="4" hidden="1">{"'Sheet5'!$A$1:$F$68"}</definedName>
    <definedName name="Combo_Qual" localSheetId="8" hidden="1">{"'Sheet5'!$A$1:$F$68"}</definedName>
    <definedName name="Combo_Qual" localSheetId="27" hidden="1">{"'Sheet5'!$A$1:$F$68"}</definedName>
    <definedName name="Combo_Qual" localSheetId="9" hidden="1">{"'Sheet5'!$A$1:$F$68"}</definedName>
    <definedName name="Combo_Qual" localSheetId="19" hidden="1">{"'Sheet5'!$A$1:$F$68"}</definedName>
    <definedName name="Combo_Qual" localSheetId="28" hidden="1">{"'Sheet5'!$A$1:$F$68"}</definedName>
    <definedName name="Combo_Qual" localSheetId="5" hidden="1">{"'Sheet5'!$A$1:$F$68"}</definedName>
    <definedName name="Combo_Qual" localSheetId="20" hidden="1">{"'Sheet5'!$A$1:$F$68"}</definedName>
    <definedName name="Combo_Qual" localSheetId="29" hidden="1">{"'Sheet5'!$A$1:$F$68"}</definedName>
    <definedName name="Combo_Qual" localSheetId="21" hidden="1">{"'Sheet5'!$A$1:$F$68"}</definedName>
    <definedName name="Combo_Qual" localSheetId="0" hidden="1">{"'Sheet5'!$A$1:$F$68"}</definedName>
    <definedName name="Combo_Qual" localSheetId="12" hidden="1">{"'Sheet5'!$A$1:$F$68"}</definedName>
    <definedName name="Combo_Qual" localSheetId="13" hidden="1">{"'Sheet5'!$A$1:$F$68"}</definedName>
    <definedName name="Combo_Qual" localSheetId="1" hidden="1">{"'Sheet5'!$A$1:$F$68"}</definedName>
    <definedName name="Combo_Qual" localSheetId="14" hidden="1">{"'Sheet5'!$A$1:$F$68"}</definedName>
    <definedName name="Combo_Qual" localSheetId="30" hidden="1">{"'Sheet5'!$A$1:$F$68"}</definedName>
    <definedName name="Combo_Qual" localSheetId="6" hidden="1">{"'Sheet5'!$A$1:$F$68"}</definedName>
    <definedName name="Combo_Qual" localSheetId="10" hidden="1">{"'Sheet5'!$A$1:$F$68"}</definedName>
    <definedName name="Combo_Qual" localSheetId="22" hidden="1">{"'Sheet5'!$A$1:$F$68"}</definedName>
    <definedName name="Combo_Qual" localSheetId="31" hidden="1">{"'Sheet5'!$A$1:$F$68"}</definedName>
    <definedName name="Combo_Qual" localSheetId="23" hidden="1">{"'Sheet5'!$A$1:$F$68"}</definedName>
    <definedName name="Combo_Qual" localSheetId="32" hidden="1">{"'Sheet5'!$A$1:$F$68"}</definedName>
    <definedName name="Combo_Qual" localSheetId="7" hidden="1">{"'Sheet5'!$A$1:$F$68"}</definedName>
    <definedName name="Combo_Qual" localSheetId="11" hidden="1">{"'Sheet5'!$A$1:$F$68"}</definedName>
    <definedName name="Combo_Qual" localSheetId="24" hidden="1">{"'Sheet5'!$A$1:$F$68"}</definedName>
    <definedName name="Combo_Qual" localSheetId="25" hidden="1">{"'Sheet5'!$A$1:$F$68"}</definedName>
    <definedName name="Combo_Qual" localSheetId="2" hidden="1">{"'Sheet5'!$A$1:$F$68"}</definedName>
    <definedName name="Combo_Qual" localSheetId="15" hidden="1">{"'Sheet5'!$A$1:$F$68"}</definedName>
    <definedName name="Combo_Qual" localSheetId="16" hidden="1">{"'Sheet5'!$A$1:$F$68"}</definedName>
    <definedName name="Combo_Qual" localSheetId="17" hidden="1">{"'Sheet5'!$A$1:$F$68"}</definedName>
    <definedName name="Combo_Qual" localSheetId="3" hidden="1">{"'Sheet5'!$A$1:$F$68"}</definedName>
    <definedName name="Combo_Qual" localSheetId="33" hidden="1">{"'Sheet5'!$A$1:$F$68"}</definedName>
    <definedName name="Combo_Qual" hidden="1">{"'Sheet5'!$A$1:$F$68"}</definedName>
    <definedName name="Combo_Qual_128_8" localSheetId="26" hidden="1">{"'Sheet5'!$A$1:$F$68"}</definedName>
    <definedName name="Combo_Qual_128_8" localSheetId="4" hidden="1">{"'Sheet5'!$A$1:$F$68"}</definedName>
    <definedName name="Combo_Qual_128_8" localSheetId="8" hidden="1">{"'Sheet5'!$A$1:$F$68"}</definedName>
    <definedName name="Combo_Qual_128_8" localSheetId="27" hidden="1">{"'Sheet5'!$A$1:$F$68"}</definedName>
    <definedName name="Combo_Qual_128_8" localSheetId="9" hidden="1">{"'Sheet5'!$A$1:$F$68"}</definedName>
    <definedName name="Combo_Qual_128_8" localSheetId="19" hidden="1">{"'Sheet5'!$A$1:$F$68"}</definedName>
    <definedName name="Combo_Qual_128_8" localSheetId="28" hidden="1">{"'Sheet5'!$A$1:$F$68"}</definedName>
    <definedName name="Combo_Qual_128_8" localSheetId="5" hidden="1">{"'Sheet5'!$A$1:$F$68"}</definedName>
    <definedName name="Combo_Qual_128_8" localSheetId="20" hidden="1">{"'Sheet5'!$A$1:$F$68"}</definedName>
    <definedName name="Combo_Qual_128_8" localSheetId="29" hidden="1">{"'Sheet5'!$A$1:$F$68"}</definedName>
    <definedName name="Combo_Qual_128_8" localSheetId="21" hidden="1">{"'Sheet5'!$A$1:$F$68"}</definedName>
    <definedName name="Combo_Qual_128_8" localSheetId="0" hidden="1">{"'Sheet5'!$A$1:$F$68"}</definedName>
    <definedName name="Combo_Qual_128_8" localSheetId="12" hidden="1">{"'Sheet5'!$A$1:$F$68"}</definedName>
    <definedName name="Combo_Qual_128_8" localSheetId="13" hidden="1">{"'Sheet5'!$A$1:$F$68"}</definedName>
    <definedName name="Combo_Qual_128_8" localSheetId="1" hidden="1">{"'Sheet5'!$A$1:$F$68"}</definedName>
    <definedName name="Combo_Qual_128_8" localSheetId="14" hidden="1">{"'Sheet5'!$A$1:$F$68"}</definedName>
    <definedName name="Combo_Qual_128_8" localSheetId="30" hidden="1">{"'Sheet5'!$A$1:$F$68"}</definedName>
    <definedName name="Combo_Qual_128_8" localSheetId="6" hidden="1">{"'Sheet5'!$A$1:$F$68"}</definedName>
    <definedName name="Combo_Qual_128_8" localSheetId="10" hidden="1">{"'Sheet5'!$A$1:$F$68"}</definedName>
    <definedName name="Combo_Qual_128_8" localSheetId="22" hidden="1">{"'Sheet5'!$A$1:$F$68"}</definedName>
    <definedName name="Combo_Qual_128_8" localSheetId="31" hidden="1">{"'Sheet5'!$A$1:$F$68"}</definedName>
    <definedName name="Combo_Qual_128_8" localSheetId="23" hidden="1">{"'Sheet5'!$A$1:$F$68"}</definedName>
    <definedName name="Combo_Qual_128_8" localSheetId="32" hidden="1">{"'Sheet5'!$A$1:$F$68"}</definedName>
    <definedName name="Combo_Qual_128_8" localSheetId="7" hidden="1">{"'Sheet5'!$A$1:$F$68"}</definedName>
    <definedName name="Combo_Qual_128_8" localSheetId="11" hidden="1">{"'Sheet5'!$A$1:$F$68"}</definedName>
    <definedName name="Combo_Qual_128_8" localSheetId="24" hidden="1">{"'Sheet5'!$A$1:$F$68"}</definedName>
    <definedName name="Combo_Qual_128_8" localSheetId="25" hidden="1">{"'Sheet5'!$A$1:$F$68"}</definedName>
    <definedName name="Combo_Qual_128_8" localSheetId="2" hidden="1">{"'Sheet5'!$A$1:$F$68"}</definedName>
    <definedName name="Combo_Qual_128_8" localSheetId="15" hidden="1">{"'Sheet5'!$A$1:$F$68"}</definedName>
    <definedName name="Combo_Qual_128_8" localSheetId="16" hidden="1">{"'Sheet5'!$A$1:$F$68"}</definedName>
    <definedName name="Combo_Qual_128_8" localSheetId="17" hidden="1">{"'Sheet5'!$A$1:$F$68"}</definedName>
    <definedName name="Combo_Qual_128_8" localSheetId="3" hidden="1">{"'Sheet5'!$A$1:$F$68"}</definedName>
    <definedName name="Combo_Qual_128_8" localSheetId="33" hidden="1">{"'Sheet5'!$A$1:$F$68"}</definedName>
    <definedName name="Combo_Qual_128_8" hidden="1">{"'Sheet5'!$A$1:$F$68"}</definedName>
    <definedName name="Combo_Qual_64_8" localSheetId="26" hidden="1">{"'Sheet5'!$A$1:$F$68"}</definedName>
    <definedName name="Combo_Qual_64_8" localSheetId="4" hidden="1">{"'Sheet5'!$A$1:$F$68"}</definedName>
    <definedName name="Combo_Qual_64_8" localSheetId="8" hidden="1">{"'Sheet5'!$A$1:$F$68"}</definedName>
    <definedName name="Combo_Qual_64_8" localSheetId="27" hidden="1">{"'Sheet5'!$A$1:$F$68"}</definedName>
    <definedName name="Combo_Qual_64_8" localSheetId="9" hidden="1">{"'Sheet5'!$A$1:$F$68"}</definedName>
    <definedName name="Combo_Qual_64_8" localSheetId="19" hidden="1">{"'Sheet5'!$A$1:$F$68"}</definedName>
    <definedName name="Combo_Qual_64_8" localSheetId="28" hidden="1">{"'Sheet5'!$A$1:$F$68"}</definedName>
    <definedName name="Combo_Qual_64_8" localSheetId="5" hidden="1">{"'Sheet5'!$A$1:$F$68"}</definedName>
    <definedName name="Combo_Qual_64_8" localSheetId="20" hidden="1">{"'Sheet5'!$A$1:$F$68"}</definedName>
    <definedName name="Combo_Qual_64_8" localSheetId="29" hidden="1">{"'Sheet5'!$A$1:$F$68"}</definedName>
    <definedName name="Combo_Qual_64_8" localSheetId="21" hidden="1">{"'Sheet5'!$A$1:$F$68"}</definedName>
    <definedName name="Combo_Qual_64_8" localSheetId="0" hidden="1">{"'Sheet5'!$A$1:$F$68"}</definedName>
    <definedName name="Combo_Qual_64_8" localSheetId="12" hidden="1">{"'Sheet5'!$A$1:$F$68"}</definedName>
    <definedName name="Combo_Qual_64_8" localSheetId="13" hidden="1">{"'Sheet5'!$A$1:$F$68"}</definedName>
    <definedName name="Combo_Qual_64_8" localSheetId="1" hidden="1">{"'Sheet5'!$A$1:$F$68"}</definedName>
    <definedName name="Combo_Qual_64_8" localSheetId="14" hidden="1">{"'Sheet5'!$A$1:$F$68"}</definedName>
    <definedName name="Combo_Qual_64_8" localSheetId="30" hidden="1">{"'Sheet5'!$A$1:$F$68"}</definedName>
    <definedName name="Combo_Qual_64_8" localSheetId="6" hidden="1">{"'Sheet5'!$A$1:$F$68"}</definedName>
    <definedName name="Combo_Qual_64_8" localSheetId="10" hidden="1">{"'Sheet5'!$A$1:$F$68"}</definedName>
    <definedName name="Combo_Qual_64_8" localSheetId="22" hidden="1">{"'Sheet5'!$A$1:$F$68"}</definedName>
    <definedName name="Combo_Qual_64_8" localSheetId="31" hidden="1">{"'Sheet5'!$A$1:$F$68"}</definedName>
    <definedName name="Combo_Qual_64_8" localSheetId="23" hidden="1">{"'Sheet5'!$A$1:$F$68"}</definedName>
    <definedName name="Combo_Qual_64_8" localSheetId="32" hidden="1">{"'Sheet5'!$A$1:$F$68"}</definedName>
    <definedName name="Combo_Qual_64_8" localSheetId="7" hidden="1">{"'Sheet5'!$A$1:$F$68"}</definedName>
    <definedName name="Combo_Qual_64_8" localSheetId="11" hidden="1">{"'Sheet5'!$A$1:$F$68"}</definedName>
    <definedName name="Combo_Qual_64_8" localSheetId="24" hidden="1">{"'Sheet5'!$A$1:$F$68"}</definedName>
    <definedName name="Combo_Qual_64_8" localSheetId="25" hidden="1">{"'Sheet5'!$A$1:$F$68"}</definedName>
    <definedName name="Combo_Qual_64_8" localSheetId="2" hidden="1">{"'Sheet5'!$A$1:$F$68"}</definedName>
    <definedName name="Combo_Qual_64_8" localSheetId="15" hidden="1">{"'Sheet5'!$A$1:$F$68"}</definedName>
    <definedName name="Combo_Qual_64_8" localSheetId="16" hidden="1">{"'Sheet5'!$A$1:$F$68"}</definedName>
    <definedName name="Combo_Qual_64_8" localSheetId="17" hidden="1">{"'Sheet5'!$A$1:$F$68"}</definedName>
    <definedName name="Combo_Qual_64_8" localSheetId="3" hidden="1">{"'Sheet5'!$A$1:$F$68"}</definedName>
    <definedName name="Combo_Qual_64_8" localSheetId="33" hidden="1">{"'Sheet5'!$A$1:$F$68"}</definedName>
    <definedName name="Combo_Qual_64_8" hidden="1">{"'Sheet5'!$A$1:$F$68"}</definedName>
    <definedName name="Combo2" localSheetId="26" hidden="1">{"'Sheet5'!$A$1:$F$68"}</definedName>
    <definedName name="Combo2" localSheetId="4" hidden="1">{"'Sheet5'!$A$1:$F$68"}</definedName>
    <definedName name="Combo2" localSheetId="8" hidden="1">{"'Sheet5'!$A$1:$F$68"}</definedName>
    <definedName name="Combo2" localSheetId="27" hidden="1">{"'Sheet5'!$A$1:$F$68"}</definedName>
    <definedName name="Combo2" localSheetId="9" hidden="1">{"'Sheet5'!$A$1:$F$68"}</definedName>
    <definedName name="Combo2" localSheetId="19" hidden="1">{"'Sheet5'!$A$1:$F$68"}</definedName>
    <definedName name="Combo2" localSheetId="28" hidden="1">{"'Sheet5'!$A$1:$F$68"}</definedName>
    <definedName name="Combo2" localSheetId="5" hidden="1">{"'Sheet5'!$A$1:$F$68"}</definedName>
    <definedName name="Combo2" localSheetId="20" hidden="1">{"'Sheet5'!$A$1:$F$68"}</definedName>
    <definedName name="Combo2" localSheetId="29" hidden="1">{"'Sheet5'!$A$1:$F$68"}</definedName>
    <definedName name="Combo2" localSheetId="21" hidden="1">{"'Sheet5'!$A$1:$F$68"}</definedName>
    <definedName name="Combo2" localSheetId="0" hidden="1">{"'Sheet5'!$A$1:$F$68"}</definedName>
    <definedName name="Combo2" localSheetId="12" hidden="1">{"'Sheet5'!$A$1:$F$68"}</definedName>
    <definedName name="Combo2" localSheetId="13" hidden="1">{"'Sheet5'!$A$1:$F$68"}</definedName>
    <definedName name="Combo2" localSheetId="1" hidden="1">{"'Sheet5'!$A$1:$F$68"}</definedName>
    <definedName name="Combo2" localSheetId="14" hidden="1">{"'Sheet5'!$A$1:$F$68"}</definedName>
    <definedName name="Combo2" localSheetId="30" hidden="1">{"'Sheet5'!$A$1:$F$68"}</definedName>
    <definedName name="Combo2" localSheetId="6" hidden="1">{"'Sheet5'!$A$1:$F$68"}</definedName>
    <definedName name="Combo2" localSheetId="10" hidden="1">{"'Sheet5'!$A$1:$F$68"}</definedName>
    <definedName name="Combo2" localSheetId="22" hidden="1">{"'Sheet5'!$A$1:$F$68"}</definedName>
    <definedName name="Combo2" localSheetId="31" hidden="1">{"'Sheet5'!$A$1:$F$68"}</definedName>
    <definedName name="Combo2" localSheetId="23" hidden="1">{"'Sheet5'!$A$1:$F$68"}</definedName>
    <definedName name="Combo2" localSheetId="32" hidden="1">{"'Sheet5'!$A$1:$F$68"}</definedName>
    <definedName name="Combo2" localSheetId="7" hidden="1">{"'Sheet5'!$A$1:$F$68"}</definedName>
    <definedName name="Combo2" localSheetId="11" hidden="1">{"'Sheet5'!$A$1:$F$68"}</definedName>
    <definedName name="Combo2" localSheetId="24" hidden="1">{"'Sheet5'!$A$1:$F$68"}</definedName>
    <definedName name="Combo2" localSheetId="25" hidden="1">{"'Sheet5'!$A$1:$F$68"}</definedName>
    <definedName name="Combo2" localSheetId="2" hidden="1">{"'Sheet5'!$A$1:$F$68"}</definedName>
    <definedName name="Combo2" localSheetId="15" hidden="1">{"'Sheet5'!$A$1:$F$68"}</definedName>
    <definedName name="Combo2" localSheetId="16" hidden="1">{"'Sheet5'!$A$1:$F$68"}</definedName>
    <definedName name="Combo2" localSheetId="17" hidden="1">{"'Sheet5'!$A$1:$F$68"}</definedName>
    <definedName name="Combo2" localSheetId="3" hidden="1">{"'Sheet5'!$A$1:$F$68"}</definedName>
    <definedName name="Combo2" localSheetId="33" hidden="1">{"'Sheet5'!$A$1:$F$68"}</definedName>
    <definedName name="Combo2" hidden="1">{"'Sheet5'!$A$1:$F$68"}</definedName>
    <definedName name="Draw1" localSheetId="26" hidden="1">{"'Sheet5'!$A$1:$F$68"}</definedName>
    <definedName name="Draw1" localSheetId="4" hidden="1">{"'Sheet5'!$A$1:$F$68"}</definedName>
    <definedName name="Draw1" localSheetId="8" hidden="1">{"'Sheet5'!$A$1:$F$68"}</definedName>
    <definedName name="Draw1" localSheetId="27" hidden="1">{"'Sheet5'!$A$1:$F$68"}</definedName>
    <definedName name="Draw1" localSheetId="9" hidden="1">{"'Sheet5'!$A$1:$F$68"}</definedName>
    <definedName name="Draw1" localSheetId="19" hidden="1">{"'Sheet5'!$A$1:$F$68"}</definedName>
    <definedName name="Draw1" localSheetId="28" hidden="1">{"'Sheet5'!$A$1:$F$68"}</definedName>
    <definedName name="Draw1" localSheetId="5" hidden="1">{"'Sheet5'!$A$1:$F$68"}</definedName>
    <definedName name="Draw1" localSheetId="20" hidden="1">{"'Sheet5'!$A$1:$F$68"}</definedName>
    <definedName name="Draw1" localSheetId="29" hidden="1">{"'Sheet5'!$A$1:$F$68"}</definedName>
    <definedName name="Draw1" localSheetId="21" hidden="1">{"'Sheet5'!$A$1:$F$68"}</definedName>
    <definedName name="Draw1" localSheetId="0" hidden="1">{"'Sheet5'!$A$1:$F$68"}</definedName>
    <definedName name="Draw1" localSheetId="12" hidden="1">{"'Sheet5'!$A$1:$F$68"}</definedName>
    <definedName name="Draw1" localSheetId="13" hidden="1">{"'Sheet5'!$A$1:$F$68"}</definedName>
    <definedName name="Draw1" localSheetId="1" hidden="1">{"'Sheet5'!$A$1:$F$68"}</definedName>
    <definedName name="Draw1" localSheetId="14" hidden="1">{"'Sheet5'!$A$1:$F$68"}</definedName>
    <definedName name="Draw1" localSheetId="30" hidden="1">{"'Sheet5'!$A$1:$F$68"}</definedName>
    <definedName name="Draw1" localSheetId="6" hidden="1">{"'Sheet5'!$A$1:$F$68"}</definedName>
    <definedName name="Draw1" localSheetId="10" hidden="1">{"'Sheet5'!$A$1:$F$68"}</definedName>
    <definedName name="Draw1" localSheetId="22" hidden="1">{"'Sheet5'!$A$1:$F$68"}</definedName>
    <definedName name="Draw1" localSheetId="31" hidden="1">{"'Sheet5'!$A$1:$F$68"}</definedName>
    <definedName name="Draw1" localSheetId="23" hidden="1">{"'Sheet5'!$A$1:$F$68"}</definedName>
    <definedName name="Draw1" localSheetId="32" hidden="1">{"'Sheet5'!$A$1:$F$68"}</definedName>
    <definedName name="Draw1" localSheetId="7" hidden="1">{"'Sheet5'!$A$1:$F$68"}</definedName>
    <definedName name="Draw1" localSheetId="11" hidden="1">{"'Sheet5'!$A$1:$F$68"}</definedName>
    <definedName name="Draw1" localSheetId="24" hidden="1">{"'Sheet5'!$A$1:$F$68"}</definedName>
    <definedName name="Draw1" localSheetId="25" hidden="1">{"'Sheet5'!$A$1:$F$68"}</definedName>
    <definedName name="Draw1" localSheetId="2" hidden="1">{"'Sheet5'!$A$1:$F$68"}</definedName>
    <definedName name="Draw1" localSheetId="15" hidden="1">{"'Sheet5'!$A$1:$F$68"}</definedName>
    <definedName name="Draw1" localSheetId="16" hidden="1">{"'Sheet5'!$A$1:$F$68"}</definedName>
    <definedName name="Draw1" localSheetId="17" hidden="1">{"'Sheet5'!$A$1:$F$68"}</definedName>
    <definedName name="Draw1" localSheetId="3" hidden="1">{"'Sheet5'!$A$1:$F$68"}</definedName>
    <definedName name="Draw1" localSheetId="33" hidden="1">{"'Sheet5'!$A$1:$F$68"}</definedName>
    <definedName name="Draw1" hidden="1">{"'Sheet5'!$A$1:$F$68"}</definedName>
    <definedName name="Draw10" localSheetId="26" hidden="1">{"'Sheet5'!$A$1:$F$68"}</definedName>
    <definedName name="Draw10" localSheetId="4" hidden="1">{"'Sheet5'!$A$1:$F$68"}</definedName>
    <definedName name="Draw10" localSheetId="8" hidden="1">{"'Sheet5'!$A$1:$F$68"}</definedName>
    <definedName name="Draw10" localSheetId="27" hidden="1">{"'Sheet5'!$A$1:$F$68"}</definedName>
    <definedName name="Draw10" localSheetId="9" hidden="1">{"'Sheet5'!$A$1:$F$68"}</definedName>
    <definedName name="Draw10" localSheetId="19" hidden="1">{"'Sheet5'!$A$1:$F$68"}</definedName>
    <definedName name="Draw10" localSheetId="28" hidden="1">{"'Sheet5'!$A$1:$F$68"}</definedName>
    <definedName name="Draw10" localSheetId="5" hidden="1">{"'Sheet5'!$A$1:$F$68"}</definedName>
    <definedName name="Draw10" localSheetId="20" hidden="1">{"'Sheet5'!$A$1:$F$68"}</definedName>
    <definedName name="Draw10" localSheetId="29" hidden="1">{"'Sheet5'!$A$1:$F$68"}</definedName>
    <definedName name="Draw10" localSheetId="21" hidden="1">{"'Sheet5'!$A$1:$F$68"}</definedName>
    <definedName name="Draw10" localSheetId="0" hidden="1">{"'Sheet5'!$A$1:$F$68"}</definedName>
    <definedName name="Draw10" localSheetId="12" hidden="1">{"'Sheet5'!$A$1:$F$68"}</definedName>
    <definedName name="Draw10" localSheetId="13" hidden="1">{"'Sheet5'!$A$1:$F$68"}</definedName>
    <definedName name="Draw10" localSheetId="1" hidden="1">{"'Sheet5'!$A$1:$F$68"}</definedName>
    <definedName name="Draw10" localSheetId="14" hidden="1">{"'Sheet5'!$A$1:$F$68"}</definedName>
    <definedName name="Draw10" localSheetId="30" hidden="1">{"'Sheet5'!$A$1:$F$68"}</definedName>
    <definedName name="Draw10" localSheetId="6" hidden="1">{"'Sheet5'!$A$1:$F$68"}</definedName>
    <definedName name="Draw10" localSheetId="10" hidden="1">{"'Sheet5'!$A$1:$F$68"}</definedName>
    <definedName name="Draw10" localSheetId="22" hidden="1">{"'Sheet5'!$A$1:$F$68"}</definedName>
    <definedName name="Draw10" localSheetId="31" hidden="1">{"'Sheet5'!$A$1:$F$68"}</definedName>
    <definedName name="Draw10" localSheetId="23" hidden="1">{"'Sheet5'!$A$1:$F$68"}</definedName>
    <definedName name="Draw10" localSheetId="32" hidden="1">{"'Sheet5'!$A$1:$F$68"}</definedName>
    <definedName name="Draw10" localSheetId="7" hidden="1">{"'Sheet5'!$A$1:$F$68"}</definedName>
    <definedName name="Draw10" localSheetId="11" hidden="1">{"'Sheet5'!$A$1:$F$68"}</definedName>
    <definedName name="Draw10" localSheetId="24" hidden="1">{"'Sheet5'!$A$1:$F$68"}</definedName>
    <definedName name="Draw10" localSheetId="25" hidden="1">{"'Sheet5'!$A$1:$F$68"}</definedName>
    <definedName name="Draw10" localSheetId="2" hidden="1">{"'Sheet5'!$A$1:$F$68"}</definedName>
    <definedName name="Draw10" localSheetId="15" hidden="1">{"'Sheet5'!$A$1:$F$68"}</definedName>
    <definedName name="Draw10" localSheetId="16" hidden="1">{"'Sheet5'!$A$1:$F$68"}</definedName>
    <definedName name="Draw10" localSheetId="17" hidden="1">{"'Sheet5'!$A$1:$F$68"}</definedName>
    <definedName name="Draw10" localSheetId="3" hidden="1">{"'Sheet5'!$A$1:$F$68"}</definedName>
    <definedName name="Draw10" localSheetId="33" hidden="1">{"'Sheet5'!$A$1:$F$68"}</definedName>
    <definedName name="Draw10" hidden="1">{"'Sheet5'!$A$1:$F$68"}</definedName>
    <definedName name="Draw11" localSheetId="26" hidden="1">{"'Sheet5'!$A$1:$F$68"}</definedName>
    <definedName name="Draw11" localSheetId="4" hidden="1">{"'Sheet5'!$A$1:$F$68"}</definedName>
    <definedName name="Draw11" localSheetId="8" hidden="1">{"'Sheet5'!$A$1:$F$68"}</definedName>
    <definedName name="Draw11" localSheetId="27" hidden="1">{"'Sheet5'!$A$1:$F$68"}</definedName>
    <definedName name="Draw11" localSheetId="9" hidden="1">{"'Sheet5'!$A$1:$F$68"}</definedName>
    <definedName name="Draw11" localSheetId="19" hidden="1">{"'Sheet5'!$A$1:$F$68"}</definedName>
    <definedName name="Draw11" localSheetId="28" hidden="1">{"'Sheet5'!$A$1:$F$68"}</definedName>
    <definedName name="Draw11" localSheetId="5" hidden="1">{"'Sheet5'!$A$1:$F$68"}</definedName>
    <definedName name="Draw11" localSheetId="20" hidden="1">{"'Sheet5'!$A$1:$F$68"}</definedName>
    <definedName name="Draw11" localSheetId="29" hidden="1">{"'Sheet5'!$A$1:$F$68"}</definedName>
    <definedName name="Draw11" localSheetId="21" hidden="1">{"'Sheet5'!$A$1:$F$68"}</definedName>
    <definedName name="Draw11" localSheetId="0" hidden="1">{"'Sheet5'!$A$1:$F$68"}</definedName>
    <definedName name="Draw11" localSheetId="12" hidden="1">{"'Sheet5'!$A$1:$F$68"}</definedName>
    <definedName name="Draw11" localSheetId="13" hidden="1">{"'Sheet5'!$A$1:$F$68"}</definedName>
    <definedName name="Draw11" localSheetId="1" hidden="1">{"'Sheet5'!$A$1:$F$68"}</definedName>
    <definedName name="Draw11" localSheetId="14" hidden="1">{"'Sheet5'!$A$1:$F$68"}</definedName>
    <definedName name="Draw11" localSheetId="30" hidden="1">{"'Sheet5'!$A$1:$F$68"}</definedName>
    <definedName name="Draw11" localSheetId="6" hidden="1">{"'Sheet5'!$A$1:$F$68"}</definedName>
    <definedName name="Draw11" localSheetId="10" hidden="1">{"'Sheet5'!$A$1:$F$68"}</definedName>
    <definedName name="Draw11" localSheetId="22" hidden="1">{"'Sheet5'!$A$1:$F$68"}</definedName>
    <definedName name="Draw11" localSheetId="31" hidden="1">{"'Sheet5'!$A$1:$F$68"}</definedName>
    <definedName name="Draw11" localSheetId="23" hidden="1">{"'Sheet5'!$A$1:$F$68"}</definedName>
    <definedName name="Draw11" localSheetId="32" hidden="1">{"'Sheet5'!$A$1:$F$68"}</definedName>
    <definedName name="Draw11" localSheetId="7" hidden="1">{"'Sheet5'!$A$1:$F$68"}</definedName>
    <definedName name="Draw11" localSheetId="11" hidden="1">{"'Sheet5'!$A$1:$F$68"}</definedName>
    <definedName name="Draw11" localSheetId="24" hidden="1">{"'Sheet5'!$A$1:$F$68"}</definedName>
    <definedName name="Draw11" localSheetId="25" hidden="1">{"'Sheet5'!$A$1:$F$68"}</definedName>
    <definedName name="Draw11" localSheetId="2" hidden="1">{"'Sheet5'!$A$1:$F$68"}</definedName>
    <definedName name="Draw11" localSheetId="15" hidden="1">{"'Sheet5'!$A$1:$F$68"}</definedName>
    <definedName name="Draw11" localSheetId="16" hidden="1">{"'Sheet5'!$A$1:$F$68"}</definedName>
    <definedName name="Draw11" localSheetId="17" hidden="1">{"'Sheet5'!$A$1:$F$68"}</definedName>
    <definedName name="Draw11" localSheetId="3" hidden="1">{"'Sheet5'!$A$1:$F$68"}</definedName>
    <definedName name="Draw11" localSheetId="33" hidden="1">{"'Sheet5'!$A$1:$F$68"}</definedName>
    <definedName name="Draw11" hidden="1">{"'Sheet5'!$A$1:$F$68"}</definedName>
    <definedName name="Draw12" localSheetId="26" hidden="1">{"'Sheet5'!$A$1:$F$68"}</definedName>
    <definedName name="Draw12" localSheetId="4" hidden="1">{"'Sheet5'!$A$1:$F$68"}</definedName>
    <definedName name="Draw12" localSheetId="8" hidden="1">{"'Sheet5'!$A$1:$F$68"}</definedName>
    <definedName name="Draw12" localSheetId="27" hidden="1">{"'Sheet5'!$A$1:$F$68"}</definedName>
    <definedName name="Draw12" localSheetId="9" hidden="1">{"'Sheet5'!$A$1:$F$68"}</definedName>
    <definedName name="Draw12" localSheetId="19" hidden="1">{"'Sheet5'!$A$1:$F$68"}</definedName>
    <definedName name="Draw12" localSheetId="28" hidden="1">{"'Sheet5'!$A$1:$F$68"}</definedName>
    <definedName name="Draw12" localSheetId="5" hidden="1">{"'Sheet5'!$A$1:$F$68"}</definedName>
    <definedName name="Draw12" localSheetId="20" hidden="1">{"'Sheet5'!$A$1:$F$68"}</definedName>
    <definedName name="Draw12" localSheetId="29" hidden="1">{"'Sheet5'!$A$1:$F$68"}</definedName>
    <definedName name="Draw12" localSheetId="21" hidden="1">{"'Sheet5'!$A$1:$F$68"}</definedName>
    <definedName name="Draw12" localSheetId="0" hidden="1">{"'Sheet5'!$A$1:$F$68"}</definedName>
    <definedName name="Draw12" localSheetId="12" hidden="1">{"'Sheet5'!$A$1:$F$68"}</definedName>
    <definedName name="Draw12" localSheetId="13" hidden="1">{"'Sheet5'!$A$1:$F$68"}</definedName>
    <definedName name="Draw12" localSheetId="1" hidden="1">{"'Sheet5'!$A$1:$F$68"}</definedName>
    <definedName name="Draw12" localSheetId="14" hidden="1">{"'Sheet5'!$A$1:$F$68"}</definedName>
    <definedName name="Draw12" localSheetId="30" hidden="1">{"'Sheet5'!$A$1:$F$68"}</definedName>
    <definedName name="Draw12" localSheetId="6" hidden="1">{"'Sheet5'!$A$1:$F$68"}</definedName>
    <definedName name="Draw12" localSheetId="10" hidden="1">{"'Sheet5'!$A$1:$F$68"}</definedName>
    <definedName name="Draw12" localSheetId="22" hidden="1">{"'Sheet5'!$A$1:$F$68"}</definedName>
    <definedName name="Draw12" localSheetId="31" hidden="1">{"'Sheet5'!$A$1:$F$68"}</definedName>
    <definedName name="Draw12" localSheetId="23" hidden="1">{"'Sheet5'!$A$1:$F$68"}</definedName>
    <definedName name="Draw12" localSheetId="32" hidden="1">{"'Sheet5'!$A$1:$F$68"}</definedName>
    <definedName name="Draw12" localSheetId="7" hidden="1">{"'Sheet5'!$A$1:$F$68"}</definedName>
    <definedName name="Draw12" localSheetId="11" hidden="1">{"'Sheet5'!$A$1:$F$68"}</definedName>
    <definedName name="Draw12" localSheetId="24" hidden="1">{"'Sheet5'!$A$1:$F$68"}</definedName>
    <definedName name="Draw12" localSheetId="25" hidden="1">{"'Sheet5'!$A$1:$F$68"}</definedName>
    <definedName name="Draw12" localSheetId="2" hidden="1">{"'Sheet5'!$A$1:$F$68"}</definedName>
    <definedName name="Draw12" localSheetId="15" hidden="1">{"'Sheet5'!$A$1:$F$68"}</definedName>
    <definedName name="Draw12" localSheetId="16" hidden="1">{"'Sheet5'!$A$1:$F$68"}</definedName>
    <definedName name="Draw12" localSheetId="17" hidden="1">{"'Sheet5'!$A$1:$F$68"}</definedName>
    <definedName name="Draw12" localSheetId="3" hidden="1">{"'Sheet5'!$A$1:$F$68"}</definedName>
    <definedName name="Draw12" localSheetId="33" hidden="1">{"'Sheet5'!$A$1:$F$68"}</definedName>
    <definedName name="Draw12" hidden="1">{"'Sheet5'!$A$1:$F$68"}</definedName>
    <definedName name="Draw13" localSheetId="26" hidden="1">{"'Sheet5'!$A$1:$F$68"}</definedName>
    <definedName name="Draw13" localSheetId="4" hidden="1">{"'Sheet5'!$A$1:$F$68"}</definedName>
    <definedName name="Draw13" localSheetId="8" hidden="1">{"'Sheet5'!$A$1:$F$68"}</definedName>
    <definedName name="Draw13" localSheetId="27" hidden="1">{"'Sheet5'!$A$1:$F$68"}</definedName>
    <definedName name="Draw13" localSheetId="9" hidden="1">{"'Sheet5'!$A$1:$F$68"}</definedName>
    <definedName name="Draw13" localSheetId="19" hidden="1">{"'Sheet5'!$A$1:$F$68"}</definedName>
    <definedName name="Draw13" localSheetId="28" hidden="1">{"'Sheet5'!$A$1:$F$68"}</definedName>
    <definedName name="Draw13" localSheetId="5" hidden="1">{"'Sheet5'!$A$1:$F$68"}</definedName>
    <definedName name="Draw13" localSheetId="20" hidden="1">{"'Sheet5'!$A$1:$F$68"}</definedName>
    <definedName name="Draw13" localSheetId="29" hidden="1">{"'Sheet5'!$A$1:$F$68"}</definedName>
    <definedName name="Draw13" localSheetId="21" hidden="1">{"'Sheet5'!$A$1:$F$68"}</definedName>
    <definedName name="Draw13" localSheetId="0" hidden="1">{"'Sheet5'!$A$1:$F$68"}</definedName>
    <definedName name="Draw13" localSheetId="12" hidden="1">{"'Sheet5'!$A$1:$F$68"}</definedName>
    <definedName name="Draw13" localSheetId="13" hidden="1">{"'Sheet5'!$A$1:$F$68"}</definedName>
    <definedName name="Draw13" localSheetId="1" hidden="1">{"'Sheet5'!$A$1:$F$68"}</definedName>
    <definedName name="Draw13" localSheetId="14" hidden="1">{"'Sheet5'!$A$1:$F$68"}</definedName>
    <definedName name="Draw13" localSheetId="30" hidden="1">{"'Sheet5'!$A$1:$F$68"}</definedName>
    <definedName name="Draw13" localSheetId="6" hidden="1">{"'Sheet5'!$A$1:$F$68"}</definedName>
    <definedName name="Draw13" localSheetId="10" hidden="1">{"'Sheet5'!$A$1:$F$68"}</definedName>
    <definedName name="Draw13" localSheetId="22" hidden="1">{"'Sheet5'!$A$1:$F$68"}</definedName>
    <definedName name="Draw13" localSheetId="31" hidden="1">{"'Sheet5'!$A$1:$F$68"}</definedName>
    <definedName name="Draw13" localSheetId="23" hidden="1">{"'Sheet5'!$A$1:$F$68"}</definedName>
    <definedName name="Draw13" localSheetId="32" hidden="1">{"'Sheet5'!$A$1:$F$68"}</definedName>
    <definedName name="Draw13" localSheetId="7" hidden="1">{"'Sheet5'!$A$1:$F$68"}</definedName>
    <definedName name="Draw13" localSheetId="11" hidden="1">{"'Sheet5'!$A$1:$F$68"}</definedName>
    <definedName name="Draw13" localSheetId="24" hidden="1">{"'Sheet5'!$A$1:$F$68"}</definedName>
    <definedName name="Draw13" localSheetId="25" hidden="1">{"'Sheet5'!$A$1:$F$68"}</definedName>
    <definedName name="Draw13" localSheetId="2" hidden="1">{"'Sheet5'!$A$1:$F$68"}</definedName>
    <definedName name="Draw13" localSheetId="15" hidden="1">{"'Sheet5'!$A$1:$F$68"}</definedName>
    <definedName name="Draw13" localSheetId="16" hidden="1">{"'Sheet5'!$A$1:$F$68"}</definedName>
    <definedName name="Draw13" localSheetId="17" hidden="1">{"'Sheet5'!$A$1:$F$68"}</definedName>
    <definedName name="Draw13" localSheetId="3" hidden="1">{"'Sheet5'!$A$1:$F$68"}</definedName>
    <definedName name="Draw13" localSheetId="33" hidden="1">{"'Sheet5'!$A$1:$F$68"}</definedName>
    <definedName name="Draw13" hidden="1">{"'Sheet5'!$A$1:$F$68"}</definedName>
    <definedName name="Draw14" localSheetId="26" hidden="1">{"'Sheet5'!$A$1:$F$68"}</definedName>
    <definedName name="Draw14" localSheetId="4" hidden="1">{"'Sheet5'!$A$1:$F$68"}</definedName>
    <definedName name="Draw14" localSheetId="8" hidden="1">{"'Sheet5'!$A$1:$F$68"}</definedName>
    <definedName name="Draw14" localSheetId="27" hidden="1">{"'Sheet5'!$A$1:$F$68"}</definedName>
    <definedName name="Draw14" localSheetId="9" hidden="1">{"'Sheet5'!$A$1:$F$68"}</definedName>
    <definedName name="Draw14" localSheetId="19" hidden="1">{"'Sheet5'!$A$1:$F$68"}</definedName>
    <definedName name="Draw14" localSheetId="28" hidden="1">{"'Sheet5'!$A$1:$F$68"}</definedName>
    <definedName name="Draw14" localSheetId="5" hidden="1">{"'Sheet5'!$A$1:$F$68"}</definedName>
    <definedName name="Draw14" localSheetId="20" hidden="1">{"'Sheet5'!$A$1:$F$68"}</definedName>
    <definedName name="Draw14" localSheetId="29" hidden="1">{"'Sheet5'!$A$1:$F$68"}</definedName>
    <definedName name="Draw14" localSheetId="21" hidden="1">{"'Sheet5'!$A$1:$F$68"}</definedName>
    <definedName name="Draw14" localSheetId="0" hidden="1">{"'Sheet5'!$A$1:$F$68"}</definedName>
    <definedName name="Draw14" localSheetId="12" hidden="1">{"'Sheet5'!$A$1:$F$68"}</definedName>
    <definedName name="Draw14" localSheetId="13" hidden="1">{"'Sheet5'!$A$1:$F$68"}</definedName>
    <definedName name="Draw14" localSheetId="1" hidden="1">{"'Sheet5'!$A$1:$F$68"}</definedName>
    <definedName name="Draw14" localSheetId="14" hidden="1">{"'Sheet5'!$A$1:$F$68"}</definedName>
    <definedName name="Draw14" localSheetId="30" hidden="1">{"'Sheet5'!$A$1:$F$68"}</definedName>
    <definedName name="Draw14" localSheetId="6" hidden="1">{"'Sheet5'!$A$1:$F$68"}</definedName>
    <definedName name="Draw14" localSheetId="10" hidden="1">{"'Sheet5'!$A$1:$F$68"}</definedName>
    <definedName name="Draw14" localSheetId="22" hidden="1">{"'Sheet5'!$A$1:$F$68"}</definedName>
    <definedName name="Draw14" localSheetId="31" hidden="1">{"'Sheet5'!$A$1:$F$68"}</definedName>
    <definedName name="Draw14" localSheetId="23" hidden="1">{"'Sheet5'!$A$1:$F$68"}</definedName>
    <definedName name="Draw14" localSheetId="32" hidden="1">{"'Sheet5'!$A$1:$F$68"}</definedName>
    <definedName name="Draw14" localSheetId="7" hidden="1">{"'Sheet5'!$A$1:$F$68"}</definedName>
    <definedName name="Draw14" localSheetId="11" hidden="1">{"'Sheet5'!$A$1:$F$68"}</definedName>
    <definedName name="Draw14" localSheetId="24" hidden="1">{"'Sheet5'!$A$1:$F$68"}</definedName>
    <definedName name="Draw14" localSheetId="25" hidden="1">{"'Sheet5'!$A$1:$F$68"}</definedName>
    <definedName name="Draw14" localSheetId="2" hidden="1">{"'Sheet5'!$A$1:$F$68"}</definedName>
    <definedName name="Draw14" localSheetId="15" hidden="1">{"'Sheet5'!$A$1:$F$68"}</definedName>
    <definedName name="Draw14" localSheetId="16" hidden="1">{"'Sheet5'!$A$1:$F$68"}</definedName>
    <definedName name="Draw14" localSheetId="17" hidden="1">{"'Sheet5'!$A$1:$F$68"}</definedName>
    <definedName name="Draw14" localSheetId="3" hidden="1">{"'Sheet5'!$A$1:$F$68"}</definedName>
    <definedName name="Draw14" localSheetId="33" hidden="1">{"'Sheet5'!$A$1:$F$68"}</definedName>
    <definedName name="Draw14" hidden="1">{"'Sheet5'!$A$1:$F$68"}</definedName>
    <definedName name="Draw15" localSheetId="26" hidden="1">{"'Sheet5'!$A$1:$F$68"}</definedName>
    <definedName name="Draw15" localSheetId="4" hidden="1">{"'Sheet5'!$A$1:$F$68"}</definedName>
    <definedName name="Draw15" localSheetId="8" hidden="1">{"'Sheet5'!$A$1:$F$68"}</definedName>
    <definedName name="Draw15" localSheetId="27" hidden="1">{"'Sheet5'!$A$1:$F$68"}</definedName>
    <definedName name="Draw15" localSheetId="9" hidden="1">{"'Sheet5'!$A$1:$F$68"}</definedName>
    <definedName name="Draw15" localSheetId="19" hidden="1">{"'Sheet5'!$A$1:$F$68"}</definedName>
    <definedName name="Draw15" localSheetId="28" hidden="1">{"'Sheet5'!$A$1:$F$68"}</definedName>
    <definedName name="Draw15" localSheetId="5" hidden="1">{"'Sheet5'!$A$1:$F$68"}</definedName>
    <definedName name="Draw15" localSheetId="20" hidden="1">{"'Sheet5'!$A$1:$F$68"}</definedName>
    <definedName name="Draw15" localSheetId="29" hidden="1">{"'Sheet5'!$A$1:$F$68"}</definedName>
    <definedName name="Draw15" localSheetId="21" hidden="1">{"'Sheet5'!$A$1:$F$68"}</definedName>
    <definedName name="Draw15" localSheetId="0" hidden="1">{"'Sheet5'!$A$1:$F$68"}</definedName>
    <definedName name="Draw15" localSheetId="12" hidden="1">{"'Sheet5'!$A$1:$F$68"}</definedName>
    <definedName name="Draw15" localSheetId="13" hidden="1">{"'Sheet5'!$A$1:$F$68"}</definedName>
    <definedName name="Draw15" localSheetId="1" hidden="1">{"'Sheet5'!$A$1:$F$68"}</definedName>
    <definedName name="Draw15" localSheetId="14" hidden="1">{"'Sheet5'!$A$1:$F$68"}</definedName>
    <definedName name="Draw15" localSheetId="30" hidden="1">{"'Sheet5'!$A$1:$F$68"}</definedName>
    <definedName name="Draw15" localSheetId="6" hidden="1">{"'Sheet5'!$A$1:$F$68"}</definedName>
    <definedName name="Draw15" localSheetId="10" hidden="1">{"'Sheet5'!$A$1:$F$68"}</definedName>
    <definedName name="Draw15" localSheetId="22" hidden="1">{"'Sheet5'!$A$1:$F$68"}</definedName>
    <definedName name="Draw15" localSheetId="31" hidden="1">{"'Sheet5'!$A$1:$F$68"}</definedName>
    <definedName name="Draw15" localSheetId="23" hidden="1">{"'Sheet5'!$A$1:$F$68"}</definedName>
    <definedName name="Draw15" localSheetId="32" hidden="1">{"'Sheet5'!$A$1:$F$68"}</definedName>
    <definedName name="Draw15" localSheetId="7" hidden="1">{"'Sheet5'!$A$1:$F$68"}</definedName>
    <definedName name="Draw15" localSheetId="11" hidden="1">{"'Sheet5'!$A$1:$F$68"}</definedName>
    <definedName name="Draw15" localSheetId="24" hidden="1">{"'Sheet5'!$A$1:$F$68"}</definedName>
    <definedName name="Draw15" localSheetId="25" hidden="1">{"'Sheet5'!$A$1:$F$68"}</definedName>
    <definedName name="Draw15" localSheetId="2" hidden="1">{"'Sheet5'!$A$1:$F$68"}</definedName>
    <definedName name="Draw15" localSheetId="15" hidden="1">{"'Sheet5'!$A$1:$F$68"}</definedName>
    <definedName name="Draw15" localSheetId="16" hidden="1">{"'Sheet5'!$A$1:$F$68"}</definedName>
    <definedName name="Draw15" localSheetId="17" hidden="1">{"'Sheet5'!$A$1:$F$68"}</definedName>
    <definedName name="Draw15" localSheetId="3" hidden="1">{"'Sheet5'!$A$1:$F$68"}</definedName>
    <definedName name="Draw15" localSheetId="33" hidden="1">{"'Sheet5'!$A$1:$F$68"}</definedName>
    <definedName name="Draw15" hidden="1">{"'Sheet5'!$A$1:$F$68"}</definedName>
    <definedName name="Draw16" localSheetId="26" hidden="1">{"'Sheet5'!$A$1:$F$68"}</definedName>
    <definedName name="Draw16" localSheetId="4" hidden="1">{"'Sheet5'!$A$1:$F$68"}</definedName>
    <definedName name="Draw16" localSheetId="8" hidden="1">{"'Sheet5'!$A$1:$F$68"}</definedName>
    <definedName name="Draw16" localSheetId="27" hidden="1">{"'Sheet5'!$A$1:$F$68"}</definedName>
    <definedName name="Draw16" localSheetId="9" hidden="1">{"'Sheet5'!$A$1:$F$68"}</definedName>
    <definedName name="Draw16" localSheetId="19" hidden="1">{"'Sheet5'!$A$1:$F$68"}</definedName>
    <definedName name="Draw16" localSheetId="28" hidden="1">{"'Sheet5'!$A$1:$F$68"}</definedName>
    <definedName name="Draw16" localSheetId="5" hidden="1">{"'Sheet5'!$A$1:$F$68"}</definedName>
    <definedName name="Draw16" localSheetId="20" hidden="1">{"'Sheet5'!$A$1:$F$68"}</definedName>
    <definedName name="Draw16" localSheetId="29" hidden="1">{"'Sheet5'!$A$1:$F$68"}</definedName>
    <definedName name="Draw16" localSheetId="21" hidden="1">{"'Sheet5'!$A$1:$F$68"}</definedName>
    <definedName name="Draw16" localSheetId="0" hidden="1">{"'Sheet5'!$A$1:$F$68"}</definedName>
    <definedName name="Draw16" localSheetId="12" hidden="1">{"'Sheet5'!$A$1:$F$68"}</definedName>
    <definedName name="Draw16" localSheetId="13" hidden="1">{"'Sheet5'!$A$1:$F$68"}</definedName>
    <definedName name="Draw16" localSheetId="1" hidden="1">{"'Sheet5'!$A$1:$F$68"}</definedName>
    <definedName name="Draw16" localSheetId="14" hidden="1">{"'Sheet5'!$A$1:$F$68"}</definedName>
    <definedName name="Draw16" localSheetId="30" hidden="1">{"'Sheet5'!$A$1:$F$68"}</definedName>
    <definedName name="Draw16" localSheetId="6" hidden="1">{"'Sheet5'!$A$1:$F$68"}</definedName>
    <definedName name="Draw16" localSheetId="10" hidden="1">{"'Sheet5'!$A$1:$F$68"}</definedName>
    <definedName name="Draw16" localSheetId="22" hidden="1">{"'Sheet5'!$A$1:$F$68"}</definedName>
    <definedName name="Draw16" localSheetId="31" hidden="1">{"'Sheet5'!$A$1:$F$68"}</definedName>
    <definedName name="Draw16" localSheetId="23" hidden="1">{"'Sheet5'!$A$1:$F$68"}</definedName>
    <definedName name="Draw16" localSheetId="32" hidden="1">{"'Sheet5'!$A$1:$F$68"}</definedName>
    <definedName name="Draw16" localSheetId="7" hidden="1">{"'Sheet5'!$A$1:$F$68"}</definedName>
    <definedName name="Draw16" localSheetId="11" hidden="1">{"'Sheet5'!$A$1:$F$68"}</definedName>
    <definedName name="Draw16" localSheetId="24" hidden="1">{"'Sheet5'!$A$1:$F$68"}</definedName>
    <definedName name="Draw16" localSheetId="25" hidden="1">{"'Sheet5'!$A$1:$F$68"}</definedName>
    <definedName name="Draw16" localSheetId="2" hidden="1">{"'Sheet5'!$A$1:$F$68"}</definedName>
    <definedName name="Draw16" localSheetId="15" hidden="1">{"'Sheet5'!$A$1:$F$68"}</definedName>
    <definedName name="Draw16" localSheetId="16" hidden="1">{"'Sheet5'!$A$1:$F$68"}</definedName>
    <definedName name="Draw16" localSheetId="17" hidden="1">{"'Sheet5'!$A$1:$F$68"}</definedName>
    <definedName name="Draw16" localSheetId="3" hidden="1">{"'Sheet5'!$A$1:$F$68"}</definedName>
    <definedName name="Draw16" localSheetId="33" hidden="1">{"'Sheet5'!$A$1:$F$68"}</definedName>
    <definedName name="Draw16" hidden="1">{"'Sheet5'!$A$1:$F$68"}</definedName>
    <definedName name="Draw17" localSheetId="26" hidden="1">{"'Sheet5'!$A$1:$F$68"}</definedName>
    <definedName name="Draw17" localSheetId="4" hidden="1">{"'Sheet5'!$A$1:$F$68"}</definedName>
    <definedName name="Draw17" localSheetId="8" hidden="1">{"'Sheet5'!$A$1:$F$68"}</definedName>
    <definedName name="Draw17" localSheetId="27" hidden="1">{"'Sheet5'!$A$1:$F$68"}</definedName>
    <definedName name="Draw17" localSheetId="9" hidden="1">{"'Sheet5'!$A$1:$F$68"}</definedName>
    <definedName name="Draw17" localSheetId="19" hidden="1">{"'Sheet5'!$A$1:$F$68"}</definedName>
    <definedName name="Draw17" localSheetId="28" hidden="1">{"'Sheet5'!$A$1:$F$68"}</definedName>
    <definedName name="Draw17" localSheetId="5" hidden="1">{"'Sheet5'!$A$1:$F$68"}</definedName>
    <definedName name="Draw17" localSheetId="20" hidden="1">{"'Sheet5'!$A$1:$F$68"}</definedName>
    <definedName name="Draw17" localSheetId="29" hidden="1">{"'Sheet5'!$A$1:$F$68"}</definedName>
    <definedName name="Draw17" localSheetId="21" hidden="1">{"'Sheet5'!$A$1:$F$68"}</definedName>
    <definedName name="Draw17" localSheetId="0" hidden="1">{"'Sheet5'!$A$1:$F$68"}</definedName>
    <definedName name="Draw17" localSheetId="12" hidden="1">{"'Sheet5'!$A$1:$F$68"}</definedName>
    <definedName name="Draw17" localSheetId="13" hidden="1">{"'Sheet5'!$A$1:$F$68"}</definedName>
    <definedName name="Draw17" localSheetId="1" hidden="1">{"'Sheet5'!$A$1:$F$68"}</definedName>
    <definedName name="Draw17" localSheetId="14" hidden="1">{"'Sheet5'!$A$1:$F$68"}</definedName>
    <definedName name="Draw17" localSheetId="30" hidden="1">{"'Sheet5'!$A$1:$F$68"}</definedName>
    <definedName name="Draw17" localSheetId="6" hidden="1">{"'Sheet5'!$A$1:$F$68"}</definedName>
    <definedName name="Draw17" localSheetId="10" hidden="1">{"'Sheet5'!$A$1:$F$68"}</definedName>
    <definedName name="Draw17" localSheetId="22" hidden="1">{"'Sheet5'!$A$1:$F$68"}</definedName>
    <definedName name="Draw17" localSheetId="31" hidden="1">{"'Sheet5'!$A$1:$F$68"}</definedName>
    <definedName name="Draw17" localSheetId="23" hidden="1">{"'Sheet5'!$A$1:$F$68"}</definedName>
    <definedName name="Draw17" localSheetId="32" hidden="1">{"'Sheet5'!$A$1:$F$68"}</definedName>
    <definedName name="Draw17" localSheetId="7" hidden="1">{"'Sheet5'!$A$1:$F$68"}</definedName>
    <definedName name="Draw17" localSheetId="11" hidden="1">{"'Sheet5'!$A$1:$F$68"}</definedName>
    <definedName name="Draw17" localSheetId="24" hidden="1">{"'Sheet5'!$A$1:$F$68"}</definedName>
    <definedName name="Draw17" localSheetId="25" hidden="1">{"'Sheet5'!$A$1:$F$68"}</definedName>
    <definedName name="Draw17" localSheetId="2" hidden="1">{"'Sheet5'!$A$1:$F$68"}</definedName>
    <definedName name="Draw17" localSheetId="15" hidden="1">{"'Sheet5'!$A$1:$F$68"}</definedName>
    <definedName name="Draw17" localSheetId="16" hidden="1">{"'Sheet5'!$A$1:$F$68"}</definedName>
    <definedName name="Draw17" localSheetId="17" hidden="1">{"'Sheet5'!$A$1:$F$68"}</definedName>
    <definedName name="Draw17" localSheetId="3" hidden="1">{"'Sheet5'!$A$1:$F$68"}</definedName>
    <definedName name="Draw17" localSheetId="33" hidden="1">{"'Sheet5'!$A$1:$F$68"}</definedName>
    <definedName name="Draw17" hidden="1">{"'Sheet5'!$A$1:$F$68"}</definedName>
    <definedName name="Draw18" localSheetId="26" hidden="1">{"'Sheet5'!$A$1:$F$68"}</definedName>
    <definedName name="Draw18" localSheetId="4" hidden="1">{"'Sheet5'!$A$1:$F$68"}</definedName>
    <definedName name="Draw18" localSheetId="8" hidden="1">{"'Sheet5'!$A$1:$F$68"}</definedName>
    <definedName name="Draw18" localSheetId="27" hidden="1">{"'Sheet5'!$A$1:$F$68"}</definedName>
    <definedName name="Draw18" localSheetId="9" hidden="1">{"'Sheet5'!$A$1:$F$68"}</definedName>
    <definedName name="Draw18" localSheetId="19" hidden="1">{"'Sheet5'!$A$1:$F$68"}</definedName>
    <definedName name="Draw18" localSheetId="28" hidden="1">{"'Sheet5'!$A$1:$F$68"}</definedName>
    <definedName name="Draw18" localSheetId="5" hidden="1">{"'Sheet5'!$A$1:$F$68"}</definedName>
    <definedName name="Draw18" localSheetId="20" hidden="1">{"'Sheet5'!$A$1:$F$68"}</definedName>
    <definedName name="Draw18" localSheetId="29" hidden="1">{"'Sheet5'!$A$1:$F$68"}</definedName>
    <definedName name="Draw18" localSheetId="21" hidden="1">{"'Sheet5'!$A$1:$F$68"}</definedName>
    <definedName name="Draw18" localSheetId="0" hidden="1">{"'Sheet5'!$A$1:$F$68"}</definedName>
    <definedName name="Draw18" localSheetId="12" hidden="1">{"'Sheet5'!$A$1:$F$68"}</definedName>
    <definedName name="Draw18" localSheetId="13" hidden="1">{"'Sheet5'!$A$1:$F$68"}</definedName>
    <definedName name="Draw18" localSheetId="1" hidden="1">{"'Sheet5'!$A$1:$F$68"}</definedName>
    <definedName name="Draw18" localSheetId="14" hidden="1">{"'Sheet5'!$A$1:$F$68"}</definedName>
    <definedName name="Draw18" localSheetId="30" hidden="1">{"'Sheet5'!$A$1:$F$68"}</definedName>
    <definedName name="Draw18" localSheetId="6" hidden="1">{"'Sheet5'!$A$1:$F$68"}</definedName>
    <definedName name="Draw18" localSheetId="10" hidden="1">{"'Sheet5'!$A$1:$F$68"}</definedName>
    <definedName name="Draw18" localSheetId="22" hidden="1">{"'Sheet5'!$A$1:$F$68"}</definedName>
    <definedName name="Draw18" localSheetId="31" hidden="1">{"'Sheet5'!$A$1:$F$68"}</definedName>
    <definedName name="Draw18" localSheetId="23" hidden="1">{"'Sheet5'!$A$1:$F$68"}</definedName>
    <definedName name="Draw18" localSheetId="32" hidden="1">{"'Sheet5'!$A$1:$F$68"}</definedName>
    <definedName name="Draw18" localSheetId="7" hidden="1">{"'Sheet5'!$A$1:$F$68"}</definedName>
    <definedName name="Draw18" localSheetId="11" hidden="1">{"'Sheet5'!$A$1:$F$68"}</definedName>
    <definedName name="Draw18" localSheetId="24" hidden="1">{"'Sheet5'!$A$1:$F$68"}</definedName>
    <definedName name="Draw18" localSheetId="25" hidden="1">{"'Sheet5'!$A$1:$F$68"}</definedName>
    <definedName name="Draw18" localSheetId="2" hidden="1">{"'Sheet5'!$A$1:$F$68"}</definedName>
    <definedName name="Draw18" localSheetId="15" hidden="1">{"'Sheet5'!$A$1:$F$68"}</definedName>
    <definedName name="Draw18" localSheetId="16" hidden="1">{"'Sheet5'!$A$1:$F$68"}</definedName>
    <definedName name="Draw18" localSheetId="17" hidden="1">{"'Sheet5'!$A$1:$F$68"}</definedName>
    <definedName name="Draw18" localSheetId="3" hidden="1">{"'Sheet5'!$A$1:$F$68"}</definedName>
    <definedName name="Draw18" localSheetId="33" hidden="1">{"'Sheet5'!$A$1:$F$68"}</definedName>
    <definedName name="Draw18" hidden="1">{"'Sheet5'!$A$1:$F$68"}</definedName>
    <definedName name="Draw2" localSheetId="26" hidden="1">{"'Sheet5'!$A$1:$F$68"}</definedName>
    <definedName name="Draw2" localSheetId="4" hidden="1">{"'Sheet5'!$A$1:$F$68"}</definedName>
    <definedName name="Draw2" localSheetId="8" hidden="1">{"'Sheet5'!$A$1:$F$68"}</definedName>
    <definedName name="Draw2" localSheetId="27" hidden="1">{"'Sheet5'!$A$1:$F$68"}</definedName>
    <definedName name="Draw2" localSheetId="9" hidden="1">{"'Sheet5'!$A$1:$F$68"}</definedName>
    <definedName name="Draw2" localSheetId="19" hidden="1">{"'Sheet5'!$A$1:$F$68"}</definedName>
    <definedName name="Draw2" localSheetId="28" hidden="1">{"'Sheet5'!$A$1:$F$68"}</definedName>
    <definedName name="Draw2" localSheetId="5" hidden="1">{"'Sheet5'!$A$1:$F$68"}</definedName>
    <definedName name="Draw2" localSheetId="20" hidden="1">{"'Sheet5'!$A$1:$F$68"}</definedName>
    <definedName name="Draw2" localSheetId="29" hidden="1">{"'Sheet5'!$A$1:$F$68"}</definedName>
    <definedName name="Draw2" localSheetId="21" hidden="1">{"'Sheet5'!$A$1:$F$68"}</definedName>
    <definedName name="Draw2" localSheetId="0" hidden="1">{"'Sheet5'!$A$1:$F$68"}</definedName>
    <definedName name="Draw2" localSheetId="12" hidden="1">{"'Sheet5'!$A$1:$F$68"}</definedName>
    <definedName name="Draw2" localSheetId="13" hidden="1">{"'Sheet5'!$A$1:$F$68"}</definedName>
    <definedName name="Draw2" localSheetId="1" hidden="1">{"'Sheet5'!$A$1:$F$68"}</definedName>
    <definedName name="Draw2" localSheetId="14" hidden="1">{"'Sheet5'!$A$1:$F$68"}</definedName>
    <definedName name="Draw2" localSheetId="30" hidden="1">{"'Sheet5'!$A$1:$F$68"}</definedName>
    <definedName name="Draw2" localSheetId="6" hidden="1">{"'Sheet5'!$A$1:$F$68"}</definedName>
    <definedName name="Draw2" localSheetId="10" hidden="1">{"'Sheet5'!$A$1:$F$68"}</definedName>
    <definedName name="Draw2" localSheetId="22" hidden="1">{"'Sheet5'!$A$1:$F$68"}</definedName>
    <definedName name="Draw2" localSheetId="31" hidden="1">{"'Sheet5'!$A$1:$F$68"}</definedName>
    <definedName name="Draw2" localSheetId="23" hidden="1">{"'Sheet5'!$A$1:$F$68"}</definedName>
    <definedName name="Draw2" localSheetId="32" hidden="1">{"'Sheet5'!$A$1:$F$68"}</definedName>
    <definedName name="Draw2" localSheetId="7" hidden="1">{"'Sheet5'!$A$1:$F$68"}</definedName>
    <definedName name="Draw2" localSheetId="11" hidden="1">{"'Sheet5'!$A$1:$F$68"}</definedName>
    <definedName name="Draw2" localSheetId="24" hidden="1">{"'Sheet5'!$A$1:$F$68"}</definedName>
    <definedName name="Draw2" localSheetId="25" hidden="1">{"'Sheet5'!$A$1:$F$68"}</definedName>
    <definedName name="Draw2" localSheetId="2" hidden="1">{"'Sheet5'!$A$1:$F$68"}</definedName>
    <definedName name="Draw2" localSheetId="15" hidden="1">{"'Sheet5'!$A$1:$F$68"}</definedName>
    <definedName name="Draw2" localSheetId="16" hidden="1">{"'Sheet5'!$A$1:$F$68"}</definedName>
    <definedName name="Draw2" localSheetId="17" hidden="1">{"'Sheet5'!$A$1:$F$68"}</definedName>
    <definedName name="Draw2" localSheetId="3" hidden="1">{"'Sheet5'!$A$1:$F$68"}</definedName>
    <definedName name="Draw2" localSheetId="33" hidden="1">{"'Sheet5'!$A$1:$F$68"}</definedName>
    <definedName name="Draw2" hidden="1">{"'Sheet5'!$A$1:$F$68"}</definedName>
    <definedName name="Draw3" localSheetId="26" hidden="1">{"'Sheet5'!$A$1:$F$68"}</definedName>
    <definedName name="Draw3" localSheetId="4" hidden="1">{"'Sheet5'!$A$1:$F$68"}</definedName>
    <definedName name="Draw3" localSheetId="8" hidden="1">{"'Sheet5'!$A$1:$F$68"}</definedName>
    <definedName name="Draw3" localSheetId="27" hidden="1">{"'Sheet5'!$A$1:$F$68"}</definedName>
    <definedName name="Draw3" localSheetId="9" hidden="1">{"'Sheet5'!$A$1:$F$68"}</definedName>
    <definedName name="Draw3" localSheetId="19" hidden="1">{"'Sheet5'!$A$1:$F$68"}</definedName>
    <definedName name="Draw3" localSheetId="28" hidden="1">{"'Sheet5'!$A$1:$F$68"}</definedName>
    <definedName name="Draw3" localSheetId="5" hidden="1">{"'Sheet5'!$A$1:$F$68"}</definedName>
    <definedName name="Draw3" localSheetId="20" hidden="1">{"'Sheet5'!$A$1:$F$68"}</definedName>
    <definedName name="Draw3" localSheetId="29" hidden="1">{"'Sheet5'!$A$1:$F$68"}</definedName>
    <definedName name="Draw3" localSheetId="21" hidden="1">{"'Sheet5'!$A$1:$F$68"}</definedName>
    <definedName name="Draw3" localSheetId="0" hidden="1">{"'Sheet5'!$A$1:$F$68"}</definedName>
    <definedName name="Draw3" localSheetId="12" hidden="1">{"'Sheet5'!$A$1:$F$68"}</definedName>
    <definedName name="Draw3" localSheetId="13" hidden="1">{"'Sheet5'!$A$1:$F$68"}</definedName>
    <definedName name="Draw3" localSheetId="1" hidden="1">{"'Sheet5'!$A$1:$F$68"}</definedName>
    <definedName name="Draw3" localSheetId="14" hidden="1">{"'Sheet5'!$A$1:$F$68"}</definedName>
    <definedName name="Draw3" localSheetId="30" hidden="1">{"'Sheet5'!$A$1:$F$68"}</definedName>
    <definedName name="Draw3" localSheetId="6" hidden="1">{"'Sheet5'!$A$1:$F$68"}</definedName>
    <definedName name="Draw3" localSheetId="10" hidden="1">{"'Sheet5'!$A$1:$F$68"}</definedName>
    <definedName name="Draw3" localSheetId="22" hidden="1">{"'Sheet5'!$A$1:$F$68"}</definedName>
    <definedName name="Draw3" localSheetId="31" hidden="1">{"'Sheet5'!$A$1:$F$68"}</definedName>
    <definedName name="Draw3" localSheetId="23" hidden="1">{"'Sheet5'!$A$1:$F$68"}</definedName>
    <definedName name="Draw3" localSheetId="32" hidden="1">{"'Sheet5'!$A$1:$F$68"}</definedName>
    <definedName name="Draw3" localSheetId="7" hidden="1">{"'Sheet5'!$A$1:$F$68"}</definedName>
    <definedName name="Draw3" localSheetId="11" hidden="1">{"'Sheet5'!$A$1:$F$68"}</definedName>
    <definedName name="Draw3" localSheetId="24" hidden="1">{"'Sheet5'!$A$1:$F$68"}</definedName>
    <definedName name="Draw3" localSheetId="25" hidden="1">{"'Sheet5'!$A$1:$F$68"}</definedName>
    <definedName name="Draw3" localSheetId="2" hidden="1">{"'Sheet5'!$A$1:$F$68"}</definedName>
    <definedName name="Draw3" localSheetId="15" hidden="1">{"'Sheet5'!$A$1:$F$68"}</definedName>
    <definedName name="Draw3" localSheetId="16" hidden="1">{"'Sheet5'!$A$1:$F$68"}</definedName>
    <definedName name="Draw3" localSheetId="17" hidden="1">{"'Sheet5'!$A$1:$F$68"}</definedName>
    <definedName name="Draw3" localSheetId="3" hidden="1">{"'Sheet5'!$A$1:$F$68"}</definedName>
    <definedName name="Draw3" localSheetId="33" hidden="1">{"'Sheet5'!$A$1:$F$68"}</definedName>
    <definedName name="Draw3" hidden="1">{"'Sheet5'!$A$1:$F$68"}</definedName>
    <definedName name="Draw4" localSheetId="26" hidden="1">{"'Sheet5'!$A$1:$F$68"}</definedName>
    <definedName name="Draw4" localSheetId="4" hidden="1">{"'Sheet5'!$A$1:$F$68"}</definedName>
    <definedName name="Draw4" localSheetId="8" hidden="1">{"'Sheet5'!$A$1:$F$68"}</definedName>
    <definedName name="Draw4" localSheetId="27" hidden="1">{"'Sheet5'!$A$1:$F$68"}</definedName>
    <definedName name="Draw4" localSheetId="9" hidden="1">{"'Sheet5'!$A$1:$F$68"}</definedName>
    <definedName name="Draw4" localSheetId="19" hidden="1">{"'Sheet5'!$A$1:$F$68"}</definedName>
    <definedName name="Draw4" localSheetId="28" hidden="1">{"'Sheet5'!$A$1:$F$68"}</definedName>
    <definedName name="Draw4" localSheetId="5" hidden="1">{"'Sheet5'!$A$1:$F$68"}</definedName>
    <definedName name="Draw4" localSheetId="20" hidden="1">{"'Sheet5'!$A$1:$F$68"}</definedName>
    <definedName name="Draw4" localSheetId="29" hidden="1">{"'Sheet5'!$A$1:$F$68"}</definedName>
    <definedName name="Draw4" localSheetId="21" hidden="1">{"'Sheet5'!$A$1:$F$68"}</definedName>
    <definedName name="Draw4" localSheetId="0" hidden="1">{"'Sheet5'!$A$1:$F$68"}</definedName>
    <definedName name="Draw4" localSheetId="12" hidden="1">{"'Sheet5'!$A$1:$F$68"}</definedName>
    <definedName name="Draw4" localSheetId="13" hidden="1">{"'Sheet5'!$A$1:$F$68"}</definedName>
    <definedName name="Draw4" localSheetId="1" hidden="1">{"'Sheet5'!$A$1:$F$68"}</definedName>
    <definedName name="Draw4" localSheetId="14" hidden="1">{"'Sheet5'!$A$1:$F$68"}</definedName>
    <definedName name="Draw4" localSheetId="30" hidden="1">{"'Sheet5'!$A$1:$F$68"}</definedName>
    <definedName name="Draw4" localSheetId="6" hidden="1">{"'Sheet5'!$A$1:$F$68"}</definedName>
    <definedName name="Draw4" localSheetId="10" hidden="1">{"'Sheet5'!$A$1:$F$68"}</definedName>
    <definedName name="Draw4" localSheetId="22" hidden="1">{"'Sheet5'!$A$1:$F$68"}</definedName>
    <definedName name="Draw4" localSheetId="31" hidden="1">{"'Sheet5'!$A$1:$F$68"}</definedName>
    <definedName name="Draw4" localSheetId="23" hidden="1">{"'Sheet5'!$A$1:$F$68"}</definedName>
    <definedName name="Draw4" localSheetId="32" hidden="1">{"'Sheet5'!$A$1:$F$68"}</definedName>
    <definedName name="Draw4" localSheetId="7" hidden="1">{"'Sheet5'!$A$1:$F$68"}</definedName>
    <definedName name="Draw4" localSheetId="11" hidden="1">{"'Sheet5'!$A$1:$F$68"}</definedName>
    <definedName name="Draw4" localSheetId="24" hidden="1">{"'Sheet5'!$A$1:$F$68"}</definedName>
    <definedName name="Draw4" localSheetId="25" hidden="1">{"'Sheet5'!$A$1:$F$68"}</definedName>
    <definedName name="Draw4" localSheetId="2" hidden="1">{"'Sheet5'!$A$1:$F$68"}</definedName>
    <definedName name="Draw4" localSheetId="15" hidden="1">{"'Sheet5'!$A$1:$F$68"}</definedName>
    <definedName name="Draw4" localSheetId="16" hidden="1">{"'Sheet5'!$A$1:$F$68"}</definedName>
    <definedName name="Draw4" localSheetId="17" hidden="1">{"'Sheet5'!$A$1:$F$68"}</definedName>
    <definedName name="Draw4" localSheetId="3" hidden="1">{"'Sheet5'!$A$1:$F$68"}</definedName>
    <definedName name="Draw4" localSheetId="33" hidden="1">{"'Sheet5'!$A$1:$F$68"}</definedName>
    <definedName name="Draw4" hidden="1">{"'Sheet5'!$A$1:$F$68"}</definedName>
    <definedName name="Draw5" localSheetId="26" hidden="1">{"'Sheet5'!$A$1:$F$68"}</definedName>
    <definedName name="Draw5" localSheetId="4" hidden="1">{"'Sheet5'!$A$1:$F$68"}</definedName>
    <definedName name="Draw5" localSheetId="8" hidden="1">{"'Sheet5'!$A$1:$F$68"}</definedName>
    <definedName name="Draw5" localSheetId="27" hidden="1">{"'Sheet5'!$A$1:$F$68"}</definedName>
    <definedName name="Draw5" localSheetId="9" hidden="1">{"'Sheet5'!$A$1:$F$68"}</definedName>
    <definedName name="Draw5" localSheetId="19" hidden="1">{"'Sheet5'!$A$1:$F$68"}</definedName>
    <definedName name="Draw5" localSheetId="28" hidden="1">{"'Sheet5'!$A$1:$F$68"}</definedName>
    <definedName name="Draw5" localSheetId="5" hidden="1">{"'Sheet5'!$A$1:$F$68"}</definedName>
    <definedName name="Draw5" localSheetId="20" hidden="1">{"'Sheet5'!$A$1:$F$68"}</definedName>
    <definedName name="Draw5" localSheetId="29" hidden="1">{"'Sheet5'!$A$1:$F$68"}</definedName>
    <definedName name="Draw5" localSheetId="21" hidden="1">{"'Sheet5'!$A$1:$F$68"}</definedName>
    <definedName name="Draw5" localSheetId="0" hidden="1">{"'Sheet5'!$A$1:$F$68"}</definedName>
    <definedName name="Draw5" localSheetId="12" hidden="1">{"'Sheet5'!$A$1:$F$68"}</definedName>
    <definedName name="Draw5" localSheetId="13" hidden="1">{"'Sheet5'!$A$1:$F$68"}</definedName>
    <definedName name="Draw5" localSheetId="1" hidden="1">{"'Sheet5'!$A$1:$F$68"}</definedName>
    <definedName name="Draw5" localSheetId="14" hidden="1">{"'Sheet5'!$A$1:$F$68"}</definedName>
    <definedName name="Draw5" localSheetId="30" hidden="1">{"'Sheet5'!$A$1:$F$68"}</definedName>
    <definedName name="Draw5" localSheetId="6" hidden="1">{"'Sheet5'!$A$1:$F$68"}</definedName>
    <definedName name="Draw5" localSheetId="10" hidden="1">{"'Sheet5'!$A$1:$F$68"}</definedName>
    <definedName name="Draw5" localSheetId="22" hidden="1">{"'Sheet5'!$A$1:$F$68"}</definedName>
    <definedName name="Draw5" localSheetId="31" hidden="1">{"'Sheet5'!$A$1:$F$68"}</definedName>
    <definedName name="Draw5" localSheetId="23" hidden="1">{"'Sheet5'!$A$1:$F$68"}</definedName>
    <definedName name="Draw5" localSheetId="32" hidden="1">{"'Sheet5'!$A$1:$F$68"}</definedName>
    <definedName name="Draw5" localSheetId="7" hidden="1">{"'Sheet5'!$A$1:$F$68"}</definedName>
    <definedName name="Draw5" localSheetId="11" hidden="1">{"'Sheet5'!$A$1:$F$68"}</definedName>
    <definedName name="Draw5" localSheetId="24" hidden="1">{"'Sheet5'!$A$1:$F$68"}</definedName>
    <definedName name="Draw5" localSheetId="25" hidden="1">{"'Sheet5'!$A$1:$F$68"}</definedName>
    <definedName name="Draw5" localSheetId="2" hidden="1">{"'Sheet5'!$A$1:$F$68"}</definedName>
    <definedName name="Draw5" localSheetId="15" hidden="1">{"'Sheet5'!$A$1:$F$68"}</definedName>
    <definedName name="Draw5" localSheetId="16" hidden="1">{"'Sheet5'!$A$1:$F$68"}</definedName>
    <definedName name="Draw5" localSheetId="17" hidden="1">{"'Sheet5'!$A$1:$F$68"}</definedName>
    <definedName name="Draw5" localSheetId="3" hidden="1">{"'Sheet5'!$A$1:$F$68"}</definedName>
    <definedName name="Draw5" localSheetId="33" hidden="1">{"'Sheet5'!$A$1:$F$68"}</definedName>
    <definedName name="Draw5" hidden="1">{"'Sheet5'!$A$1:$F$68"}</definedName>
    <definedName name="Draw6" localSheetId="26" hidden="1">{"'Sheet5'!$A$1:$F$68"}</definedName>
    <definedName name="Draw6" localSheetId="4" hidden="1">{"'Sheet5'!$A$1:$F$68"}</definedName>
    <definedName name="Draw6" localSheetId="8" hidden="1">{"'Sheet5'!$A$1:$F$68"}</definedName>
    <definedName name="Draw6" localSheetId="27" hidden="1">{"'Sheet5'!$A$1:$F$68"}</definedName>
    <definedName name="Draw6" localSheetId="9" hidden="1">{"'Sheet5'!$A$1:$F$68"}</definedName>
    <definedName name="Draw6" localSheetId="19" hidden="1">{"'Sheet5'!$A$1:$F$68"}</definedName>
    <definedName name="Draw6" localSheetId="28" hidden="1">{"'Sheet5'!$A$1:$F$68"}</definedName>
    <definedName name="Draw6" localSheetId="5" hidden="1">{"'Sheet5'!$A$1:$F$68"}</definedName>
    <definedName name="Draw6" localSheetId="20" hidden="1">{"'Sheet5'!$A$1:$F$68"}</definedName>
    <definedName name="Draw6" localSheetId="29" hidden="1">{"'Sheet5'!$A$1:$F$68"}</definedName>
    <definedName name="Draw6" localSheetId="21" hidden="1">{"'Sheet5'!$A$1:$F$68"}</definedName>
    <definedName name="Draw6" localSheetId="0" hidden="1">{"'Sheet5'!$A$1:$F$68"}</definedName>
    <definedName name="Draw6" localSheetId="12" hidden="1">{"'Sheet5'!$A$1:$F$68"}</definedName>
    <definedName name="Draw6" localSheetId="13" hidden="1">{"'Sheet5'!$A$1:$F$68"}</definedName>
    <definedName name="Draw6" localSheetId="1" hidden="1">{"'Sheet5'!$A$1:$F$68"}</definedName>
    <definedName name="Draw6" localSheetId="14" hidden="1">{"'Sheet5'!$A$1:$F$68"}</definedName>
    <definedName name="Draw6" localSheetId="30" hidden="1">{"'Sheet5'!$A$1:$F$68"}</definedName>
    <definedName name="Draw6" localSheetId="6" hidden="1">{"'Sheet5'!$A$1:$F$68"}</definedName>
    <definedName name="Draw6" localSheetId="10" hidden="1">{"'Sheet5'!$A$1:$F$68"}</definedName>
    <definedName name="Draw6" localSheetId="22" hidden="1">{"'Sheet5'!$A$1:$F$68"}</definedName>
    <definedName name="Draw6" localSheetId="31" hidden="1">{"'Sheet5'!$A$1:$F$68"}</definedName>
    <definedName name="Draw6" localSheetId="23" hidden="1">{"'Sheet5'!$A$1:$F$68"}</definedName>
    <definedName name="Draw6" localSheetId="32" hidden="1">{"'Sheet5'!$A$1:$F$68"}</definedName>
    <definedName name="Draw6" localSheetId="7" hidden="1">{"'Sheet5'!$A$1:$F$68"}</definedName>
    <definedName name="Draw6" localSheetId="11" hidden="1">{"'Sheet5'!$A$1:$F$68"}</definedName>
    <definedName name="Draw6" localSheetId="24" hidden="1">{"'Sheet5'!$A$1:$F$68"}</definedName>
    <definedName name="Draw6" localSheetId="25" hidden="1">{"'Sheet5'!$A$1:$F$68"}</definedName>
    <definedName name="Draw6" localSheetId="2" hidden="1">{"'Sheet5'!$A$1:$F$68"}</definedName>
    <definedName name="Draw6" localSheetId="15" hidden="1">{"'Sheet5'!$A$1:$F$68"}</definedName>
    <definedName name="Draw6" localSheetId="16" hidden="1">{"'Sheet5'!$A$1:$F$68"}</definedName>
    <definedName name="Draw6" localSheetId="17" hidden="1">{"'Sheet5'!$A$1:$F$68"}</definedName>
    <definedName name="Draw6" localSheetId="3" hidden="1">{"'Sheet5'!$A$1:$F$68"}</definedName>
    <definedName name="Draw6" localSheetId="33" hidden="1">{"'Sheet5'!$A$1:$F$68"}</definedName>
    <definedName name="Draw6" hidden="1">{"'Sheet5'!$A$1:$F$68"}</definedName>
    <definedName name="Draw7" localSheetId="26" hidden="1">{"'Sheet5'!$A$1:$F$68"}</definedName>
    <definedName name="Draw7" localSheetId="4" hidden="1">{"'Sheet5'!$A$1:$F$68"}</definedName>
    <definedName name="Draw7" localSheetId="8" hidden="1">{"'Sheet5'!$A$1:$F$68"}</definedName>
    <definedName name="Draw7" localSheetId="27" hidden="1">{"'Sheet5'!$A$1:$F$68"}</definedName>
    <definedName name="Draw7" localSheetId="9" hidden="1">{"'Sheet5'!$A$1:$F$68"}</definedName>
    <definedName name="Draw7" localSheetId="19" hidden="1">{"'Sheet5'!$A$1:$F$68"}</definedName>
    <definedName name="Draw7" localSheetId="28" hidden="1">{"'Sheet5'!$A$1:$F$68"}</definedName>
    <definedName name="Draw7" localSheetId="5" hidden="1">{"'Sheet5'!$A$1:$F$68"}</definedName>
    <definedName name="Draw7" localSheetId="20" hidden="1">{"'Sheet5'!$A$1:$F$68"}</definedName>
    <definedName name="Draw7" localSheetId="29" hidden="1">{"'Sheet5'!$A$1:$F$68"}</definedName>
    <definedName name="Draw7" localSheetId="21" hidden="1">{"'Sheet5'!$A$1:$F$68"}</definedName>
    <definedName name="Draw7" localSheetId="0" hidden="1">{"'Sheet5'!$A$1:$F$68"}</definedName>
    <definedName name="Draw7" localSheetId="12" hidden="1">{"'Sheet5'!$A$1:$F$68"}</definedName>
    <definedName name="Draw7" localSheetId="13" hidden="1">{"'Sheet5'!$A$1:$F$68"}</definedName>
    <definedName name="Draw7" localSheetId="1" hidden="1">{"'Sheet5'!$A$1:$F$68"}</definedName>
    <definedName name="Draw7" localSheetId="14" hidden="1">{"'Sheet5'!$A$1:$F$68"}</definedName>
    <definedName name="Draw7" localSheetId="30" hidden="1">{"'Sheet5'!$A$1:$F$68"}</definedName>
    <definedName name="Draw7" localSheetId="6" hidden="1">{"'Sheet5'!$A$1:$F$68"}</definedName>
    <definedName name="Draw7" localSheetId="10" hidden="1">{"'Sheet5'!$A$1:$F$68"}</definedName>
    <definedName name="Draw7" localSheetId="22" hidden="1">{"'Sheet5'!$A$1:$F$68"}</definedName>
    <definedName name="Draw7" localSheetId="31" hidden="1">{"'Sheet5'!$A$1:$F$68"}</definedName>
    <definedName name="Draw7" localSheetId="23" hidden="1">{"'Sheet5'!$A$1:$F$68"}</definedName>
    <definedName name="Draw7" localSheetId="32" hidden="1">{"'Sheet5'!$A$1:$F$68"}</definedName>
    <definedName name="Draw7" localSheetId="7" hidden="1">{"'Sheet5'!$A$1:$F$68"}</definedName>
    <definedName name="Draw7" localSheetId="11" hidden="1">{"'Sheet5'!$A$1:$F$68"}</definedName>
    <definedName name="Draw7" localSheetId="24" hidden="1">{"'Sheet5'!$A$1:$F$68"}</definedName>
    <definedName name="Draw7" localSheetId="25" hidden="1">{"'Sheet5'!$A$1:$F$68"}</definedName>
    <definedName name="Draw7" localSheetId="2" hidden="1">{"'Sheet5'!$A$1:$F$68"}</definedName>
    <definedName name="Draw7" localSheetId="15" hidden="1">{"'Sheet5'!$A$1:$F$68"}</definedName>
    <definedName name="Draw7" localSheetId="16" hidden="1">{"'Sheet5'!$A$1:$F$68"}</definedName>
    <definedName name="Draw7" localSheetId="17" hidden="1">{"'Sheet5'!$A$1:$F$68"}</definedName>
    <definedName name="Draw7" localSheetId="3" hidden="1">{"'Sheet5'!$A$1:$F$68"}</definedName>
    <definedName name="Draw7" localSheetId="33" hidden="1">{"'Sheet5'!$A$1:$F$68"}</definedName>
    <definedName name="Draw7" hidden="1">{"'Sheet5'!$A$1:$F$68"}</definedName>
    <definedName name="Draw8" localSheetId="26" hidden="1">{"'Sheet5'!$A$1:$F$68"}</definedName>
    <definedName name="Draw8" localSheetId="4" hidden="1">{"'Sheet5'!$A$1:$F$68"}</definedName>
    <definedName name="Draw8" localSheetId="8" hidden="1">{"'Sheet5'!$A$1:$F$68"}</definedName>
    <definedName name="Draw8" localSheetId="27" hidden="1">{"'Sheet5'!$A$1:$F$68"}</definedName>
    <definedName name="Draw8" localSheetId="9" hidden="1">{"'Sheet5'!$A$1:$F$68"}</definedName>
    <definedName name="Draw8" localSheetId="19" hidden="1">{"'Sheet5'!$A$1:$F$68"}</definedName>
    <definedName name="Draw8" localSheetId="28" hidden="1">{"'Sheet5'!$A$1:$F$68"}</definedName>
    <definedName name="Draw8" localSheetId="5" hidden="1">{"'Sheet5'!$A$1:$F$68"}</definedName>
    <definedName name="Draw8" localSheetId="20" hidden="1">{"'Sheet5'!$A$1:$F$68"}</definedName>
    <definedName name="Draw8" localSheetId="29" hidden="1">{"'Sheet5'!$A$1:$F$68"}</definedName>
    <definedName name="Draw8" localSheetId="21" hidden="1">{"'Sheet5'!$A$1:$F$68"}</definedName>
    <definedName name="Draw8" localSheetId="0" hidden="1">{"'Sheet5'!$A$1:$F$68"}</definedName>
    <definedName name="Draw8" localSheetId="12" hidden="1">{"'Sheet5'!$A$1:$F$68"}</definedName>
    <definedName name="Draw8" localSheetId="13" hidden="1">{"'Sheet5'!$A$1:$F$68"}</definedName>
    <definedName name="Draw8" localSheetId="1" hidden="1">{"'Sheet5'!$A$1:$F$68"}</definedName>
    <definedName name="Draw8" localSheetId="14" hidden="1">{"'Sheet5'!$A$1:$F$68"}</definedName>
    <definedName name="Draw8" localSheetId="30" hidden="1">{"'Sheet5'!$A$1:$F$68"}</definedName>
    <definedName name="Draw8" localSheetId="6" hidden="1">{"'Sheet5'!$A$1:$F$68"}</definedName>
    <definedName name="Draw8" localSheetId="10" hidden="1">{"'Sheet5'!$A$1:$F$68"}</definedName>
    <definedName name="Draw8" localSheetId="22" hidden="1">{"'Sheet5'!$A$1:$F$68"}</definedName>
    <definedName name="Draw8" localSheetId="31" hidden="1">{"'Sheet5'!$A$1:$F$68"}</definedName>
    <definedName name="Draw8" localSheetId="23" hidden="1">{"'Sheet5'!$A$1:$F$68"}</definedName>
    <definedName name="Draw8" localSheetId="32" hidden="1">{"'Sheet5'!$A$1:$F$68"}</definedName>
    <definedName name="Draw8" localSheetId="7" hidden="1">{"'Sheet5'!$A$1:$F$68"}</definedName>
    <definedName name="Draw8" localSheetId="11" hidden="1">{"'Sheet5'!$A$1:$F$68"}</definedName>
    <definedName name="Draw8" localSheetId="24" hidden="1">{"'Sheet5'!$A$1:$F$68"}</definedName>
    <definedName name="Draw8" localSheetId="25" hidden="1">{"'Sheet5'!$A$1:$F$68"}</definedName>
    <definedName name="Draw8" localSheetId="2" hidden="1">{"'Sheet5'!$A$1:$F$68"}</definedName>
    <definedName name="Draw8" localSheetId="15" hidden="1">{"'Sheet5'!$A$1:$F$68"}</definedName>
    <definedName name="Draw8" localSheetId="16" hidden="1">{"'Sheet5'!$A$1:$F$68"}</definedName>
    <definedName name="Draw8" localSheetId="17" hidden="1">{"'Sheet5'!$A$1:$F$68"}</definedName>
    <definedName name="Draw8" localSheetId="3" hidden="1">{"'Sheet5'!$A$1:$F$68"}</definedName>
    <definedName name="Draw8" localSheetId="33" hidden="1">{"'Sheet5'!$A$1:$F$68"}</definedName>
    <definedName name="Draw8" hidden="1">{"'Sheet5'!$A$1:$F$68"}</definedName>
    <definedName name="Draw9" localSheetId="26" hidden="1">{"'Sheet5'!$A$1:$F$68"}</definedName>
    <definedName name="Draw9" localSheetId="4" hidden="1">{"'Sheet5'!$A$1:$F$68"}</definedName>
    <definedName name="Draw9" localSheetId="8" hidden="1">{"'Sheet5'!$A$1:$F$68"}</definedName>
    <definedName name="Draw9" localSheetId="27" hidden="1">{"'Sheet5'!$A$1:$F$68"}</definedName>
    <definedName name="Draw9" localSheetId="9" hidden="1">{"'Sheet5'!$A$1:$F$68"}</definedName>
    <definedName name="Draw9" localSheetId="19" hidden="1">{"'Sheet5'!$A$1:$F$68"}</definedName>
    <definedName name="Draw9" localSheetId="28" hidden="1">{"'Sheet5'!$A$1:$F$68"}</definedName>
    <definedName name="Draw9" localSheetId="5" hidden="1">{"'Sheet5'!$A$1:$F$68"}</definedName>
    <definedName name="Draw9" localSheetId="20" hidden="1">{"'Sheet5'!$A$1:$F$68"}</definedName>
    <definedName name="Draw9" localSheetId="29" hidden="1">{"'Sheet5'!$A$1:$F$68"}</definedName>
    <definedName name="Draw9" localSheetId="21" hidden="1">{"'Sheet5'!$A$1:$F$68"}</definedName>
    <definedName name="Draw9" localSheetId="0" hidden="1">{"'Sheet5'!$A$1:$F$68"}</definedName>
    <definedName name="Draw9" localSheetId="12" hidden="1">{"'Sheet5'!$A$1:$F$68"}</definedName>
    <definedName name="Draw9" localSheetId="13" hidden="1">{"'Sheet5'!$A$1:$F$68"}</definedName>
    <definedName name="Draw9" localSheetId="1" hidden="1">{"'Sheet5'!$A$1:$F$68"}</definedName>
    <definedName name="Draw9" localSheetId="14" hidden="1">{"'Sheet5'!$A$1:$F$68"}</definedName>
    <definedName name="Draw9" localSheetId="30" hidden="1">{"'Sheet5'!$A$1:$F$68"}</definedName>
    <definedName name="Draw9" localSheetId="6" hidden="1">{"'Sheet5'!$A$1:$F$68"}</definedName>
    <definedName name="Draw9" localSheetId="10" hidden="1">{"'Sheet5'!$A$1:$F$68"}</definedName>
    <definedName name="Draw9" localSheetId="22" hidden="1">{"'Sheet5'!$A$1:$F$68"}</definedName>
    <definedName name="Draw9" localSheetId="31" hidden="1">{"'Sheet5'!$A$1:$F$68"}</definedName>
    <definedName name="Draw9" localSheetId="23" hidden="1">{"'Sheet5'!$A$1:$F$68"}</definedName>
    <definedName name="Draw9" localSheetId="32" hidden="1">{"'Sheet5'!$A$1:$F$68"}</definedName>
    <definedName name="Draw9" localSheetId="7" hidden="1">{"'Sheet5'!$A$1:$F$68"}</definedName>
    <definedName name="Draw9" localSheetId="11" hidden="1">{"'Sheet5'!$A$1:$F$68"}</definedName>
    <definedName name="Draw9" localSheetId="24" hidden="1">{"'Sheet5'!$A$1:$F$68"}</definedName>
    <definedName name="Draw9" localSheetId="25" hidden="1">{"'Sheet5'!$A$1:$F$68"}</definedName>
    <definedName name="Draw9" localSheetId="2" hidden="1">{"'Sheet5'!$A$1:$F$68"}</definedName>
    <definedName name="Draw9" localSheetId="15" hidden="1">{"'Sheet5'!$A$1:$F$68"}</definedName>
    <definedName name="Draw9" localSheetId="16" hidden="1">{"'Sheet5'!$A$1:$F$68"}</definedName>
    <definedName name="Draw9" localSheetId="17" hidden="1">{"'Sheet5'!$A$1:$F$68"}</definedName>
    <definedName name="Draw9" localSheetId="3" hidden="1">{"'Sheet5'!$A$1:$F$68"}</definedName>
    <definedName name="Draw9" localSheetId="33" hidden="1">{"'Sheet5'!$A$1:$F$68"}</definedName>
    <definedName name="Draw9" hidden="1">{"'Sheet5'!$A$1:$F$68"}</definedName>
    <definedName name="Final" localSheetId="26" hidden="1">{"'Sheet5'!$A$1:$F$68"}</definedName>
    <definedName name="Final" localSheetId="4" hidden="1">{"'Sheet5'!$A$1:$F$68"}</definedName>
    <definedName name="Final" localSheetId="8" hidden="1">{"'Sheet5'!$A$1:$F$68"}</definedName>
    <definedName name="Final" localSheetId="27" hidden="1">{"'Sheet5'!$A$1:$F$68"}</definedName>
    <definedName name="Final" localSheetId="9" hidden="1">{"'Sheet5'!$A$1:$F$68"}</definedName>
    <definedName name="Final" localSheetId="19" hidden="1">{"'Sheet5'!$A$1:$F$68"}</definedName>
    <definedName name="Final" localSheetId="28" hidden="1">{"'Sheet5'!$A$1:$F$68"}</definedName>
    <definedName name="Final" localSheetId="5" hidden="1">{"'Sheet5'!$A$1:$F$68"}</definedName>
    <definedName name="Final" localSheetId="20" hidden="1">{"'Sheet5'!$A$1:$F$68"}</definedName>
    <definedName name="Final" localSheetId="29" hidden="1">{"'Sheet5'!$A$1:$F$68"}</definedName>
    <definedName name="Final" localSheetId="21" hidden="1">{"'Sheet5'!$A$1:$F$68"}</definedName>
    <definedName name="Final" localSheetId="0" hidden="1">{"'Sheet5'!$A$1:$F$68"}</definedName>
    <definedName name="Final" localSheetId="12" hidden="1">{"'Sheet5'!$A$1:$F$68"}</definedName>
    <definedName name="Final" localSheetId="13" hidden="1">{"'Sheet5'!$A$1:$F$68"}</definedName>
    <definedName name="Final" localSheetId="1" hidden="1">{"'Sheet5'!$A$1:$F$68"}</definedName>
    <definedName name="Final" localSheetId="14" hidden="1">{"'Sheet5'!$A$1:$F$68"}</definedName>
    <definedName name="Final" localSheetId="30" hidden="1">{"'Sheet5'!$A$1:$F$68"}</definedName>
    <definedName name="Final" localSheetId="6" hidden="1">{"'Sheet5'!$A$1:$F$68"}</definedName>
    <definedName name="Final" localSheetId="10" hidden="1">{"'Sheet5'!$A$1:$F$68"}</definedName>
    <definedName name="Final" localSheetId="22" hidden="1">{"'Sheet5'!$A$1:$F$68"}</definedName>
    <definedName name="Final" localSheetId="31" hidden="1">{"'Sheet5'!$A$1:$F$68"}</definedName>
    <definedName name="Final" localSheetId="23" hidden="1">{"'Sheet5'!$A$1:$F$68"}</definedName>
    <definedName name="Final" localSheetId="32" hidden="1">{"'Sheet5'!$A$1:$F$68"}</definedName>
    <definedName name="Final" localSheetId="7" hidden="1">{"'Sheet5'!$A$1:$F$68"}</definedName>
    <definedName name="Final" localSheetId="11" hidden="1">{"'Sheet5'!$A$1:$F$68"}</definedName>
    <definedName name="Final" localSheetId="24" hidden="1">{"'Sheet5'!$A$1:$F$68"}</definedName>
    <definedName name="Final" localSheetId="25" hidden="1">{"'Sheet5'!$A$1:$F$68"}</definedName>
    <definedName name="Final" localSheetId="2" hidden="1">{"'Sheet5'!$A$1:$F$68"}</definedName>
    <definedName name="Final" localSheetId="15" hidden="1">{"'Sheet5'!$A$1:$F$68"}</definedName>
    <definedName name="Final" localSheetId="16" hidden="1">{"'Sheet5'!$A$1:$F$68"}</definedName>
    <definedName name="Final" localSheetId="17" hidden="1">{"'Sheet5'!$A$1:$F$68"}</definedName>
    <definedName name="Final" localSheetId="3" hidden="1">{"'Sheet5'!$A$1:$F$68"}</definedName>
    <definedName name="Final" localSheetId="33" hidden="1">{"'Sheet5'!$A$1:$F$68"}</definedName>
    <definedName name="Final" hidden="1">{"'Sheet5'!$A$1:$F$68"}</definedName>
    <definedName name="HTML_CodePage" hidden="1">1252</definedName>
    <definedName name="HTML_Control" localSheetId="26" hidden="1">{"'Sheet5'!$A$1:$F$68"}</definedName>
    <definedName name="HTML_Control" localSheetId="4" hidden="1">{"'Sheet5'!$A$1:$F$68"}</definedName>
    <definedName name="HTML_Control" localSheetId="8" hidden="1">{"'Sheet5'!$A$1:$F$68"}</definedName>
    <definedName name="HTML_Control" localSheetId="27" hidden="1">{"'Sheet5'!$A$1:$F$68"}</definedName>
    <definedName name="HTML_Control" localSheetId="9" hidden="1">{"'Sheet5'!$A$1:$F$68"}</definedName>
    <definedName name="HTML_Control" localSheetId="19" hidden="1">{"'Sheet5'!$A$1:$F$68"}</definedName>
    <definedName name="HTML_Control" localSheetId="28" hidden="1">{"'Sheet5'!$A$1:$F$68"}</definedName>
    <definedName name="HTML_Control" localSheetId="5" hidden="1">{"'Sheet5'!$A$1:$F$68"}</definedName>
    <definedName name="HTML_Control" localSheetId="20" hidden="1">{"'Sheet5'!$A$1:$F$68"}</definedName>
    <definedName name="HTML_Control" localSheetId="29" hidden="1">{"'Sheet5'!$A$1:$F$68"}</definedName>
    <definedName name="HTML_Control" localSheetId="21" hidden="1">{"'Sheet5'!$A$1:$F$68"}</definedName>
    <definedName name="HTML_Control" localSheetId="0" hidden="1">{"'Sheet5'!$A$1:$F$68"}</definedName>
    <definedName name="HTML_Control" localSheetId="12" hidden="1">{"'Sheet5'!$A$1:$F$68"}</definedName>
    <definedName name="HTML_Control" localSheetId="13" hidden="1">{"'Sheet5'!$A$1:$F$68"}</definedName>
    <definedName name="HTML_Control" localSheetId="1" hidden="1">{"'Sheet5'!$A$1:$F$68"}</definedName>
    <definedName name="HTML_Control" localSheetId="14" hidden="1">{"'Sheet5'!$A$1:$F$68"}</definedName>
    <definedName name="HTML_Control" localSheetId="30" hidden="1">{"'Sheet5'!$A$1:$F$68"}</definedName>
    <definedName name="HTML_Control" localSheetId="6" hidden="1">{"'Sheet5'!$A$1:$F$68"}</definedName>
    <definedName name="HTML_Control" localSheetId="10" hidden="1">{"'Sheet5'!$A$1:$F$68"}</definedName>
    <definedName name="HTML_Control" localSheetId="22" hidden="1">{"'Sheet5'!$A$1:$F$68"}</definedName>
    <definedName name="HTML_Control" localSheetId="31" hidden="1">{"'Sheet5'!$A$1:$F$68"}</definedName>
    <definedName name="HTML_Control" localSheetId="23" hidden="1">{"'Sheet5'!$A$1:$F$68"}</definedName>
    <definedName name="HTML_Control" localSheetId="32" hidden="1">{"'Sheet5'!$A$1:$F$68"}</definedName>
    <definedName name="HTML_Control" localSheetId="7" hidden="1">{"'Sheet5'!$A$1:$F$68"}</definedName>
    <definedName name="HTML_Control" localSheetId="11" hidden="1">{"'Sheet5'!$A$1:$F$68"}</definedName>
    <definedName name="HTML_Control" localSheetId="24" hidden="1">{"'Sheet5'!$A$1:$F$68"}</definedName>
    <definedName name="HTML_Control" localSheetId="25" hidden="1">{"'Sheet5'!$A$1:$F$68"}</definedName>
    <definedName name="HTML_Control" localSheetId="2" hidden="1">{"'Sheet5'!$A$1:$F$68"}</definedName>
    <definedName name="HTML_Control" localSheetId="15" hidden="1">{"'Sheet5'!$A$1:$F$68"}</definedName>
    <definedName name="HTML_Control" localSheetId="16" hidden="1">{"'Sheet5'!$A$1:$F$68"}</definedName>
    <definedName name="HTML_Control" localSheetId="17" hidden="1">{"'Sheet5'!$A$1:$F$68"}</definedName>
    <definedName name="HTML_Control" localSheetId="3" hidden="1">{"'Sheet5'!$A$1:$F$68"}</definedName>
    <definedName name="HTML_Control" localSheetId="33" hidden="1">{"'Sheet5'!$A$1:$F$68"}</definedName>
    <definedName name="HTML_Control" hidden="1">{"'Sheet5'!$A$1:$F$68"}</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Area" localSheetId="26">'Boys 10 Do Main '!$A$1:$Q$79</definedName>
    <definedName name="_xlnm.Print_Area" localSheetId="4">'Boys 10 Novice '!$A$1:$Q$79</definedName>
    <definedName name="_xlnm.Print_Area" localSheetId="8">'Boys 10 Si Consol '!$A$1:$Q$79</definedName>
    <definedName name="_xlnm.Print_Area" localSheetId="18">'Boys 10 Si Main '!$A$1:$Q$63</definedName>
    <definedName name="_xlnm.Print_Area" localSheetId="27">'Boys 12 Do Main '!$A$1:$Q$47</definedName>
    <definedName name="_xlnm.Print_Area" localSheetId="9">'Boys 12 Si Consol '!$A$1:$Q$79</definedName>
    <definedName name="_xlnm.Print_Area" localSheetId="19">'Boys 12 Si Main '!$A$1:$Q$79</definedName>
    <definedName name="_xlnm.Print_Area" localSheetId="28">'Boys 14 Do Main '!$A$1:$Q$79</definedName>
    <definedName name="_xlnm.Print_Area" localSheetId="5">'Boys 14 Novice '!$A$1:$Q$55</definedName>
    <definedName name="_xlnm.Print_Area" localSheetId="20">'Boys 14 Si Main '!$A$1:$Q$79</definedName>
    <definedName name="_xlnm.Print_Area" localSheetId="29">'Boys 18 1Do Main '!$A$1:$Q$79</definedName>
    <definedName name="_xlnm.Print_Area" localSheetId="21">'Boys 18 Si Main '!$A$1:$Q$79</definedName>
    <definedName name="_xlnm.Print_Area" localSheetId="0">'Boys''10 Nov.RR G1 - G8'!$A$1:$CJ$55</definedName>
    <definedName name="_xlnm.Print_Area" localSheetId="12">'Boys''10 RR G1 - G4'!$A$1:$CJ$31</definedName>
    <definedName name="_xlnm.Print_Area" localSheetId="13">'Boys''12 RR G1 - G84'!$A$1:$CJ$31</definedName>
    <definedName name="_xlnm.Print_Area" localSheetId="1">'Boys''14 Nov. RR G1 - G2'!$A$1:$CJ$19</definedName>
    <definedName name="_xlnm.Print_Area" localSheetId="14">'Boys''14 RR G1 - G6'!$A$1:$CJ$43</definedName>
    <definedName name="_xlnm.Print_Area" localSheetId="30">'Girls 10 Do Main '!$A$1:$Q$47</definedName>
    <definedName name="_xlnm.Print_Area" localSheetId="6">'Girls 10 Novice '!$A$1:$Q$55</definedName>
    <definedName name="_xlnm.Print_Area" localSheetId="10">'Girls 10 Si Consol'!$A$1:$Q$79</definedName>
    <definedName name="_xlnm.Print_Area" localSheetId="22">'Girls 10 Si Main '!$A$1:$Q$54</definedName>
    <definedName name="_xlnm.Print_Area" localSheetId="31">'Girls 12 Do Main '!$A$1:$Q$46</definedName>
    <definedName name="_xlnm.Print_Area" localSheetId="23">'Girls 12 Si Main '!$A$1:$Q$63</definedName>
    <definedName name="_xlnm.Print_Area" localSheetId="32">'Girls 14 Do Main '!$A$1:$Q$47</definedName>
    <definedName name="_xlnm.Print_Area" localSheetId="7">'Girls 14 Novice '!$A$1:$Q$54</definedName>
    <definedName name="_xlnm.Print_Area" localSheetId="11">'Girls 14 Si Consol'!$A$1:$Q$79</definedName>
    <definedName name="_xlnm.Print_Area" localSheetId="24">'Girls 14 Si Main '!$A$1:$Q$79</definedName>
    <definedName name="_xlnm.Print_Area" localSheetId="25">'Girls 18 Si Main '!$A$1:$Q$79</definedName>
    <definedName name="_xlnm.Print_Area" localSheetId="2">'Girls''10 Nov.RR G1 - G2'!$A$1:$CJ$19</definedName>
    <definedName name="_xlnm.Print_Area" localSheetId="15">'Girls''10 RR G1 - G2'!$A$1:$CJ$19</definedName>
    <definedName name="_xlnm.Print_Area" localSheetId="16">'Girls''12 RR G1 '!$A$1:$CJ$55</definedName>
    <definedName name="_xlnm.Print_Area" localSheetId="17">'Girls''14 RR G1 - G4'!$A$1:$CJ$31</definedName>
    <definedName name="_xlnm.Print_Area" localSheetId="3">'Girls''14Nov.RR G1 - G2'!$A$1:$CJ$19</definedName>
    <definedName name="_xlnm.Print_Area" localSheetId="33">'Honor Roll'!$A$1:$H$57</definedName>
    <definedName name="_xlnm.Print_Titles" localSheetId="0">'Boys''10 Nov.RR G1 - G8'!$1:$6</definedName>
    <definedName name="_xlnm.Print_Titles" localSheetId="12">'Boys''10 RR G1 - G4'!$1:$6</definedName>
    <definedName name="_xlnm.Print_Titles" localSheetId="13">'Boys''12 RR G1 - G84'!$1:$6</definedName>
    <definedName name="_xlnm.Print_Titles" localSheetId="1">'Boys''14 Nov. RR G1 - G2'!$1:$6</definedName>
    <definedName name="_xlnm.Print_Titles" localSheetId="14">'Boys''14 RR G1 - G6'!$1:$6</definedName>
    <definedName name="_xlnm.Print_Titles" localSheetId="2">'Girls''10 Nov.RR G1 - G2'!$1:$6</definedName>
    <definedName name="_xlnm.Print_Titles" localSheetId="15">'Girls''10 RR G1 - G2'!$1:$6</definedName>
    <definedName name="_xlnm.Print_Titles" localSheetId="16">'Girls''12 RR G1 '!$1:$6</definedName>
    <definedName name="_xlnm.Print_Titles" localSheetId="17">'Girls''14 RR G1 - G4'!$1:$6</definedName>
    <definedName name="_xlnm.Print_Titles" localSheetId="3">'Girls''14Nov.RR G1 - G2'!$1:$6</definedName>
  </definedNames>
  <calcPr calcId="125725"/>
</workbook>
</file>

<file path=xl/calcChain.xml><?xml version="1.0" encoding="utf-8"?>
<calcChain xmlns="http://schemas.openxmlformats.org/spreadsheetml/2006/main">
  <c r="J9" i="4"/>
  <c r="Q79" i="35"/>
  <c r="E74" s="1"/>
  <c r="H37"/>
  <c r="F37"/>
  <c r="E37"/>
  <c r="C37"/>
  <c r="B37"/>
  <c r="J36"/>
  <c r="H35"/>
  <c r="F35"/>
  <c r="E35"/>
  <c r="C35"/>
  <c r="B35"/>
  <c r="L34"/>
  <c r="H33"/>
  <c r="F33"/>
  <c r="E33"/>
  <c r="C33"/>
  <c r="B33"/>
  <c r="J32"/>
  <c r="H31"/>
  <c r="F31"/>
  <c r="E31"/>
  <c r="C31"/>
  <c r="B31"/>
  <c r="N30"/>
  <c r="H29"/>
  <c r="F29"/>
  <c r="E29"/>
  <c r="C29"/>
  <c r="B29"/>
  <c r="J28"/>
  <c r="H27"/>
  <c r="F27"/>
  <c r="E27"/>
  <c r="C27"/>
  <c r="B27"/>
  <c r="L26"/>
  <c r="H25"/>
  <c r="F25"/>
  <c r="E25"/>
  <c r="C25"/>
  <c r="B25"/>
  <c r="J24"/>
  <c r="H23"/>
  <c r="F23"/>
  <c r="E23"/>
  <c r="C23"/>
  <c r="B23"/>
  <c r="H21"/>
  <c r="F21"/>
  <c r="E21"/>
  <c r="C21"/>
  <c r="B21"/>
  <c r="J20"/>
  <c r="L18" s="1"/>
  <c r="H19"/>
  <c r="F19"/>
  <c r="E19"/>
  <c r="C19"/>
  <c r="B19"/>
  <c r="H17"/>
  <c r="F17"/>
  <c r="E17"/>
  <c r="C17"/>
  <c r="B17"/>
  <c r="T16"/>
  <c r="J16"/>
  <c r="T15"/>
  <c r="H15"/>
  <c r="F15"/>
  <c r="E15"/>
  <c r="C15"/>
  <c r="B15"/>
  <c r="T14"/>
  <c r="T13"/>
  <c r="H13"/>
  <c r="F13"/>
  <c r="E13"/>
  <c r="C13"/>
  <c r="B13"/>
  <c r="T12"/>
  <c r="J12"/>
  <c r="T11"/>
  <c r="H11"/>
  <c r="F11"/>
  <c r="E11"/>
  <c r="C11"/>
  <c r="B11"/>
  <c r="T10"/>
  <c r="T9"/>
  <c r="H9"/>
  <c r="F9"/>
  <c r="E9"/>
  <c r="C9"/>
  <c r="B9"/>
  <c r="T8"/>
  <c r="T7"/>
  <c r="H7"/>
  <c r="F7"/>
  <c r="E7"/>
  <c r="J8" s="1"/>
  <c r="L10" s="1"/>
  <c r="N14" s="1"/>
  <c r="C7"/>
  <c r="B7"/>
  <c r="Q4"/>
  <c r="N79" s="1"/>
  <c r="L4"/>
  <c r="J4"/>
  <c r="F4"/>
  <c r="A4"/>
  <c r="A1"/>
  <c r="Q79" i="34"/>
  <c r="E74" s="1"/>
  <c r="H37"/>
  <c r="F37"/>
  <c r="E37"/>
  <c r="C37"/>
  <c r="B37"/>
  <c r="J36"/>
  <c r="H35"/>
  <c r="F35"/>
  <c r="E35"/>
  <c r="C35"/>
  <c r="B35"/>
  <c r="L34"/>
  <c r="H33"/>
  <c r="F33"/>
  <c r="E33"/>
  <c r="C33"/>
  <c r="B33"/>
  <c r="J32"/>
  <c r="N31"/>
  <c r="H31"/>
  <c r="F31"/>
  <c r="E31"/>
  <c r="C31"/>
  <c r="B31"/>
  <c r="H29"/>
  <c r="F29"/>
  <c r="E29"/>
  <c r="C29"/>
  <c r="B29"/>
  <c r="J28"/>
  <c r="H27"/>
  <c r="F27"/>
  <c r="E27"/>
  <c r="C27"/>
  <c r="B27"/>
  <c r="L26"/>
  <c r="H25"/>
  <c r="F25"/>
  <c r="E25"/>
  <c r="C25"/>
  <c r="B25"/>
  <c r="J24"/>
  <c r="P23"/>
  <c r="H23"/>
  <c r="F23"/>
  <c r="E23"/>
  <c r="C23"/>
  <c r="B23"/>
  <c r="H21"/>
  <c r="F21"/>
  <c r="E21"/>
  <c r="J20" s="1"/>
  <c r="L18" s="1"/>
  <c r="C21"/>
  <c r="B21"/>
  <c r="H19"/>
  <c r="F19"/>
  <c r="E19"/>
  <c r="C19"/>
  <c r="B19"/>
  <c r="H17"/>
  <c r="F17"/>
  <c r="E17"/>
  <c r="C17"/>
  <c r="B17"/>
  <c r="T16"/>
  <c r="J16"/>
  <c r="T15"/>
  <c r="H15"/>
  <c r="F15"/>
  <c r="E15"/>
  <c r="C15"/>
  <c r="B15"/>
  <c r="T14"/>
  <c r="T13"/>
  <c r="H13"/>
  <c r="F13"/>
  <c r="E13"/>
  <c r="C13"/>
  <c r="B13"/>
  <c r="T12"/>
  <c r="J12"/>
  <c r="T11"/>
  <c r="H11"/>
  <c r="F11"/>
  <c r="E11"/>
  <c r="C11"/>
  <c r="B11"/>
  <c r="T10"/>
  <c r="T9"/>
  <c r="H9"/>
  <c r="F9"/>
  <c r="E9"/>
  <c r="C9"/>
  <c r="B9"/>
  <c r="T8"/>
  <c r="T7"/>
  <c r="H7"/>
  <c r="F7"/>
  <c r="E7"/>
  <c r="J8" s="1"/>
  <c r="L10" s="1"/>
  <c r="C7"/>
  <c r="B7"/>
  <c r="Q4"/>
  <c r="N79" s="1"/>
  <c r="J4"/>
  <c r="F4"/>
  <c r="A4"/>
  <c r="A1"/>
  <c r="Q79" i="33"/>
  <c r="E74" s="1"/>
  <c r="H37"/>
  <c r="F37"/>
  <c r="E37"/>
  <c r="C37"/>
  <c r="B37"/>
  <c r="J36"/>
  <c r="H35"/>
  <c r="F35"/>
  <c r="E35"/>
  <c r="C35"/>
  <c r="B35"/>
  <c r="L34"/>
  <c r="H33"/>
  <c r="F33"/>
  <c r="E33"/>
  <c r="C33"/>
  <c r="B33"/>
  <c r="J32"/>
  <c r="H31"/>
  <c r="F31"/>
  <c r="E31"/>
  <c r="C31"/>
  <c r="B31"/>
  <c r="N30"/>
  <c r="H29"/>
  <c r="F29"/>
  <c r="E29"/>
  <c r="C29"/>
  <c r="B29"/>
  <c r="J28"/>
  <c r="H27"/>
  <c r="F27"/>
  <c r="E27"/>
  <c r="C27"/>
  <c r="B27"/>
  <c r="L26"/>
  <c r="H25"/>
  <c r="F25"/>
  <c r="E25"/>
  <c r="C25"/>
  <c r="B25"/>
  <c r="J24"/>
  <c r="H23"/>
  <c r="F23"/>
  <c r="E23"/>
  <c r="C23"/>
  <c r="B23"/>
  <c r="H21"/>
  <c r="F21"/>
  <c r="E21"/>
  <c r="C21"/>
  <c r="B21"/>
  <c r="J20"/>
  <c r="L18" s="1"/>
  <c r="H19"/>
  <c r="F19"/>
  <c r="E19"/>
  <c r="C19"/>
  <c r="B19"/>
  <c r="H17"/>
  <c r="F17"/>
  <c r="E17"/>
  <c r="C17"/>
  <c r="B17"/>
  <c r="T16"/>
  <c r="J16"/>
  <c r="T15"/>
  <c r="H15"/>
  <c r="F15"/>
  <c r="E15"/>
  <c r="C15"/>
  <c r="B15"/>
  <c r="T14"/>
  <c r="T13"/>
  <c r="H13"/>
  <c r="F13"/>
  <c r="E13"/>
  <c r="C13"/>
  <c r="B13"/>
  <c r="T12"/>
  <c r="J12"/>
  <c r="T11"/>
  <c r="H11"/>
  <c r="F11"/>
  <c r="E11"/>
  <c r="C11"/>
  <c r="B11"/>
  <c r="T10"/>
  <c r="L10"/>
  <c r="N14" s="1"/>
  <c r="T9"/>
  <c r="H9"/>
  <c r="F9"/>
  <c r="E9"/>
  <c r="C9"/>
  <c r="B9"/>
  <c r="T8"/>
  <c r="T7"/>
  <c r="H7"/>
  <c r="F7"/>
  <c r="E7"/>
  <c r="J8" s="1"/>
  <c r="C7"/>
  <c r="B7"/>
  <c r="Q4"/>
  <c r="N79" s="1"/>
  <c r="L4"/>
  <c r="J4"/>
  <c r="F4"/>
  <c r="A4"/>
  <c r="A1"/>
  <c r="Q79" i="32"/>
  <c r="E75" s="1"/>
  <c r="E74"/>
  <c r="E72"/>
  <c r="H69"/>
  <c r="F69"/>
  <c r="E69"/>
  <c r="J68" s="1"/>
  <c r="C69"/>
  <c r="B69"/>
  <c r="H67"/>
  <c r="F67"/>
  <c r="C67"/>
  <c r="B67"/>
  <c r="L66"/>
  <c r="H65"/>
  <c r="F65"/>
  <c r="E65"/>
  <c r="C65"/>
  <c r="B65"/>
  <c r="J64"/>
  <c r="H63"/>
  <c r="F63"/>
  <c r="E63"/>
  <c r="C63"/>
  <c r="B63"/>
  <c r="N62"/>
  <c r="H61"/>
  <c r="F61"/>
  <c r="E61"/>
  <c r="C61"/>
  <c r="B61"/>
  <c r="J60"/>
  <c r="H59"/>
  <c r="F59"/>
  <c r="E59"/>
  <c r="C59"/>
  <c r="B59"/>
  <c r="L58"/>
  <c r="H57"/>
  <c r="F57"/>
  <c r="C57"/>
  <c r="B57"/>
  <c r="H55"/>
  <c r="F55"/>
  <c r="E55"/>
  <c r="J56" s="1"/>
  <c r="C55"/>
  <c r="B55"/>
  <c r="P54"/>
  <c r="H53"/>
  <c r="F53"/>
  <c r="E53"/>
  <c r="J52" s="1"/>
  <c r="C53"/>
  <c r="B53"/>
  <c r="H51"/>
  <c r="F51"/>
  <c r="C51"/>
  <c r="B51"/>
  <c r="L50"/>
  <c r="H49"/>
  <c r="F49"/>
  <c r="E49"/>
  <c r="C49"/>
  <c r="B49"/>
  <c r="J48"/>
  <c r="H47"/>
  <c r="F47"/>
  <c r="E47"/>
  <c r="C47"/>
  <c r="B47"/>
  <c r="N46"/>
  <c r="H45"/>
  <c r="F45"/>
  <c r="E45"/>
  <c r="C45"/>
  <c r="B45"/>
  <c r="J44"/>
  <c r="H43"/>
  <c r="F43"/>
  <c r="E43"/>
  <c r="C43"/>
  <c r="B43"/>
  <c r="L42"/>
  <c r="H41"/>
  <c r="F41"/>
  <c r="C41"/>
  <c r="B41"/>
  <c r="H39"/>
  <c r="F39"/>
  <c r="E39"/>
  <c r="J40" s="1"/>
  <c r="C39"/>
  <c r="B39"/>
  <c r="H37"/>
  <c r="F37"/>
  <c r="E37"/>
  <c r="J36" s="1"/>
  <c r="L34" s="1"/>
  <c r="N30" s="1"/>
  <c r="P22" s="1"/>
  <c r="C37"/>
  <c r="B37"/>
  <c r="H35"/>
  <c r="F35"/>
  <c r="C35"/>
  <c r="B35"/>
  <c r="H33"/>
  <c r="F33"/>
  <c r="E33"/>
  <c r="J32" s="1"/>
  <c r="C33"/>
  <c r="B33"/>
  <c r="H31"/>
  <c r="F31"/>
  <c r="E31"/>
  <c r="C31"/>
  <c r="B31"/>
  <c r="H29"/>
  <c r="F29"/>
  <c r="E29"/>
  <c r="C29"/>
  <c r="B29"/>
  <c r="H27"/>
  <c r="F27"/>
  <c r="E27"/>
  <c r="J28" s="1"/>
  <c r="C27"/>
  <c r="B27"/>
  <c r="H25"/>
  <c r="F25"/>
  <c r="C25"/>
  <c r="B25"/>
  <c r="J24"/>
  <c r="L26" s="1"/>
  <c r="H23"/>
  <c r="F23"/>
  <c r="E23"/>
  <c r="C23"/>
  <c r="B23"/>
  <c r="H21"/>
  <c r="F21"/>
  <c r="E21"/>
  <c r="C21"/>
  <c r="B21"/>
  <c r="J20"/>
  <c r="L18" s="1"/>
  <c r="H19"/>
  <c r="F19"/>
  <c r="C19"/>
  <c r="B19"/>
  <c r="H17"/>
  <c r="F17"/>
  <c r="E17"/>
  <c r="C17"/>
  <c r="B17"/>
  <c r="T16"/>
  <c r="T15"/>
  <c r="H15"/>
  <c r="F15"/>
  <c r="E15"/>
  <c r="J16" s="1"/>
  <c r="C15"/>
  <c r="B15"/>
  <c r="T14"/>
  <c r="T13"/>
  <c r="H13"/>
  <c r="F13"/>
  <c r="E13"/>
  <c r="C13"/>
  <c r="B13"/>
  <c r="T12"/>
  <c r="J12"/>
  <c r="T11"/>
  <c r="H11"/>
  <c r="F11"/>
  <c r="E11"/>
  <c r="C11"/>
  <c r="B11"/>
  <c r="T10"/>
  <c r="T9"/>
  <c r="H9"/>
  <c r="F9"/>
  <c r="C9"/>
  <c r="B9"/>
  <c r="T8"/>
  <c r="T7"/>
  <c r="H7"/>
  <c r="F7"/>
  <c r="E7"/>
  <c r="J8" s="1"/>
  <c r="L10" s="1"/>
  <c r="N14" s="1"/>
  <c r="C7"/>
  <c r="B7"/>
  <c r="Q4"/>
  <c r="N79" s="1"/>
  <c r="L4"/>
  <c r="J4"/>
  <c r="F4"/>
  <c r="A4"/>
  <c r="A1"/>
  <c r="Q54" i="31"/>
  <c r="E49" s="1"/>
  <c r="T13"/>
  <c r="H13"/>
  <c r="F13"/>
  <c r="E13"/>
  <c r="C13"/>
  <c r="B13"/>
  <c r="T12"/>
  <c r="J12"/>
  <c r="T11"/>
  <c r="H11"/>
  <c r="F11"/>
  <c r="E11"/>
  <c r="C11"/>
  <c r="B11"/>
  <c r="T10"/>
  <c r="T9"/>
  <c r="H9"/>
  <c r="F9"/>
  <c r="E9"/>
  <c r="C9"/>
  <c r="B9"/>
  <c r="T8"/>
  <c r="T7"/>
  <c r="H7"/>
  <c r="F7"/>
  <c r="E7"/>
  <c r="J8" s="1"/>
  <c r="L10" s="1"/>
  <c r="C7"/>
  <c r="B7"/>
  <c r="Q4"/>
  <c r="N54" s="1"/>
  <c r="L4"/>
  <c r="J4"/>
  <c r="A4"/>
  <c r="A1"/>
  <c r="Q55" i="30"/>
  <c r="E50" s="1"/>
  <c r="T13"/>
  <c r="H13"/>
  <c r="F13"/>
  <c r="E13"/>
  <c r="C13"/>
  <c r="B13"/>
  <c r="T12"/>
  <c r="J12"/>
  <c r="T11"/>
  <c r="H11"/>
  <c r="F11"/>
  <c r="E11"/>
  <c r="C11"/>
  <c r="B11"/>
  <c r="T10"/>
  <c r="L10"/>
  <c r="T9"/>
  <c r="H9"/>
  <c r="F9"/>
  <c r="E9"/>
  <c r="C9"/>
  <c r="B9"/>
  <c r="T8"/>
  <c r="T7"/>
  <c r="H7"/>
  <c r="F7"/>
  <c r="E7"/>
  <c r="J8" s="1"/>
  <c r="C7"/>
  <c r="B7"/>
  <c r="Q4"/>
  <c r="N55" s="1"/>
  <c r="L4"/>
  <c r="J4"/>
  <c r="A4"/>
  <c r="A1"/>
  <c r="Q55" i="29"/>
  <c r="E50" s="1"/>
  <c r="T13"/>
  <c r="H13"/>
  <c r="F13"/>
  <c r="E13"/>
  <c r="C13"/>
  <c r="B13"/>
  <c r="T12"/>
  <c r="T11"/>
  <c r="H11"/>
  <c r="F11"/>
  <c r="E11"/>
  <c r="J12" s="1"/>
  <c r="L10" s="1"/>
  <c r="C11"/>
  <c r="B11"/>
  <c r="T10"/>
  <c r="T9"/>
  <c r="H9"/>
  <c r="F9"/>
  <c r="E9"/>
  <c r="C9"/>
  <c r="B9"/>
  <c r="T8"/>
  <c r="T7"/>
  <c r="H7"/>
  <c r="F7"/>
  <c r="E7"/>
  <c r="J8" s="1"/>
  <c r="C7"/>
  <c r="B7"/>
  <c r="Q4"/>
  <c r="N55" s="1"/>
  <c r="L4"/>
  <c r="J4"/>
  <c r="A4"/>
  <c r="A1"/>
  <c r="Q79" i="28"/>
  <c r="E72" s="1"/>
  <c r="E73"/>
  <c r="H37"/>
  <c r="F37"/>
  <c r="E37"/>
  <c r="C37"/>
  <c r="B37"/>
  <c r="J36"/>
  <c r="L34" s="1"/>
  <c r="H35"/>
  <c r="F35"/>
  <c r="E35"/>
  <c r="C35"/>
  <c r="B35"/>
  <c r="H33"/>
  <c r="F33"/>
  <c r="E33"/>
  <c r="C33"/>
  <c r="B33"/>
  <c r="J32"/>
  <c r="H31"/>
  <c r="F31"/>
  <c r="E31"/>
  <c r="C31"/>
  <c r="B31"/>
  <c r="H29"/>
  <c r="F29"/>
  <c r="E29"/>
  <c r="C29"/>
  <c r="B29"/>
  <c r="J28"/>
  <c r="L26" s="1"/>
  <c r="N30" s="1"/>
  <c r="P22" s="1"/>
  <c r="H27"/>
  <c r="F27"/>
  <c r="E27"/>
  <c r="C27"/>
  <c r="B27"/>
  <c r="H25"/>
  <c r="F25"/>
  <c r="E25"/>
  <c r="C25"/>
  <c r="B25"/>
  <c r="H23"/>
  <c r="F23"/>
  <c r="E23"/>
  <c r="J24" s="1"/>
  <c r="C23"/>
  <c r="B23"/>
  <c r="H21"/>
  <c r="F21"/>
  <c r="E21"/>
  <c r="C21"/>
  <c r="B21"/>
  <c r="H19"/>
  <c r="F19"/>
  <c r="E19"/>
  <c r="J20" s="1"/>
  <c r="C19"/>
  <c r="B19"/>
  <c r="L18"/>
  <c r="H17"/>
  <c r="F17"/>
  <c r="E17"/>
  <c r="C17"/>
  <c r="B17"/>
  <c r="T16"/>
  <c r="J16"/>
  <c r="T15"/>
  <c r="H15"/>
  <c r="F15"/>
  <c r="E15"/>
  <c r="C15"/>
  <c r="B15"/>
  <c r="T14"/>
  <c r="T13"/>
  <c r="H13"/>
  <c r="F13"/>
  <c r="E13"/>
  <c r="C13"/>
  <c r="B13"/>
  <c r="T12"/>
  <c r="J12"/>
  <c r="T11"/>
  <c r="H11"/>
  <c r="F11"/>
  <c r="E11"/>
  <c r="C11"/>
  <c r="B11"/>
  <c r="T10"/>
  <c r="T9"/>
  <c r="H9"/>
  <c r="F9"/>
  <c r="E9"/>
  <c r="C9"/>
  <c r="B9"/>
  <c r="T8"/>
  <c r="T7"/>
  <c r="H7"/>
  <c r="F7"/>
  <c r="E7"/>
  <c r="J8" s="1"/>
  <c r="L10" s="1"/>
  <c r="N14" s="1"/>
  <c r="C7"/>
  <c r="B7"/>
  <c r="Q4"/>
  <c r="N79" s="1"/>
  <c r="L4"/>
  <c r="J4"/>
  <c r="A4"/>
  <c r="A1"/>
  <c r="CH31" i="27"/>
  <c r="CI31" s="1"/>
  <c r="CG31"/>
  <c r="CE31"/>
  <c r="CD31"/>
  <c r="CA31"/>
  <c r="BZ31"/>
  <c r="CH30"/>
  <c r="CG30"/>
  <c r="CE30"/>
  <c r="CD30"/>
  <c r="CF30" s="1"/>
  <c r="CA30"/>
  <c r="BZ30"/>
  <c r="CC30" s="1"/>
  <c r="CH29"/>
  <c r="CG29"/>
  <c r="CI29" s="1"/>
  <c r="CE29"/>
  <c r="CD29"/>
  <c r="CF29" s="1"/>
  <c r="CA29"/>
  <c r="BZ29"/>
  <c r="CC29" s="1"/>
  <c r="CH28"/>
  <c r="CG28"/>
  <c r="CE28"/>
  <c r="CD28"/>
  <c r="CA28"/>
  <c r="CC28" s="1"/>
  <c r="BZ28"/>
  <c r="CI25"/>
  <c r="CH25"/>
  <c r="CG25"/>
  <c r="CE25"/>
  <c r="CD25"/>
  <c r="CF25" s="1"/>
  <c r="CA25"/>
  <c r="BZ25"/>
  <c r="CC25" s="1"/>
  <c r="CH24"/>
  <c r="CG24"/>
  <c r="CE24"/>
  <c r="CF24" s="1"/>
  <c r="CD24"/>
  <c r="CA24"/>
  <c r="BZ24"/>
  <c r="CH23"/>
  <c r="CG23"/>
  <c r="CE23"/>
  <c r="CD23"/>
  <c r="CA23"/>
  <c r="BZ23"/>
  <c r="CC23" s="1"/>
  <c r="CH22"/>
  <c r="CG22"/>
  <c r="CI22" s="1"/>
  <c r="CE22"/>
  <c r="CD22"/>
  <c r="CF22" s="1"/>
  <c r="CA22"/>
  <c r="CC22" s="1"/>
  <c r="BZ22"/>
  <c r="CH19"/>
  <c r="CI19" s="1"/>
  <c r="CG19"/>
  <c r="CE19"/>
  <c r="CD19"/>
  <c r="CA19"/>
  <c r="BZ19"/>
  <c r="CH18"/>
  <c r="CG18"/>
  <c r="CI18" s="1"/>
  <c r="CE18"/>
  <c r="CD18"/>
  <c r="CF18" s="1"/>
  <c r="CA18"/>
  <c r="BZ18"/>
  <c r="CH17"/>
  <c r="CG17"/>
  <c r="CE17"/>
  <c r="CD17"/>
  <c r="CA17"/>
  <c r="BZ17"/>
  <c r="CC17" s="1"/>
  <c r="CH16"/>
  <c r="CG16"/>
  <c r="CI16" s="1"/>
  <c r="CE16"/>
  <c r="CD16"/>
  <c r="CF16" s="1"/>
  <c r="CA16"/>
  <c r="BZ16"/>
  <c r="CC16" s="1"/>
  <c r="CI13"/>
  <c r="CH13"/>
  <c r="CG13"/>
  <c r="CE13"/>
  <c r="CD13"/>
  <c r="CF13" s="1"/>
  <c r="CA13"/>
  <c r="BZ13"/>
  <c r="CC13" s="1"/>
  <c r="CH12"/>
  <c r="CG12"/>
  <c r="CI12" s="1"/>
  <c r="CE12"/>
  <c r="CD12"/>
  <c r="CF12" s="1"/>
  <c r="CA12"/>
  <c r="BZ12"/>
  <c r="CH11"/>
  <c r="CG11"/>
  <c r="CE11"/>
  <c r="CD11"/>
  <c r="CA11"/>
  <c r="BZ11"/>
  <c r="CC11" s="1"/>
  <c r="CH10"/>
  <c r="CG10"/>
  <c r="CI10" s="1"/>
  <c r="CE10"/>
  <c r="CD10"/>
  <c r="CF10" s="1"/>
  <c r="CA10"/>
  <c r="BZ10"/>
  <c r="CC10" s="1"/>
  <c r="CH55" i="26"/>
  <c r="CG55"/>
  <c r="CE55"/>
  <c r="CD55"/>
  <c r="CF55" s="1"/>
  <c r="CA55"/>
  <c r="BZ55"/>
  <c r="CC55" s="1"/>
  <c r="CH54"/>
  <c r="CG54"/>
  <c r="CI54" s="1"/>
  <c r="CE54"/>
  <c r="CF54" s="1"/>
  <c r="CD54"/>
  <c r="CA54"/>
  <c r="BZ54"/>
  <c r="CH53"/>
  <c r="CG53"/>
  <c r="CE53"/>
  <c r="CD53"/>
  <c r="CF53" s="1"/>
  <c r="CA53"/>
  <c r="BZ53"/>
  <c r="CH52"/>
  <c r="CG52"/>
  <c r="CI52" s="1"/>
  <c r="CE52"/>
  <c r="CD52"/>
  <c r="CF52" s="1"/>
  <c r="CA52"/>
  <c r="CC52" s="1"/>
  <c r="BZ52"/>
  <c r="CH49"/>
  <c r="CI49" s="1"/>
  <c r="CG49"/>
  <c r="CE49"/>
  <c r="CD49"/>
  <c r="CA49"/>
  <c r="BZ49"/>
  <c r="CI48"/>
  <c r="CH48"/>
  <c r="CG48"/>
  <c r="CE48"/>
  <c r="CD48"/>
  <c r="CA48"/>
  <c r="BZ48"/>
  <c r="CC48" s="1"/>
  <c r="CH47"/>
  <c r="CG47"/>
  <c r="CI47" s="1"/>
  <c r="CE47"/>
  <c r="CD47"/>
  <c r="CF47" s="1"/>
  <c r="CA47"/>
  <c r="CC47" s="1"/>
  <c r="BZ47"/>
  <c r="CH46"/>
  <c r="CG46"/>
  <c r="CE46"/>
  <c r="CD46"/>
  <c r="CA46"/>
  <c r="BZ46"/>
  <c r="CC46" s="1"/>
  <c r="CH43"/>
  <c r="CG43"/>
  <c r="CE43"/>
  <c r="CD43"/>
  <c r="CF43" s="1"/>
  <c r="CA43"/>
  <c r="BZ43"/>
  <c r="CC43" s="1"/>
  <c r="CH42"/>
  <c r="CG42"/>
  <c r="CI42" s="1"/>
  <c r="CE42"/>
  <c r="CF42" s="1"/>
  <c r="CD42"/>
  <c r="CA42"/>
  <c r="BZ42"/>
  <c r="CH41"/>
  <c r="CG41"/>
  <c r="CF41"/>
  <c r="CE41"/>
  <c r="CD41"/>
  <c r="CA41"/>
  <c r="BZ41"/>
  <c r="CH40"/>
  <c r="CG40"/>
  <c r="CI40" s="1"/>
  <c r="CE40"/>
  <c r="CD40"/>
  <c r="CF40" s="1"/>
  <c r="CA40"/>
  <c r="BZ40"/>
  <c r="CC40" s="1"/>
  <c r="CH37"/>
  <c r="CI37" s="1"/>
  <c r="CG37"/>
  <c r="CE37"/>
  <c r="CD37"/>
  <c r="CA37"/>
  <c r="BZ37"/>
  <c r="CH36"/>
  <c r="CG36"/>
  <c r="CI36" s="1"/>
  <c r="CE36"/>
  <c r="CD36"/>
  <c r="CA36"/>
  <c r="BZ36"/>
  <c r="CC36" s="1"/>
  <c r="CH35"/>
  <c r="CG35"/>
  <c r="CI35" s="1"/>
  <c r="CE35"/>
  <c r="CD35"/>
  <c r="CF35" s="1"/>
  <c r="CA35"/>
  <c r="CC35" s="1"/>
  <c r="BZ35"/>
  <c r="CH34"/>
  <c r="CG34"/>
  <c r="CE34"/>
  <c r="CD34"/>
  <c r="CC34"/>
  <c r="CA34"/>
  <c r="BZ34"/>
  <c r="CH31"/>
  <c r="CG31"/>
  <c r="CE31"/>
  <c r="CD31"/>
  <c r="CF31" s="1"/>
  <c r="CA31"/>
  <c r="BZ31"/>
  <c r="CC31" s="1"/>
  <c r="CH30"/>
  <c r="CG30"/>
  <c r="CI30" s="1"/>
  <c r="CE30"/>
  <c r="CF30" s="1"/>
  <c r="CD30"/>
  <c r="CA30"/>
  <c r="BZ30"/>
  <c r="CH29"/>
  <c r="CG29"/>
  <c r="CE29"/>
  <c r="CD29"/>
  <c r="CF29" s="1"/>
  <c r="CA29"/>
  <c r="BZ29"/>
  <c r="CH28"/>
  <c r="CG28"/>
  <c r="CI28" s="1"/>
  <c r="CE28"/>
  <c r="CD28"/>
  <c r="CF28" s="1"/>
  <c r="CA28"/>
  <c r="BZ28"/>
  <c r="CC28" s="1"/>
  <c r="CH25"/>
  <c r="CI25" s="1"/>
  <c r="CG25"/>
  <c r="CE25"/>
  <c r="CD25"/>
  <c r="CA25"/>
  <c r="BZ25"/>
  <c r="CI24"/>
  <c r="CH24"/>
  <c r="CG24"/>
  <c r="CE24"/>
  <c r="CD24"/>
  <c r="CA24"/>
  <c r="BZ24"/>
  <c r="CC24" s="1"/>
  <c r="CH23"/>
  <c r="CG23"/>
  <c r="CI23" s="1"/>
  <c r="CE23"/>
  <c r="CD23"/>
  <c r="CF23" s="1"/>
  <c r="CA23"/>
  <c r="CC23" s="1"/>
  <c r="BZ23"/>
  <c r="CH22"/>
  <c r="CG22"/>
  <c r="CE22"/>
  <c r="CD22"/>
  <c r="CA22"/>
  <c r="BZ22"/>
  <c r="CC22" s="1"/>
  <c r="CH19"/>
  <c r="CG19"/>
  <c r="CE19"/>
  <c r="CD19"/>
  <c r="CF19" s="1"/>
  <c r="CA19"/>
  <c r="BZ19"/>
  <c r="CC19" s="1"/>
  <c r="CH18"/>
  <c r="CG18"/>
  <c r="CI18" s="1"/>
  <c r="CE18"/>
  <c r="CF18" s="1"/>
  <c r="CD18"/>
  <c r="CA18"/>
  <c r="BZ18"/>
  <c r="CH17"/>
  <c r="CG17"/>
  <c r="CF17"/>
  <c r="CE17"/>
  <c r="CD17"/>
  <c r="CA17"/>
  <c r="BZ17"/>
  <c r="CH16"/>
  <c r="CG16"/>
  <c r="CI16" s="1"/>
  <c r="CE16"/>
  <c r="CD16"/>
  <c r="CF16" s="1"/>
  <c r="CA16"/>
  <c r="BZ16"/>
  <c r="CC16" s="1"/>
  <c r="CH13"/>
  <c r="CG13"/>
  <c r="CE13"/>
  <c r="CD13"/>
  <c r="CA13"/>
  <c r="BZ13"/>
  <c r="CH12"/>
  <c r="CG12"/>
  <c r="CI12" s="1"/>
  <c r="CE12"/>
  <c r="CD12"/>
  <c r="CF12" s="1"/>
  <c r="CA12"/>
  <c r="BZ12"/>
  <c r="CC12" s="1"/>
  <c r="CH11"/>
  <c r="CG11"/>
  <c r="CI11" s="1"/>
  <c r="CE11"/>
  <c r="CD11"/>
  <c r="CF11" s="1"/>
  <c r="CA11"/>
  <c r="BZ11"/>
  <c r="CH10"/>
  <c r="CG10"/>
  <c r="CE10"/>
  <c r="CD10"/>
  <c r="CC10"/>
  <c r="CA10"/>
  <c r="BZ10"/>
  <c r="CH19" i="25"/>
  <c r="CG19"/>
  <c r="CI19" s="1"/>
  <c r="CE19"/>
  <c r="CD19"/>
  <c r="CF19" s="1"/>
  <c r="CA19"/>
  <c r="BZ19"/>
  <c r="CC19" s="1"/>
  <c r="CH18"/>
  <c r="CG18"/>
  <c r="CI18" s="1"/>
  <c r="CE18"/>
  <c r="CD18"/>
  <c r="CF18" s="1"/>
  <c r="CA18"/>
  <c r="BZ18"/>
  <c r="CC18" s="1"/>
  <c r="CH17"/>
  <c r="CG17"/>
  <c r="CI17" s="1"/>
  <c r="CF17"/>
  <c r="CE17"/>
  <c r="CD17"/>
  <c r="CA17"/>
  <c r="BZ17"/>
  <c r="CC17" s="1"/>
  <c r="CH16"/>
  <c r="CG16"/>
  <c r="CI16" s="1"/>
  <c r="CE16"/>
  <c r="CD16"/>
  <c r="CF16" s="1"/>
  <c r="CA16"/>
  <c r="BZ16"/>
  <c r="CC16" s="1"/>
  <c r="CH13"/>
  <c r="CG13"/>
  <c r="CI13" s="1"/>
  <c r="CE13"/>
  <c r="CD13"/>
  <c r="CF13" s="1"/>
  <c r="CA13"/>
  <c r="BZ13"/>
  <c r="CC13" s="1"/>
  <c r="CI12"/>
  <c r="CH12"/>
  <c r="CG12"/>
  <c r="CE12"/>
  <c r="CD12"/>
  <c r="CF12" s="1"/>
  <c r="CA12"/>
  <c r="BZ12"/>
  <c r="CC12" s="1"/>
  <c r="CH11"/>
  <c r="CG11"/>
  <c r="CI11" s="1"/>
  <c r="CE11"/>
  <c r="CD11"/>
  <c r="CF11" s="1"/>
  <c r="CA11"/>
  <c r="BZ11"/>
  <c r="CC11" s="1"/>
  <c r="CH10"/>
  <c r="CG10"/>
  <c r="CI10" s="1"/>
  <c r="CE10"/>
  <c r="CF10" s="1"/>
  <c r="CD10"/>
  <c r="CC10"/>
  <c r="CA10"/>
  <c r="BZ10"/>
  <c r="CH43" i="24"/>
  <c r="CG43"/>
  <c r="CI43" s="1"/>
  <c r="CE43"/>
  <c r="CD43"/>
  <c r="CA43"/>
  <c r="BZ43"/>
  <c r="CH42"/>
  <c r="CG42"/>
  <c r="CI42" s="1"/>
  <c r="CE42"/>
  <c r="CD42"/>
  <c r="CF42" s="1"/>
  <c r="CA42"/>
  <c r="CC42" s="1"/>
  <c r="BZ42"/>
  <c r="CH41"/>
  <c r="CG41"/>
  <c r="CE41"/>
  <c r="CD41"/>
  <c r="CC41"/>
  <c r="CA41"/>
  <c r="BZ41"/>
  <c r="CH40"/>
  <c r="CG40"/>
  <c r="CE40"/>
  <c r="CD40"/>
  <c r="CF40" s="1"/>
  <c r="CA40"/>
  <c r="BZ40"/>
  <c r="CC40" s="1"/>
  <c r="CH37"/>
  <c r="CG37"/>
  <c r="CI37" s="1"/>
  <c r="CE37"/>
  <c r="CD37"/>
  <c r="CA37"/>
  <c r="BZ37"/>
  <c r="CH36"/>
  <c r="CG36"/>
  <c r="CE36"/>
  <c r="CD36"/>
  <c r="CF36" s="1"/>
  <c r="CA36"/>
  <c r="BZ36"/>
  <c r="CH35"/>
  <c r="CG35"/>
  <c r="CI35" s="1"/>
  <c r="CE35"/>
  <c r="CD35"/>
  <c r="CF35" s="1"/>
  <c r="CA35"/>
  <c r="BZ35"/>
  <c r="CC35" s="1"/>
  <c r="CH34"/>
  <c r="CI34" s="1"/>
  <c r="CG34"/>
  <c r="CE34"/>
  <c r="CD34"/>
  <c r="CA34"/>
  <c r="BZ34"/>
  <c r="CH31"/>
  <c r="CG31"/>
  <c r="CE31"/>
  <c r="CD31"/>
  <c r="CA31"/>
  <c r="BZ31"/>
  <c r="CH30"/>
  <c r="CG30"/>
  <c r="CF30"/>
  <c r="CE30"/>
  <c r="CD30"/>
  <c r="CA30"/>
  <c r="BZ30"/>
  <c r="CC30" s="1"/>
  <c r="CH29"/>
  <c r="CG29"/>
  <c r="CI29" s="1"/>
  <c r="CE29"/>
  <c r="CD29"/>
  <c r="CF29" s="1"/>
  <c r="CA29"/>
  <c r="BZ29"/>
  <c r="CC29" s="1"/>
  <c r="CH28"/>
  <c r="CG28"/>
  <c r="CE28"/>
  <c r="CD28"/>
  <c r="CA28"/>
  <c r="BZ28"/>
  <c r="CH25"/>
  <c r="CG25"/>
  <c r="CE25"/>
  <c r="CD25"/>
  <c r="CA25"/>
  <c r="BZ25"/>
  <c r="CH24"/>
  <c r="CG24"/>
  <c r="CE24"/>
  <c r="CD24"/>
  <c r="CF24" s="1"/>
  <c r="CA24"/>
  <c r="BZ24"/>
  <c r="CC24" s="1"/>
  <c r="CH23"/>
  <c r="CG23"/>
  <c r="CI23" s="1"/>
  <c r="CE23"/>
  <c r="CD23"/>
  <c r="CF23" s="1"/>
  <c r="CA23"/>
  <c r="BZ23"/>
  <c r="CC23" s="1"/>
  <c r="CH22"/>
  <c r="CG22"/>
  <c r="CE22"/>
  <c r="CD22"/>
  <c r="CA22"/>
  <c r="BZ22"/>
  <c r="CH19"/>
  <c r="CG19"/>
  <c r="CE19"/>
  <c r="CD19"/>
  <c r="CA19"/>
  <c r="BZ19"/>
  <c r="CH18"/>
  <c r="CG18"/>
  <c r="CF18"/>
  <c r="CE18"/>
  <c r="CD18"/>
  <c r="CA18"/>
  <c r="BZ18"/>
  <c r="CC18" s="1"/>
  <c r="CH17"/>
  <c r="CG17"/>
  <c r="CI17" s="1"/>
  <c r="CE17"/>
  <c r="CD17"/>
  <c r="CF17" s="1"/>
  <c r="CA17"/>
  <c r="BZ17"/>
  <c r="CC17" s="1"/>
  <c r="CH16"/>
  <c r="CG16"/>
  <c r="CE16"/>
  <c r="CD16"/>
  <c r="CA16"/>
  <c r="BZ16"/>
  <c r="CH13"/>
  <c r="CG13"/>
  <c r="CE13"/>
  <c r="CD13"/>
  <c r="CA13"/>
  <c r="BZ13"/>
  <c r="CH12"/>
  <c r="CG12"/>
  <c r="CE12"/>
  <c r="CD12"/>
  <c r="CF12" s="1"/>
  <c r="CA12"/>
  <c r="BZ12"/>
  <c r="CC12" s="1"/>
  <c r="CH11"/>
  <c r="CG11"/>
  <c r="CI11" s="1"/>
  <c r="CE11"/>
  <c r="CD11"/>
  <c r="CF11" s="1"/>
  <c r="CA11"/>
  <c r="BZ11"/>
  <c r="CC11" s="1"/>
  <c r="CH10"/>
  <c r="CG10"/>
  <c r="CE10"/>
  <c r="CD10"/>
  <c r="CA10"/>
  <c r="BZ10"/>
  <c r="CH31" i="23"/>
  <c r="CG31"/>
  <c r="CE31"/>
  <c r="CD31"/>
  <c r="CC31"/>
  <c r="CA31"/>
  <c r="BZ31"/>
  <c r="CH30"/>
  <c r="CG30"/>
  <c r="CI30" s="1"/>
  <c r="CE30"/>
  <c r="CD30"/>
  <c r="CF30" s="1"/>
  <c r="CA30"/>
  <c r="BZ30"/>
  <c r="CC30" s="1"/>
  <c r="CH29"/>
  <c r="CG29"/>
  <c r="CI29" s="1"/>
  <c r="CE29"/>
  <c r="CD29"/>
  <c r="CA29"/>
  <c r="BZ29"/>
  <c r="CH28"/>
  <c r="CG28"/>
  <c r="CE28"/>
  <c r="CD28"/>
  <c r="CF28" s="1"/>
  <c r="CA28"/>
  <c r="BZ28"/>
  <c r="CH25"/>
  <c r="CG25"/>
  <c r="CI25" s="1"/>
  <c r="CE25"/>
  <c r="CD25"/>
  <c r="CF25" s="1"/>
  <c r="CA25"/>
  <c r="CC25" s="1"/>
  <c r="BZ25"/>
  <c r="CH24"/>
  <c r="CG24"/>
  <c r="CE24"/>
  <c r="CD24"/>
  <c r="CA24"/>
  <c r="BZ24"/>
  <c r="CI23"/>
  <c r="CH23"/>
  <c r="CG23"/>
  <c r="CE23"/>
  <c r="CD23"/>
  <c r="CF23" s="1"/>
  <c r="CA23"/>
  <c r="BZ23"/>
  <c r="CC23" s="1"/>
  <c r="CH22"/>
  <c r="CG22"/>
  <c r="CI22" s="1"/>
  <c r="CE22"/>
  <c r="CD22"/>
  <c r="CF22" s="1"/>
  <c r="CA22"/>
  <c r="BZ22"/>
  <c r="CH19"/>
  <c r="CG19"/>
  <c r="CE19"/>
  <c r="CD19"/>
  <c r="CA19"/>
  <c r="BZ19"/>
  <c r="CC19" s="1"/>
  <c r="CH18"/>
  <c r="CG18"/>
  <c r="CI18" s="1"/>
  <c r="CE18"/>
  <c r="CD18"/>
  <c r="CF18" s="1"/>
  <c r="CA18"/>
  <c r="BZ18"/>
  <c r="CC18" s="1"/>
  <c r="CH17"/>
  <c r="CG17"/>
  <c r="CI17" s="1"/>
  <c r="CE17"/>
  <c r="CD17"/>
  <c r="CA17"/>
  <c r="BZ17"/>
  <c r="CH16"/>
  <c r="CG16"/>
  <c r="CF16"/>
  <c r="CE16"/>
  <c r="CD16"/>
  <c r="CA16"/>
  <c r="BZ16"/>
  <c r="CC16" s="1"/>
  <c r="CH13"/>
  <c r="CG13"/>
  <c r="CE13"/>
  <c r="CD13"/>
  <c r="CF13" s="1"/>
  <c r="CA13"/>
  <c r="BZ13"/>
  <c r="CC13" s="1"/>
  <c r="CH12"/>
  <c r="CG12"/>
  <c r="CI12" s="1"/>
  <c r="CE12"/>
  <c r="CD12"/>
  <c r="CF12" s="1"/>
  <c r="CA12"/>
  <c r="BZ12"/>
  <c r="CC12" s="1"/>
  <c r="CH11"/>
  <c r="CG11"/>
  <c r="CI11" s="1"/>
  <c r="CE11"/>
  <c r="CD11"/>
  <c r="CA11"/>
  <c r="BZ11"/>
  <c r="CH10"/>
  <c r="CG10"/>
  <c r="CE10"/>
  <c r="CD10"/>
  <c r="CF10" s="1"/>
  <c r="CA10"/>
  <c r="BZ10"/>
  <c r="CC10" s="1"/>
  <c r="CH31" i="22"/>
  <c r="CG31"/>
  <c r="CI31" s="1"/>
  <c r="CE31"/>
  <c r="CD31"/>
  <c r="CF31" s="1"/>
  <c r="CA31"/>
  <c r="CC31" s="1"/>
  <c r="BZ31"/>
  <c r="CH30"/>
  <c r="CG30"/>
  <c r="CI30" s="1"/>
  <c r="CE30"/>
  <c r="CD30"/>
  <c r="CA30"/>
  <c r="BZ30"/>
  <c r="CC30" s="1"/>
  <c r="CH29"/>
  <c r="CG29"/>
  <c r="CE29"/>
  <c r="CD29"/>
  <c r="CF29" s="1"/>
  <c r="CA29"/>
  <c r="BZ29"/>
  <c r="CH28"/>
  <c r="CG28"/>
  <c r="CI28" s="1"/>
  <c r="CE28"/>
  <c r="CD28"/>
  <c r="CF28" s="1"/>
  <c r="CA28"/>
  <c r="BZ28"/>
  <c r="CH25"/>
  <c r="CG25"/>
  <c r="CE25"/>
  <c r="CF25" s="1"/>
  <c r="CD25"/>
  <c r="CA25"/>
  <c r="BZ25"/>
  <c r="CC25" s="1"/>
  <c r="CH24"/>
  <c r="CG24"/>
  <c r="CE24"/>
  <c r="CD24"/>
  <c r="CF24" s="1"/>
  <c r="CC24"/>
  <c r="CA24"/>
  <c r="BZ24"/>
  <c r="CH23"/>
  <c r="CG23"/>
  <c r="CI23" s="1"/>
  <c r="CE23"/>
  <c r="CD23"/>
  <c r="CA23"/>
  <c r="BZ23"/>
  <c r="CC23" s="1"/>
  <c r="CI22"/>
  <c r="CH22"/>
  <c r="CG22"/>
  <c r="CE22"/>
  <c r="CD22"/>
  <c r="CA22"/>
  <c r="BZ22"/>
  <c r="CC22" s="1"/>
  <c r="CH19"/>
  <c r="CG19"/>
  <c r="CE19"/>
  <c r="CD19"/>
  <c r="CF19" s="1"/>
  <c r="CA19"/>
  <c r="BZ19"/>
  <c r="CH18"/>
  <c r="CG18"/>
  <c r="CI18" s="1"/>
  <c r="CE18"/>
  <c r="CD18"/>
  <c r="CA18"/>
  <c r="BZ18"/>
  <c r="CC18" s="1"/>
  <c r="CH17"/>
  <c r="CG17"/>
  <c r="CI17" s="1"/>
  <c r="CE17"/>
  <c r="CD17"/>
  <c r="CA17"/>
  <c r="BZ17"/>
  <c r="CC17" s="1"/>
  <c r="CI16"/>
  <c r="CH16"/>
  <c r="CG16"/>
  <c r="CE16"/>
  <c r="CD16"/>
  <c r="CF16" s="1"/>
  <c r="CA16"/>
  <c r="BZ16"/>
  <c r="CH13"/>
  <c r="CG13"/>
  <c r="CI13" s="1"/>
  <c r="CF13"/>
  <c r="CE13"/>
  <c r="CD13"/>
  <c r="CA13"/>
  <c r="BZ13"/>
  <c r="CH12"/>
  <c r="CG12"/>
  <c r="CI12" s="1"/>
  <c r="CE12"/>
  <c r="CD12"/>
  <c r="CA12"/>
  <c r="BZ12"/>
  <c r="CC12" s="1"/>
  <c r="CH11"/>
  <c r="CG11"/>
  <c r="CE11"/>
  <c r="CD11"/>
  <c r="CF11" s="1"/>
  <c r="CC11"/>
  <c r="CA11"/>
  <c r="BZ11"/>
  <c r="CI10"/>
  <c r="CH10"/>
  <c r="CG10"/>
  <c r="CE10"/>
  <c r="CD10"/>
  <c r="CF10" s="1"/>
  <c r="CA10"/>
  <c r="BZ10"/>
  <c r="CH19" i="21"/>
  <c r="CG19"/>
  <c r="CI19" s="1"/>
  <c r="CE19"/>
  <c r="CD19"/>
  <c r="CA19"/>
  <c r="BZ19"/>
  <c r="CH18"/>
  <c r="CG18"/>
  <c r="CE18"/>
  <c r="CD18"/>
  <c r="CF18" s="1"/>
  <c r="CA18"/>
  <c r="BZ18"/>
  <c r="CC18" s="1"/>
  <c r="CH17"/>
  <c r="CG17"/>
  <c r="CE17"/>
  <c r="CD17"/>
  <c r="CF17" s="1"/>
  <c r="CC17"/>
  <c r="CA17"/>
  <c r="BZ17"/>
  <c r="CH16"/>
  <c r="CG16"/>
  <c r="CI16" s="1"/>
  <c r="CE16"/>
  <c r="CD16"/>
  <c r="CA16"/>
  <c r="BZ16"/>
  <c r="CC16" s="1"/>
  <c r="CH13"/>
  <c r="CG13"/>
  <c r="CE13"/>
  <c r="CD13"/>
  <c r="CA13"/>
  <c r="BZ13"/>
  <c r="CC13" s="1"/>
  <c r="CH12"/>
  <c r="CI12" s="1"/>
  <c r="CG12"/>
  <c r="CE12"/>
  <c r="CD12"/>
  <c r="CF12" s="1"/>
  <c r="CA12"/>
  <c r="BZ12"/>
  <c r="CH11"/>
  <c r="CG11"/>
  <c r="CE11"/>
  <c r="CF11" s="1"/>
  <c r="CD11"/>
  <c r="CA11"/>
  <c r="BZ11"/>
  <c r="CC11" s="1"/>
  <c r="CH10"/>
  <c r="CG10"/>
  <c r="CI10" s="1"/>
  <c r="CE10"/>
  <c r="CD10"/>
  <c r="CA10"/>
  <c r="BZ10"/>
  <c r="CC10" s="1"/>
  <c r="CH19" i="20"/>
  <c r="CG19"/>
  <c r="CE19"/>
  <c r="CD19"/>
  <c r="CF19" s="1"/>
  <c r="CC19"/>
  <c r="CA19"/>
  <c r="BZ19"/>
  <c r="CI18"/>
  <c r="CH18"/>
  <c r="CG18"/>
  <c r="CE18"/>
  <c r="CD18"/>
  <c r="CF18" s="1"/>
  <c r="CA18"/>
  <c r="BZ18"/>
  <c r="CH17"/>
  <c r="CG17"/>
  <c r="CI17" s="1"/>
  <c r="CE17"/>
  <c r="CD17"/>
  <c r="CF17" s="1"/>
  <c r="CA17"/>
  <c r="BZ17"/>
  <c r="CH16"/>
  <c r="CG16"/>
  <c r="CI16" s="1"/>
  <c r="CE16"/>
  <c r="CD16"/>
  <c r="CA16"/>
  <c r="BZ16"/>
  <c r="CC16" s="1"/>
  <c r="CH13"/>
  <c r="CG13"/>
  <c r="CI13" s="1"/>
  <c r="CE13"/>
  <c r="CD13"/>
  <c r="CA13"/>
  <c r="BZ13"/>
  <c r="CC13" s="1"/>
  <c r="CI12"/>
  <c r="CH12"/>
  <c r="CG12"/>
  <c r="CE12"/>
  <c r="CD12"/>
  <c r="CA12"/>
  <c r="BZ12"/>
  <c r="CC12" s="1"/>
  <c r="CH11"/>
  <c r="CI11" s="1"/>
  <c r="CG11"/>
  <c r="CE11"/>
  <c r="CD11"/>
  <c r="CF11" s="1"/>
  <c r="CA11"/>
  <c r="BZ11"/>
  <c r="CH10"/>
  <c r="CG10"/>
  <c r="CI10" s="1"/>
  <c r="CE10"/>
  <c r="CD10"/>
  <c r="CA10"/>
  <c r="BZ10"/>
  <c r="CC10" s="1"/>
  <c r="CH19" i="19"/>
  <c r="CG19"/>
  <c r="CI19" s="1"/>
  <c r="CE19"/>
  <c r="CD19"/>
  <c r="CA19"/>
  <c r="BZ19"/>
  <c r="CC19" s="1"/>
  <c r="CH18"/>
  <c r="CG18"/>
  <c r="CE18"/>
  <c r="CD18"/>
  <c r="CF18" s="1"/>
  <c r="CA18"/>
  <c r="CC18" s="1"/>
  <c r="BZ18"/>
  <c r="CH17"/>
  <c r="CG17"/>
  <c r="CI17" s="1"/>
  <c r="CE17"/>
  <c r="CD17"/>
  <c r="CA17"/>
  <c r="BZ17"/>
  <c r="CC17" s="1"/>
  <c r="CH16"/>
  <c r="CG16"/>
  <c r="CI16" s="1"/>
  <c r="CE16"/>
  <c r="CD16"/>
  <c r="CA16"/>
  <c r="BZ16"/>
  <c r="CC16" s="1"/>
  <c r="CH13"/>
  <c r="CG13"/>
  <c r="CE13"/>
  <c r="CD13"/>
  <c r="CA13"/>
  <c r="BZ13"/>
  <c r="CH12"/>
  <c r="CG12"/>
  <c r="CI12" s="1"/>
  <c r="CF12"/>
  <c r="CE12"/>
  <c r="CD12"/>
  <c r="CA12"/>
  <c r="BZ12"/>
  <c r="CC12" s="1"/>
  <c r="CH11"/>
  <c r="CG11"/>
  <c r="CE11"/>
  <c r="CD11"/>
  <c r="CF11" s="1"/>
  <c r="CC11"/>
  <c r="CA11"/>
  <c r="BZ11"/>
  <c r="CH10"/>
  <c r="CG10"/>
  <c r="CE10"/>
  <c r="CD10"/>
  <c r="CF10" s="1"/>
  <c r="CA10"/>
  <c r="BZ10"/>
  <c r="CH55" i="18"/>
  <c r="CG55"/>
  <c r="CI55" s="1"/>
  <c r="CF55"/>
  <c r="CE55"/>
  <c r="CD55"/>
  <c r="CA55"/>
  <c r="BZ55"/>
  <c r="CC55" s="1"/>
  <c r="CH54"/>
  <c r="CG54"/>
  <c r="CI54" s="1"/>
  <c r="CE54"/>
  <c r="CD54"/>
  <c r="CA54"/>
  <c r="BZ54"/>
  <c r="CC54" s="1"/>
  <c r="CI53"/>
  <c r="CH53"/>
  <c r="CG53"/>
  <c r="CE53"/>
  <c r="CD53"/>
  <c r="CF53" s="1"/>
  <c r="CA53"/>
  <c r="BZ53"/>
  <c r="CC53" s="1"/>
  <c r="CH52"/>
  <c r="CG52"/>
  <c r="CE52"/>
  <c r="CD52"/>
  <c r="CF52" s="1"/>
  <c r="CC52"/>
  <c r="CA52"/>
  <c r="BZ52"/>
  <c r="CH49"/>
  <c r="CG49"/>
  <c r="CE49"/>
  <c r="CD49"/>
  <c r="CF49" s="1"/>
  <c r="CC49"/>
  <c r="CA49"/>
  <c r="BZ49"/>
  <c r="CH48"/>
  <c r="CG48"/>
  <c r="CI48" s="1"/>
  <c r="CE48"/>
  <c r="CD48"/>
  <c r="CF48" s="1"/>
  <c r="CA48"/>
  <c r="BZ48"/>
  <c r="CH47"/>
  <c r="CG47"/>
  <c r="CI47" s="1"/>
  <c r="CF47"/>
  <c r="CE47"/>
  <c r="CD47"/>
  <c r="CA47"/>
  <c r="BZ47"/>
  <c r="CH46"/>
  <c r="CG46"/>
  <c r="CI46" s="1"/>
  <c r="CF46"/>
  <c r="CE46"/>
  <c r="CD46"/>
  <c r="CA46"/>
  <c r="BZ46"/>
  <c r="CC46" s="1"/>
  <c r="CH43"/>
  <c r="CG43"/>
  <c r="CI43" s="1"/>
  <c r="CE43"/>
  <c r="CD43"/>
  <c r="CA43"/>
  <c r="BZ43"/>
  <c r="CC43" s="1"/>
  <c r="CI42"/>
  <c r="CH42"/>
  <c r="CG42"/>
  <c r="CE42"/>
  <c r="CD42"/>
  <c r="CA42"/>
  <c r="BZ42"/>
  <c r="CC42" s="1"/>
  <c r="CI41"/>
  <c r="CH41"/>
  <c r="CG41"/>
  <c r="CE41"/>
  <c r="CD41"/>
  <c r="CF41" s="1"/>
  <c r="CA41"/>
  <c r="BZ41"/>
  <c r="CC41" s="1"/>
  <c r="CH40"/>
  <c r="CG40"/>
  <c r="CE40"/>
  <c r="CD40"/>
  <c r="CF40" s="1"/>
  <c r="CC40"/>
  <c r="CA40"/>
  <c r="BZ40"/>
  <c r="CH37"/>
  <c r="CG37"/>
  <c r="CE37"/>
  <c r="CD37"/>
  <c r="CC37"/>
  <c r="CA37"/>
  <c r="BZ37"/>
  <c r="CH36"/>
  <c r="CG36"/>
  <c r="CI36" s="1"/>
  <c r="CE36"/>
  <c r="CD36"/>
  <c r="CF36" s="1"/>
  <c r="CA36"/>
  <c r="BZ36"/>
  <c r="CH35"/>
  <c r="CG35"/>
  <c r="CI35" s="1"/>
  <c r="CF35"/>
  <c r="CE35"/>
  <c r="CD35"/>
  <c r="CA35"/>
  <c r="BZ35"/>
  <c r="CH34"/>
  <c r="CG34"/>
  <c r="CI34" s="1"/>
  <c r="CF34"/>
  <c r="CE34"/>
  <c r="CD34"/>
  <c r="CA34"/>
  <c r="BZ34"/>
  <c r="CC34" s="1"/>
  <c r="CH31"/>
  <c r="CG31"/>
  <c r="CE31"/>
  <c r="CD31"/>
  <c r="CA31"/>
  <c r="BZ31"/>
  <c r="CC31" s="1"/>
  <c r="CI30"/>
  <c r="CH30"/>
  <c r="CG30"/>
  <c r="CE30"/>
  <c r="CD30"/>
  <c r="CF30" s="1"/>
  <c r="CA30"/>
  <c r="BZ30"/>
  <c r="CH29"/>
  <c r="CG29"/>
  <c r="CI29" s="1"/>
  <c r="CE29"/>
  <c r="CD29"/>
  <c r="CF29" s="1"/>
  <c r="CA29"/>
  <c r="BZ29"/>
  <c r="CH28"/>
  <c r="CG28"/>
  <c r="CI28" s="1"/>
  <c r="CF28"/>
  <c r="CE28"/>
  <c r="CD28"/>
  <c r="CC28"/>
  <c r="CA28"/>
  <c r="BZ28"/>
  <c r="CH25"/>
  <c r="CG25"/>
  <c r="CE25"/>
  <c r="CD25"/>
  <c r="CA25"/>
  <c r="BZ25"/>
  <c r="CC25" s="1"/>
  <c r="CI24"/>
  <c r="CH24"/>
  <c r="CG24"/>
  <c r="CE24"/>
  <c r="CD24"/>
  <c r="CA24"/>
  <c r="BZ24"/>
  <c r="CC24" s="1"/>
  <c r="CI23"/>
  <c r="CH23"/>
  <c r="CG23"/>
  <c r="CE23"/>
  <c r="CD23"/>
  <c r="CF23" s="1"/>
  <c r="CA23"/>
  <c r="BZ23"/>
  <c r="CC23" s="1"/>
  <c r="CH22"/>
  <c r="CG22"/>
  <c r="CE22"/>
  <c r="CD22"/>
  <c r="CF22" s="1"/>
  <c r="CC22"/>
  <c r="CA22"/>
  <c r="BZ22"/>
  <c r="CH19"/>
  <c r="CG19"/>
  <c r="CE19"/>
  <c r="CD19"/>
  <c r="CF19" s="1"/>
  <c r="CA19"/>
  <c r="BZ19"/>
  <c r="CH18"/>
  <c r="CG18"/>
  <c r="CI18" s="1"/>
  <c r="CE18"/>
  <c r="CD18"/>
  <c r="CA18"/>
  <c r="BZ18"/>
  <c r="CC18" s="1"/>
  <c r="CI17"/>
  <c r="CH17"/>
  <c r="CG17"/>
  <c r="CF17"/>
  <c r="CE17"/>
  <c r="CD17"/>
  <c r="CA17"/>
  <c r="BZ17"/>
  <c r="CC17" s="1"/>
  <c r="CH16"/>
  <c r="CG16"/>
  <c r="CE16"/>
  <c r="CD16"/>
  <c r="CF16" s="1"/>
  <c r="CA16"/>
  <c r="BZ16"/>
  <c r="CC16" s="1"/>
  <c r="CH13"/>
  <c r="CG13"/>
  <c r="CE13"/>
  <c r="CD13"/>
  <c r="CF13" s="1"/>
  <c r="CA13"/>
  <c r="BZ13"/>
  <c r="CH12"/>
  <c r="CG12"/>
  <c r="CI12" s="1"/>
  <c r="CE12"/>
  <c r="CD12"/>
  <c r="CF12" s="1"/>
  <c r="CA12"/>
  <c r="BZ12"/>
  <c r="CH11"/>
  <c r="CG11"/>
  <c r="CI11" s="1"/>
  <c r="CF11"/>
  <c r="CE11"/>
  <c r="CD11"/>
  <c r="CA11"/>
  <c r="BZ11"/>
  <c r="CH10"/>
  <c r="CG10"/>
  <c r="CI10" s="1"/>
  <c r="CF10"/>
  <c r="CE10"/>
  <c r="CD10"/>
  <c r="CA10"/>
  <c r="BZ10"/>
  <c r="CC10" s="1"/>
  <c r="Q79" i="16"/>
  <c r="E78" s="1"/>
  <c r="H68"/>
  <c r="F68"/>
  <c r="E68"/>
  <c r="J66" s="1"/>
  <c r="H67"/>
  <c r="F67"/>
  <c r="E67"/>
  <c r="J65" s="1"/>
  <c r="C67"/>
  <c r="B67"/>
  <c r="J64"/>
  <c r="H64"/>
  <c r="F64"/>
  <c r="E64"/>
  <c r="H63"/>
  <c r="F63"/>
  <c r="E63"/>
  <c r="C63"/>
  <c r="B63"/>
  <c r="L61"/>
  <c r="H60"/>
  <c r="F60"/>
  <c r="E60"/>
  <c r="J58" s="1"/>
  <c r="L62" s="1"/>
  <c r="H59"/>
  <c r="F59"/>
  <c r="E59"/>
  <c r="C59"/>
  <c r="B59"/>
  <c r="J57"/>
  <c r="J56"/>
  <c r="H56"/>
  <c r="F56"/>
  <c r="E56"/>
  <c r="H55"/>
  <c r="F55"/>
  <c r="E55"/>
  <c r="C55"/>
  <c r="B55"/>
  <c r="H52"/>
  <c r="F52"/>
  <c r="E52"/>
  <c r="J50" s="1"/>
  <c r="H51"/>
  <c r="F51"/>
  <c r="E51"/>
  <c r="J49" s="1"/>
  <c r="L45" s="1"/>
  <c r="N53" s="1"/>
  <c r="C51"/>
  <c r="B51"/>
  <c r="J48"/>
  <c r="H48"/>
  <c r="F48"/>
  <c r="E48"/>
  <c r="H47"/>
  <c r="F47"/>
  <c r="E47"/>
  <c r="C47"/>
  <c r="B47"/>
  <c r="L46"/>
  <c r="N54" s="1"/>
  <c r="H44"/>
  <c r="F44"/>
  <c r="E44"/>
  <c r="J42" s="1"/>
  <c r="H43"/>
  <c r="F43"/>
  <c r="E43"/>
  <c r="J41" s="1"/>
  <c r="C43"/>
  <c r="B43"/>
  <c r="J40"/>
  <c r="H40"/>
  <c r="F40"/>
  <c r="E40"/>
  <c r="H39"/>
  <c r="F39"/>
  <c r="E39"/>
  <c r="C39"/>
  <c r="B39"/>
  <c r="H36"/>
  <c r="F36"/>
  <c r="E36"/>
  <c r="H35"/>
  <c r="F35"/>
  <c r="E35"/>
  <c r="C35"/>
  <c r="B35"/>
  <c r="J33"/>
  <c r="J32"/>
  <c r="H32"/>
  <c r="F32"/>
  <c r="E32"/>
  <c r="J34" s="1"/>
  <c r="H31"/>
  <c r="F31"/>
  <c r="E31"/>
  <c r="C31"/>
  <c r="B31"/>
  <c r="H28"/>
  <c r="F28"/>
  <c r="E28"/>
  <c r="H27"/>
  <c r="F27"/>
  <c r="E27"/>
  <c r="C27"/>
  <c r="B27"/>
  <c r="J25"/>
  <c r="L29" s="1"/>
  <c r="J24"/>
  <c r="H24"/>
  <c r="F24"/>
  <c r="E24"/>
  <c r="J26" s="1"/>
  <c r="L30" s="1"/>
  <c r="H23"/>
  <c r="F23"/>
  <c r="E23"/>
  <c r="C23"/>
  <c r="B23"/>
  <c r="H20"/>
  <c r="F20"/>
  <c r="E20"/>
  <c r="H19"/>
  <c r="F19"/>
  <c r="E19"/>
  <c r="C19"/>
  <c r="B19"/>
  <c r="J18"/>
  <c r="T16"/>
  <c r="J16"/>
  <c r="H16"/>
  <c r="F16"/>
  <c r="E16"/>
  <c r="T15"/>
  <c r="H15"/>
  <c r="F15"/>
  <c r="E15"/>
  <c r="J17" s="1"/>
  <c r="C15"/>
  <c r="B15"/>
  <c r="T14"/>
  <c r="T13"/>
  <c r="T12"/>
  <c r="H12"/>
  <c r="F12"/>
  <c r="E12"/>
  <c r="T11"/>
  <c r="H11"/>
  <c r="F11"/>
  <c r="E11"/>
  <c r="C11"/>
  <c r="B11"/>
  <c r="T10"/>
  <c r="T9"/>
  <c r="T8"/>
  <c r="J8"/>
  <c r="H8"/>
  <c r="F8"/>
  <c r="E8"/>
  <c r="J10" s="1"/>
  <c r="L14" s="1"/>
  <c r="N22" s="1"/>
  <c r="P38" s="1"/>
  <c r="T7"/>
  <c r="H7"/>
  <c r="F7"/>
  <c r="E7"/>
  <c r="J9" s="1"/>
  <c r="L13" s="1"/>
  <c r="N21" s="1"/>
  <c r="P37" s="1"/>
  <c r="C7"/>
  <c r="B7"/>
  <c r="C5"/>
  <c r="Q4"/>
  <c r="N79" s="1"/>
  <c r="J4"/>
  <c r="F4"/>
  <c r="A4"/>
  <c r="A1"/>
  <c r="Q79" i="14"/>
  <c r="E74" s="1"/>
  <c r="H37"/>
  <c r="F37"/>
  <c r="E37"/>
  <c r="J36" s="1"/>
  <c r="C37"/>
  <c r="B37"/>
  <c r="H35"/>
  <c r="F35"/>
  <c r="E35"/>
  <c r="C35"/>
  <c r="B35"/>
  <c r="H33"/>
  <c r="F33"/>
  <c r="E33"/>
  <c r="J32" s="1"/>
  <c r="L34" s="1"/>
  <c r="C33"/>
  <c r="B33"/>
  <c r="H31"/>
  <c r="F31"/>
  <c r="E31"/>
  <c r="C31"/>
  <c r="B31"/>
  <c r="N30"/>
  <c r="H29"/>
  <c r="F29"/>
  <c r="E29"/>
  <c r="J28" s="1"/>
  <c r="L26" s="1"/>
  <c r="C29"/>
  <c r="B29"/>
  <c r="H27"/>
  <c r="F27"/>
  <c r="E27"/>
  <c r="C27"/>
  <c r="B27"/>
  <c r="H25"/>
  <c r="F25"/>
  <c r="E25"/>
  <c r="C25"/>
  <c r="B25"/>
  <c r="H23"/>
  <c r="F23"/>
  <c r="E23"/>
  <c r="J24" s="1"/>
  <c r="C23"/>
  <c r="B23"/>
  <c r="H21"/>
  <c r="F21"/>
  <c r="E21"/>
  <c r="J20" s="1"/>
  <c r="C21"/>
  <c r="B21"/>
  <c r="H19"/>
  <c r="F19"/>
  <c r="E19"/>
  <c r="C19"/>
  <c r="B19"/>
  <c r="H17"/>
  <c r="F17"/>
  <c r="E17"/>
  <c r="C17"/>
  <c r="B17"/>
  <c r="T16"/>
  <c r="T15"/>
  <c r="H15"/>
  <c r="F15"/>
  <c r="E15"/>
  <c r="J16" s="1"/>
  <c r="L18" s="1"/>
  <c r="C15"/>
  <c r="B15"/>
  <c r="T14"/>
  <c r="T13"/>
  <c r="H13"/>
  <c r="F13"/>
  <c r="E13"/>
  <c r="C13"/>
  <c r="B13"/>
  <c r="T12"/>
  <c r="T11"/>
  <c r="H11"/>
  <c r="F11"/>
  <c r="E11"/>
  <c r="J12" s="1"/>
  <c r="C11"/>
  <c r="B11"/>
  <c r="T10"/>
  <c r="T9"/>
  <c r="H9"/>
  <c r="F9"/>
  <c r="E9"/>
  <c r="C9"/>
  <c r="B9"/>
  <c r="T8"/>
  <c r="T7"/>
  <c r="H7"/>
  <c r="F7"/>
  <c r="E7"/>
  <c r="J8" s="1"/>
  <c r="L10" s="1"/>
  <c r="N14" s="1"/>
  <c r="P22" s="1"/>
  <c r="C7"/>
  <c r="B7"/>
  <c r="Q4"/>
  <c r="N79" s="1"/>
  <c r="L4"/>
  <c r="J4"/>
  <c r="A4"/>
  <c r="A1"/>
  <c r="Q79" i="13"/>
  <c r="E78" s="1"/>
  <c r="E73"/>
  <c r="E72"/>
  <c r="H69"/>
  <c r="F69"/>
  <c r="E69"/>
  <c r="J68" s="1"/>
  <c r="L66" s="1"/>
  <c r="C69"/>
  <c r="B69"/>
  <c r="H67"/>
  <c r="F67"/>
  <c r="E67"/>
  <c r="C67"/>
  <c r="B67"/>
  <c r="H65"/>
  <c r="F65"/>
  <c r="E65"/>
  <c r="C65"/>
  <c r="B65"/>
  <c r="H63"/>
  <c r="F63"/>
  <c r="E63"/>
  <c r="J64" s="1"/>
  <c r="C63"/>
  <c r="B63"/>
  <c r="H61"/>
  <c r="F61"/>
  <c r="E61"/>
  <c r="J60" s="1"/>
  <c r="C61"/>
  <c r="B61"/>
  <c r="H59"/>
  <c r="F59"/>
  <c r="E59"/>
  <c r="C59"/>
  <c r="B59"/>
  <c r="H57"/>
  <c r="F57"/>
  <c r="E57"/>
  <c r="C57"/>
  <c r="B57"/>
  <c r="H55"/>
  <c r="F55"/>
  <c r="E55"/>
  <c r="J56" s="1"/>
  <c r="L58" s="1"/>
  <c r="N62" s="1"/>
  <c r="P54" s="1"/>
  <c r="C55"/>
  <c r="B55"/>
  <c r="H53"/>
  <c r="F53"/>
  <c r="E53"/>
  <c r="J52" s="1"/>
  <c r="C53"/>
  <c r="B53"/>
  <c r="H51"/>
  <c r="F51"/>
  <c r="E51"/>
  <c r="C51"/>
  <c r="B51"/>
  <c r="H49"/>
  <c r="F49"/>
  <c r="E49"/>
  <c r="J48" s="1"/>
  <c r="L50" s="1"/>
  <c r="N46" s="1"/>
  <c r="C49"/>
  <c r="B49"/>
  <c r="H47"/>
  <c r="F47"/>
  <c r="E47"/>
  <c r="C47"/>
  <c r="B47"/>
  <c r="H45"/>
  <c r="F45"/>
  <c r="E45"/>
  <c r="J44" s="1"/>
  <c r="C45"/>
  <c r="B45"/>
  <c r="H43"/>
  <c r="F43"/>
  <c r="E43"/>
  <c r="C43"/>
  <c r="B43"/>
  <c r="H41"/>
  <c r="F41"/>
  <c r="E41"/>
  <c r="C41"/>
  <c r="B41"/>
  <c r="H39"/>
  <c r="F39"/>
  <c r="E39"/>
  <c r="J40" s="1"/>
  <c r="L42" s="1"/>
  <c r="C39"/>
  <c r="B39"/>
  <c r="H37"/>
  <c r="F37"/>
  <c r="E37"/>
  <c r="J36" s="1"/>
  <c r="L34" s="1"/>
  <c r="C37"/>
  <c r="B37"/>
  <c r="H35"/>
  <c r="F35"/>
  <c r="E35"/>
  <c r="C35"/>
  <c r="B35"/>
  <c r="H33"/>
  <c r="F33"/>
  <c r="E33"/>
  <c r="J32" s="1"/>
  <c r="C33"/>
  <c r="B33"/>
  <c r="H31"/>
  <c r="F31"/>
  <c r="E31"/>
  <c r="C31"/>
  <c r="B31"/>
  <c r="H29"/>
  <c r="F29"/>
  <c r="E29"/>
  <c r="C29"/>
  <c r="B29"/>
  <c r="H27"/>
  <c r="F27"/>
  <c r="E27"/>
  <c r="J28" s="1"/>
  <c r="C27"/>
  <c r="B27"/>
  <c r="H25"/>
  <c r="F25"/>
  <c r="E25"/>
  <c r="C25"/>
  <c r="B25"/>
  <c r="H23"/>
  <c r="F23"/>
  <c r="E23"/>
  <c r="J24" s="1"/>
  <c r="L26" s="1"/>
  <c r="N30" s="1"/>
  <c r="C23"/>
  <c r="B23"/>
  <c r="H21"/>
  <c r="F21"/>
  <c r="E21"/>
  <c r="J20" s="1"/>
  <c r="L18" s="1"/>
  <c r="C21"/>
  <c r="B21"/>
  <c r="H19"/>
  <c r="F19"/>
  <c r="E19"/>
  <c r="C19"/>
  <c r="B19"/>
  <c r="H17"/>
  <c r="F17"/>
  <c r="E17"/>
  <c r="C17"/>
  <c r="B17"/>
  <c r="T16"/>
  <c r="T15"/>
  <c r="H15"/>
  <c r="F15"/>
  <c r="E15"/>
  <c r="J16" s="1"/>
  <c r="C15"/>
  <c r="B15"/>
  <c r="T14"/>
  <c r="T13"/>
  <c r="H13"/>
  <c r="F13"/>
  <c r="E13"/>
  <c r="C13"/>
  <c r="B13"/>
  <c r="T12"/>
  <c r="J12"/>
  <c r="T11"/>
  <c r="H11"/>
  <c r="F11"/>
  <c r="E11"/>
  <c r="C11"/>
  <c r="B11"/>
  <c r="T10"/>
  <c r="T9"/>
  <c r="H9"/>
  <c r="F9"/>
  <c r="E9"/>
  <c r="C9"/>
  <c r="B9"/>
  <c r="T8"/>
  <c r="T7"/>
  <c r="H7"/>
  <c r="F7"/>
  <c r="E7"/>
  <c r="J8" s="1"/>
  <c r="L10" s="1"/>
  <c r="N14" s="1"/>
  <c r="P22" s="1"/>
  <c r="C7"/>
  <c r="B7"/>
  <c r="Q4"/>
  <c r="N79" s="1"/>
  <c r="L4"/>
  <c r="J4"/>
  <c r="A4"/>
  <c r="A1"/>
  <c r="Q47" i="12"/>
  <c r="E46" s="1"/>
  <c r="H36"/>
  <c r="F36"/>
  <c r="E36"/>
  <c r="J34" s="1"/>
  <c r="H35"/>
  <c r="F35"/>
  <c r="E35"/>
  <c r="J33" s="1"/>
  <c r="L29" s="1"/>
  <c r="N21" s="1"/>
  <c r="C35"/>
  <c r="B35"/>
  <c r="J32"/>
  <c r="H32"/>
  <c r="F32"/>
  <c r="E32"/>
  <c r="H31"/>
  <c r="F31"/>
  <c r="E31"/>
  <c r="C31"/>
  <c r="B31"/>
  <c r="L30"/>
  <c r="H28"/>
  <c r="F28"/>
  <c r="E28"/>
  <c r="H27"/>
  <c r="F27"/>
  <c r="E27"/>
  <c r="C27"/>
  <c r="B27"/>
  <c r="J24"/>
  <c r="H24"/>
  <c r="F24"/>
  <c r="E24"/>
  <c r="J26" s="1"/>
  <c r="H23"/>
  <c r="F23"/>
  <c r="E23"/>
  <c r="J25" s="1"/>
  <c r="C23"/>
  <c r="B23"/>
  <c r="N22"/>
  <c r="H20"/>
  <c r="F20"/>
  <c r="E20"/>
  <c r="H19"/>
  <c r="F19"/>
  <c r="E19"/>
  <c r="C19"/>
  <c r="B19"/>
  <c r="T16"/>
  <c r="J16"/>
  <c r="H16"/>
  <c r="F16"/>
  <c r="E16"/>
  <c r="J18" s="1"/>
  <c r="T15"/>
  <c r="H15"/>
  <c r="F15"/>
  <c r="E15"/>
  <c r="J17" s="1"/>
  <c r="C15"/>
  <c r="B15"/>
  <c r="T14"/>
  <c r="T13"/>
  <c r="L13"/>
  <c r="T12"/>
  <c r="H12"/>
  <c r="F12"/>
  <c r="E12"/>
  <c r="T11"/>
  <c r="H11"/>
  <c r="F11"/>
  <c r="E11"/>
  <c r="C11"/>
  <c r="B11"/>
  <c r="T10"/>
  <c r="J10"/>
  <c r="L14" s="1"/>
  <c r="T9"/>
  <c r="T8"/>
  <c r="J8"/>
  <c r="H8"/>
  <c r="F8"/>
  <c r="E8"/>
  <c r="T7"/>
  <c r="H7"/>
  <c r="F7"/>
  <c r="E7"/>
  <c r="J9" s="1"/>
  <c r="C7"/>
  <c r="B7"/>
  <c r="C5"/>
  <c r="Q4"/>
  <c r="N47" s="1"/>
  <c r="J4"/>
  <c r="F4"/>
  <c r="A4"/>
  <c r="A1"/>
  <c r="Q79" i="11"/>
  <c r="E78" s="1"/>
  <c r="N79"/>
  <c r="H68"/>
  <c r="F68"/>
  <c r="E68"/>
  <c r="J66" s="1"/>
  <c r="L62" s="1"/>
  <c r="N54" s="1"/>
  <c r="P38" s="1"/>
  <c r="H67"/>
  <c r="F67"/>
  <c r="E67"/>
  <c r="C67"/>
  <c r="B67"/>
  <c r="J65"/>
  <c r="L61" s="1"/>
  <c r="N53" s="1"/>
  <c r="P37" s="1"/>
  <c r="J64"/>
  <c r="H64"/>
  <c r="F64"/>
  <c r="E64"/>
  <c r="H63"/>
  <c r="F63"/>
  <c r="E63"/>
  <c r="C63"/>
  <c r="B63"/>
  <c r="H60"/>
  <c r="F60"/>
  <c r="E60"/>
  <c r="J58" s="1"/>
  <c r="H59"/>
  <c r="F59"/>
  <c r="E59"/>
  <c r="C59"/>
  <c r="B59"/>
  <c r="J57"/>
  <c r="J56"/>
  <c r="H56"/>
  <c r="F56"/>
  <c r="E56"/>
  <c r="H55"/>
  <c r="F55"/>
  <c r="E55"/>
  <c r="C55"/>
  <c r="B55"/>
  <c r="H52"/>
  <c r="F52"/>
  <c r="E52"/>
  <c r="H51"/>
  <c r="F51"/>
  <c r="E51"/>
  <c r="C51"/>
  <c r="B51"/>
  <c r="J50"/>
  <c r="J49"/>
  <c r="J48"/>
  <c r="H48"/>
  <c r="F48"/>
  <c r="E48"/>
  <c r="H47"/>
  <c r="F47"/>
  <c r="E47"/>
  <c r="C47"/>
  <c r="B47"/>
  <c r="H44"/>
  <c r="F44"/>
  <c r="E44"/>
  <c r="H43"/>
  <c r="F43"/>
  <c r="E43"/>
  <c r="C43"/>
  <c r="B43"/>
  <c r="J42"/>
  <c r="L46" s="1"/>
  <c r="J41"/>
  <c r="L45" s="1"/>
  <c r="J40"/>
  <c r="H40"/>
  <c r="F40"/>
  <c r="E40"/>
  <c r="H39"/>
  <c r="F39"/>
  <c r="E39"/>
  <c r="C39"/>
  <c r="B39"/>
  <c r="H36"/>
  <c r="F36"/>
  <c r="E36"/>
  <c r="H35"/>
  <c r="F35"/>
  <c r="E35"/>
  <c r="C35"/>
  <c r="B35"/>
  <c r="J32"/>
  <c r="H32"/>
  <c r="F32"/>
  <c r="E32"/>
  <c r="J34" s="1"/>
  <c r="L30" s="1"/>
  <c r="H31"/>
  <c r="F31"/>
  <c r="E31"/>
  <c r="J33" s="1"/>
  <c r="L29" s="1"/>
  <c r="C31"/>
  <c r="B31"/>
  <c r="H28"/>
  <c r="F28"/>
  <c r="E28"/>
  <c r="H27"/>
  <c r="F27"/>
  <c r="E27"/>
  <c r="C27"/>
  <c r="B27"/>
  <c r="J24"/>
  <c r="H24"/>
  <c r="F24"/>
  <c r="E24"/>
  <c r="J26" s="1"/>
  <c r="H23"/>
  <c r="F23"/>
  <c r="E23"/>
  <c r="J25" s="1"/>
  <c r="C23"/>
  <c r="B23"/>
  <c r="N21"/>
  <c r="H20"/>
  <c r="F20"/>
  <c r="E20"/>
  <c r="H19"/>
  <c r="F19"/>
  <c r="E19"/>
  <c r="C19"/>
  <c r="B19"/>
  <c r="T16"/>
  <c r="J16"/>
  <c r="H16"/>
  <c r="F16"/>
  <c r="E16"/>
  <c r="J18" s="1"/>
  <c r="T15"/>
  <c r="H15"/>
  <c r="F15"/>
  <c r="E15"/>
  <c r="J17" s="1"/>
  <c r="C15"/>
  <c r="B15"/>
  <c r="T14"/>
  <c r="T13"/>
  <c r="T12"/>
  <c r="H12"/>
  <c r="F12"/>
  <c r="E12"/>
  <c r="T11"/>
  <c r="H11"/>
  <c r="F11"/>
  <c r="E11"/>
  <c r="C11"/>
  <c r="B11"/>
  <c r="T10"/>
  <c r="J10"/>
  <c r="L14" s="1"/>
  <c r="N22" s="1"/>
  <c r="T9"/>
  <c r="T8"/>
  <c r="J8"/>
  <c r="H8"/>
  <c r="F8"/>
  <c r="E8"/>
  <c r="T7"/>
  <c r="H7"/>
  <c r="F7"/>
  <c r="E7"/>
  <c r="J9" s="1"/>
  <c r="L13" s="1"/>
  <c r="C7"/>
  <c r="B7"/>
  <c r="C5"/>
  <c r="Q4"/>
  <c r="L4"/>
  <c r="J4"/>
  <c r="F4"/>
  <c r="A4"/>
  <c r="A1"/>
  <c r="Q79" i="10"/>
  <c r="E74" s="1"/>
  <c r="H37"/>
  <c r="F37"/>
  <c r="E37"/>
  <c r="J36" s="1"/>
  <c r="L34" s="1"/>
  <c r="C37"/>
  <c r="B37"/>
  <c r="H35"/>
  <c r="F35"/>
  <c r="E35"/>
  <c r="C35"/>
  <c r="B35"/>
  <c r="H33"/>
  <c r="F33"/>
  <c r="E33"/>
  <c r="J32" s="1"/>
  <c r="C33"/>
  <c r="B33"/>
  <c r="H31"/>
  <c r="F31"/>
  <c r="E31"/>
  <c r="C31"/>
  <c r="B31"/>
  <c r="N30"/>
  <c r="H29"/>
  <c r="F29"/>
  <c r="E29"/>
  <c r="J28" s="1"/>
  <c r="C29"/>
  <c r="B29"/>
  <c r="H27"/>
  <c r="F27"/>
  <c r="E27"/>
  <c r="C27"/>
  <c r="B27"/>
  <c r="H25"/>
  <c r="F25"/>
  <c r="E25"/>
  <c r="C25"/>
  <c r="B25"/>
  <c r="H23"/>
  <c r="F23"/>
  <c r="E23"/>
  <c r="J24" s="1"/>
  <c r="L26" s="1"/>
  <c r="C23"/>
  <c r="B23"/>
  <c r="H21"/>
  <c r="F21"/>
  <c r="E21"/>
  <c r="J20" s="1"/>
  <c r="C21"/>
  <c r="B21"/>
  <c r="H19"/>
  <c r="F19"/>
  <c r="E19"/>
  <c r="C19"/>
  <c r="B19"/>
  <c r="H17"/>
  <c r="F17"/>
  <c r="E17"/>
  <c r="C17"/>
  <c r="B17"/>
  <c r="T16"/>
  <c r="J16"/>
  <c r="L18" s="1"/>
  <c r="T15"/>
  <c r="H15"/>
  <c r="F15"/>
  <c r="E15"/>
  <c r="C15"/>
  <c r="B15"/>
  <c r="T14"/>
  <c r="T13"/>
  <c r="H13"/>
  <c r="F13"/>
  <c r="E13"/>
  <c r="C13"/>
  <c r="B13"/>
  <c r="T12"/>
  <c r="J12"/>
  <c r="T11"/>
  <c r="H11"/>
  <c r="F11"/>
  <c r="E11"/>
  <c r="C11"/>
  <c r="B11"/>
  <c r="T10"/>
  <c r="T9"/>
  <c r="H9"/>
  <c r="F9"/>
  <c r="E9"/>
  <c r="C9"/>
  <c r="B9"/>
  <c r="T8"/>
  <c r="T7"/>
  <c r="H7"/>
  <c r="F7"/>
  <c r="E7"/>
  <c r="J8" s="1"/>
  <c r="L10" s="1"/>
  <c r="N14" s="1"/>
  <c r="P22" s="1"/>
  <c r="C7"/>
  <c r="B7"/>
  <c r="Q4"/>
  <c r="N79" s="1"/>
  <c r="L4"/>
  <c r="J4"/>
  <c r="A4"/>
  <c r="A1"/>
  <c r="Q79" i="9"/>
  <c r="E74" s="1"/>
  <c r="H37"/>
  <c r="F37"/>
  <c r="E37"/>
  <c r="J36" s="1"/>
  <c r="C37"/>
  <c r="B37"/>
  <c r="H35"/>
  <c r="F35"/>
  <c r="E35"/>
  <c r="C35"/>
  <c r="B35"/>
  <c r="H33"/>
  <c r="F33"/>
  <c r="E33"/>
  <c r="J32" s="1"/>
  <c r="L34" s="1"/>
  <c r="C33"/>
  <c r="B33"/>
  <c r="H31"/>
  <c r="F31"/>
  <c r="E31"/>
  <c r="C31"/>
  <c r="B31"/>
  <c r="N30"/>
  <c r="H29"/>
  <c r="F29"/>
  <c r="E29"/>
  <c r="J28" s="1"/>
  <c r="L26" s="1"/>
  <c r="C29"/>
  <c r="B29"/>
  <c r="H27"/>
  <c r="F27"/>
  <c r="E27"/>
  <c r="C27"/>
  <c r="B27"/>
  <c r="H25"/>
  <c r="F25"/>
  <c r="E25"/>
  <c r="C25"/>
  <c r="B25"/>
  <c r="H23"/>
  <c r="F23"/>
  <c r="E23"/>
  <c r="J24" s="1"/>
  <c r="C23"/>
  <c r="B23"/>
  <c r="P22"/>
  <c r="H21"/>
  <c r="F21"/>
  <c r="E21"/>
  <c r="J20" s="1"/>
  <c r="C21"/>
  <c r="B21"/>
  <c r="H19"/>
  <c r="F19"/>
  <c r="E19"/>
  <c r="C19"/>
  <c r="B19"/>
  <c r="H17"/>
  <c r="F17"/>
  <c r="E17"/>
  <c r="C17"/>
  <c r="B17"/>
  <c r="T16"/>
  <c r="T15"/>
  <c r="H15"/>
  <c r="F15"/>
  <c r="E15"/>
  <c r="J16" s="1"/>
  <c r="L18" s="1"/>
  <c r="N14" s="1"/>
  <c r="C15"/>
  <c r="B15"/>
  <c r="T14"/>
  <c r="T13"/>
  <c r="H13"/>
  <c r="F13"/>
  <c r="E13"/>
  <c r="C13"/>
  <c r="B13"/>
  <c r="T12"/>
  <c r="T11"/>
  <c r="H11"/>
  <c r="F11"/>
  <c r="E11"/>
  <c r="J12" s="1"/>
  <c r="L10" s="1"/>
  <c r="C11"/>
  <c r="B11"/>
  <c r="T10"/>
  <c r="T9"/>
  <c r="H9"/>
  <c r="F9"/>
  <c r="E9"/>
  <c r="C9"/>
  <c r="B9"/>
  <c r="T8"/>
  <c r="T7"/>
  <c r="H7"/>
  <c r="F7"/>
  <c r="E7"/>
  <c r="J8" s="1"/>
  <c r="C7"/>
  <c r="B7"/>
  <c r="Q4"/>
  <c r="N79" s="1"/>
  <c r="L4"/>
  <c r="J4"/>
  <c r="A4"/>
  <c r="A1"/>
  <c r="Q46" i="8"/>
  <c r="E45" s="1"/>
  <c r="H36"/>
  <c r="F36"/>
  <c r="E36"/>
  <c r="J34" s="1"/>
  <c r="H35"/>
  <c r="F35"/>
  <c r="E35"/>
  <c r="J33" s="1"/>
  <c r="L29" s="1"/>
  <c r="C35"/>
  <c r="B35"/>
  <c r="J32"/>
  <c r="H32"/>
  <c r="F32"/>
  <c r="E32"/>
  <c r="H31"/>
  <c r="F31"/>
  <c r="E31"/>
  <c r="C31"/>
  <c r="B31"/>
  <c r="L30"/>
  <c r="H28"/>
  <c r="F28"/>
  <c r="E28"/>
  <c r="J26" s="1"/>
  <c r="H27"/>
  <c r="F27"/>
  <c r="E27"/>
  <c r="C27"/>
  <c r="B27"/>
  <c r="J25"/>
  <c r="J24"/>
  <c r="H24"/>
  <c r="F24"/>
  <c r="E24"/>
  <c r="H23"/>
  <c r="F23"/>
  <c r="E23"/>
  <c r="C23"/>
  <c r="B23"/>
  <c r="H20"/>
  <c r="F20"/>
  <c r="E20"/>
  <c r="H19"/>
  <c r="F19"/>
  <c r="E19"/>
  <c r="C19"/>
  <c r="B19"/>
  <c r="T16"/>
  <c r="J16"/>
  <c r="H16"/>
  <c r="F16"/>
  <c r="E16"/>
  <c r="J18" s="1"/>
  <c r="T15"/>
  <c r="H15"/>
  <c r="F15"/>
  <c r="E15"/>
  <c r="J17" s="1"/>
  <c r="C15"/>
  <c r="B15"/>
  <c r="T14"/>
  <c r="T13"/>
  <c r="T12"/>
  <c r="H12"/>
  <c r="F12"/>
  <c r="E12"/>
  <c r="T11"/>
  <c r="H11"/>
  <c r="F11"/>
  <c r="E11"/>
  <c r="C11"/>
  <c r="B11"/>
  <c r="T10"/>
  <c r="T9"/>
  <c r="T8"/>
  <c r="J8"/>
  <c r="H8"/>
  <c r="F8"/>
  <c r="E8"/>
  <c r="J10" s="1"/>
  <c r="L14" s="1"/>
  <c r="N22" s="1"/>
  <c r="T7"/>
  <c r="H7"/>
  <c r="F7"/>
  <c r="E7"/>
  <c r="J9" s="1"/>
  <c r="L13" s="1"/>
  <c r="N21" s="1"/>
  <c r="C7"/>
  <c r="B7"/>
  <c r="C5"/>
  <c r="Q4"/>
  <c r="N46" s="1"/>
  <c r="J4"/>
  <c r="F4"/>
  <c r="A4"/>
  <c r="A1"/>
  <c r="Q47" i="7"/>
  <c r="E46" s="1"/>
  <c r="H36"/>
  <c r="F36"/>
  <c r="E36"/>
  <c r="J34" s="1"/>
  <c r="H35"/>
  <c r="F35"/>
  <c r="E35"/>
  <c r="J33" s="1"/>
  <c r="L29" s="1"/>
  <c r="N21" s="1"/>
  <c r="C35"/>
  <c r="B35"/>
  <c r="J32"/>
  <c r="H32"/>
  <c r="F32"/>
  <c r="E32"/>
  <c r="H31"/>
  <c r="F31"/>
  <c r="E31"/>
  <c r="C31"/>
  <c r="B31"/>
  <c r="L30"/>
  <c r="H28"/>
  <c r="F28"/>
  <c r="E28"/>
  <c r="J26" s="1"/>
  <c r="H27"/>
  <c r="F27"/>
  <c r="E27"/>
  <c r="J25" s="1"/>
  <c r="C27"/>
  <c r="B27"/>
  <c r="J24"/>
  <c r="H24"/>
  <c r="F24"/>
  <c r="E24"/>
  <c r="H23"/>
  <c r="F23"/>
  <c r="E23"/>
  <c r="C23"/>
  <c r="B23"/>
  <c r="N22"/>
  <c r="H20"/>
  <c r="F20"/>
  <c r="E20"/>
  <c r="H19"/>
  <c r="F19"/>
  <c r="E19"/>
  <c r="C19"/>
  <c r="B19"/>
  <c r="J17"/>
  <c r="T16"/>
  <c r="J16"/>
  <c r="H16"/>
  <c r="F16"/>
  <c r="E16"/>
  <c r="J18" s="1"/>
  <c r="T15"/>
  <c r="H15"/>
  <c r="F15"/>
  <c r="E15"/>
  <c r="C15"/>
  <c r="B15"/>
  <c r="T14"/>
  <c r="T13"/>
  <c r="T12"/>
  <c r="H12"/>
  <c r="F12"/>
  <c r="E12"/>
  <c r="T11"/>
  <c r="H11"/>
  <c r="F11"/>
  <c r="E11"/>
  <c r="C11"/>
  <c r="B11"/>
  <c r="T10"/>
  <c r="T9"/>
  <c r="T8"/>
  <c r="J8"/>
  <c r="H8"/>
  <c r="F8"/>
  <c r="E8"/>
  <c r="J10" s="1"/>
  <c r="L14" s="1"/>
  <c r="T7"/>
  <c r="H7"/>
  <c r="F7"/>
  <c r="E7"/>
  <c r="J9" s="1"/>
  <c r="L13" s="1"/>
  <c r="C7"/>
  <c r="B7"/>
  <c r="C5"/>
  <c r="Q4"/>
  <c r="N47" s="1"/>
  <c r="L4"/>
  <c r="J4"/>
  <c r="F4"/>
  <c r="A4"/>
  <c r="A1"/>
  <c r="Q63" i="6"/>
  <c r="E58" s="1"/>
  <c r="N63"/>
  <c r="H21"/>
  <c r="F21"/>
  <c r="E21"/>
  <c r="J20" s="1"/>
  <c r="C21"/>
  <c r="B21"/>
  <c r="H19"/>
  <c r="F19"/>
  <c r="E19"/>
  <c r="C19"/>
  <c r="B19"/>
  <c r="H17"/>
  <c r="F17"/>
  <c r="E17"/>
  <c r="J16" s="1"/>
  <c r="L18" s="1"/>
  <c r="C17"/>
  <c r="B17"/>
  <c r="T16"/>
  <c r="T15"/>
  <c r="H15"/>
  <c r="F15"/>
  <c r="E15"/>
  <c r="C15"/>
  <c r="B15"/>
  <c r="T14"/>
  <c r="N14"/>
  <c r="T13"/>
  <c r="H13"/>
  <c r="F13"/>
  <c r="E13"/>
  <c r="J12" s="1"/>
  <c r="C13"/>
  <c r="B13"/>
  <c r="T12"/>
  <c r="T11"/>
  <c r="H11"/>
  <c r="F11"/>
  <c r="E11"/>
  <c r="C11"/>
  <c r="B11"/>
  <c r="T10"/>
  <c r="T9"/>
  <c r="H9"/>
  <c r="F9"/>
  <c r="E9"/>
  <c r="C9"/>
  <c r="B9"/>
  <c r="T8"/>
  <c r="T7"/>
  <c r="H7"/>
  <c r="F7"/>
  <c r="E7"/>
  <c r="J8" s="1"/>
  <c r="L10" s="1"/>
  <c r="C7"/>
  <c r="B7"/>
  <c r="Q4"/>
  <c r="L4"/>
  <c r="J4"/>
  <c r="A4"/>
  <c r="A1"/>
  <c r="Q79" i="5"/>
  <c r="E74" s="1"/>
  <c r="N79"/>
  <c r="E73"/>
  <c r="H37"/>
  <c r="F37"/>
  <c r="E37"/>
  <c r="J36" s="1"/>
  <c r="L34" s="1"/>
  <c r="N30" s="1"/>
  <c r="P22" s="1"/>
  <c r="C37"/>
  <c r="B37"/>
  <c r="H35"/>
  <c r="F35"/>
  <c r="E35"/>
  <c r="C35"/>
  <c r="B35"/>
  <c r="H33"/>
  <c r="F33"/>
  <c r="E33"/>
  <c r="C33"/>
  <c r="B33"/>
  <c r="H31"/>
  <c r="F31"/>
  <c r="E31"/>
  <c r="J32" s="1"/>
  <c r="C31"/>
  <c r="B31"/>
  <c r="H29"/>
  <c r="F29"/>
  <c r="E29"/>
  <c r="J28" s="1"/>
  <c r="C29"/>
  <c r="B29"/>
  <c r="H27"/>
  <c r="F27"/>
  <c r="E27"/>
  <c r="C27"/>
  <c r="B27"/>
  <c r="H25"/>
  <c r="F25"/>
  <c r="E25"/>
  <c r="J24" s="1"/>
  <c r="L26" s="1"/>
  <c r="C25"/>
  <c r="B25"/>
  <c r="H23"/>
  <c r="F23"/>
  <c r="E23"/>
  <c r="C23"/>
  <c r="B23"/>
  <c r="H21"/>
  <c r="F21"/>
  <c r="E21"/>
  <c r="C21"/>
  <c r="B21"/>
  <c r="H19"/>
  <c r="F19"/>
  <c r="E19"/>
  <c r="J20" s="1"/>
  <c r="C19"/>
  <c r="B19"/>
  <c r="H17"/>
  <c r="F17"/>
  <c r="E17"/>
  <c r="C17"/>
  <c r="B17"/>
  <c r="T16"/>
  <c r="T15"/>
  <c r="H15"/>
  <c r="F15"/>
  <c r="E15"/>
  <c r="J16" s="1"/>
  <c r="L18" s="1"/>
  <c r="C15"/>
  <c r="B15"/>
  <c r="T14"/>
  <c r="N14"/>
  <c r="T13"/>
  <c r="H13"/>
  <c r="F13"/>
  <c r="E13"/>
  <c r="C13"/>
  <c r="B13"/>
  <c r="T12"/>
  <c r="T11"/>
  <c r="H11"/>
  <c r="F11"/>
  <c r="E11"/>
  <c r="J12" s="1"/>
  <c r="C11"/>
  <c r="B11"/>
  <c r="T10"/>
  <c r="T9"/>
  <c r="H9"/>
  <c r="F9"/>
  <c r="E9"/>
  <c r="C9"/>
  <c r="B9"/>
  <c r="T8"/>
  <c r="T7"/>
  <c r="H7"/>
  <c r="F7"/>
  <c r="E7"/>
  <c r="J8" s="1"/>
  <c r="L10" s="1"/>
  <c r="C7"/>
  <c r="B7"/>
  <c r="Q4"/>
  <c r="L4"/>
  <c r="J4"/>
  <c r="F4"/>
  <c r="A4"/>
  <c r="A1"/>
  <c r="Q47" i="4"/>
  <c r="E46" s="1"/>
  <c r="H36"/>
  <c r="F36"/>
  <c r="E36"/>
  <c r="H35"/>
  <c r="F35"/>
  <c r="E35"/>
  <c r="C35"/>
  <c r="B35"/>
  <c r="J34"/>
  <c r="J33"/>
  <c r="J32"/>
  <c r="H32"/>
  <c r="F32"/>
  <c r="E32"/>
  <c r="H31"/>
  <c r="F31"/>
  <c r="E31"/>
  <c r="C31"/>
  <c r="B31"/>
  <c r="L29"/>
  <c r="N21" s="1"/>
  <c r="H28"/>
  <c r="F28"/>
  <c r="E28"/>
  <c r="H27"/>
  <c r="F27"/>
  <c r="E27"/>
  <c r="C27"/>
  <c r="B27"/>
  <c r="J24"/>
  <c r="H24"/>
  <c r="F24"/>
  <c r="E24"/>
  <c r="J26" s="1"/>
  <c r="L30" s="1"/>
  <c r="N22" s="1"/>
  <c r="H23"/>
  <c r="F23"/>
  <c r="E23"/>
  <c r="J25" s="1"/>
  <c r="C23"/>
  <c r="B23"/>
  <c r="H20"/>
  <c r="F20"/>
  <c r="E20"/>
  <c r="H19"/>
  <c r="F19"/>
  <c r="E19"/>
  <c r="C19"/>
  <c r="B19"/>
  <c r="T16"/>
  <c r="J16"/>
  <c r="H16"/>
  <c r="F16"/>
  <c r="E16"/>
  <c r="J18" s="1"/>
  <c r="T15"/>
  <c r="H15"/>
  <c r="F15"/>
  <c r="E15"/>
  <c r="J17" s="1"/>
  <c r="L13" s="1"/>
  <c r="C15"/>
  <c r="B15"/>
  <c r="T14"/>
  <c r="L14"/>
  <c r="T13"/>
  <c r="T12"/>
  <c r="H12"/>
  <c r="F12"/>
  <c r="E12"/>
  <c r="T11"/>
  <c r="H11"/>
  <c r="F11"/>
  <c r="E11"/>
  <c r="C11"/>
  <c r="B11"/>
  <c r="T10"/>
  <c r="T9"/>
  <c r="T8"/>
  <c r="J8"/>
  <c r="H8"/>
  <c r="F8"/>
  <c r="E8"/>
  <c r="J10" s="1"/>
  <c r="T7"/>
  <c r="H7"/>
  <c r="F7"/>
  <c r="C7"/>
  <c r="B7"/>
  <c r="C5"/>
  <c r="Q4"/>
  <c r="N47" s="1"/>
  <c r="J4"/>
  <c r="F4"/>
  <c r="A4"/>
  <c r="A1"/>
  <c r="Q79" i="3"/>
  <c r="E78" s="1"/>
  <c r="H68"/>
  <c r="F68"/>
  <c r="E68"/>
  <c r="J66" s="1"/>
  <c r="L62" s="1"/>
  <c r="N54" s="1"/>
  <c r="P38" s="1"/>
  <c r="H67"/>
  <c r="F67"/>
  <c r="E67"/>
  <c r="J65" s="1"/>
  <c r="L61" s="1"/>
  <c r="N53" s="1"/>
  <c r="P37" s="1"/>
  <c r="C67"/>
  <c r="B67"/>
  <c r="J64"/>
  <c r="H64"/>
  <c r="F64"/>
  <c r="E64"/>
  <c r="H63"/>
  <c r="F63"/>
  <c r="E63"/>
  <c r="C63"/>
  <c r="B63"/>
  <c r="H60"/>
  <c r="F60"/>
  <c r="E60"/>
  <c r="H59"/>
  <c r="F59"/>
  <c r="E59"/>
  <c r="C59"/>
  <c r="B59"/>
  <c r="J56"/>
  <c r="H56"/>
  <c r="F56"/>
  <c r="E56"/>
  <c r="J58" s="1"/>
  <c r="H55"/>
  <c r="F55"/>
  <c r="E55"/>
  <c r="J57" s="1"/>
  <c r="C55"/>
  <c r="B55"/>
  <c r="H52"/>
  <c r="H51"/>
  <c r="C51"/>
  <c r="B51"/>
  <c r="J50"/>
  <c r="J49"/>
  <c r="J48"/>
  <c r="H48"/>
  <c r="F48"/>
  <c r="E48"/>
  <c r="H47"/>
  <c r="F47"/>
  <c r="E47"/>
  <c r="C47"/>
  <c r="B47"/>
  <c r="L45"/>
  <c r="H44"/>
  <c r="F44"/>
  <c r="E44"/>
  <c r="H43"/>
  <c r="F43"/>
  <c r="E43"/>
  <c r="C43"/>
  <c r="B43"/>
  <c r="J42"/>
  <c r="L46" s="1"/>
  <c r="J41"/>
  <c r="J40"/>
  <c r="H40"/>
  <c r="F40"/>
  <c r="E40"/>
  <c r="H39"/>
  <c r="F39"/>
  <c r="E39"/>
  <c r="C39"/>
  <c r="B39"/>
  <c r="H36"/>
  <c r="F36"/>
  <c r="E36"/>
  <c r="J34" s="1"/>
  <c r="H35"/>
  <c r="F35"/>
  <c r="E35"/>
  <c r="J33" s="1"/>
  <c r="C35"/>
  <c r="B35"/>
  <c r="J32"/>
  <c r="H32"/>
  <c r="F32"/>
  <c r="E32"/>
  <c r="H31"/>
  <c r="F31"/>
  <c r="E31"/>
  <c r="C31"/>
  <c r="B31"/>
  <c r="H28"/>
  <c r="F28"/>
  <c r="E28"/>
  <c r="H27"/>
  <c r="F27"/>
  <c r="E27"/>
  <c r="J25" s="1"/>
  <c r="L29" s="1"/>
  <c r="C27"/>
  <c r="B27"/>
  <c r="J26"/>
  <c r="L30" s="1"/>
  <c r="J24"/>
  <c r="H24"/>
  <c r="F24"/>
  <c r="E24"/>
  <c r="H23"/>
  <c r="F23"/>
  <c r="E23"/>
  <c r="C23"/>
  <c r="B23"/>
  <c r="H20"/>
  <c r="F20"/>
  <c r="E20"/>
  <c r="H19"/>
  <c r="F19"/>
  <c r="E19"/>
  <c r="J17" s="1"/>
  <c r="C19"/>
  <c r="B19"/>
  <c r="J18"/>
  <c r="T16"/>
  <c r="J16"/>
  <c r="H16"/>
  <c r="F16"/>
  <c r="E16"/>
  <c r="T15"/>
  <c r="H15"/>
  <c r="F15"/>
  <c r="E15"/>
  <c r="C15"/>
  <c r="B15"/>
  <c r="T14"/>
  <c r="T13"/>
  <c r="T12"/>
  <c r="H12"/>
  <c r="F12"/>
  <c r="E12"/>
  <c r="T11"/>
  <c r="H11"/>
  <c r="F11"/>
  <c r="E11"/>
  <c r="C11"/>
  <c r="B11"/>
  <c r="T10"/>
  <c r="T9"/>
  <c r="T8"/>
  <c r="J8"/>
  <c r="H8"/>
  <c r="F8"/>
  <c r="E8"/>
  <c r="J10" s="1"/>
  <c r="L14" s="1"/>
  <c r="N22" s="1"/>
  <c r="T7"/>
  <c r="H7"/>
  <c r="F7"/>
  <c r="E7"/>
  <c r="J9" s="1"/>
  <c r="L13" s="1"/>
  <c r="N21" s="1"/>
  <c r="C7"/>
  <c r="B7"/>
  <c r="C5"/>
  <c r="Q4"/>
  <c r="N79" s="1"/>
  <c r="L4"/>
  <c r="J4"/>
  <c r="F4"/>
  <c r="A4"/>
  <c r="A1"/>
  <c r="Q54" i="2"/>
  <c r="E49" s="1"/>
  <c r="E48"/>
  <c r="T13"/>
  <c r="H13"/>
  <c r="F13"/>
  <c r="E13"/>
  <c r="J12" s="1"/>
  <c r="C13"/>
  <c r="B13"/>
  <c r="T12"/>
  <c r="T11"/>
  <c r="H11"/>
  <c r="F11"/>
  <c r="E11"/>
  <c r="C11"/>
  <c r="B11"/>
  <c r="T10"/>
  <c r="T9"/>
  <c r="H9"/>
  <c r="F9"/>
  <c r="E9"/>
  <c r="C9"/>
  <c r="B9"/>
  <c r="T8"/>
  <c r="T7"/>
  <c r="H7"/>
  <c r="F7"/>
  <c r="E7"/>
  <c r="J8" s="1"/>
  <c r="L10" s="1"/>
  <c r="C7"/>
  <c r="B7"/>
  <c r="Q4"/>
  <c r="N54" s="1"/>
  <c r="L4"/>
  <c r="J4"/>
  <c r="A4"/>
  <c r="A1"/>
  <c r="Q63" i="1"/>
  <c r="E59" s="1"/>
  <c r="H21"/>
  <c r="F21"/>
  <c r="E21"/>
  <c r="C21"/>
  <c r="B21"/>
  <c r="J20"/>
  <c r="L18" s="1"/>
  <c r="H19"/>
  <c r="F19"/>
  <c r="E19"/>
  <c r="C19"/>
  <c r="B19"/>
  <c r="H17"/>
  <c r="F17"/>
  <c r="E17"/>
  <c r="C17"/>
  <c r="B17"/>
  <c r="T16"/>
  <c r="T15"/>
  <c r="H15"/>
  <c r="F15"/>
  <c r="E15"/>
  <c r="J16" s="1"/>
  <c r="C15"/>
  <c r="B15"/>
  <c r="T14"/>
  <c r="N14"/>
  <c r="T13"/>
  <c r="H13"/>
  <c r="F13"/>
  <c r="E13"/>
  <c r="C13"/>
  <c r="B13"/>
  <c r="T12"/>
  <c r="J12"/>
  <c r="T11"/>
  <c r="H11"/>
  <c r="F11"/>
  <c r="E11"/>
  <c r="C11"/>
  <c r="B11"/>
  <c r="T10"/>
  <c r="T9"/>
  <c r="H9"/>
  <c r="F9"/>
  <c r="E9"/>
  <c r="C9"/>
  <c r="B9"/>
  <c r="T8"/>
  <c r="T7"/>
  <c r="H7"/>
  <c r="F7"/>
  <c r="E7"/>
  <c r="J8" s="1"/>
  <c r="L10" s="1"/>
  <c r="C7"/>
  <c r="B7"/>
  <c r="Q4"/>
  <c r="N63" s="1"/>
  <c r="L4"/>
  <c r="J4"/>
  <c r="A4"/>
  <c r="A1"/>
  <c r="E49" i="29" l="1"/>
  <c r="E51" i="30"/>
  <c r="E72" i="34"/>
  <c r="E75" i="28"/>
  <c r="CC11" i="23"/>
  <c r="CI16"/>
  <c r="CF17"/>
  <c r="CI19"/>
  <c r="CC24"/>
  <c r="CI24"/>
  <c r="CC29"/>
  <c r="CF31"/>
  <c r="CC10" i="24"/>
  <c r="CI10"/>
  <c r="CI13"/>
  <c r="CF16"/>
  <c r="CI18"/>
  <c r="CF19"/>
  <c r="CC22"/>
  <c r="CI22"/>
  <c r="CI25"/>
  <c r="CF28"/>
  <c r="CI30"/>
  <c r="CF31"/>
  <c r="CC34"/>
  <c r="CC37"/>
  <c r="CI40"/>
  <c r="CF41"/>
  <c r="CF10" i="26"/>
  <c r="CC11"/>
  <c r="CF13"/>
  <c r="CC17"/>
  <c r="CI17"/>
  <c r="CI22"/>
  <c r="CF24"/>
  <c r="CC25"/>
  <c r="CC30"/>
  <c r="CI31"/>
  <c r="CF34"/>
  <c r="CF37"/>
  <c r="CC41"/>
  <c r="CI41"/>
  <c r="CI46"/>
  <c r="CF48"/>
  <c r="CC49"/>
  <c r="CC54"/>
  <c r="CI55"/>
  <c r="CI11" i="27"/>
  <c r="CI17"/>
  <c r="CF19"/>
  <c r="CI23"/>
  <c r="CI24"/>
  <c r="CI28"/>
  <c r="CC31"/>
  <c r="E48" i="29"/>
  <c r="E48" i="31"/>
  <c r="E73" i="32"/>
  <c r="E73" i="33"/>
  <c r="E73" i="34"/>
  <c r="E45" i="12"/>
  <c r="CC12" i="18"/>
  <c r="CF31"/>
  <c r="CC35"/>
  <c r="CI37"/>
  <c r="CC48"/>
  <c r="CI49"/>
  <c r="CI10" i="19"/>
  <c r="CC13"/>
  <c r="CF16"/>
  <c r="CF12" i="20"/>
  <c r="CI17" i="21"/>
  <c r="CC13" i="22"/>
  <c r="CF17"/>
  <c r="CF22"/>
  <c r="CC28"/>
  <c r="E58" i="1"/>
  <c r="E45" i="4"/>
  <c r="E73" i="9"/>
  <c r="E41" i="12"/>
  <c r="CC13" i="18"/>
  <c r="CI13"/>
  <c r="CI16"/>
  <c r="CF18"/>
  <c r="CF25"/>
  <c r="CC29"/>
  <c r="CC30"/>
  <c r="CI11" i="19"/>
  <c r="CF17"/>
  <c r="CF10" i="20"/>
  <c r="CC11"/>
  <c r="CF16"/>
  <c r="CC17"/>
  <c r="CC18"/>
  <c r="CI19"/>
  <c r="CC12" i="21"/>
  <c r="CI13"/>
  <c r="CF16"/>
  <c r="CI18"/>
  <c r="CF19"/>
  <c r="CC10" i="22"/>
  <c r="CI11"/>
  <c r="CC16"/>
  <c r="CF18"/>
  <c r="CC19"/>
  <c r="CF23"/>
  <c r="CC29"/>
  <c r="CI29"/>
  <c r="CI10" i="23"/>
  <c r="CF11"/>
  <c r="CC17"/>
  <c r="CC22"/>
  <c r="CF24"/>
  <c r="CC28"/>
  <c r="CI28"/>
  <c r="CF29"/>
  <c r="CI31"/>
  <c r="CF10" i="24"/>
  <c r="CI12"/>
  <c r="CF13"/>
  <c r="CC16"/>
  <c r="CI16"/>
  <c r="CI19"/>
  <c r="CF22"/>
  <c r="CI24"/>
  <c r="CF25"/>
  <c r="CC28"/>
  <c r="CI28"/>
  <c r="CI31"/>
  <c r="CF34"/>
  <c r="CC36"/>
  <c r="CI36"/>
  <c r="CF37"/>
  <c r="CI41"/>
  <c r="CI10" i="26"/>
  <c r="CC13"/>
  <c r="CI13"/>
  <c r="CC18"/>
  <c r="CI19"/>
  <c r="CF22"/>
  <c r="CF25"/>
  <c r="CC29"/>
  <c r="CI29"/>
  <c r="CI34"/>
  <c r="CF36"/>
  <c r="CC37"/>
  <c r="CC42"/>
  <c r="CI43"/>
  <c r="CF46"/>
  <c r="CF49"/>
  <c r="CC53"/>
  <c r="CI53"/>
  <c r="CF11" i="27"/>
  <c r="CC12"/>
  <c r="CF17"/>
  <c r="CC18"/>
  <c r="CC19"/>
  <c r="CF23"/>
  <c r="CC24"/>
  <c r="CF28"/>
  <c r="CI30"/>
  <c r="CF31"/>
  <c r="E74" i="28"/>
  <c r="E49" i="30"/>
  <c r="CC11" i="18"/>
  <c r="CC19"/>
  <c r="CI22"/>
  <c r="CF24"/>
  <c r="CC36"/>
  <c r="CI40"/>
  <c r="CF42"/>
  <c r="CF43"/>
  <c r="CC47"/>
  <c r="CI52"/>
  <c r="CF54"/>
  <c r="CC10" i="19"/>
  <c r="CI13"/>
  <c r="CI18"/>
  <c r="CF13" i="20"/>
  <c r="CF10" i="21"/>
  <c r="CF13"/>
  <c r="CF12" i="22"/>
  <c r="CI19"/>
  <c r="CI24"/>
  <c r="CF30"/>
  <c r="E57" i="1"/>
  <c r="E41" i="4"/>
  <c r="E76" i="13"/>
  <c r="CC43" i="24"/>
  <c r="CF43"/>
  <c r="CC31"/>
  <c r="CC25"/>
  <c r="CC19"/>
  <c r="CC13"/>
  <c r="CF19" i="23"/>
  <c r="CI13"/>
  <c r="CI25" i="22"/>
  <c r="CC19" i="21"/>
  <c r="CF19" i="19"/>
  <c r="CF13"/>
  <c r="CF37" i="18"/>
  <c r="CI31"/>
  <c r="CI25"/>
  <c r="CI19"/>
  <c r="E72" i="35"/>
  <c r="E73"/>
  <c r="E75"/>
  <c r="E75" i="34"/>
  <c r="E75" i="33"/>
  <c r="E72"/>
  <c r="E50" i="31"/>
  <c r="E47"/>
  <c r="E48" i="30"/>
  <c r="E51" i="29"/>
  <c r="CI11" i="21"/>
  <c r="E77" i="13"/>
  <c r="E72" i="16"/>
  <c r="E76"/>
  <c r="E73"/>
  <c r="E77"/>
  <c r="E75"/>
  <c r="E79"/>
  <c r="E74"/>
  <c r="E75" i="14"/>
  <c r="E73"/>
  <c r="E72"/>
  <c r="E75" i="13"/>
  <c r="E79"/>
  <c r="E74"/>
  <c r="E40" i="12"/>
  <c r="E44"/>
  <c r="E43"/>
  <c r="E47"/>
  <c r="E42"/>
  <c r="E75" i="11"/>
  <c r="E79"/>
  <c r="E73"/>
  <c r="E77"/>
  <c r="E72"/>
  <c r="E76"/>
  <c r="E74"/>
  <c r="E72" i="10"/>
  <c r="E73"/>
  <c r="E75"/>
  <c r="E72" i="9"/>
  <c r="E75"/>
  <c r="E39" i="8"/>
  <c r="E43"/>
  <c r="E44"/>
  <c r="E42"/>
  <c r="E46"/>
  <c r="E40"/>
  <c r="E41"/>
  <c r="E43" i="7"/>
  <c r="E47"/>
  <c r="E41"/>
  <c r="E45"/>
  <c r="E40"/>
  <c r="E44"/>
  <c r="E42"/>
  <c r="E59" i="6"/>
  <c r="E57"/>
  <c r="E56"/>
  <c r="E72" i="5"/>
  <c r="E75"/>
  <c r="E44" i="4"/>
  <c r="E43"/>
  <c r="E47"/>
  <c r="E42"/>
  <c r="E72" i="3"/>
  <c r="E76"/>
  <c r="E77"/>
  <c r="E75"/>
  <c r="E79"/>
  <c r="E73"/>
  <c r="E74"/>
  <c r="E50" i="2"/>
  <c r="E47"/>
  <c r="E56" i="1"/>
</calcChain>
</file>

<file path=xl/comments1.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0.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1.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2.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3.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4.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5.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6.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17.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8.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19.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2.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20.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21.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22.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23.xml><?xml version="1.0" encoding="utf-8"?>
<comments xmlns="http://schemas.openxmlformats.org/spreadsheetml/2006/main">
  <authors>
    <author>Anders Wennberg</author>
  </authors>
  <commentList>
    <comment ref="D7" authorId="0">
      <text>
        <r>
          <rPr>
            <b/>
            <sz val="8"/>
            <color indexed="8"/>
            <rFont val="Tahoma"/>
            <family val="2"/>
          </rPr>
          <t xml:space="preserve">Before making the draw:
On the Boys Do Draw Prep-sheet did you:
- fill in DA, WC's?
- Sort?
If YES: continue making the draw
Otherwise: return to finish preparations
</t>
        </r>
      </text>
    </comment>
  </commentList>
</comments>
</file>

<file path=xl/comments3.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4.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5.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6.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7.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8.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comments9.xml><?xml version="1.0" encoding="utf-8"?>
<comments xmlns="http://schemas.openxmlformats.org/spreadsheetml/2006/main">
  <authors>
    <author>Anders Wennberg</author>
  </authors>
  <commentList>
    <comment ref="D7" authorId="0">
      <text>
        <r>
          <rPr>
            <b/>
            <sz val="8"/>
            <color indexed="8"/>
            <rFont val="Tahoma"/>
            <family val="2"/>
          </rPr>
          <t>Before making the draw:
On the Prep-sheet did you:
- fill in QA, WC's?
- fill in the Seed Positions?
- Sort?
If YES: continue making the draw
Otherwise: return to finish preparations</t>
        </r>
      </text>
    </comment>
  </commentList>
</comments>
</file>

<file path=xl/sharedStrings.xml><?xml version="1.0" encoding="utf-8"?>
<sst xmlns="http://schemas.openxmlformats.org/spreadsheetml/2006/main" count="3474" uniqueCount="496">
  <si>
    <t/>
  </si>
  <si>
    <t>Week of</t>
  </si>
  <si>
    <t>BOYS 10  SINGLES MAIN DRAW</t>
  </si>
  <si>
    <t>ITF Referee</t>
  </si>
  <si>
    <t>St.</t>
  </si>
  <si>
    <t>Rank</t>
  </si>
  <si>
    <t>Seed</t>
  </si>
  <si>
    <t>Family Name</t>
  </si>
  <si>
    <t>First name</t>
  </si>
  <si>
    <t>2nd Round</t>
  </si>
  <si>
    <t>Semifinals</t>
  </si>
  <si>
    <t>Final</t>
  </si>
  <si>
    <t>Winner</t>
  </si>
  <si>
    <t>Umpire</t>
  </si>
  <si>
    <t>as</t>
  </si>
  <si>
    <t>40 40</t>
  </si>
  <si>
    <t>42 04 10/1</t>
  </si>
  <si>
    <t>b</t>
  </si>
  <si>
    <t>a</t>
  </si>
  <si>
    <t>42 42</t>
  </si>
  <si>
    <t>bs</t>
  </si>
  <si>
    <t>42 54(1)</t>
  </si>
  <si>
    <t>41 41</t>
  </si>
  <si>
    <t>Acc. Ranking</t>
  </si>
  <si>
    <t>#</t>
  </si>
  <si>
    <t>Seeded players</t>
  </si>
  <si>
    <t>Lucky Losers</t>
  </si>
  <si>
    <t>Replacing</t>
  </si>
  <si>
    <t>Draw date/time:</t>
  </si>
  <si>
    <t>Rkg Date</t>
  </si>
  <si>
    <t>1</t>
  </si>
  <si>
    <t>Last Accepted player</t>
  </si>
  <si>
    <t>Top DA</t>
  </si>
  <si>
    <t>2</t>
  </si>
  <si>
    <t>Last DA</t>
  </si>
  <si>
    <t>3</t>
  </si>
  <si>
    <t>Player representatives</t>
  </si>
  <si>
    <t>4</t>
  </si>
  <si>
    <t>Seed ranking</t>
  </si>
  <si>
    <t>5</t>
  </si>
  <si>
    <t>6</t>
  </si>
  <si>
    <t>ITF Referee's signature</t>
  </si>
  <si>
    <t>Top seed</t>
  </si>
  <si>
    <t>7</t>
  </si>
  <si>
    <t>Last seed</t>
  </si>
  <si>
    <t>8</t>
  </si>
  <si>
    <t>GIRLS 10 SINGLES  MAIN DRAW</t>
  </si>
  <si>
    <t>04 53 10/5</t>
  </si>
  <si>
    <t>53 42</t>
  </si>
  <si>
    <t>Winners</t>
  </si>
  <si>
    <t>AS</t>
  </si>
  <si>
    <t>41 42</t>
  </si>
  <si>
    <t>54 (3)  54 (2)</t>
  </si>
  <si>
    <t>B</t>
  </si>
  <si>
    <t>A</t>
  </si>
  <si>
    <t>W/O</t>
  </si>
  <si>
    <t>40 42</t>
  </si>
  <si>
    <t>24 53 10/7</t>
  </si>
  <si>
    <t>42 41</t>
  </si>
  <si>
    <t>CAMPBELL-SMITH</t>
  </si>
  <si>
    <t>YESHOWAH</t>
  </si>
  <si>
    <t>40 41</t>
  </si>
  <si>
    <t>PANTON</t>
  </si>
  <si>
    <t>AILAN</t>
  </si>
  <si>
    <t>45 42 10/4</t>
  </si>
  <si>
    <t>BS</t>
  </si>
  <si>
    <t xml:space="preserve">40 40 </t>
  </si>
  <si>
    <t>Seeded teams</t>
  </si>
  <si>
    <t>Alternates</t>
  </si>
  <si>
    <t>Last Accepted team</t>
  </si>
  <si>
    <t xml:space="preserve"> Referee</t>
  </si>
  <si>
    <t>BOYS 12 SINGLES  MAIN DRAW</t>
  </si>
  <si>
    <t>53 41</t>
  </si>
  <si>
    <t>40 45(2) 10/5</t>
  </si>
  <si>
    <t>41 54</t>
  </si>
  <si>
    <t>41 40</t>
  </si>
  <si>
    <t>24 42 13/11</t>
  </si>
  <si>
    <t>GIRLS 12 SINGLES  MAIN DRAW</t>
  </si>
  <si>
    <t>53 54(5)</t>
  </si>
  <si>
    <t>BOYS 12  DOUBLES</t>
  </si>
  <si>
    <t>42 40</t>
  </si>
  <si>
    <t>42 11 Ret</t>
  </si>
  <si>
    <t>GIRLS 14  SINGLES  MAIN DRAW</t>
  </si>
  <si>
    <t>76(4) 76(6)</t>
  </si>
  <si>
    <t>75 76(5)</t>
  </si>
  <si>
    <t>76(7) 63</t>
  </si>
  <si>
    <t>62 75</t>
  </si>
  <si>
    <t>60 61</t>
  </si>
  <si>
    <t>46 76(10) 10/5</t>
  </si>
  <si>
    <t>62 61</t>
  </si>
  <si>
    <t>64 60</t>
  </si>
  <si>
    <t>75 61</t>
  </si>
  <si>
    <t>BOYS 14  SINGLES  MAIN DRAW</t>
  </si>
  <si>
    <t>61 61</t>
  </si>
  <si>
    <t>62 16 10/7</t>
  </si>
  <si>
    <t>16 63 11/9</t>
  </si>
  <si>
    <t>62 16 10/8</t>
  </si>
  <si>
    <t>76(1) 64</t>
  </si>
  <si>
    <t>62 64</t>
  </si>
  <si>
    <t>63 61</t>
  </si>
  <si>
    <t>60 62</t>
  </si>
  <si>
    <t>63 60</t>
  </si>
  <si>
    <t>60 60</t>
  </si>
  <si>
    <t>BOYS 14 DOUBLES</t>
  </si>
  <si>
    <t>61 63</t>
  </si>
  <si>
    <t>60 75</t>
  </si>
  <si>
    <t>61 60</t>
  </si>
  <si>
    <t>62 62</t>
  </si>
  <si>
    <t>61 62</t>
  </si>
  <si>
    <t>BOYS 18 SINGLES  MAIN DRAW</t>
  </si>
  <si>
    <t>Quarterfinals</t>
  </si>
  <si>
    <t>46 63 62</t>
  </si>
  <si>
    <t>61 57 63</t>
  </si>
  <si>
    <t>64 62</t>
  </si>
  <si>
    <t>63 76(6)</t>
  </si>
  <si>
    <t>Winner:</t>
  </si>
  <si>
    <t>76(7) 75</t>
  </si>
  <si>
    <t>62 60</t>
  </si>
  <si>
    <t>62 63</t>
  </si>
  <si>
    <t>60 Ret</t>
  </si>
  <si>
    <t>GIRLS 18 SINGLES  MAIN DRAW</t>
  </si>
  <si>
    <t>62 57 10/4</t>
  </si>
  <si>
    <t>64 36 10/6</t>
  </si>
  <si>
    <t>w/o</t>
  </si>
  <si>
    <t>64 57 10/7</t>
  </si>
  <si>
    <t>CU</t>
  </si>
  <si>
    <t>Event</t>
  </si>
  <si>
    <t>Finalist</t>
  </si>
  <si>
    <t>Girls 14 Doubles</t>
  </si>
  <si>
    <t>Boys 10 Singles Novice</t>
  </si>
  <si>
    <t>Girls 10 Singles Novice</t>
  </si>
  <si>
    <t>Boys 14 Singles Novice</t>
  </si>
  <si>
    <t>Girls 14 Singles Consolation</t>
  </si>
  <si>
    <t>Boys 10 Singles Consolation</t>
  </si>
  <si>
    <t>Girls 10 Singles Consolation</t>
  </si>
  <si>
    <t>Boys 12 Singles Consolation</t>
  </si>
  <si>
    <t xml:space="preserve">Boys 10 Main Draw Singles </t>
  </si>
  <si>
    <t xml:space="preserve">Girls 10 Main Draw Singles </t>
  </si>
  <si>
    <t xml:space="preserve">Girls 12 Main Draw Singles </t>
  </si>
  <si>
    <t xml:space="preserve">Boys 12 Main Draw Singles </t>
  </si>
  <si>
    <t xml:space="preserve">Girls 14 Main Draw Singles </t>
  </si>
  <si>
    <t xml:space="preserve">Boys 14 Main Draw Singles </t>
  </si>
  <si>
    <t xml:space="preserve">Boys 18 Main Draw Singles </t>
  </si>
  <si>
    <t xml:space="preserve">Girls 18 Main Draw Singles </t>
  </si>
  <si>
    <t xml:space="preserve">Boys 10  Doubles </t>
  </si>
  <si>
    <t>Girls 10 Doubles</t>
  </si>
  <si>
    <t>Girls 12 Doubles</t>
  </si>
  <si>
    <t xml:space="preserve">Boys 12  Doubles </t>
  </si>
  <si>
    <t xml:space="preserve">Boys 14  Doubles </t>
  </si>
  <si>
    <t xml:space="preserve">Boys 18  Doubles </t>
  </si>
  <si>
    <t>MARC  DWARIKA</t>
  </si>
  <si>
    <t>SEBASTIEN  BYNG</t>
  </si>
  <si>
    <t>JEAN-LUC  DUCHESNE</t>
  </si>
  <si>
    <t>PIERCE  MC KENZIE</t>
  </si>
  <si>
    <t>SHAUNA  VALENTINE</t>
  </si>
  <si>
    <t>HALEIGH  FABRES</t>
  </si>
  <si>
    <t>Girls  14 Singles Novice</t>
  </si>
  <si>
    <t>CHARLOTTE  MERRY</t>
  </si>
  <si>
    <t>LAUREN  CARRINGTON</t>
  </si>
  <si>
    <t>TYLER  CHAMBERLAIN</t>
  </si>
  <si>
    <t>NICHOLAS  VILAIN</t>
  </si>
  <si>
    <t>AYASHA  SMITH</t>
  </si>
  <si>
    <t>CHARLOTTE  READY</t>
  </si>
  <si>
    <t>KEIEL  YEARWOOD</t>
  </si>
  <si>
    <t>KIMBERLY  SABGA</t>
  </si>
  <si>
    <t>VICTORIA  KOYLASS</t>
  </si>
  <si>
    <t>ETHAN  WONG</t>
  </si>
  <si>
    <t>DAVID  RODRIGUEZ</t>
  </si>
  <si>
    <t>ETHAN  JEARY</t>
  </si>
  <si>
    <t>AIDAN  CARTER</t>
  </si>
  <si>
    <t>CAI  DRUMMOND</t>
  </si>
  <si>
    <t>MARIA  HONORE</t>
  </si>
  <si>
    <t>SOLANGE  SKEENE</t>
  </si>
  <si>
    <t>YIN   LEE ASSANG</t>
  </si>
  <si>
    <t>SANJEEV  SEENATH</t>
  </si>
  <si>
    <t>CHE  ANDREWS</t>
  </si>
  <si>
    <t>LILY  LANSER</t>
  </si>
  <si>
    <t>ANYA  KING</t>
  </si>
  <si>
    <t>ROSS  HACKSHAW</t>
  </si>
  <si>
    <t>NABEEL  MOHAMMED</t>
  </si>
  <si>
    <t>SHAUNA  FITZWILLIAM</t>
  </si>
  <si>
    <t>EMMA-ROSE  TRESTRAIL</t>
  </si>
  <si>
    <t>CAMRON  WONG</t>
  </si>
  <si>
    <t>ELLA  CARRINGTON</t>
  </si>
  <si>
    <t>CAI  DRUMMON</t>
  </si>
  <si>
    <t>ADAM RAMKISSOON</t>
  </si>
  <si>
    <t>SAMUEL  WEST</t>
  </si>
  <si>
    <t>YIN  LEE ASSANG</t>
  </si>
  <si>
    <t>JACQUES  NOREIGA</t>
  </si>
  <si>
    <t>JOHNNY  SU</t>
  </si>
  <si>
    <t>ALEXANDER  THORP</t>
  </si>
  <si>
    <t>CHRISTOPHER  THORP</t>
  </si>
  <si>
    <t>LIAM  SHEPPARD</t>
  </si>
  <si>
    <t>NATHAN VALDEZ</t>
  </si>
  <si>
    <t>THALIA  SKEENE</t>
  </si>
  <si>
    <t>EMILY  LAWRENCE</t>
  </si>
  <si>
    <t>KAELA  FRANK</t>
  </si>
  <si>
    <t>TIMOTHY  DAVIS</t>
  </si>
  <si>
    <t>NABEEL MOHAMMED</t>
  </si>
  <si>
    <t>BRANDON GREGOIRE</t>
  </si>
  <si>
    <t>42 53</t>
  </si>
  <si>
    <t>42 24 11/9</t>
  </si>
  <si>
    <t>24 41 10/5</t>
  </si>
  <si>
    <t>57 61 10/3</t>
  </si>
  <si>
    <t>64 64</t>
  </si>
  <si>
    <t>57 61 75</t>
  </si>
  <si>
    <t>36 61 64</t>
  </si>
  <si>
    <t>MOHAMMED</t>
  </si>
  <si>
    <t>63 75</t>
  </si>
  <si>
    <t>63 63</t>
  </si>
  <si>
    <t>61 46 64</t>
  </si>
  <si>
    <t>36 75 61</t>
  </si>
  <si>
    <t>42 45(4) 10/5</t>
  </si>
  <si>
    <t>54 (4) 41</t>
  </si>
  <si>
    <t>63 76(5)</t>
  </si>
  <si>
    <t>36 75 10/8</t>
  </si>
  <si>
    <t>60 46 10/5</t>
  </si>
  <si>
    <t>64 61</t>
  </si>
  <si>
    <t>64 46 11/9</t>
  </si>
  <si>
    <t>36 61 10/7</t>
  </si>
  <si>
    <t>75 75</t>
  </si>
  <si>
    <t>41 53</t>
  </si>
  <si>
    <t>54(3) 53</t>
  </si>
  <si>
    <t>26 64 10/7</t>
  </si>
  <si>
    <t>PARTIDO GANADO</t>
  </si>
  <si>
    <t>PARTIDO PERDIDO</t>
  </si>
  <si>
    <t>SETS GANADOS</t>
  </si>
  <si>
    <t>SETS PERDIDOS</t>
  </si>
  <si>
    <t>JUEGOS GANADOS</t>
  </si>
  <si>
    <t>JUEGOS PERDIDOS</t>
  </si>
  <si>
    <t xml:space="preserve">                           </t>
  </si>
  <si>
    <t>GROUP 1</t>
  </si>
  <si>
    <t>Date: 13th - 18th December 2014</t>
  </si>
  <si>
    <t>NAME</t>
  </si>
  <si>
    <t>NAT</t>
  </si>
  <si>
    <t>MATCHES WON</t>
  </si>
  <si>
    <t>MATCHES LOST</t>
  </si>
  <si>
    <t>SETS WON</t>
  </si>
  <si>
    <t>SETS LOST</t>
  </si>
  <si>
    <t>GAMES</t>
  </si>
  <si>
    <t>MATCHES PLAYED</t>
  </si>
  <si>
    <t>MATCH co-eff</t>
  </si>
  <si>
    <t>SET co-eff</t>
  </si>
  <si>
    <t>GAMES WON</t>
  </si>
  <si>
    <t>GAMES LOST</t>
  </si>
  <si>
    <t>GAME    co-eff</t>
  </si>
  <si>
    <t>FINAL POSITION</t>
  </si>
  <si>
    <t>ALEXIS</t>
  </si>
  <si>
    <t>JAMAL</t>
  </si>
  <si>
    <t>ROBERTS</t>
  </si>
  <si>
    <t>CHRISTOPHER</t>
  </si>
  <si>
    <t>SYLVESTER</t>
  </si>
  <si>
    <t>BECKHAM</t>
  </si>
  <si>
    <t>GROUP 2</t>
  </si>
  <si>
    <t>CHUNG</t>
  </si>
  <si>
    <t>THOMAS</t>
  </si>
  <si>
    <t>BYNG</t>
  </si>
  <si>
    <t>ZACHERY</t>
  </si>
  <si>
    <t>GROUP 3</t>
  </si>
  <si>
    <t xml:space="preserve">MATCH     co-eff  </t>
  </si>
  <si>
    <t>GAME        co-eff</t>
  </si>
  <si>
    <t>HART</t>
  </si>
  <si>
    <t>TYLAR</t>
  </si>
  <si>
    <t>JACOB</t>
  </si>
  <si>
    <t>ADRIAN</t>
  </si>
  <si>
    <t>WILLIAMS</t>
  </si>
  <si>
    <t>KAIDON-JOSEPH</t>
  </si>
  <si>
    <t>GROUP 4</t>
  </si>
  <si>
    <t>GIBBON</t>
  </si>
  <si>
    <t>ETHAN</t>
  </si>
  <si>
    <t>BORDE</t>
  </si>
  <si>
    <t>MATTHEW</t>
  </si>
  <si>
    <t>SEBASTIEN</t>
  </si>
  <si>
    <t>GROUP 5</t>
  </si>
  <si>
    <t>D'ARCY</t>
  </si>
  <si>
    <t>DOMINIC</t>
  </si>
  <si>
    <t>RUSSELL</t>
  </si>
  <si>
    <t>GROUP  6</t>
  </si>
  <si>
    <t>MANCHIKANT</t>
  </si>
  <si>
    <t>SYAM</t>
  </si>
  <si>
    <t>RAMPERSAD</t>
  </si>
  <si>
    <t>JADEN</t>
  </si>
  <si>
    <t>JEARY</t>
  </si>
  <si>
    <t>DANIEL</t>
  </si>
  <si>
    <t>DWARIKA</t>
  </si>
  <si>
    <t>MARC</t>
  </si>
  <si>
    <t>GROUP  7</t>
  </si>
  <si>
    <t>GRAHAM</t>
  </si>
  <si>
    <t>MATHIAS</t>
  </si>
  <si>
    <t>CHIN</t>
  </si>
  <si>
    <t>ALEX</t>
  </si>
  <si>
    <t>SABGA</t>
  </si>
  <si>
    <t>JONATHAN</t>
  </si>
  <si>
    <t>GEORGE</t>
  </si>
  <si>
    <t>EZEKIEL</t>
  </si>
  <si>
    <t>GROUP  8</t>
  </si>
  <si>
    <t>DOBSON</t>
  </si>
  <si>
    <t>JESSE</t>
  </si>
  <si>
    <t>GREAVES</t>
  </si>
  <si>
    <t>CAREY</t>
  </si>
  <si>
    <t>MARTIN</t>
  </si>
  <si>
    <t>NATHEN</t>
  </si>
  <si>
    <t>SHARMA</t>
  </si>
  <si>
    <t>RAJESH</t>
  </si>
  <si>
    <t>Date: 12th - 18th December 2014</t>
  </si>
  <si>
    <t>ALFONSO-MILLS</t>
  </si>
  <si>
    <t>MC KENZIE</t>
  </si>
  <si>
    <t>PIERCE</t>
  </si>
  <si>
    <t>ENOCH</t>
  </si>
  <si>
    <t>JOHN</t>
  </si>
  <si>
    <t>ADAM</t>
  </si>
  <si>
    <t>ROSS-DICK</t>
  </si>
  <si>
    <t>ELLIOT</t>
  </si>
  <si>
    <t>DUCHESNE</t>
  </si>
  <si>
    <t>JEAN-LUC</t>
  </si>
  <si>
    <t>READY</t>
  </si>
  <si>
    <t>CHARLOTTE</t>
  </si>
  <si>
    <t>MACKENZIE</t>
  </si>
  <si>
    <t>GABRIELLE</t>
  </si>
  <si>
    <t>DES VIGNES</t>
  </si>
  <si>
    <t>JADA</t>
  </si>
  <si>
    <t>AFEISHA</t>
  </si>
  <si>
    <t>VALENTINE</t>
  </si>
  <si>
    <t>SHAUNA</t>
  </si>
  <si>
    <t>TOBY</t>
  </si>
  <si>
    <t>JADE</t>
  </si>
  <si>
    <t xml:space="preserve">ALI </t>
  </si>
  <si>
    <t>FABRES</t>
  </si>
  <si>
    <t>HALEIGH</t>
  </si>
  <si>
    <t>MATOUK</t>
  </si>
  <si>
    <t>FRANCES</t>
  </si>
  <si>
    <t>CARRINGTON</t>
  </si>
  <si>
    <t>LAUREN</t>
  </si>
  <si>
    <t>GOVIA</t>
  </si>
  <si>
    <t>BIANCA</t>
  </si>
  <si>
    <t>LAW</t>
  </si>
  <si>
    <t>ISABELLA</t>
  </si>
  <si>
    <t>MERRY</t>
  </si>
  <si>
    <t>SU</t>
  </si>
  <si>
    <t>JOHNNY</t>
  </si>
  <si>
    <t>SHAMSI</t>
  </si>
  <si>
    <t>LUCA</t>
  </si>
  <si>
    <t>NICHOLAS</t>
  </si>
  <si>
    <t>PASEA</t>
  </si>
  <si>
    <t>TIM</t>
  </si>
  <si>
    <t>RODRIGUEZ</t>
  </si>
  <si>
    <t>DAVID</t>
  </si>
  <si>
    <t>GONSALVES</t>
  </si>
  <si>
    <t>JOSH</t>
  </si>
  <si>
    <t>CHAMBERLAIN</t>
  </si>
  <si>
    <t>TYLER</t>
  </si>
  <si>
    <t>VILAIN</t>
  </si>
  <si>
    <t>SABASTIAN</t>
  </si>
  <si>
    <t>NOREIGA</t>
  </si>
  <si>
    <t>JACQUES</t>
  </si>
  <si>
    <t>HILL</t>
  </si>
  <si>
    <t>WONG</t>
  </si>
  <si>
    <t>ALI</t>
  </si>
  <si>
    <t>ELIAS</t>
  </si>
  <si>
    <t>SHEPPARD</t>
  </si>
  <si>
    <t>DECLAN</t>
  </si>
  <si>
    <t>HALEEM</t>
  </si>
  <si>
    <t>`1</t>
  </si>
  <si>
    <t>LIAM</t>
  </si>
  <si>
    <t>DEVAUX</t>
  </si>
  <si>
    <t>CHARLES</t>
  </si>
  <si>
    <t>LYON</t>
  </si>
  <si>
    <t>NIKOLAI</t>
  </si>
  <si>
    <t>ROBINSON</t>
  </si>
  <si>
    <t>SINGH</t>
  </si>
  <si>
    <t>JAYDON</t>
  </si>
  <si>
    <t>WEST</t>
  </si>
  <si>
    <t>MICHAEL</t>
  </si>
  <si>
    <t>THORP</t>
  </si>
  <si>
    <t>ALEXANDER</t>
  </si>
  <si>
    <t>HINKSON</t>
  </si>
  <si>
    <t>LEVI</t>
  </si>
  <si>
    <t>GREGOIRE</t>
  </si>
  <si>
    <t>HUGO</t>
  </si>
  <si>
    <t>YEARWOOD</t>
  </si>
  <si>
    <t>KEIEL</t>
  </si>
  <si>
    <t>OURA</t>
  </si>
  <si>
    <t>KATO</t>
  </si>
  <si>
    <t>LESLIS</t>
  </si>
  <si>
    <t>ALIJAH</t>
  </si>
  <si>
    <t>CRAWFORD</t>
  </si>
  <si>
    <t>ANDRE</t>
  </si>
  <si>
    <t>RAMIREZ</t>
  </si>
  <si>
    <t>LUC</t>
  </si>
  <si>
    <t>WILLIAMSON</t>
  </si>
  <si>
    <t>SHILOH</t>
  </si>
  <si>
    <t>WILKINGSON</t>
  </si>
  <si>
    <t>RAHSAAN</t>
  </si>
  <si>
    <t>SEENATH</t>
  </si>
  <si>
    <t>SANJEEV</t>
  </si>
  <si>
    <t>RAMKISSOON</t>
  </si>
  <si>
    <t>ABOUD</t>
  </si>
  <si>
    <t>JOHN JUDE</t>
  </si>
  <si>
    <t>RAMDIAL</t>
  </si>
  <si>
    <t>NARAYNSINGH</t>
  </si>
  <si>
    <t>NIKHIL</t>
  </si>
  <si>
    <t>CARTER</t>
  </si>
  <si>
    <t>AIDAN</t>
  </si>
  <si>
    <t>LEE YOUNG</t>
  </si>
  <si>
    <t>KYLE</t>
  </si>
  <si>
    <t>LAQUIS</t>
  </si>
  <si>
    <t>EDWARD</t>
  </si>
  <si>
    <t>FUNG</t>
  </si>
  <si>
    <t>MARCUS</t>
  </si>
  <si>
    <t>KELLY</t>
  </si>
  <si>
    <t>VASHIST</t>
  </si>
  <si>
    <t>CHAN</t>
  </si>
  <si>
    <t>AARON</t>
  </si>
  <si>
    <t>HONORE</t>
  </si>
  <si>
    <t>PATRICK</t>
  </si>
  <si>
    <t>VALDEZ</t>
  </si>
  <si>
    <t>NATHAN</t>
  </si>
  <si>
    <t xml:space="preserve">GIRLS' 10 &amp; Under </t>
  </si>
  <si>
    <t>HONORE'</t>
  </si>
  <si>
    <t>MARIA</t>
  </si>
  <si>
    <t>SMITH</t>
  </si>
  <si>
    <t>AYASHA</t>
  </si>
  <si>
    <t>BOOS</t>
  </si>
  <si>
    <t>GEORGINA</t>
  </si>
  <si>
    <t>KEESA</t>
  </si>
  <si>
    <t>AALISHA</t>
  </si>
  <si>
    <t>DRUMMOND</t>
  </si>
  <si>
    <t>CAI</t>
  </si>
  <si>
    <t>ELLA</t>
  </si>
  <si>
    <t>CAMERON</t>
  </si>
  <si>
    <t xml:space="preserve">GIRLS' 12 &amp; Under </t>
  </si>
  <si>
    <t>CUDJOE</t>
  </si>
  <si>
    <t>KRYSHELLE</t>
  </si>
  <si>
    <t>LEITCH</t>
  </si>
  <si>
    <t>KELSEY</t>
  </si>
  <si>
    <t>MATA BREWER</t>
  </si>
  <si>
    <t>FABIANA</t>
  </si>
  <si>
    <t>FRANK</t>
  </si>
  <si>
    <t>KAELA</t>
  </si>
  <si>
    <t>ASSANG</t>
  </si>
  <si>
    <t>YIN LEE</t>
  </si>
  <si>
    <t>KIMBERLY</t>
  </si>
  <si>
    <t>VIVAN</t>
  </si>
  <si>
    <t>SIRJU</t>
  </si>
  <si>
    <t>STEPHANIE</t>
  </si>
  <si>
    <t>MADEY</t>
  </si>
  <si>
    <t>KATHARINA</t>
  </si>
  <si>
    <t>SAMANTHA</t>
  </si>
  <si>
    <t>KOYLASS</t>
  </si>
  <si>
    <t>VICTORIA</t>
  </si>
  <si>
    <t>RAMJATTAN</t>
  </si>
  <si>
    <t>SKEENE</t>
  </si>
  <si>
    <t>SOLANGE</t>
  </si>
  <si>
    <t>DANIEL-JOSEPH</t>
  </si>
  <si>
    <t>AERYN</t>
  </si>
  <si>
    <t>JONES</t>
  </si>
  <si>
    <t>ABIGAIL</t>
  </si>
  <si>
    <t>LAWRENCE</t>
  </si>
  <si>
    <t>EMILY</t>
  </si>
  <si>
    <t>CAROLIN</t>
  </si>
  <si>
    <t>HADEED</t>
  </si>
  <si>
    <t>SHANA</t>
  </si>
  <si>
    <t>BOYS 14 SINGLES NOVICE  MAIN DRAW</t>
  </si>
  <si>
    <t>GIRLS 14 SINGLES  NOVICE MAIN DRAW</t>
  </si>
  <si>
    <t xml:space="preserve">B0YS 10 CONSOLATION DRAW </t>
  </si>
  <si>
    <t>Finals</t>
  </si>
  <si>
    <t>Bye</t>
  </si>
  <si>
    <t>BOYS 12  SINGLE CONSOLATION</t>
  </si>
  <si>
    <t>Referee</t>
  </si>
  <si>
    <t>Referee's signature</t>
  </si>
  <si>
    <t>42 14 11/9</t>
  </si>
  <si>
    <t>65(3)</t>
  </si>
  <si>
    <t>54(6) 04 10/5</t>
  </si>
  <si>
    <t>65(2)</t>
  </si>
  <si>
    <t>54(7) 40</t>
  </si>
  <si>
    <t>65(5)</t>
  </si>
  <si>
    <t>AARON SOO PING CHOW</t>
  </si>
  <si>
    <t xml:space="preserve">HONOR  ROLL  </t>
  </si>
  <si>
    <t xml:space="preserve">                                     GIRLS 14 DOUBLES</t>
  </si>
  <si>
    <t xml:space="preserve">                                      GIRLS 12 DOUBLES</t>
  </si>
  <si>
    <t xml:space="preserve">                        GIRLS 10 DOUBLES</t>
  </si>
  <si>
    <t xml:space="preserve">                              BOYS 18 DOUBLES</t>
  </si>
  <si>
    <t xml:space="preserve">                                                           BOYS' 10 &amp; Under Novice</t>
  </si>
  <si>
    <t xml:space="preserve">                      BOYS' 14 &amp; Under  Novice</t>
  </si>
  <si>
    <t xml:space="preserve">                                                        GIRLS' 10 &amp; Under  Novice</t>
  </si>
  <si>
    <t xml:space="preserve">                                    GIRLS' 14 &amp; Under  NOVICE</t>
  </si>
  <si>
    <t xml:space="preserve">              GIRLS  10 SINGLES CONSOLATION DRAW</t>
  </si>
  <si>
    <t xml:space="preserve">                 GIRLS 14 CONSOLATION SINGLES</t>
  </si>
  <si>
    <t xml:space="preserve">            BOYS' 10 &amp; Under </t>
  </si>
  <si>
    <t xml:space="preserve">                 BOYS' 12 &amp; Under </t>
  </si>
  <si>
    <t xml:space="preserve">             BOYS' 14 &amp; Under </t>
  </si>
  <si>
    <t xml:space="preserve">           GIRLS' 14 &amp; Under </t>
  </si>
  <si>
    <t xml:space="preserve">         BOYS 10  DOUBLES</t>
  </si>
  <si>
    <t xml:space="preserve">      BOYS 10 SINGLES  NOVICE MAIN DRAW</t>
  </si>
  <si>
    <t>GIRLS 10 SINGLES NOVICE MAIN DRAW</t>
  </si>
  <si>
    <t>DE VIGNES</t>
  </si>
</sst>
</file>

<file path=xl/styles.xml><?xml version="1.0" encoding="utf-8"?>
<styleSheet xmlns="http://schemas.openxmlformats.org/spreadsheetml/2006/main">
  <numFmts count="4">
    <numFmt numFmtId="41" formatCode="_(* #,##0_);_(* \(#,##0\);_(* &quot;-&quot;_);_(@_)"/>
    <numFmt numFmtId="43" formatCode="_(* #,##0.00_);_(* \(#,##0.00\);_(* &quot;-&quot;??_);_(@_)"/>
    <numFmt numFmtId="164" formatCode="_(&quot;$&quot;* #,##0_);_(&quot;$&quot;* \(#,##0\);_(&quot;$&quot;* &quot;-&quot;_);_(@_)"/>
    <numFmt numFmtId="165" formatCode="_-&quot;$&quot;* #,##0.00_-;\-&quot;$&quot;* #,##0.00_-;_-&quot;$&quot;* &quot;-&quot;??_-;_-@_-"/>
  </numFmts>
  <fonts count="72">
    <font>
      <sz val="10"/>
      <name val="Arial"/>
    </font>
    <font>
      <i/>
      <sz val="8"/>
      <color indexed="10"/>
      <name val="Arial"/>
      <family val="2"/>
    </font>
    <font>
      <sz val="10"/>
      <name val="Arial"/>
      <family val="2"/>
    </font>
    <font>
      <b/>
      <sz val="20"/>
      <name val="Arial"/>
      <family val="2"/>
    </font>
    <font>
      <sz val="20"/>
      <name val="Arial"/>
      <family val="2"/>
    </font>
    <font>
      <sz val="20"/>
      <color indexed="9"/>
      <name val="Arial"/>
      <family val="2"/>
    </font>
    <font>
      <b/>
      <sz val="9"/>
      <name val="Arial"/>
      <family val="2"/>
    </font>
    <font>
      <b/>
      <sz val="10"/>
      <name val="Arial"/>
      <family val="2"/>
    </font>
    <font>
      <b/>
      <i/>
      <sz val="10"/>
      <name val="Arial"/>
      <family val="2"/>
    </font>
    <font>
      <sz val="10"/>
      <name val="Arial"/>
      <family val="2"/>
    </font>
    <font>
      <sz val="10"/>
      <color indexed="9"/>
      <name val="Arial"/>
      <family val="2"/>
    </font>
    <font>
      <b/>
      <sz val="7"/>
      <name val="Arial"/>
      <family val="2"/>
    </font>
    <font>
      <b/>
      <sz val="11"/>
      <name val="Arial"/>
      <family val="2"/>
    </font>
    <font>
      <b/>
      <sz val="14"/>
      <name val="Arial"/>
      <family val="2"/>
    </font>
    <font>
      <b/>
      <sz val="14"/>
      <color indexed="9"/>
      <name val="Arial"/>
      <family val="2"/>
    </font>
    <font>
      <b/>
      <sz val="7"/>
      <color indexed="9"/>
      <name val="Arial"/>
      <family val="2"/>
    </font>
    <font>
      <b/>
      <sz val="7"/>
      <color indexed="8"/>
      <name val="Arial"/>
      <family val="2"/>
    </font>
    <font>
      <sz val="6"/>
      <name val="Arial"/>
      <family val="2"/>
    </font>
    <font>
      <b/>
      <sz val="8"/>
      <name val="Arial"/>
      <family val="2"/>
    </font>
    <font>
      <b/>
      <sz val="8"/>
      <color indexed="9"/>
      <name val="Arial"/>
      <family val="2"/>
    </font>
    <font>
      <b/>
      <sz val="8"/>
      <color indexed="8"/>
      <name val="Arial"/>
      <family val="2"/>
    </font>
    <font>
      <sz val="7"/>
      <name val="Arial"/>
      <family val="2"/>
    </font>
    <font>
      <sz val="7"/>
      <color indexed="9"/>
      <name val="Arial"/>
      <family val="2"/>
    </font>
    <font>
      <sz val="6"/>
      <color indexed="9"/>
      <name val="Arial"/>
      <family val="2"/>
    </font>
    <font>
      <b/>
      <sz val="8.5"/>
      <name val="Arial"/>
      <family val="2"/>
    </font>
    <font>
      <sz val="8.5"/>
      <name val="Arial"/>
      <family val="2"/>
    </font>
    <font>
      <sz val="8.5"/>
      <color indexed="42"/>
      <name val="Arial"/>
      <family val="2"/>
    </font>
    <font>
      <sz val="8.5"/>
      <color indexed="8"/>
      <name val="Arial"/>
      <family val="2"/>
    </font>
    <font>
      <sz val="8.5"/>
      <color indexed="9"/>
      <name val="Arial"/>
      <family val="2"/>
    </font>
    <font>
      <sz val="10"/>
      <color indexed="8"/>
      <name val="Arial"/>
      <family val="2"/>
    </font>
    <font>
      <i/>
      <sz val="6"/>
      <color indexed="9"/>
      <name val="Arial"/>
      <family val="2"/>
    </font>
    <font>
      <b/>
      <sz val="8.5"/>
      <color indexed="8"/>
      <name val="Arial"/>
      <family val="2"/>
    </font>
    <font>
      <b/>
      <sz val="10"/>
      <color indexed="8"/>
      <name val="Arial"/>
      <family val="2"/>
    </font>
    <font>
      <sz val="11"/>
      <name val="Arial"/>
      <family val="2"/>
    </font>
    <font>
      <sz val="14"/>
      <name val="Arial"/>
      <family val="2"/>
    </font>
    <font>
      <sz val="14"/>
      <color indexed="9"/>
      <name val="Arial"/>
      <family val="2"/>
    </font>
    <font>
      <sz val="7"/>
      <color indexed="8"/>
      <name val="Arial"/>
      <family val="2"/>
    </font>
    <font>
      <b/>
      <sz val="8"/>
      <color indexed="8"/>
      <name val="Tahoma"/>
      <family val="2"/>
    </font>
    <font>
      <b/>
      <sz val="18"/>
      <name val="Arial"/>
      <family val="2"/>
    </font>
    <font>
      <sz val="9"/>
      <color indexed="8"/>
      <name val="Arial"/>
      <family val="2"/>
    </font>
    <font>
      <sz val="9"/>
      <name val="Arial"/>
      <family val="2"/>
    </font>
    <font>
      <i/>
      <sz val="8.5"/>
      <color indexed="9"/>
      <name val="Arial"/>
      <family val="2"/>
    </font>
    <font>
      <b/>
      <sz val="8.5"/>
      <color indexed="9"/>
      <name val="Arial"/>
      <family val="2"/>
    </font>
    <font>
      <sz val="8.5"/>
      <color indexed="14"/>
      <name val="Arial"/>
      <family val="2"/>
    </font>
    <font>
      <sz val="8"/>
      <name val="Arial"/>
      <family val="2"/>
    </font>
    <font>
      <sz val="7"/>
      <color indexed="23"/>
      <name val="Arial"/>
      <family val="2"/>
    </font>
    <font>
      <b/>
      <sz val="16"/>
      <name val="Arial"/>
      <family val="2"/>
    </font>
    <font>
      <b/>
      <sz val="16"/>
      <color indexed="9"/>
      <name val="Arial"/>
      <family val="2"/>
    </font>
    <font>
      <b/>
      <sz val="12"/>
      <name val="Arial"/>
      <family val="2"/>
    </font>
    <font>
      <i/>
      <sz val="8.5"/>
      <name val="Arial"/>
      <family val="2"/>
    </font>
    <font>
      <sz val="12"/>
      <name val="Arial"/>
      <family val="2"/>
    </font>
    <font>
      <b/>
      <i/>
      <sz val="12"/>
      <color indexed="16"/>
      <name val="Arial"/>
      <family val="2"/>
    </font>
    <font>
      <sz val="12"/>
      <color indexed="8"/>
      <name val="Arial"/>
      <family val="2"/>
    </font>
    <font>
      <sz val="12"/>
      <color rgb="FFFF0000"/>
      <name val="Arial"/>
      <family val="2"/>
    </font>
    <font>
      <sz val="12"/>
      <color rgb="FF000099"/>
      <name val="Arial"/>
      <family val="2"/>
    </font>
    <font>
      <b/>
      <sz val="9"/>
      <color indexed="8"/>
      <name val="Arial"/>
      <family val="2"/>
    </font>
    <font>
      <b/>
      <sz val="10"/>
      <color indexed="9"/>
      <name val="Arial"/>
      <family val="2"/>
    </font>
    <font>
      <b/>
      <sz val="36"/>
      <name val="Arial"/>
      <family val="2"/>
    </font>
    <font>
      <sz val="36"/>
      <name val="Arial"/>
      <family val="2"/>
    </font>
    <font>
      <sz val="5"/>
      <name val="Arial"/>
      <family val="2"/>
    </font>
    <font>
      <b/>
      <sz val="24"/>
      <name val="Arial"/>
      <family val="2"/>
    </font>
    <font>
      <sz val="24"/>
      <name val="Arial"/>
      <family val="2"/>
    </font>
    <font>
      <sz val="20"/>
      <color indexed="8"/>
      <name val="Arial"/>
      <family val="2"/>
    </font>
    <font>
      <sz val="26"/>
      <name val="Arial"/>
      <family val="2"/>
    </font>
    <font>
      <b/>
      <sz val="26"/>
      <name val="Arial"/>
      <family val="2"/>
    </font>
    <font>
      <sz val="24"/>
      <color indexed="8"/>
      <name val="Arial"/>
      <family val="2"/>
    </font>
    <font>
      <sz val="16"/>
      <name val="Arial"/>
      <family val="2"/>
    </font>
    <font>
      <sz val="26"/>
      <color indexed="8"/>
      <name val="Arial"/>
      <family val="2"/>
    </font>
    <font>
      <sz val="22"/>
      <color indexed="8"/>
      <name val="Arial"/>
      <family val="2"/>
    </font>
    <font>
      <sz val="9"/>
      <color indexed="9"/>
      <name val="Arial"/>
      <family val="2"/>
    </font>
    <font>
      <sz val="8"/>
      <color indexed="8"/>
      <name val="Arial"/>
      <family val="2"/>
    </font>
    <font>
      <sz val="8"/>
      <color indexed="9"/>
      <name val="Arial"/>
      <family val="2"/>
    </font>
  </fonts>
  <fills count="13">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9"/>
        <bgColor indexed="8"/>
      </patternFill>
    </fill>
    <fill>
      <patternFill patternType="solid">
        <fgColor indexed="23"/>
        <bgColor indexed="64"/>
      </patternFill>
    </fill>
    <fill>
      <patternFill patternType="solid">
        <fgColor indexed="22"/>
        <bgColor indexed="24"/>
      </patternFill>
    </fill>
    <fill>
      <patternFill patternType="solid">
        <fgColor indexed="9"/>
        <bgColor indexed="24"/>
      </patternFill>
    </fill>
    <fill>
      <patternFill patternType="solid">
        <fgColor theme="0" tint="-0.24994659260841701"/>
        <bgColor indexed="24"/>
      </patternFill>
    </fill>
    <fill>
      <patternFill patternType="solid">
        <fgColor theme="0" tint="-0.24994659260841701"/>
        <bgColor indexed="64"/>
      </patternFill>
    </fill>
    <fill>
      <patternFill patternType="solid">
        <fgColor rgb="FF0070C0"/>
        <bgColor indexed="64"/>
      </patternFill>
    </fill>
    <fill>
      <patternFill patternType="solid">
        <fgColor rgb="FFFFC000"/>
        <bgColor indexed="64"/>
      </patternFill>
    </fill>
  </fills>
  <borders count="56">
    <border>
      <left/>
      <right/>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medium">
        <color indexed="64"/>
      </right>
      <top/>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8"/>
      </right>
      <top/>
      <bottom style="thin">
        <color indexed="64"/>
      </bottom>
      <diagonal/>
    </border>
    <border>
      <left style="thin">
        <color indexed="21"/>
      </left>
      <right/>
      <top style="thick">
        <color indexed="21"/>
      </top>
      <bottom style="thin">
        <color indexed="64"/>
      </bottom>
      <diagonal/>
    </border>
    <border>
      <left/>
      <right/>
      <top style="thick">
        <color indexed="21"/>
      </top>
      <bottom style="thin">
        <color indexed="64"/>
      </bottom>
      <diagonal/>
    </border>
    <border>
      <left/>
      <right style="thin">
        <color indexed="21"/>
      </right>
      <top style="thick">
        <color indexed="21"/>
      </top>
      <bottom style="thin">
        <color indexed="64"/>
      </bottom>
      <diagonal/>
    </border>
    <border>
      <left style="thin">
        <color indexed="21"/>
      </left>
      <right/>
      <top/>
      <bottom/>
      <diagonal/>
    </border>
    <border>
      <left/>
      <right style="thin">
        <color indexed="21"/>
      </right>
      <top/>
      <bottom/>
      <diagonal/>
    </border>
    <border>
      <left/>
      <right/>
      <top/>
      <bottom style="thick">
        <color indexed="21"/>
      </bottom>
      <diagonal/>
    </border>
    <border>
      <left/>
      <right style="thin">
        <color indexed="21"/>
      </right>
      <top/>
      <bottom style="thick">
        <color indexed="21"/>
      </bottom>
      <diagonal/>
    </border>
    <border>
      <left style="thin">
        <color indexed="21"/>
      </left>
      <right/>
      <top/>
      <bottom style="medium">
        <color indexed="21"/>
      </bottom>
      <diagonal/>
    </border>
    <border>
      <left/>
      <right/>
      <top/>
      <bottom style="medium">
        <color indexed="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64"/>
      </bottom>
      <diagonal/>
    </border>
  </borders>
  <cellStyleXfs count="12">
    <xf numFmtId="0" fontId="0" fillId="0" borderId="0"/>
    <xf numFmtId="165" fontId="9"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9"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5" fontId="2" fillId="0" borderId="0" applyFont="0" applyFill="0" applyBorder="0" applyAlignment="0" applyProtection="0"/>
  </cellStyleXfs>
  <cellXfs count="534">
    <xf numFmtId="0" fontId="0" fillId="0" borderId="0" xfId="0"/>
    <xf numFmtId="49" fontId="3" fillId="0" borderId="0" xfId="0" applyNumberFormat="1" applyFont="1" applyAlignment="1">
      <alignment vertical="top"/>
    </xf>
    <xf numFmtId="49" fontId="4" fillId="0" borderId="0" xfId="0" applyNumberFormat="1" applyFont="1" applyAlignment="1">
      <alignment vertical="top"/>
    </xf>
    <xf numFmtId="49" fontId="5" fillId="0" borderId="0" xfId="0" applyNumberFormat="1" applyFont="1" applyAlignment="1">
      <alignment vertical="top"/>
    </xf>
    <xf numFmtId="49" fontId="6" fillId="0" borderId="0" xfId="0" applyNumberFormat="1" applyFont="1" applyAlignment="1">
      <alignment horizontal="left"/>
    </xf>
    <xf numFmtId="49" fontId="7" fillId="0" borderId="0" xfId="0" applyNumberFormat="1" applyFont="1" applyAlignment="1">
      <alignment horizontal="left"/>
    </xf>
    <xf numFmtId="0" fontId="4" fillId="0" borderId="0" xfId="0" applyFont="1" applyAlignment="1">
      <alignment vertical="top"/>
    </xf>
    <xf numFmtId="49" fontId="8" fillId="0" borderId="0" xfId="0" applyNumberFormat="1" applyFont="1" applyAlignment="1">
      <alignment horizontal="left"/>
    </xf>
    <xf numFmtId="49" fontId="8" fillId="0" borderId="0" xfId="0" applyNumberFormat="1" applyFont="1"/>
    <xf numFmtId="49" fontId="9" fillId="0" borderId="0" xfId="0" applyNumberFormat="1" applyFont="1"/>
    <xf numFmtId="49" fontId="10" fillId="0" borderId="0" xfId="0" applyNumberFormat="1" applyFont="1"/>
    <xf numFmtId="0" fontId="9" fillId="0" borderId="0" xfId="0" applyFont="1"/>
    <xf numFmtId="49" fontId="11" fillId="0" borderId="0" xfId="0" applyNumberFormat="1" applyFont="1" applyFill="1" applyAlignment="1">
      <alignment vertical="center"/>
    </xf>
    <xf numFmtId="49" fontId="12" fillId="0" borderId="0" xfId="0" applyNumberFormat="1" applyFont="1" applyFill="1" applyAlignment="1">
      <alignment vertical="center"/>
    </xf>
    <xf numFmtId="49" fontId="13" fillId="0" borderId="0" xfId="0" applyNumberFormat="1" applyFont="1" applyFill="1" applyAlignment="1">
      <alignment horizontal="left"/>
    </xf>
    <xf numFmtId="49" fontId="13" fillId="0" borderId="0" xfId="0" applyNumberFormat="1" applyFont="1" applyFill="1" applyAlignment="1">
      <alignment horizontal="left" vertical="center"/>
    </xf>
    <xf numFmtId="49" fontId="14" fillId="0" borderId="0" xfId="0" applyNumberFormat="1" applyFont="1" applyFill="1" applyAlignment="1">
      <alignment vertical="center"/>
    </xf>
    <xf numFmtId="49" fontId="13" fillId="0" borderId="0" xfId="0" applyNumberFormat="1" applyFont="1" applyFill="1" applyAlignment="1">
      <alignment vertical="center"/>
    </xf>
    <xf numFmtId="49" fontId="15" fillId="0" borderId="0" xfId="0" applyNumberFormat="1" applyFont="1" applyFill="1" applyAlignment="1">
      <alignment vertical="center"/>
    </xf>
    <xf numFmtId="49" fontId="16" fillId="0" borderId="0" xfId="0" applyNumberFormat="1" applyFont="1" applyFill="1" applyAlignment="1">
      <alignment horizontal="right" vertical="center"/>
    </xf>
    <xf numFmtId="0" fontId="17" fillId="0" borderId="0" xfId="0" applyFont="1" applyAlignment="1">
      <alignment vertical="center"/>
    </xf>
    <xf numFmtId="49" fontId="19" fillId="0" borderId="1" xfId="0" applyNumberFormat="1" applyFont="1" applyBorder="1" applyAlignment="1">
      <alignment vertical="center"/>
    </xf>
    <xf numFmtId="49" fontId="18" fillId="0" borderId="1" xfId="1" applyNumberFormat="1" applyFont="1" applyBorder="1" applyAlignment="1" applyProtection="1">
      <alignment vertical="center"/>
      <protection locked="0"/>
    </xf>
    <xf numFmtId="0" fontId="20" fillId="0" borderId="1" xfId="0" applyFont="1" applyBorder="1" applyAlignment="1">
      <alignment horizontal="left" vertical="center"/>
    </xf>
    <xf numFmtId="49" fontId="18" fillId="0" borderId="1" xfId="0" applyNumberFormat="1" applyFont="1" applyBorder="1" applyAlignment="1">
      <alignment vertical="center"/>
    </xf>
    <xf numFmtId="0" fontId="18" fillId="0" borderId="0" xfId="0" applyFont="1" applyAlignment="1">
      <alignment vertical="center"/>
    </xf>
    <xf numFmtId="49" fontId="21" fillId="2" borderId="0" xfId="0" applyNumberFormat="1" applyFont="1" applyFill="1" applyAlignment="1">
      <alignment horizontal="right" vertical="center"/>
    </xf>
    <xf numFmtId="49" fontId="22" fillId="2" borderId="0" xfId="0" applyNumberFormat="1" applyFont="1" applyFill="1" applyAlignment="1">
      <alignment vertical="center"/>
    </xf>
    <xf numFmtId="49" fontId="17" fillId="2" borderId="0" xfId="0" applyNumberFormat="1" applyFont="1" applyFill="1" applyAlignment="1">
      <alignment horizontal="right" vertical="center"/>
    </xf>
    <xf numFmtId="49" fontId="17" fillId="0" borderId="0" xfId="0" applyNumberFormat="1" applyFont="1" applyAlignment="1">
      <alignment horizontal="center" vertical="center"/>
    </xf>
    <xf numFmtId="0" fontId="17" fillId="0" borderId="0" xfId="0" applyFont="1" applyAlignment="1">
      <alignment horizontal="center" vertical="center"/>
    </xf>
    <xf numFmtId="49" fontId="17" fillId="0" borderId="0" xfId="0" applyNumberFormat="1" applyFont="1" applyAlignment="1">
      <alignment horizontal="left" vertical="center"/>
    </xf>
    <xf numFmtId="49" fontId="0" fillId="0" borderId="0" xfId="0" applyNumberFormat="1" applyFont="1" applyAlignment="1">
      <alignment vertical="center"/>
    </xf>
    <xf numFmtId="49" fontId="23" fillId="0" borderId="0" xfId="0" applyNumberFormat="1" applyFont="1" applyAlignment="1">
      <alignment horizontal="center" vertical="center"/>
    </xf>
    <xf numFmtId="49" fontId="23" fillId="0" borderId="0" xfId="0" applyNumberFormat="1" applyFont="1" applyAlignment="1">
      <alignment vertical="center"/>
    </xf>
    <xf numFmtId="49" fontId="24" fillId="2" borderId="0" xfId="0" applyNumberFormat="1" applyFont="1" applyFill="1" applyAlignment="1">
      <alignment horizontal="center" vertical="center"/>
    </xf>
    <xf numFmtId="0" fontId="25" fillId="0" borderId="2" xfId="0" applyFont="1" applyBorder="1" applyAlignment="1">
      <alignment vertical="center"/>
    </xf>
    <xf numFmtId="0" fontId="26" fillId="3" borderId="2" xfId="0" applyFont="1" applyFill="1" applyBorder="1" applyAlignment="1">
      <alignment horizontal="center" vertical="center"/>
    </xf>
    <xf numFmtId="0" fontId="24" fillId="0" borderId="2" xfId="0" applyFont="1" applyBorder="1" applyAlignment="1">
      <alignment vertical="center"/>
    </xf>
    <xf numFmtId="0" fontId="27" fillId="0" borderId="2" xfId="0" applyFont="1" applyBorder="1" applyAlignment="1">
      <alignment horizontal="center" vertical="center"/>
    </xf>
    <xf numFmtId="0" fontId="27" fillId="0" borderId="0" xfId="0" applyFont="1" applyAlignment="1">
      <alignment vertical="center"/>
    </xf>
    <xf numFmtId="0" fontId="25" fillId="4" borderId="0" xfId="0" applyFont="1" applyFill="1" applyAlignment="1">
      <alignment vertical="center"/>
    </xf>
    <xf numFmtId="0" fontId="28" fillId="4" borderId="0" xfId="0" applyFont="1" applyFill="1" applyAlignment="1">
      <alignment vertical="center"/>
    </xf>
    <xf numFmtId="49" fontId="25" fillId="4" borderId="0" xfId="0" applyNumberFormat="1" applyFont="1" applyFill="1" applyAlignment="1">
      <alignment vertical="center"/>
    </xf>
    <xf numFmtId="49" fontId="28" fillId="4" borderId="0" xfId="0" applyNumberFormat="1" applyFont="1" applyFill="1" applyAlignment="1">
      <alignment vertical="center"/>
    </xf>
    <xf numFmtId="0" fontId="9" fillId="4" borderId="0" xfId="0" applyFont="1" applyFill="1" applyAlignment="1">
      <alignment vertical="center"/>
    </xf>
    <xf numFmtId="0" fontId="9" fillId="0" borderId="0" xfId="0" applyFont="1" applyAlignment="1">
      <alignment vertical="center"/>
    </xf>
    <xf numFmtId="0" fontId="9" fillId="0" borderId="3" xfId="0" applyFont="1" applyBorder="1" applyAlignment="1">
      <alignment vertical="center"/>
    </xf>
    <xf numFmtId="49" fontId="25" fillId="2" borderId="0" xfId="0" applyNumberFormat="1" applyFont="1" applyFill="1" applyAlignment="1">
      <alignment horizontal="center" vertical="center"/>
    </xf>
    <xf numFmtId="0" fontId="25" fillId="0" borderId="0" xfId="0" applyFont="1" applyAlignment="1">
      <alignment horizontal="center" vertical="center"/>
    </xf>
    <xf numFmtId="0" fontId="29" fillId="0" borderId="0" xfId="0" applyFont="1" applyAlignment="1">
      <alignment vertical="center"/>
    </xf>
    <xf numFmtId="0" fontId="22" fillId="0" borderId="0" xfId="0" applyFont="1" applyAlignment="1">
      <alignment horizontal="right" vertical="center"/>
    </xf>
    <xf numFmtId="0" fontId="30" fillId="5" borderId="4" xfId="0" applyFont="1" applyFill="1" applyBorder="1" applyAlignment="1">
      <alignment horizontal="right" vertical="center"/>
    </xf>
    <xf numFmtId="0" fontId="27" fillId="0" borderId="2" xfId="0" applyFont="1" applyBorder="1" applyAlignment="1">
      <alignment vertical="center"/>
    </xf>
    <xf numFmtId="0" fontId="9" fillId="0" borderId="5" xfId="0" applyFont="1" applyBorder="1" applyAlignment="1">
      <alignment vertical="center"/>
    </xf>
    <xf numFmtId="0" fontId="27" fillId="0" borderId="6" xfId="0" applyFont="1" applyBorder="1" applyAlignment="1">
      <alignment horizontal="center" vertical="center"/>
    </xf>
    <xf numFmtId="0" fontId="27" fillId="0" borderId="7" xfId="0" applyFont="1" applyBorder="1" applyAlignment="1">
      <alignment horizontal="left" vertical="center"/>
    </xf>
    <xf numFmtId="0" fontId="26" fillId="0" borderId="0" xfId="0" applyFont="1" applyAlignment="1">
      <alignment horizontal="center" vertical="center"/>
    </xf>
    <xf numFmtId="0" fontId="27" fillId="0" borderId="0" xfId="0" applyFont="1" applyAlignment="1">
      <alignment horizontal="center" vertical="center"/>
    </xf>
    <xf numFmtId="0" fontId="30" fillId="5" borderId="7" xfId="0" applyFont="1" applyFill="1" applyBorder="1" applyAlignment="1">
      <alignment horizontal="right" vertical="center"/>
    </xf>
    <xf numFmtId="49" fontId="27" fillId="0" borderId="2" xfId="0" applyNumberFormat="1" applyFont="1" applyBorder="1" applyAlignment="1">
      <alignment vertical="center"/>
    </xf>
    <xf numFmtId="49" fontId="27" fillId="0" borderId="0" xfId="0" applyNumberFormat="1" applyFont="1" applyAlignment="1">
      <alignment vertical="center"/>
    </xf>
    <xf numFmtId="0" fontId="27" fillId="0" borderId="7" xfId="0" applyFont="1" applyBorder="1" applyAlignment="1">
      <alignment vertical="center"/>
    </xf>
    <xf numFmtId="49" fontId="27" fillId="0" borderId="7" xfId="0" applyNumberFormat="1" applyFont="1" applyBorder="1" applyAlignment="1">
      <alignment vertical="center"/>
    </xf>
    <xf numFmtId="0" fontId="27" fillId="0" borderId="6" xfId="0" applyFont="1" applyBorder="1" applyAlignment="1">
      <alignment vertical="center"/>
    </xf>
    <xf numFmtId="0" fontId="31" fillId="0" borderId="6" xfId="0" applyFont="1" applyBorder="1" applyAlignment="1">
      <alignment horizontal="center" vertical="center"/>
    </xf>
    <xf numFmtId="0" fontId="31" fillId="0" borderId="0" xfId="0" applyFont="1" applyAlignment="1">
      <alignment vertical="center"/>
    </xf>
    <xf numFmtId="0" fontId="31" fillId="0" borderId="2" xfId="0" applyFont="1" applyBorder="1" applyAlignment="1">
      <alignment horizontal="center" vertical="center"/>
    </xf>
    <xf numFmtId="49" fontId="27" fillId="0" borderId="0" xfId="0" applyNumberFormat="1" applyFont="1" applyBorder="1" applyAlignment="1">
      <alignment vertical="center"/>
    </xf>
    <xf numFmtId="49" fontId="25" fillId="4" borderId="0" xfId="0" applyNumberFormat="1" applyFont="1" applyFill="1" applyBorder="1" applyAlignment="1">
      <alignment vertical="center"/>
    </xf>
    <xf numFmtId="0" fontId="9" fillId="0" borderId="8" xfId="0" applyFont="1" applyBorder="1" applyAlignment="1">
      <alignment vertical="center"/>
    </xf>
    <xf numFmtId="49" fontId="27" fillId="0" borderId="6" xfId="0" applyNumberFormat="1" applyFont="1" applyBorder="1" applyAlignment="1">
      <alignment vertical="center"/>
    </xf>
    <xf numFmtId="49" fontId="25" fillId="0" borderId="0" xfId="0" applyNumberFormat="1" applyFont="1" applyAlignment="1">
      <alignment horizontal="center" vertical="center"/>
    </xf>
    <xf numFmtId="0" fontId="32" fillId="0" borderId="0" xfId="0" applyFont="1" applyAlignment="1">
      <alignment vertical="center"/>
    </xf>
    <xf numFmtId="49" fontId="24" fillId="0" borderId="0" xfId="0" applyNumberFormat="1" applyFont="1" applyAlignment="1">
      <alignment horizontal="center" vertical="center"/>
    </xf>
    <xf numFmtId="0" fontId="25" fillId="0" borderId="0" xfId="0" applyFont="1" applyAlignment="1">
      <alignment vertical="center"/>
    </xf>
    <xf numFmtId="49" fontId="25" fillId="0" borderId="0" xfId="0" applyNumberFormat="1" applyFont="1" applyAlignment="1">
      <alignment vertical="center"/>
    </xf>
    <xf numFmtId="0" fontId="21" fillId="0" borderId="0" xfId="0" applyFont="1" applyAlignment="1">
      <alignment horizontal="right" vertical="center"/>
    </xf>
    <xf numFmtId="0" fontId="25" fillId="0" borderId="0" xfId="0" applyFont="1" applyAlignment="1">
      <alignment horizontal="left" vertical="center"/>
    </xf>
    <xf numFmtId="49" fontId="9" fillId="4" borderId="0" xfId="0" applyNumberFormat="1" applyFont="1" applyFill="1" applyAlignment="1">
      <alignment vertical="center"/>
    </xf>
    <xf numFmtId="49" fontId="33" fillId="4" borderId="0" xfId="0" applyNumberFormat="1" applyFont="1" applyFill="1" applyAlignment="1">
      <alignment horizontal="center" vertical="center"/>
    </xf>
    <xf numFmtId="49" fontId="34" fillId="0" borderId="0" xfId="0" applyNumberFormat="1" applyFont="1" applyAlignment="1">
      <alignment vertical="center"/>
    </xf>
    <xf numFmtId="49" fontId="35" fillId="0" borderId="0" xfId="0" applyNumberFormat="1" applyFont="1" applyAlignment="1">
      <alignment horizontal="center" vertical="center"/>
    </xf>
    <xf numFmtId="49" fontId="34" fillId="4" borderId="0" xfId="0" applyNumberFormat="1" applyFont="1" applyFill="1" applyAlignment="1">
      <alignment vertical="center"/>
    </xf>
    <xf numFmtId="49" fontId="35" fillId="4" borderId="0" xfId="0" applyNumberFormat="1" applyFont="1" applyFill="1" applyAlignment="1">
      <alignment vertical="center"/>
    </xf>
    <xf numFmtId="0" fontId="0" fillId="4" borderId="0" xfId="0" applyFill="1" applyAlignment="1">
      <alignment vertical="center"/>
    </xf>
    <xf numFmtId="0" fontId="0" fillId="0" borderId="0" xfId="0" applyAlignment="1">
      <alignment vertical="center"/>
    </xf>
    <xf numFmtId="0" fontId="11" fillId="2" borderId="9" xfId="0" applyFont="1" applyFill="1" applyBorder="1" applyAlignment="1">
      <alignment vertical="center"/>
    </xf>
    <xf numFmtId="0" fontId="11" fillId="2" borderId="10" xfId="0" applyFont="1" applyFill="1" applyBorder="1" applyAlignment="1">
      <alignment vertical="center"/>
    </xf>
    <xf numFmtId="0" fontId="11" fillId="2" borderId="11" xfId="0" applyFont="1" applyFill="1" applyBorder="1" applyAlignment="1">
      <alignment vertical="center"/>
    </xf>
    <xf numFmtId="49" fontId="16" fillId="2" borderId="10" xfId="0" applyNumberFormat="1" applyFont="1" applyFill="1" applyBorder="1" applyAlignment="1">
      <alignment horizontal="center" vertical="center"/>
    </xf>
    <xf numFmtId="49" fontId="16" fillId="2" borderId="10" xfId="0" applyNumberFormat="1" applyFont="1" applyFill="1" applyBorder="1" applyAlignment="1">
      <alignment vertical="center"/>
    </xf>
    <xf numFmtId="49" fontId="16" fillId="2" borderId="10" xfId="0" applyNumberFormat="1" applyFont="1" applyFill="1" applyBorder="1" applyAlignment="1">
      <alignment horizontal="centerContinuous" vertical="center"/>
    </xf>
    <xf numFmtId="49" fontId="16" fillId="2" borderId="12" xfId="0" applyNumberFormat="1" applyFont="1" applyFill="1" applyBorder="1" applyAlignment="1">
      <alignment horizontal="centerContinuous" vertical="center"/>
    </xf>
    <xf numFmtId="49" fontId="15" fillId="2" borderId="10" xfId="0" applyNumberFormat="1" applyFont="1" applyFill="1" applyBorder="1" applyAlignment="1">
      <alignment vertical="center"/>
    </xf>
    <xf numFmtId="49" fontId="15" fillId="2" borderId="12" xfId="0" applyNumberFormat="1" applyFont="1" applyFill="1" applyBorder="1" applyAlignment="1">
      <alignment vertical="center"/>
    </xf>
    <xf numFmtId="49" fontId="11" fillId="2" borderId="10" xfId="0" applyNumberFormat="1" applyFont="1" applyFill="1" applyBorder="1" applyAlignment="1">
      <alignment horizontal="left" vertical="center"/>
    </xf>
    <xf numFmtId="49" fontId="11" fillId="0" borderId="10" xfId="0" applyNumberFormat="1" applyFont="1" applyBorder="1" applyAlignment="1">
      <alignment horizontal="left" vertical="center"/>
    </xf>
    <xf numFmtId="49" fontId="15" fillId="4" borderId="12" xfId="0" applyNumberFormat="1" applyFont="1" applyFill="1" applyBorder="1" applyAlignment="1">
      <alignment vertical="center"/>
    </xf>
    <xf numFmtId="0" fontId="21" fillId="0" borderId="0" xfId="0" applyFont="1" applyAlignment="1">
      <alignment vertical="center"/>
    </xf>
    <xf numFmtId="49" fontId="21" fillId="0" borderId="13" xfId="0" applyNumberFormat="1" applyFont="1" applyBorder="1" applyAlignment="1">
      <alignment vertical="center"/>
    </xf>
    <xf numFmtId="49" fontId="21" fillId="0" borderId="0" xfId="0" applyNumberFormat="1" applyFont="1" applyAlignment="1">
      <alignment vertical="center"/>
    </xf>
    <xf numFmtId="49" fontId="21" fillId="0" borderId="7" xfId="0" applyNumberFormat="1" applyFont="1" applyBorder="1" applyAlignment="1">
      <alignment horizontal="right" vertical="center"/>
    </xf>
    <xf numFmtId="49" fontId="21" fillId="0" borderId="0" xfId="0" applyNumberFormat="1" applyFont="1" applyAlignment="1">
      <alignment horizontal="center" vertical="center"/>
    </xf>
    <xf numFmtId="0" fontId="21" fillId="4" borderId="0" xfId="0" applyFont="1" applyFill="1" applyAlignment="1">
      <alignment vertical="center"/>
    </xf>
    <xf numFmtId="49" fontId="21" fillId="4" borderId="0" xfId="0" applyNumberFormat="1" applyFont="1" applyFill="1" applyAlignment="1">
      <alignment horizontal="center" vertical="center"/>
    </xf>
    <xf numFmtId="49" fontId="21" fillId="4" borderId="7" xfId="0" applyNumberFormat="1" applyFont="1" applyFill="1" applyBorder="1" applyAlignment="1">
      <alignment vertical="center"/>
    </xf>
    <xf numFmtId="49" fontId="36" fillId="0" borderId="0" xfId="0" applyNumberFormat="1" applyFont="1" applyAlignment="1">
      <alignment horizontal="center" vertical="center"/>
    </xf>
    <xf numFmtId="49" fontId="22" fillId="0" borderId="0" xfId="0" applyNumberFormat="1" applyFont="1" applyAlignment="1">
      <alignment vertical="center"/>
    </xf>
    <xf numFmtId="49" fontId="22" fillId="0" borderId="7" xfId="0" applyNumberFormat="1" applyFont="1" applyBorder="1" applyAlignment="1">
      <alignment vertical="center"/>
    </xf>
    <xf numFmtId="49" fontId="11" fillId="2" borderId="14" xfId="0" applyNumberFormat="1" applyFont="1" applyFill="1" applyBorder="1" applyAlignment="1">
      <alignment vertical="center"/>
    </xf>
    <xf numFmtId="49" fontId="11" fillId="2" borderId="15" xfId="0" applyNumberFormat="1" applyFont="1" applyFill="1" applyBorder="1" applyAlignment="1">
      <alignment vertical="center"/>
    </xf>
    <xf numFmtId="49" fontId="22" fillId="2" borderId="7" xfId="0" applyNumberFormat="1" applyFont="1" applyFill="1" applyBorder="1" applyAlignment="1">
      <alignment vertical="center"/>
    </xf>
    <xf numFmtId="0" fontId="21" fillId="0" borderId="2" xfId="0" applyFont="1" applyBorder="1" applyAlignment="1">
      <alignment vertical="center"/>
    </xf>
    <xf numFmtId="49" fontId="22" fillId="0" borderId="2" xfId="0" applyNumberFormat="1" applyFont="1" applyBorder="1" applyAlignment="1">
      <alignment vertical="center"/>
    </xf>
    <xf numFmtId="49" fontId="21" fillId="0" borderId="2" xfId="0" applyNumberFormat="1" applyFont="1" applyBorder="1" applyAlignment="1">
      <alignment vertical="center"/>
    </xf>
    <xf numFmtId="49" fontId="22" fillId="0" borderId="6" xfId="0" applyNumberFormat="1" applyFont="1" applyBorder="1" applyAlignment="1">
      <alignment vertical="center"/>
    </xf>
    <xf numFmtId="49" fontId="21" fillId="0" borderId="16" xfId="0" applyNumberFormat="1" applyFont="1" applyBorder="1" applyAlignment="1">
      <alignment vertical="center"/>
    </xf>
    <xf numFmtId="49" fontId="21" fillId="0" borderId="6" xfId="0" applyNumberFormat="1" applyFont="1" applyBorder="1" applyAlignment="1">
      <alignment horizontal="right" vertical="center"/>
    </xf>
    <xf numFmtId="0" fontId="21" fillId="2" borderId="13" xfId="0" applyFont="1" applyFill="1" applyBorder="1" applyAlignment="1">
      <alignment vertical="center"/>
    </xf>
    <xf numFmtId="49" fontId="21" fillId="2" borderId="7" xfId="0" applyNumberFormat="1" applyFont="1" applyFill="1" applyBorder="1" applyAlignment="1">
      <alignment horizontal="right" vertical="center"/>
    </xf>
    <xf numFmtId="0" fontId="11" fillId="2" borderId="16" xfId="0" applyFont="1" applyFill="1" applyBorder="1" applyAlignment="1">
      <alignment vertical="center"/>
    </xf>
    <xf numFmtId="0" fontId="11" fillId="2" borderId="2" xfId="0" applyFont="1" applyFill="1" applyBorder="1" applyAlignment="1">
      <alignment vertical="center"/>
    </xf>
    <xf numFmtId="0" fontId="11" fillId="2" borderId="17" xfId="0" applyFont="1" applyFill="1" applyBorder="1" applyAlignment="1">
      <alignment vertical="center"/>
    </xf>
    <xf numFmtId="0" fontId="21" fillId="0" borderId="7" xfId="0" applyFont="1" applyBorder="1" applyAlignment="1">
      <alignment horizontal="right" vertical="center"/>
    </xf>
    <xf numFmtId="0" fontId="21" fillId="0" borderId="6" xfId="0" applyFont="1" applyBorder="1" applyAlignment="1">
      <alignment horizontal="right" vertical="center"/>
    </xf>
    <xf numFmtId="49" fontId="21" fillId="0" borderId="2" xfId="0" applyNumberFormat="1" applyFont="1" applyBorder="1" applyAlignment="1">
      <alignment horizontal="center" vertical="center"/>
    </xf>
    <xf numFmtId="0" fontId="21" fillId="4" borderId="2" xfId="0" applyFont="1" applyFill="1" applyBorder="1" applyAlignment="1">
      <alignment vertical="center"/>
    </xf>
    <xf numFmtId="49" fontId="21" fillId="4" borderId="2" xfId="0" applyNumberFormat="1" applyFont="1" applyFill="1" applyBorder="1" applyAlignment="1">
      <alignment horizontal="center" vertical="center"/>
    </xf>
    <xf numFmtId="49" fontId="21" fillId="4" borderId="6" xfId="0" applyNumberFormat="1" applyFont="1" applyFill="1" applyBorder="1" applyAlignment="1">
      <alignment vertical="center"/>
    </xf>
    <xf numFmtId="49" fontId="36" fillId="0" borderId="2" xfId="0" applyNumberFormat="1" applyFont="1" applyBorder="1" applyAlignment="1">
      <alignment horizontal="center" vertical="center"/>
    </xf>
    <xf numFmtId="0" fontId="30" fillId="5" borderId="6" xfId="0" applyFont="1" applyFill="1" applyBorder="1" applyAlignment="1">
      <alignment horizontal="right" vertical="center"/>
    </xf>
    <xf numFmtId="0" fontId="22" fillId="0" borderId="0" xfId="0" applyFont="1"/>
    <xf numFmtId="0" fontId="10" fillId="0" borderId="0" xfId="0" applyFont="1"/>
    <xf numFmtId="0" fontId="6" fillId="0" borderId="2" xfId="0" applyFont="1" applyBorder="1" applyAlignment="1">
      <alignment vertical="center"/>
    </xf>
    <xf numFmtId="0" fontId="39" fillId="0" borderId="0" xfId="0" applyFont="1" applyAlignment="1">
      <alignment vertical="center"/>
    </xf>
    <xf numFmtId="0" fontId="40" fillId="0" borderId="2" xfId="0" applyFont="1" applyBorder="1" applyAlignment="1">
      <alignment vertical="center"/>
    </xf>
    <xf numFmtId="0" fontId="3" fillId="0" borderId="0" xfId="0" applyFont="1" applyAlignment="1">
      <alignment vertical="top"/>
    </xf>
    <xf numFmtId="0" fontId="5" fillId="0" borderId="0" xfId="0" applyFont="1" applyAlignment="1">
      <alignment vertical="top"/>
    </xf>
    <xf numFmtId="0" fontId="6" fillId="0" borderId="0" xfId="0" applyFont="1" applyAlignment="1">
      <alignment horizontal="left"/>
    </xf>
    <xf numFmtId="0" fontId="7" fillId="0" borderId="0" xfId="0" applyFont="1" applyAlignment="1">
      <alignment horizontal="left"/>
    </xf>
    <xf numFmtId="0" fontId="18" fillId="0" borderId="1" xfId="0" applyFont="1" applyBorder="1" applyAlignment="1">
      <alignment vertical="center"/>
    </xf>
    <xf numFmtId="0" fontId="0" fillId="0" borderId="1" xfId="0" applyFont="1" applyBorder="1" applyAlignment="1">
      <alignment vertical="center"/>
    </xf>
    <xf numFmtId="0" fontId="19" fillId="0" borderId="1" xfId="0" applyFont="1" applyBorder="1" applyAlignment="1">
      <alignment vertical="center"/>
    </xf>
    <xf numFmtId="0" fontId="20" fillId="0" borderId="1" xfId="0" applyFont="1" applyBorder="1" applyAlignment="1">
      <alignment horizontal="right" vertical="center"/>
    </xf>
    <xf numFmtId="0" fontId="21" fillId="2" borderId="0" xfId="0" applyFont="1" applyFill="1" applyAlignment="1">
      <alignment horizontal="right" vertical="center"/>
    </xf>
    <xf numFmtId="0" fontId="21" fillId="2" borderId="0" xfId="0" applyFont="1" applyFill="1" applyAlignment="1">
      <alignment horizontal="center" vertical="center"/>
    </xf>
    <xf numFmtId="0" fontId="17" fillId="2" borderId="0" xfId="0" applyFont="1" applyFill="1" applyAlignment="1">
      <alignment horizontal="right" vertical="center"/>
    </xf>
    <xf numFmtId="0" fontId="17" fillId="0" borderId="0" xfId="0" applyFont="1" applyAlignment="1">
      <alignment horizontal="left" vertical="center"/>
    </xf>
    <xf numFmtId="0" fontId="0"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xf>
    <xf numFmtId="0" fontId="24" fillId="2" borderId="0" xfId="0" applyFont="1" applyFill="1" applyAlignment="1">
      <alignment horizontal="center" vertical="center"/>
    </xf>
    <xf numFmtId="0" fontId="7" fillId="0" borderId="2" xfId="0" applyFont="1" applyBorder="1" applyAlignment="1">
      <alignment vertical="center"/>
    </xf>
    <xf numFmtId="0" fontId="28" fillId="0" borderId="2" xfId="0" applyFont="1" applyBorder="1" applyAlignment="1">
      <alignment horizontal="center" vertical="center"/>
    </xf>
    <xf numFmtId="0" fontId="28" fillId="0" borderId="0" xfId="0" applyFont="1" applyAlignment="1">
      <alignment vertical="center"/>
    </xf>
    <xf numFmtId="0" fontId="25" fillId="2" borderId="0" xfId="0" applyFont="1" applyFill="1" applyAlignment="1">
      <alignment horizontal="center" vertical="center"/>
    </xf>
    <xf numFmtId="0" fontId="41" fillId="0" borderId="6" xfId="0" applyFont="1" applyBorder="1" applyAlignment="1">
      <alignment horizontal="right" vertical="center"/>
    </xf>
    <xf numFmtId="0" fontId="24" fillId="0" borderId="0" xfId="0" applyFont="1" applyAlignment="1">
      <alignment vertical="center"/>
    </xf>
    <xf numFmtId="0" fontId="42" fillId="0" borderId="7" xfId="0" applyFont="1" applyBorder="1" applyAlignment="1">
      <alignment horizontal="center" vertical="center"/>
    </xf>
    <xf numFmtId="0" fontId="27" fillId="0" borderId="0" xfId="0" applyFont="1" applyAlignment="1">
      <alignment horizontal="left" vertical="center"/>
    </xf>
    <xf numFmtId="0" fontId="28" fillId="0" borderId="0" xfId="0" applyFont="1" applyAlignment="1">
      <alignment horizontal="left" vertical="center"/>
    </xf>
    <xf numFmtId="0" fontId="27" fillId="0" borderId="2" xfId="0" applyFont="1" applyBorder="1" applyAlignment="1">
      <alignment horizontal="left" vertical="center"/>
    </xf>
    <xf numFmtId="0" fontId="41" fillId="0" borderId="2" xfId="0" applyFont="1" applyBorder="1" applyAlignment="1">
      <alignment horizontal="right" vertical="center"/>
    </xf>
    <xf numFmtId="0" fontId="9" fillId="0" borderId="2" xfId="0" applyFont="1" applyBorder="1" applyAlignment="1">
      <alignment vertical="center"/>
    </xf>
    <xf numFmtId="0" fontId="28" fillId="0" borderId="6" xfId="0" applyFont="1" applyBorder="1" applyAlignment="1">
      <alignment horizontal="center" vertical="center"/>
    </xf>
    <xf numFmtId="0" fontId="28" fillId="0" borderId="7" xfId="0" applyFont="1" applyBorder="1" applyAlignment="1">
      <alignment vertical="center"/>
    </xf>
    <xf numFmtId="0" fontId="43" fillId="0" borderId="0" xfId="0" applyFont="1" applyAlignment="1">
      <alignment vertical="center"/>
    </xf>
    <xf numFmtId="0" fontId="41" fillId="0" borderId="0" xfId="0" applyFont="1" applyAlignment="1">
      <alignment horizontal="right" vertical="center"/>
    </xf>
    <xf numFmtId="0" fontId="28" fillId="0" borderId="0" xfId="0" applyFont="1" applyAlignment="1">
      <alignment horizontal="center" vertical="center"/>
    </xf>
    <xf numFmtId="0" fontId="28" fillId="0" borderId="7" xfId="0" applyFont="1" applyBorder="1" applyAlignment="1">
      <alignment horizontal="left" vertical="center"/>
    </xf>
    <xf numFmtId="0" fontId="41" fillId="0" borderId="7" xfId="0" applyFont="1" applyBorder="1" applyAlignment="1">
      <alignment horizontal="right" vertical="center"/>
    </xf>
    <xf numFmtId="0" fontId="28" fillId="4" borderId="0" xfId="0" applyFont="1" applyFill="1" applyAlignment="1">
      <alignment horizontal="right" vertical="center"/>
    </xf>
    <xf numFmtId="0" fontId="28" fillId="4" borderId="2" xfId="0" applyFont="1" applyFill="1" applyBorder="1" applyAlignment="1">
      <alignment horizontal="right" vertical="center"/>
    </xf>
    <xf numFmtId="0" fontId="41" fillId="4" borderId="0" xfId="0" applyFont="1" applyFill="1" applyAlignment="1">
      <alignment horizontal="right" vertical="center"/>
    </xf>
    <xf numFmtId="0" fontId="44" fillId="0" borderId="2" xfId="0" applyFont="1" applyBorder="1" applyAlignment="1">
      <alignment vertical="center"/>
    </xf>
    <xf numFmtId="0" fontId="44" fillId="0" borderId="6" xfId="0" applyFont="1" applyBorder="1" applyAlignment="1">
      <alignment vertical="center"/>
    </xf>
    <xf numFmtId="0" fontId="18" fillId="0" borderId="2" xfId="0" applyFont="1" applyBorder="1" applyAlignment="1">
      <alignment vertical="center"/>
    </xf>
    <xf numFmtId="0" fontId="7" fillId="0" borderId="0" xfId="0" applyFont="1" applyAlignment="1">
      <alignment vertical="center"/>
    </xf>
    <xf numFmtId="0" fontId="25" fillId="4" borderId="0" xfId="0" applyFont="1" applyFill="1" applyAlignment="1">
      <alignment horizontal="center" vertical="center"/>
    </xf>
    <xf numFmtId="49" fontId="25" fillId="4" borderId="0" xfId="0" applyNumberFormat="1" applyFont="1" applyFill="1" applyAlignment="1">
      <alignment horizontal="center" vertical="center"/>
    </xf>
    <xf numFmtId="1" fontId="25" fillId="4" borderId="0" xfId="0" applyNumberFormat="1" applyFont="1" applyFill="1" applyAlignment="1">
      <alignment horizontal="center" vertical="center"/>
    </xf>
    <xf numFmtId="49" fontId="28" fillId="0" borderId="0" xfId="0" applyNumberFormat="1" applyFont="1" applyAlignment="1">
      <alignment horizontal="center" vertical="center"/>
    </xf>
    <xf numFmtId="49" fontId="0" fillId="0" borderId="0" xfId="0" applyNumberFormat="1" applyAlignment="1">
      <alignment vertical="center"/>
    </xf>
    <xf numFmtId="49" fontId="16" fillId="2" borderId="12" xfId="0" applyNumberFormat="1" applyFont="1" applyFill="1" applyBorder="1" applyAlignment="1">
      <alignment vertical="center"/>
    </xf>
    <xf numFmtId="49" fontId="21" fillId="4" borderId="0" xfId="0" applyNumberFormat="1" applyFont="1" applyFill="1" applyAlignment="1">
      <alignment vertical="center"/>
    </xf>
    <xf numFmtId="49" fontId="36" fillId="4" borderId="7" xfId="0" applyNumberFormat="1" applyFont="1" applyFill="1" applyBorder="1" applyAlignment="1">
      <alignment vertical="center"/>
    </xf>
    <xf numFmtId="49" fontId="36" fillId="0" borderId="0" xfId="0" applyNumberFormat="1" applyFont="1" applyAlignment="1">
      <alignment vertical="center"/>
    </xf>
    <xf numFmtId="49" fontId="21" fillId="4" borderId="2" xfId="0" applyNumberFormat="1" applyFont="1" applyFill="1" applyBorder="1" applyAlignment="1">
      <alignment vertical="center"/>
    </xf>
    <xf numFmtId="49" fontId="36" fillId="4" borderId="6" xfId="0" applyNumberFormat="1" applyFont="1" applyFill="1" applyBorder="1" applyAlignment="1">
      <alignment vertical="center"/>
    </xf>
    <xf numFmtId="49" fontId="36" fillId="0" borderId="2" xfId="0" applyNumberFormat="1" applyFont="1" applyBorder="1" applyAlignment="1">
      <alignment vertical="center"/>
    </xf>
    <xf numFmtId="0" fontId="45" fillId="6" borderId="6" xfId="0" applyFont="1" applyFill="1" applyBorder="1" applyAlignment="1">
      <alignment vertical="center"/>
    </xf>
    <xf numFmtId="0" fontId="13" fillId="0" borderId="0" xfId="0" applyFont="1" applyAlignment="1">
      <alignment horizontal="left"/>
    </xf>
    <xf numFmtId="0" fontId="35" fillId="0" borderId="0" xfId="0" applyFont="1"/>
    <xf numFmtId="0" fontId="28" fillId="0" borderId="0" xfId="0" applyFont="1" applyBorder="1" applyAlignment="1">
      <alignment vertical="center"/>
    </xf>
    <xf numFmtId="0" fontId="25" fillId="0" borderId="0" xfId="0" applyFont="1" applyBorder="1" applyAlignment="1">
      <alignment vertical="center"/>
    </xf>
    <xf numFmtId="0" fontId="42" fillId="0" borderId="0" xfId="0" applyFont="1" applyBorder="1" applyAlignment="1">
      <alignment horizontal="center" vertical="center"/>
    </xf>
    <xf numFmtId="0" fontId="27" fillId="0" borderId="0" xfId="0" applyFont="1" applyBorder="1" applyAlignment="1">
      <alignment horizontal="left" vertical="center"/>
    </xf>
    <xf numFmtId="49" fontId="0" fillId="0" borderId="1" xfId="0" applyNumberFormat="1" applyFont="1" applyBorder="1" applyAlignment="1">
      <alignment vertical="center"/>
    </xf>
    <xf numFmtId="49" fontId="46" fillId="0" borderId="0" xfId="0" applyNumberFormat="1" applyFont="1" applyFill="1" applyAlignment="1">
      <alignment horizontal="left"/>
    </xf>
    <xf numFmtId="49" fontId="46" fillId="0" borderId="0" xfId="0" applyNumberFormat="1" applyFont="1" applyFill="1" applyAlignment="1">
      <alignment vertical="center"/>
    </xf>
    <xf numFmtId="49" fontId="47" fillId="0" borderId="0" xfId="0" applyNumberFormat="1" applyFont="1" applyFill="1" applyAlignment="1">
      <alignment vertical="center"/>
    </xf>
    <xf numFmtId="49" fontId="46" fillId="0" borderId="0" xfId="0" applyNumberFormat="1" applyFont="1" applyFill="1" applyAlignment="1">
      <alignment horizontal="left" vertical="center"/>
    </xf>
    <xf numFmtId="49" fontId="25" fillId="0" borderId="0" xfId="0" applyNumberFormat="1" applyFont="1" applyFill="1" applyBorder="1" applyAlignment="1">
      <alignment vertical="center"/>
    </xf>
    <xf numFmtId="0" fontId="17" fillId="0" borderId="0" xfId="0" applyFont="1" applyFill="1" applyAlignment="1">
      <alignment vertical="center"/>
    </xf>
    <xf numFmtId="0" fontId="27" fillId="0" borderId="0" xfId="0" applyFont="1" applyAlignment="1">
      <alignment horizontal="left" vertical="top"/>
    </xf>
    <xf numFmtId="0" fontId="28" fillId="4" borderId="7" xfId="0" applyFont="1" applyFill="1" applyBorder="1" applyAlignment="1">
      <alignment vertical="center"/>
    </xf>
    <xf numFmtId="0" fontId="28" fillId="4" borderId="2" xfId="0" applyFont="1" applyFill="1" applyBorder="1" applyAlignment="1">
      <alignment vertical="center"/>
    </xf>
    <xf numFmtId="0" fontId="28" fillId="4" borderId="6" xfId="0" applyFont="1" applyFill="1" applyBorder="1" applyAlignment="1">
      <alignment vertical="center"/>
    </xf>
    <xf numFmtId="0" fontId="49" fillId="4" borderId="0" xfId="0" applyFont="1" applyFill="1" applyAlignment="1">
      <alignment horizontal="right" vertical="center"/>
    </xf>
    <xf numFmtId="0" fontId="41" fillId="0" borderId="0" xfId="0" applyFont="1" applyAlignment="1">
      <alignment vertical="center"/>
    </xf>
    <xf numFmtId="0" fontId="27" fillId="0" borderId="6" xfId="0" applyFont="1" applyBorder="1" applyAlignment="1">
      <alignment horizontal="right" vertical="center"/>
    </xf>
    <xf numFmtId="0" fontId="30" fillId="5" borderId="0" xfId="0" applyFont="1" applyFill="1" applyAlignment="1">
      <alignment horizontal="right" vertical="center"/>
    </xf>
    <xf numFmtId="0" fontId="9" fillId="0" borderId="0" xfId="6"/>
    <xf numFmtId="0" fontId="48" fillId="0" borderId="0" xfId="6" applyFont="1"/>
    <xf numFmtId="0" fontId="50" fillId="0" borderId="0" xfId="6" applyFont="1"/>
    <xf numFmtId="0" fontId="50" fillId="0" borderId="21" xfId="6" applyFont="1" applyBorder="1"/>
    <xf numFmtId="0" fontId="9" fillId="0" borderId="0" xfId="6" applyBorder="1" applyProtection="1">
      <protection locked="0"/>
    </xf>
    <xf numFmtId="0" fontId="50" fillId="0" borderId="0" xfId="6" applyFont="1" applyBorder="1"/>
    <xf numFmtId="0" fontId="50" fillId="0" borderId="0" xfId="6" applyFont="1" applyFill="1" applyBorder="1"/>
    <xf numFmtId="0" fontId="9" fillId="0" borderId="0" xfId="6" applyFill="1" applyBorder="1"/>
    <xf numFmtId="0" fontId="9" fillId="0" borderId="0" xfId="6" applyFill="1"/>
    <xf numFmtId="0" fontId="9" fillId="0" borderId="0" xfId="6" applyBorder="1"/>
    <xf numFmtId="0" fontId="51" fillId="7" borderId="18" xfId="6" applyFont="1" applyFill="1" applyBorder="1" applyAlignment="1">
      <alignment horizontal="left"/>
    </xf>
    <xf numFmtId="0" fontId="51" fillId="7" borderId="19" xfId="6" applyFont="1" applyFill="1" applyBorder="1" applyAlignment="1">
      <alignment horizontal="center"/>
    </xf>
    <xf numFmtId="0" fontId="51" fillId="7" borderId="20" xfId="6" applyFont="1" applyFill="1" applyBorder="1" applyAlignment="1">
      <alignment horizontal="center"/>
    </xf>
    <xf numFmtId="0" fontId="52" fillId="7" borderId="21" xfId="6" applyFont="1" applyFill="1" applyBorder="1" applyAlignment="1"/>
    <xf numFmtId="0" fontId="52" fillId="7" borderId="0" xfId="6" applyFont="1" applyFill="1" applyBorder="1" applyAlignment="1"/>
    <xf numFmtId="0" fontId="52" fillId="7" borderId="22" xfId="6" applyFont="1" applyFill="1" applyBorder="1" applyAlignment="1"/>
    <xf numFmtId="0" fontId="52" fillId="0" borderId="21" xfId="6" applyFont="1" applyFill="1" applyBorder="1" applyAlignment="1"/>
    <xf numFmtId="0" fontId="52" fillId="8" borderId="0" xfId="6" applyFont="1" applyFill="1" applyBorder="1" applyAlignment="1"/>
    <xf numFmtId="0" fontId="52" fillId="8" borderId="22" xfId="6" applyFont="1" applyFill="1" applyBorder="1" applyAlignment="1"/>
    <xf numFmtId="0" fontId="52" fillId="8" borderId="21" xfId="6" applyFont="1" applyFill="1" applyBorder="1" applyAlignment="1"/>
    <xf numFmtId="0" fontId="53" fillId="0" borderId="21" xfId="6" applyFont="1" applyFill="1" applyBorder="1" applyAlignment="1"/>
    <xf numFmtId="0" fontId="53" fillId="8" borderId="21" xfId="6" applyFont="1" applyFill="1" applyBorder="1" applyAlignment="1"/>
    <xf numFmtId="0" fontId="54" fillId="8" borderId="21" xfId="6" applyFont="1" applyFill="1" applyBorder="1" applyAlignment="1"/>
    <xf numFmtId="0" fontId="52" fillId="7" borderId="23" xfId="6" applyFont="1" applyFill="1" applyBorder="1" applyAlignment="1"/>
    <xf numFmtId="0" fontId="52" fillId="7" borderId="24" xfId="6" applyFont="1" applyFill="1" applyBorder="1" applyAlignment="1"/>
    <xf numFmtId="0" fontId="52" fillId="0" borderId="0" xfId="6" applyFont="1" applyFill="1" applyBorder="1" applyAlignment="1"/>
    <xf numFmtId="0" fontId="52" fillId="0" borderId="22" xfId="6" applyFont="1" applyFill="1" applyBorder="1" applyAlignment="1"/>
    <xf numFmtId="0" fontId="52" fillId="9" borderId="25" xfId="6" applyFont="1" applyFill="1" applyBorder="1" applyAlignment="1"/>
    <xf numFmtId="0" fontId="52" fillId="9" borderId="26" xfId="6" applyFont="1" applyFill="1" applyBorder="1" applyAlignment="1"/>
    <xf numFmtId="0" fontId="50" fillId="10" borderId="26" xfId="6" applyFont="1" applyFill="1" applyBorder="1"/>
    <xf numFmtId="0" fontId="55" fillId="0" borderId="2" xfId="0" applyFont="1" applyBorder="1" applyAlignment="1">
      <alignment vertical="center"/>
    </xf>
    <xf numFmtId="49" fontId="7" fillId="0" borderId="1" xfId="0" applyNumberFormat="1" applyFont="1" applyBorder="1" applyAlignment="1">
      <alignment vertical="center"/>
    </xf>
    <xf numFmtId="49" fontId="56" fillId="0" borderId="1" xfId="0" applyNumberFormat="1" applyFont="1" applyBorder="1" applyAlignment="1">
      <alignment vertical="center"/>
    </xf>
    <xf numFmtId="49" fontId="32" fillId="0" borderId="1" xfId="0" applyNumberFormat="1" applyFont="1" applyBorder="1" applyAlignment="1">
      <alignment horizontal="right" vertical="center"/>
    </xf>
    <xf numFmtId="0" fontId="7" fillId="0" borderId="1" xfId="0" applyFont="1" applyBorder="1" applyAlignment="1">
      <alignment vertical="center"/>
    </xf>
    <xf numFmtId="0" fontId="56" fillId="0" borderId="1" xfId="0" applyFont="1" applyBorder="1" applyAlignment="1">
      <alignment vertical="center"/>
    </xf>
    <xf numFmtId="0" fontId="11" fillId="0" borderId="0" xfId="0" applyFont="1" applyFill="1" applyAlignment="1">
      <alignment vertical="center"/>
    </xf>
    <xf numFmtId="0" fontId="15" fillId="0" borderId="0" xfId="0" applyFont="1" applyFill="1" applyAlignment="1">
      <alignment vertical="center"/>
    </xf>
    <xf numFmtId="49" fontId="11" fillId="0" borderId="0" xfId="0" applyNumberFormat="1" applyFont="1" applyFill="1" applyAlignment="1">
      <alignment horizontal="left" vertical="center"/>
    </xf>
    <xf numFmtId="49" fontId="11" fillId="0" borderId="0" xfId="0" applyNumberFormat="1" applyFont="1" applyFill="1" applyAlignment="1">
      <alignment horizontal="right" vertical="center"/>
    </xf>
    <xf numFmtId="0" fontId="16" fillId="0" borderId="0" xfId="0" applyFont="1" applyFill="1" applyAlignment="1">
      <alignment horizontal="right" vertical="center"/>
    </xf>
    <xf numFmtId="0" fontId="2" fillId="0" borderId="0" xfId="7"/>
    <xf numFmtId="0" fontId="2" fillId="0" borderId="0" xfId="7" applyAlignment="1"/>
    <xf numFmtId="0" fontId="17" fillId="0" borderId="0" xfId="7" applyFont="1" applyAlignment="1">
      <alignment textRotation="90"/>
    </xf>
    <xf numFmtId="0" fontId="59" fillId="0" borderId="0" xfId="7" applyFont="1" applyAlignment="1">
      <alignment textRotation="90" wrapText="1"/>
    </xf>
    <xf numFmtId="0" fontId="60" fillId="0" borderId="0" xfId="7" applyFont="1"/>
    <xf numFmtId="0" fontId="57" fillId="0" borderId="0" xfId="7" applyFont="1"/>
    <xf numFmtId="0" fontId="2" fillId="0" borderId="0" xfId="7" applyAlignment="1">
      <alignment horizontal="center"/>
    </xf>
    <xf numFmtId="0" fontId="2" fillId="0" borderId="0" xfId="7" applyAlignment="1">
      <alignment horizontal="left"/>
    </xf>
    <xf numFmtId="0" fontId="57" fillId="0" borderId="0" xfId="7" applyFont="1" applyAlignment="1">
      <alignment horizontal="center"/>
    </xf>
    <xf numFmtId="0" fontId="7" fillId="0" borderId="0" xfId="7" applyFont="1" applyAlignment="1">
      <alignment horizontal="center"/>
    </xf>
    <xf numFmtId="0" fontId="7" fillId="0" borderId="27" xfId="7" applyFont="1" applyBorder="1" applyAlignment="1" applyProtection="1">
      <alignment horizontal="center"/>
      <protection locked="0"/>
    </xf>
    <xf numFmtId="0" fontId="3" fillId="0" borderId="28" xfId="7" applyFont="1" applyBorder="1" applyAlignment="1" applyProtection="1">
      <alignment horizontal="center" vertical="center"/>
      <protection locked="0"/>
    </xf>
    <xf numFmtId="0" fontId="13" fillId="0" borderId="28" xfId="7" applyFont="1" applyBorder="1" applyAlignment="1" applyProtection="1">
      <alignment horizontal="center" vertical="center"/>
      <protection locked="0"/>
    </xf>
    <xf numFmtId="0" fontId="18" fillId="0" borderId="29" xfId="7" applyFont="1" applyBorder="1" applyAlignment="1" applyProtection="1">
      <alignment horizontal="center" textRotation="255" wrapText="1"/>
      <protection locked="0"/>
    </xf>
    <xf numFmtId="0" fontId="7" fillId="0" borderId="29" xfId="7" applyFont="1" applyBorder="1" applyAlignment="1" applyProtection="1">
      <alignment horizontal="left" vertical="center"/>
      <protection locked="0"/>
    </xf>
    <xf numFmtId="0" fontId="7" fillId="0" borderId="29" xfId="7" applyFont="1" applyBorder="1" applyAlignment="1" applyProtection="1">
      <alignment horizontal="center" vertical="center"/>
      <protection locked="0"/>
    </xf>
    <xf numFmtId="0" fontId="7" fillId="0" borderId="30" xfId="7" applyFont="1" applyBorder="1" applyAlignment="1" applyProtection="1">
      <alignment horizontal="center" vertical="center"/>
      <protection locked="0"/>
    </xf>
    <xf numFmtId="0" fontId="18" fillId="0" borderId="31" xfId="7" applyFont="1" applyBorder="1" applyAlignment="1" applyProtection="1">
      <alignment horizontal="center" textRotation="255" wrapText="1"/>
      <protection locked="0"/>
    </xf>
    <xf numFmtId="0" fontId="7" fillId="0" borderId="31" xfId="7" applyFont="1" applyBorder="1" applyAlignment="1" applyProtection="1">
      <alignment horizontal="center" vertical="center"/>
      <protection locked="0"/>
    </xf>
    <xf numFmtId="0" fontId="7" fillId="0" borderId="28" xfId="7" applyFont="1" applyBorder="1" applyAlignment="1" applyProtection="1">
      <alignment horizontal="center" vertical="center" textRotation="90" wrapText="1"/>
      <protection locked="0"/>
    </xf>
    <xf numFmtId="0" fontId="46" fillId="0" borderId="28" xfId="7" applyFont="1" applyBorder="1" applyAlignment="1" applyProtection="1">
      <alignment horizontal="center" vertical="center" textRotation="90" wrapText="1"/>
      <protection locked="0"/>
    </xf>
    <xf numFmtId="0" fontId="46" fillId="0" borderId="32" xfId="7" applyFont="1" applyBorder="1" applyAlignment="1" applyProtection="1">
      <alignment horizontal="center" vertical="center" textRotation="90" wrapText="1"/>
      <protection locked="0"/>
    </xf>
    <xf numFmtId="0" fontId="4" fillId="0" borderId="33" xfId="7" applyFont="1" applyBorder="1" applyAlignment="1" applyProtection="1">
      <alignment horizontal="center" vertical="center"/>
      <protection locked="0"/>
    </xf>
    <xf numFmtId="0" fontId="61" fillId="4" borderId="34" xfId="7" applyFont="1" applyFill="1" applyBorder="1" applyAlignment="1">
      <alignment wrapText="1"/>
    </xf>
    <xf numFmtId="0" fontId="62" fillId="0" borderId="35" xfId="7" applyFont="1" applyBorder="1" applyAlignment="1">
      <alignment horizontal="center" vertical="center"/>
    </xf>
    <xf numFmtId="0" fontId="4" fillId="11" borderId="29" xfId="7" applyFont="1" applyFill="1" applyBorder="1" applyAlignment="1" applyProtection="1">
      <alignment horizontal="center"/>
      <protection locked="0"/>
    </xf>
    <xf numFmtId="0" fontId="4" fillId="11" borderId="30" xfId="7" applyFont="1" applyFill="1" applyBorder="1" applyAlignment="1" applyProtection="1">
      <alignment horizontal="center"/>
      <protection locked="0"/>
    </xf>
    <xf numFmtId="0" fontId="4" fillId="0" borderId="31" xfId="7" applyFont="1" applyFill="1" applyBorder="1" applyAlignment="1" applyProtection="1">
      <alignment horizontal="center"/>
      <protection locked="0"/>
    </xf>
    <xf numFmtId="0" fontId="4" fillId="0" borderId="29" xfId="7" applyFont="1" applyFill="1" applyBorder="1" applyAlignment="1" applyProtection="1">
      <alignment horizontal="center"/>
      <protection locked="0"/>
    </xf>
    <xf numFmtId="0" fontId="4" fillId="0" borderId="30" xfId="7" applyFont="1" applyFill="1" applyBorder="1" applyAlignment="1" applyProtection="1">
      <alignment horizontal="center"/>
      <protection locked="0"/>
    </xf>
    <xf numFmtId="0" fontId="63" fillId="0" borderId="35" xfId="7" applyFont="1" applyBorder="1" applyAlignment="1" applyProtection="1">
      <alignment horizontal="center"/>
      <protection locked="0"/>
    </xf>
    <xf numFmtId="0" fontId="64" fillId="0" borderId="35" xfId="7" applyFont="1" applyBorder="1" applyAlignment="1" applyProtection="1">
      <alignment horizontal="center"/>
      <protection locked="0"/>
    </xf>
    <xf numFmtId="0" fontId="3" fillId="0" borderId="36" xfId="7" applyFont="1" applyBorder="1" applyAlignment="1" applyProtection="1">
      <alignment horizontal="center"/>
      <protection locked="0"/>
    </xf>
    <xf numFmtId="0" fontId="61" fillId="0" borderId="6" xfId="7" applyFont="1" applyBorder="1" applyAlignment="1">
      <alignment vertical="center"/>
    </xf>
    <xf numFmtId="0" fontId="4" fillId="0" borderId="37" xfId="7" applyFont="1" applyFill="1" applyBorder="1" applyAlignment="1" applyProtection="1">
      <alignment horizontal="center"/>
      <protection locked="0"/>
    </xf>
    <xf numFmtId="0" fontId="4" fillId="0" borderId="38" xfId="7" applyFont="1" applyFill="1" applyBorder="1" applyAlignment="1" applyProtection="1">
      <alignment horizontal="center"/>
      <protection locked="0"/>
    </xf>
    <xf numFmtId="0" fontId="4" fillId="0" borderId="39" xfId="7" applyFont="1" applyFill="1" applyBorder="1" applyAlignment="1" applyProtection="1">
      <alignment horizontal="center"/>
      <protection locked="0"/>
    </xf>
    <xf numFmtId="0" fontId="62" fillId="0" borderId="35" xfId="7" applyFont="1" applyFill="1" applyBorder="1" applyAlignment="1">
      <alignment horizontal="center" vertical="center"/>
    </xf>
    <xf numFmtId="0" fontId="4" fillId="0" borderId="40" xfId="7" applyFont="1" applyBorder="1" applyAlignment="1" applyProtection="1">
      <alignment horizontal="center" vertical="center"/>
      <protection locked="0"/>
    </xf>
    <xf numFmtId="0" fontId="62" fillId="0" borderId="41" xfId="7" applyFont="1" applyFill="1" applyBorder="1" applyAlignment="1">
      <alignment horizontal="center" vertical="center"/>
    </xf>
    <xf numFmtId="0" fontId="4" fillId="0" borderId="42" xfId="7" applyFont="1" applyFill="1" applyBorder="1" applyAlignment="1" applyProtection="1">
      <alignment horizontal="center"/>
      <protection locked="0"/>
    </xf>
    <xf numFmtId="0" fontId="4" fillId="0" borderId="1" xfId="7" applyFont="1" applyFill="1" applyBorder="1" applyAlignment="1" applyProtection="1">
      <alignment horizontal="center"/>
      <protection locked="0"/>
    </xf>
    <xf numFmtId="0" fontId="4" fillId="0" borderId="43" xfId="7" applyFont="1" applyFill="1" applyBorder="1" applyAlignment="1" applyProtection="1">
      <alignment horizontal="center"/>
      <protection locked="0"/>
    </xf>
    <xf numFmtId="0" fontId="63" fillId="0" borderId="41" xfId="7" applyFont="1" applyBorder="1" applyAlignment="1" applyProtection="1">
      <alignment horizontal="center"/>
      <protection locked="0"/>
    </xf>
    <xf numFmtId="0" fontId="64" fillId="0" borderId="41" xfId="7" applyFont="1" applyBorder="1" applyAlignment="1" applyProtection="1">
      <alignment horizontal="center"/>
      <protection locked="0"/>
    </xf>
    <xf numFmtId="0" fontId="3" fillId="0" borderId="44" xfId="7" applyFont="1" applyBorder="1" applyAlignment="1" applyProtection="1">
      <alignment horizontal="center"/>
      <protection locked="0"/>
    </xf>
    <xf numFmtId="0" fontId="4" fillId="0" borderId="0" xfId="7" applyFont="1" applyFill="1" applyBorder="1" applyAlignment="1">
      <alignment horizontal="center" vertical="center" wrapText="1"/>
    </xf>
    <xf numFmtId="0" fontId="34" fillId="0" borderId="0" xfId="7" applyFont="1" applyFill="1" applyBorder="1" applyAlignment="1">
      <alignment horizontal="center" vertical="center" wrapText="1"/>
    </xf>
    <xf numFmtId="0" fontId="4" fillId="0" borderId="0" xfId="7" applyFont="1" applyFill="1" applyBorder="1" applyAlignment="1">
      <alignment horizontal="center"/>
    </xf>
    <xf numFmtId="0" fontId="4" fillId="0" borderId="0" xfId="7" applyFont="1" applyBorder="1" applyAlignment="1">
      <alignment horizontal="center"/>
    </xf>
    <xf numFmtId="0" fontId="3" fillId="0" borderId="0" xfId="7" applyFont="1" applyBorder="1" applyAlignment="1">
      <alignment horizontal="center"/>
    </xf>
    <xf numFmtId="0" fontId="34" fillId="0" borderId="41" xfId="7" applyFont="1" applyFill="1" applyBorder="1" applyAlignment="1" applyProtection="1">
      <alignment horizontal="center" vertical="center" wrapText="1"/>
      <protection locked="0"/>
    </xf>
    <xf numFmtId="0" fontId="66" fillId="0" borderId="41" xfId="7" applyFont="1" applyFill="1" applyBorder="1" applyAlignment="1" applyProtection="1">
      <alignment horizontal="center" vertical="center" wrapText="1"/>
      <protection locked="0"/>
    </xf>
    <xf numFmtId="0" fontId="63" fillId="0" borderId="1" xfId="7" applyFont="1" applyBorder="1" applyAlignment="1" applyProtection="1">
      <alignment horizontal="center"/>
      <protection locked="0"/>
    </xf>
    <xf numFmtId="0" fontId="7" fillId="0" borderId="45" xfId="7" applyFont="1" applyBorder="1" applyAlignment="1" applyProtection="1">
      <alignment horizontal="center"/>
      <protection locked="0"/>
    </xf>
    <xf numFmtId="0" fontId="3" fillId="0" borderId="46" xfId="7" applyFont="1" applyBorder="1" applyAlignment="1" applyProtection="1">
      <alignment horizontal="center" vertical="center"/>
      <protection locked="0"/>
    </xf>
    <xf numFmtId="0" fontId="3" fillId="0" borderId="47" xfId="7" applyFont="1" applyBorder="1" applyAlignment="1" applyProtection="1">
      <alignment horizontal="center" vertical="center"/>
      <protection locked="0"/>
    </xf>
    <xf numFmtId="0" fontId="4" fillId="0" borderId="48" xfId="7" applyFont="1" applyBorder="1" applyAlignment="1" applyProtection="1">
      <alignment horizontal="center" vertical="center"/>
      <protection locked="0"/>
    </xf>
    <xf numFmtId="0" fontId="4" fillId="0" borderId="49" xfId="7" applyFont="1" applyBorder="1" applyAlignment="1" applyProtection="1">
      <alignment horizontal="center" vertical="center"/>
      <protection locked="0"/>
    </xf>
    <xf numFmtId="0" fontId="67" fillId="0" borderId="35" xfId="7" applyFont="1" applyFill="1" applyBorder="1" applyAlignment="1">
      <alignment horizontal="left" vertical="center"/>
    </xf>
    <xf numFmtId="0" fontId="67" fillId="0" borderId="41" xfId="7" applyFont="1" applyFill="1" applyBorder="1" applyAlignment="1">
      <alignment horizontal="left" vertical="center"/>
    </xf>
    <xf numFmtId="0" fontId="4" fillId="0" borderId="41" xfId="7" applyFont="1" applyFill="1" applyBorder="1" applyAlignment="1" applyProtection="1">
      <alignment horizontal="center" vertical="center" wrapText="1"/>
      <protection locked="0"/>
    </xf>
    <xf numFmtId="0" fontId="4" fillId="12" borderId="29" xfId="7" applyFont="1" applyFill="1" applyBorder="1" applyAlignment="1" applyProtection="1">
      <alignment horizontal="center"/>
      <protection locked="0"/>
    </xf>
    <xf numFmtId="0" fontId="4" fillId="12" borderId="30" xfId="7" applyFont="1" applyFill="1" applyBorder="1" applyAlignment="1" applyProtection="1">
      <alignment horizontal="center"/>
      <protection locked="0"/>
    </xf>
    <xf numFmtId="0" fontId="63" fillId="0" borderId="41" xfId="7" applyFont="1" applyFill="1" applyBorder="1" applyAlignment="1" applyProtection="1">
      <alignment horizontal="left" wrapText="1"/>
      <protection locked="0"/>
    </xf>
    <xf numFmtId="0" fontId="68" fillId="0" borderId="35" xfId="7" applyFont="1" applyFill="1" applyBorder="1" applyAlignment="1">
      <alignment horizontal="left" vertical="center"/>
    </xf>
    <xf numFmtId="0" fontId="63" fillId="0" borderId="41" xfId="7" applyFont="1" applyFill="1" applyBorder="1" applyAlignment="1" applyProtection="1">
      <alignment horizontal="left" vertical="center" wrapText="1"/>
      <protection locked="0"/>
    </xf>
    <xf numFmtId="0" fontId="65" fillId="0" borderId="35" xfId="7" applyFont="1" applyFill="1" applyBorder="1" applyAlignment="1">
      <alignment horizontal="left" vertical="center"/>
    </xf>
    <xf numFmtId="49" fontId="3" fillId="0" borderId="0" xfId="7" applyNumberFormat="1" applyFont="1" applyAlignment="1">
      <alignment vertical="top"/>
    </xf>
    <xf numFmtId="49" fontId="4" fillId="0" borderId="0" xfId="7" applyNumberFormat="1" applyFont="1" applyAlignment="1">
      <alignment vertical="top"/>
    </xf>
    <xf numFmtId="49" fontId="5" fillId="0" borderId="0" xfId="7" applyNumberFormat="1" applyFont="1" applyAlignment="1">
      <alignment vertical="top"/>
    </xf>
    <xf numFmtId="49" fontId="6" fillId="0" borderId="0" xfId="7" applyNumberFormat="1" applyFont="1" applyAlignment="1">
      <alignment horizontal="left"/>
    </xf>
    <xf numFmtId="49" fontId="7" fillId="0" borderId="0" xfId="7" applyNumberFormat="1" applyFont="1" applyAlignment="1">
      <alignment horizontal="left"/>
    </xf>
    <xf numFmtId="0" fontId="4" fillId="0" borderId="0" xfId="7" applyFont="1" applyAlignment="1">
      <alignment vertical="top"/>
    </xf>
    <xf numFmtId="49" fontId="8" fillId="0" borderId="0" xfId="7" applyNumberFormat="1" applyFont="1" applyAlignment="1">
      <alignment horizontal="left"/>
    </xf>
    <xf numFmtId="49" fontId="8" fillId="0" borderId="0" xfId="7" applyNumberFormat="1" applyFont="1"/>
    <xf numFmtId="49" fontId="2" fillId="0" borderId="0" xfId="7" applyNumberFormat="1" applyFont="1"/>
    <xf numFmtId="49" fontId="10" fillId="0" borderId="0" xfId="7" applyNumberFormat="1" applyFont="1"/>
    <xf numFmtId="0" fontId="2" fillId="0" borderId="0" xfId="7" applyFont="1"/>
    <xf numFmtId="0" fontId="17" fillId="0" borderId="0" xfId="7" applyFont="1" applyAlignment="1">
      <alignment vertical="center"/>
    </xf>
    <xf numFmtId="49" fontId="18" fillId="0" borderId="1" xfId="7" applyNumberFormat="1" applyFont="1" applyBorder="1" applyAlignment="1">
      <alignment vertical="center"/>
    </xf>
    <xf numFmtId="49" fontId="19" fillId="0" borderId="1" xfId="7" applyNumberFormat="1" applyFont="1" applyBorder="1" applyAlignment="1">
      <alignment vertical="center"/>
    </xf>
    <xf numFmtId="49" fontId="18" fillId="0" borderId="1" xfId="11" applyNumberFormat="1" applyFont="1" applyBorder="1" applyAlignment="1" applyProtection="1">
      <alignment vertical="center"/>
      <protection locked="0"/>
    </xf>
    <xf numFmtId="0" fontId="20" fillId="0" borderId="1" xfId="7" applyFont="1" applyBorder="1" applyAlignment="1">
      <alignment horizontal="left" vertical="center"/>
    </xf>
    <xf numFmtId="0" fontId="18" fillId="0" borderId="0" xfId="7" applyFont="1" applyAlignment="1">
      <alignment vertical="center"/>
    </xf>
    <xf numFmtId="49" fontId="21" fillId="2" borderId="0" xfId="7" applyNumberFormat="1" applyFont="1" applyFill="1" applyAlignment="1">
      <alignment horizontal="right" vertical="center"/>
    </xf>
    <xf numFmtId="49" fontId="21" fillId="2" borderId="0" xfId="7" applyNumberFormat="1" applyFont="1" applyFill="1" applyAlignment="1">
      <alignment horizontal="center" vertical="center"/>
    </xf>
    <xf numFmtId="49" fontId="22" fillId="2" borderId="0" xfId="7" applyNumberFormat="1" applyFont="1" applyFill="1" applyAlignment="1">
      <alignment horizontal="center" vertical="center"/>
    </xf>
    <xf numFmtId="49" fontId="22" fillId="2" borderId="0" xfId="7" applyNumberFormat="1" applyFont="1" applyFill="1" applyAlignment="1">
      <alignment vertical="center"/>
    </xf>
    <xf numFmtId="49" fontId="17" fillId="2" borderId="0" xfId="7" applyNumberFormat="1" applyFont="1" applyFill="1" applyAlignment="1">
      <alignment horizontal="right" vertical="center"/>
    </xf>
    <xf numFmtId="49" fontId="17" fillId="0" borderId="0" xfId="7" applyNumberFormat="1" applyFont="1" applyAlignment="1">
      <alignment horizontal="center" vertical="center"/>
    </xf>
    <xf numFmtId="0" fontId="17" fillId="0" borderId="0" xfId="7" applyFont="1" applyAlignment="1">
      <alignment horizontal="center" vertical="center"/>
    </xf>
    <xf numFmtId="49" fontId="17" fillId="0" borderId="0" xfId="7" applyNumberFormat="1" applyFont="1" applyAlignment="1">
      <alignment horizontal="left" vertical="center"/>
    </xf>
    <xf numFmtId="49" fontId="2" fillId="0" borderId="0" xfId="7" applyNumberFormat="1" applyFont="1" applyAlignment="1">
      <alignment vertical="center"/>
    </xf>
    <xf numFmtId="49" fontId="23" fillId="0" borderId="0" xfId="7" applyNumberFormat="1" applyFont="1" applyAlignment="1">
      <alignment horizontal="center" vertical="center"/>
    </xf>
    <xf numFmtId="49" fontId="23" fillId="0" borderId="0" xfId="7" applyNumberFormat="1" applyFont="1" applyAlignment="1">
      <alignment vertical="center"/>
    </xf>
    <xf numFmtId="49" fontId="24" fillId="2" borderId="0" xfId="7" applyNumberFormat="1" applyFont="1" applyFill="1" applyAlignment="1">
      <alignment horizontal="center" vertical="center"/>
    </xf>
    <xf numFmtId="0" fontId="25" fillId="0" borderId="2" xfId="7" applyFont="1" applyBorder="1" applyAlignment="1">
      <alignment vertical="center"/>
    </xf>
    <xf numFmtId="0" fontId="26" fillId="3" borderId="2" xfId="7" applyFont="1" applyFill="1" applyBorder="1" applyAlignment="1">
      <alignment horizontal="center" vertical="center"/>
    </xf>
    <xf numFmtId="0" fontId="24" fillId="0" borderId="2" xfId="7" applyFont="1" applyBorder="1" applyAlignment="1">
      <alignment vertical="center"/>
    </xf>
    <xf numFmtId="0" fontId="27" fillId="0" borderId="2" xfId="7" applyFont="1" applyBorder="1" applyAlignment="1">
      <alignment horizontal="center" vertical="center"/>
    </xf>
    <xf numFmtId="0" fontId="27" fillId="0" borderId="0" xfId="7" applyFont="1" applyAlignment="1">
      <alignment vertical="center"/>
    </xf>
    <xf numFmtId="0" fontId="25" fillId="4" borderId="0" xfId="7" applyFont="1" applyFill="1" applyAlignment="1">
      <alignment vertical="center"/>
    </xf>
    <xf numFmtId="0" fontId="28" fillId="4" borderId="0" xfId="7" applyFont="1" applyFill="1" applyAlignment="1">
      <alignment vertical="center"/>
    </xf>
    <xf numFmtId="49" fontId="25" fillId="4" borderId="0" xfId="7" applyNumberFormat="1" applyFont="1" applyFill="1" applyAlignment="1">
      <alignment vertical="center"/>
    </xf>
    <xf numFmtId="49" fontId="28" fillId="4" borderId="0" xfId="7" applyNumberFormat="1" applyFont="1" applyFill="1" applyAlignment="1">
      <alignment vertical="center"/>
    </xf>
    <xf numFmtId="0" fontId="2" fillId="4" borderId="0" xfId="7" applyFont="1" applyFill="1" applyAlignment="1">
      <alignment vertical="center"/>
    </xf>
    <xf numFmtId="0" fontId="2" fillId="0" borderId="0" xfId="7" applyFont="1" applyAlignment="1">
      <alignment vertical="center"/>
    </xf>
    <xf numFmtId="0" fontId="2" fillId="0" borderId="3" xfId="7" applyFont="1" applyBorder="1" applyAlignment="1">
      <alignment vertical="center"/>
    </xf>
    <xf numFmtId="49" fontId="25" fillId="2" borderId="0" xfId="7" applyNumberFormat="1" applyFont="1" applyFill="1" applyAlignment="1">
      <alignment horizontal="center" vertical="center"/>
    </xf>
    <xf numFmtId="0" fontId="25" fillId="0" borderId="0" xfId="7" applyFont="1" applyAlignment="1">
      <alignment horizontal="center" vertical="center"/>
    </xf>
    <xf numFmtId="0" fontId="29" fillId="0" borderId="0" xfId="7" applyFont="1" applyAlignment="1">
      <alignment vertical="center"/>
    </xf>
    <xf numFmtId="0" fontId="22" fillId="0" borderId="0" xfId="7" applyFont="1" applyAlignment="1">
      <alignment horizontal="right" vertical="center"/>
    </xf>
    <xf numFmtId="0" fontId="30" fillId="5" borderId="4" xfId="7" applyFont="1" applyFill="1" applyBorder="1" applyAlignment="1">
      <alignment horizontal="right" vertical="center"/>
    </xf>
    <xf numFmtId="0" fontId="27" fillId="0" borderId="2" xfId="7" applyFont="1" applyBorder="1" applyAlignment="1">
      <alignment vertical="center"/>
    </xf>
    <xf numFmtId="0" fontId="2" fillId="0" borderId="5" xfId="7" applyFont="1" applyBorder="1" applyAlignment="1">
      <alignment vertical="center"/>
    </xf>
    <xf numFmtId="0" fontId="27" fillId="0" borderId="6" xfId="7" applyFont="1" applyBorder="1" applyAlignment="1">
      <alignment horizontal="center" vertical="center"/>
    </xf>
    <xf numFmtId="0" fontId="27" fillId="0" borderId="7" xfId="7" applyFont="1" applyBorder="1" applyAlignment="1">
      <alignment horizontal="left" vertical="center"/>
    </xf>
    <xf numFmtId="0" fontId="26" fillId="0" borderId="0" xfId="7" applyFont="1" applyAlignment="1">
      <alignment horizontal="center" vertical="center"/>
    </xf>
    <xf numFmtId="0" fontId="27" fillId="0" borderId="0" xfId="7" applyFont="1" applyAlignment="1">
      <alignment horizontal="center" vertical="center"/>
    </xf>
    <xf numFmtId="0" fontId="30" fillId="5" borderId="7" xfId="7" applyFont="1" applyFill="1" applyBorder="1" applyAlignment="1">
      <alignment horizontal="right" vertical="center"/>
    </xf>
    <xf numFmtId="49" fontId="27" fillId="0" borderId="2" xfId="7" applyNumberFormat="1" applyFont="1" applyBorder="1" applyAlignment="1">
      <alignment vertical="center"/>
    </xf>
    <xf numFmtId="49" fontId="27" fillId="0" borderId="0" xfId="7" applyNumberFormat="1" applyFont="1" applyAlignment="1">
      <alignment vertical="center"/>
    </xf>
    <xf numFmtId="0" fontId="27" fillId="0" borderId="7" xfId="7" applyFont="1" applyBorder="1" applyAlignment="1">
      <alignment vertical="center"/>
    </xf>
    <xf numFmtId="49" fontId="27" fillId="0" borderId="7" xfId="7" applyNumberFormat="1" applyFont="1" applyBorder="1" applyAlignment="1">
      <alignment vertical="center"/>
    </xf>
    <xf numFmtId="0" fontId="27" fillId="0" borderId="6" xfId="7" applyFont="1" applyBorder="1" applyAlignment="1">
      <alignment vertical="center"/>
    </xf>
    <xf numFmtId="0" fontId="31" fillId="0" borderId="6" xfId="7" applyFont="1" applyBorder="1" applyAlignment="1">
      <alignment horizontal="center" vertical="center"/>
    </xf>
    <xf numFmtId="0" fontId="31" fillId="0" borderId="0" xfId="7" applyFont="1" applyAlignment="1">
      <alignment vertical="center"/>
    </xf>
    <xf numFmtId="0" fontId="31" fillId="0" borderId="2" xfId="7" applyFont="1" applyBorder="1" applyAlignment="1">
      <alignment horizontal="center" vertical="center"/>
    </xf>
    <xf numFmtId="0" fontId="2" fillId="0" borderId="8" xfId="7" applyFont="1" applyBorder="1" applyAlignment="1">
      <alignment vertical="center"/>
    </xf>
    <xf numFmtId="49" fontId="27" fillId="0" borderId="6" xfId="7" applyNumberFormat="1" applyFont="1" applyBorder="1" applyAlignment="1">
      <alignment vertical="center"/>
    </xf>
    <xf numFmtId="0" fontId="32" fillId="0" borderId="0" xfId="7" applyFont="1" applyAlignment="1">
      <alignment vertical="center"/>
    </xf>
    <xf numFmtId="49" fontId="25" fillId="0" borderId="0" xfId="7" applyNumberFormat="1" applyFont="1" applyAlignment="1">
      <alignment horizontal="center" vertical="center"/>
    </xf>
    <xf numFmtId="49" fontId="24" fillId="0" borderId="0" xfId="7" applyNumberFormat="1" applyFont="1" applyAlignment="1">
      <alignment horizontal="center" vertical="center"/>
    </xf>
    <xf numFmtId="0" fontId="25" fillId="0" borderId="0" xfId="7" applyFont="1" applyAlignment="1">
      <alignment vertical="center"/>
    </xf>
    <xf numFmtId="49" fontId="25" fillId="0" borderId="0" xfId="7" applyNumberFormat="1" applyFont="1" applyAlignment="1">
      <alignment vertical="center"/>
    </xf>
    <xf numFmtId="0" fontId="21" fillId="0" borderId="0" xfId="7" applyFont="1" applyAlignment="1">
      <alignment horizontal="right" vertical="center"/>
    </xf>
    <xf numFmtId="0" fontId="25" fillId="0" borderId="0" xfId="7" applyFont="1" applyAlignment="1">
      <alignment horizontal="left" vertical="center"/>
    </xf>
    <xf numFmtId="49" fontId="2" fillId="4" borderId="0" xfId="7" applyNumberFormat="1" applyFont="1" applyFill="1" applyAlignment="1">
      <alignment vertical="center"/>
    </xf>
    <xf numFmtId="49" fontId="33" fillId="4" borderId="0" xfId="7" applyNumberFormat="1" applyFont="1" applyFill="1" applyAlignment="1">
      <alignment horizontal="center" vertical="center"/>
    </xf>
    <xf numFmtId="49" fontId="34" fillId="0" borderId="0" xfId="7" applyNumberFormat="1" applyFont="1" applyAlignment="1">
      <alignment vertical="center"/>
    </xf>
    <xf numFmtId="49" fontId="35" fillId="0" borderId="0" xfId="7" applyNumberFormat="1" applyFont="1" applyAlignment="1">
      <alignment horizontal="center" vertical="center"/>
    </xf>
    <xf numFmtId="49" fontId="34" fillId="4" borderId="0" xfId="7" applyNumberFormat="1" applyFont="1" applyFill="1" applyAlignment="1">
      <alignment vertical="center"/>
    </xf>
    <xf numFmtId="49" fontId="35" fillId="4" borderId="0" xfId="7" applyNumberFormat="1" applyFont="1" applyFill="1" applyAlignment="1">
      <alignment vertical="center"/>
    </xf>
    <xf numFmtId="0" fontId="2" fillId="4" borderId="0" xfId="7" applyFill="1" applyAlignment="1">
      <alignment vertical="center"/>
    </xf>
    <xf numFmtId="0" fontId="2" fillId="0" borderId="0" xfId="7" applyAlignment="1">
      <alignment vertical="center"/>
    </xf>
    <xf numFmtId="0" fontId="11" fillId="2" borderId="9" xfId="7" applyFont="1" applyFill="1" applyBorder="1" applyAlignment="1">
      <alignment vertical="center"/>
    </xf>
    <xf numFmtId="0" fontId="11" fillId="2" borderId="10" xfId="7" applyFont="1" applyFill="1" applyBorder="1" applyAlignment="1">
      <alignment vertical="center"/>
    </xf>
    <xf numFmtId="0" fontId="11" fillId="2" borderId="11" xfId="7" applyFont="1" applyFill="1" applyBorder="1" applyAlignment="1">
      <alignment vertical="center"/>
    </xf>
    <xf numFmtId="49" fontId="16" fillId="2" borderId="10" xfId="7" applyNumberFormat="1" applyFont="1" applyFill="1" applyBorder="1" applyAlignment="1">
      <alignment horizontal="center" vertical="center"/>
    </xf>
    <xf numFmtId="49" fontId="16" fillId="2" borderId="10" xfId="7" applyNumberFormat="1" applyFont="1" applyFill="1" applyBorder="1" applyAlignment="1">
      <alignment vertical="center"/>
    </xf>
    <xf numFmtId="49" fontId="16" fillId="2" borderId="10" xfId="7" applyNumberFormat="1" applyFont="1" applyFill="1" applyBorder="1" applyAlignment="1">
      <alignment horizontal="centerContinuous" vertical="center"/>
    </xf>
    <xf numFmtId="49" fontId="16" fillId="2" borderId="12" xfId="7" applyNumberFormat="1" applyFont="1" applyFill="1" applyBorder="1" applyAlignment="1">
      <alignment horizontal="centerContinuous" vertical="center"/>
    </xf>
    <xf numFmtId="49" fontId="15" fillId="2" borderId="10" xfId="7" applyNumberFormat="1" applyFont="1" applyFill="1" applyBorder="1" applyAlignment="1">
      <alignment vertical="center"/>
    </xf>
    <xf numFmtId="49" fontId="15" fillId="2" borderId="12" xfId="7" applyNumberFormat="1" applyFont="1" applyFill="1" applyBorder="1" applyAlignment="1">
      <alignment vertical="center"/>
    </xf>
    <xf numFmtId="49" fontId="11" fillId="2" borderId="10" xfId="7" applyNumberFormat="1" applyFont="1" applyFill="1" applyBorder="1" applyAlignment="1">
      <alignment horizontal="left" vertical="center"/>
    </xf>
    <xf numFmtId="49" fontId="11" fillId="0" borderId="10" xfId="7" applyNumberFormat="1" applyFont="1" applyBorder="1" applyAlignment="1">
      <alignment horizontal="left" vertical="center"/>
    </xf>
    <xf numFmtId="49" fontId="15" fillId="4" borderId="12" xfId="7" applyNumberFormat="1" applyFont="1" applyFill="1" applyBorder="1" applyAlignment="1">
      <alignment vertical="center"/>
    </xf>
    <xf numFmtId="0" fontId="21" fillId="0" borderId="0" xfId="7" applyFont="1" applyAlignment="1">
      <alignment vertical="center"/>
    </xf>
    <xf numFmtId="49" fontId="21" fillId="0" borderId="13" xfId="7" applyNumberFormat="1" applyFont="1" applyBorder="1" applyAlignment="1">
      <alignment vertical="center"/>
    </xf>
    <xf numFmtId="49" fontId="21" fillId="0" borderId="0" xfId="7" applyNumberFormat="1" applyFont="1" applyAlignment="1">
      <alignment vertical="center"/>
    </xf>
    <xf numFmtId="49" fontId="21" fillId="0" borderId="7" xfId="7" applyNumberFormat="1" applyFont="1" applyBorder="1" applyAlignment="1">
      <alignment horizontal="right" vertical="center"/>
    </xf>
    <xf numFmtId="49" fontId="21" fillId="0" borderId="0" xfId="7" applyNumberFormat="1" applyFont="1" applyAlignment="1">
      <alignment horizontal="center" vertical="center"/>
    </xf>
    <xf numFmtId="0" fontId="21" fillId="4" borderId="0" xfId="7" applyFont="1" applyFill="1" applyAlignment="1">
      <alignment vertical="center"/>
    </xf>
    <xf numFmtId="49" fontId="21" fillId="4" borderId="0" xfId="7" applyNumberFormat="1" applyFont="1" applyFill="1" applyAlignment="1">
      <alignment horizontal="center" vertical="center"/>
    </xf>
    <xf numFmtId="49" fontId="21" fillId="4" borderId="7" xfId="7" applyNumberFormat="1" applyFont="1" applyFill="1" applyBorder="1" applyAlignment="1">
      <alignment vertical="center"/>
    </xf>
    <xf numFmtId="49" fontId="36" fillId="0" borderId="0" xfId="7" applyNumberFormat="1" applyFont="1" applyAlignment="1">
      <alignment horizontal="center" vertical="center"/>
    </xf>
    <xf numFmtId="49" fontId="22" fillId="0" borderId="0" xfId="7" applyNumberFormat="1" applyFont="1" applyAlignment="1">
      <alignment vertical="center"/>
    </xf>
    <xf numFmtId="49" fontId="22" fillId="0" borderId="7" xfId="7" applyNumberFormat="1" applyFont="1" applyBorder="1" applyAlignment="1">
      <alignment vertical="center"/>
    </xf>
    <xf numFmtId="49" fontId="11" fillId="2" borderId="14" xfId="7" applyNumberFormat="1" applyFont="1" applyFill="1" applyBorder="1" applyAlignment="1">
      <alignment vertical="center"/>
    </xf>
    <xf numFmtId="49" fontId="11" fillId="2" borderId="15" xfId="7" applyNumberFormat="1" applyFont="1" applyFill="1" applyBorder="1" applyAlignment="1">
      <alignment vertical="center"/>
    </xf>
    <xf numFmtId="49" fontId="22" fillId="2" borderId="7" xfId="7" applyNumberFormat="1" applyFont="1" applyFill="1" applyBorder="1" applyAlignment="1">
      <alignment vertical="center"/>
    </xf>
    <xf numFmtId="0" fontId="21" fillId="0" borderId="2" xfId="7" applyFont="1" applyBorder="1" applyAlignment="1">
      <alignment vertical="center"/>
    </xf>
    <xf numFmtId="49" fontId="22" fillId="0" borderId="2" xfId="7" applyNumberFormat="1" applyFont="1" applyBorder="1" applyAlignment="1">
      <alignment vertical="center"/>
    </xf>
    <xf numFmtId="49" fontId="21" fillId="0" borderId="2" xfId="7" applyNumberFormat="1" applyFont="1" applyBorder="1" applyAlignment="1">
      <alignment vertical="center"/>
    </xf>
    <xf numFmtId="49" fontId="22" fillId="0" borderId="6" xfId="7" applyNumberFormat="1" applyFont="1" applyBorder="1" applyAlignment="1">
      <alignment vertical="center"/>
    </xf>
    <xf numFmtId="49" fontId="21" fillId="0" borderId="16" xfId="7" applyNumberFormat="1" applyFont="1" applyBorder="1" applyAlignment="1">
      <alignment vertical="center"/>
    </xf>
    <xf numFmtId="49" fontId="21" fillId="0" borderId="6" xfId="7" applyNumberFormat="1" applyFont="1" applyBorder="1" applyAlignment="1">
      <alignment horizontal="right" vertical="center"/>
    </xf>
    <xf numFmtId="0" fontId="21" fillId="2" borderId="13" xfId="7" applyFont="1" applyFill="1" applyBorder="1" applyAlignment="1">
      <alignment vertical="center"/>
    </xf>
    <xf numFmtId="49" fontId="21" fillId="2" borderId="7" xfId="7" applyNumberFormat="1" applyFont="1" applyFill="1" applyBorder="1" applyAlignment="1">
      <alignment horizontal="right" vertical="center"/>
    </xf>
    <xf numFmtId="0" fontId="11" fillId="2" borderId="16" xfId="7" applyFont="1" applyFill="1" applyBorder="1" applyAlignment="1">
      <alignment vertical="center"/>
    </xf>
    <xf numFmtId="0" fontId="11" fillId="2" borderId="2" xfId="7" applyFont="1" applyFill="1" applyBorder="1" applyAlignment="1">
      <alignment vertical="center"/>
    </xf>
    <xf numFmtId="0" fontId="11" fillId="2" borderId="17" xfId="7" applyFont="1" applyFill="1" applyBorder="1" applyAlignment="1">
      <alignment vertical="center"/>
    </xf>
    <xf numFmtId="0" fontId="21" fillId="0" borderId="7" xfId="7" applyFont="1" applyBorder="1" applyAlignment="1">
      <alignment horizontal="right" vertical="center"/>
    </xf>
    <xf numFmtId="0" fontId="21" fillId="0" borderId="6" xfId="7" applyFont="1" applyBorder="1" applyAlignment="1">
      <alignment horizontal="right" vertical="center"/>
    </xf>
    <xf numFmtId="49" fontId="21" fillId="0" borderId="2" xfId="7" applyNumberFormat="1" applyFont="1" applyBorder="1" applyAlignment="1">
      <alignment horizontal="center" vertical="center"/>
    </xf>
    <xf numFmtId="0" fontId="21" fillId="4" borderId="2" xfId="7" applyFont="1" applyFill="1" applyBorder="1" applyAlignment="1">
      <alignment vertical="center"/>
    </xf>
    <xf numFmtId="49" fontId="21" fillId="4" borderId="2" xfId="7" applyNumberFormat="1" applyFont="1" applyFill="1" applyBorder="1" applyAlignment="1">
      <alignment horizontal="center" vertical="center"/>
    </xf>
    <xf numFmtId="49" fontId="21" fillId="4" borderId="6" xfId="7" applyNumberFormat="1" applyFont="1" applyFill="1" applyBorder="1" applyAlignment="1">
      <alignment vertical="center"/>
    </xf>
    <xf numFmtId="49" fontId="36" fillId="0" borderId="2" xfId="7" applyNumberFormat="1" applyFont="1" applyBorder="1" applyAlignment="1">
      <alignment horizontal="center" vertical="center"/>
    </xf>
    <xf numFmtId="0" fontId="30" fillId="5" borderId="6" xfId="7" applyFont="1" applyFill="1" applyBorder="1" applyAlignment="1">
      <alignment horizontal="right" vertical="center"/>
    </xf>
    <xf numFmtId="0" fontId="22" fillId="0" borderId="0" xfId="7" applyFont="1"/>
    <xf numFmtId="0" fontId="10" fillId="0" borderId="0" xfId="7" applyFont="1"/>
    <xf numFmtId="49" fontId="11" fillId="0" borderId="0" xfId="7" applyNumberFormat="1" applyFont="1" applyFill="1" applyAlignment="1">
      <alignment vertical="center"/>
    </xf>
    <xf numFmtId="49" fontId="15" fillId="0" borderId="0" xfId="7" applyNumberFormat="1" applyFont="1" applyFill="1" applyAlignment="1">
      <alignment vertical="center"/>
    </xf>
    <xf numFmtId="49" fontId="16" fillId="0" borderId="0" xfId="7" applyNumberFormat="1" applyFont="1" applyFill="1" applyAlignment="1">
      <alignment horizontal="right" vertical="center"/>
    </xf>
    <xf numFmtId="49" fontId="40" fillId="2" borderId="0" xfId="7" applyNumberFormat="1" applyFont="1" applyFill="1" applyAlignment="1">
      <alignment horizontal="center" vertical="center"/>
    </xf>
    <xf numFmtId="49" fontId="40" fillId="2" borderId="0" xfId="7" applyNumberFormat="1" applyFont="1" applyFill="1" applyAlignment="1">
      <alignment horizontal="left" vertical="center"/>
    </xf>
    <xf numFmtId="49" fontId="69" fillId="2" borderId="0" xfId="7" applyNumberFormat="1" applyFont="1" applyFill="1" applyAlignment="1">
      <alignment horizontal="center" vertical="center"/>
    </xf>
    <xf numFmtId="49" fontId="69" fillId="2" borderId="0" xfId="7" applyNumberFormat="1" applyFont="1" applyFill="1" applyAlignment="1">
      <alignment vertical="center"/>
    </xf>
    <xf numFmtId="49" fontId="27" fillId="0" borderId="0" xfId="7" applyNumberFormat="1" applyFont="1" applyFill="1" applyAlignment="1">
      <alignment vertical="center"/>
    </xf>
    <xf numFmtId="49" fontId="27" fillId="0" borderId="0" xfId="7" applyNumberFormat="1" applyFont="1" applyBorder="1" applyAlignment="1">
      <alignment vertical="center"/>
    </xf>
    <xf numFmtId="49" fontId="27" fillId="0" borderId="0" xfId="7" applyNumberFormat="1" applyFont="1" applyFill="1" applyBorder="1" applyAlignment="1">
      <alignment vertical="center"/>
    </xf>
    <xf numFmtId="0" fontId="17" fillId="0" borderId="0" xfId="7" applyFont="1" applyFill="1" applyAlignment="1">
      <alignment vertical="center"/>
    </xf>
    <xf numFmtId="49" fontId="12" fillId="0" borderId="0" xfId="7" applyNumberFormat="1" applyFont="1" applyFill="1" applyAlignment="1"/>
    <xf numFmtId="49" fontId="2" fillId="0" borderId="1" xfId="7" applyNumberFormat="1" applyFont="1" applyBorder="1" applyAlignment="1">
      <alignment vertical="center"/>
    </xf>
    <xf numFmtId="0" fontId="40" fillId="0" borderId="6" xfId="7" applyFont="1" applyBorder="1" applyAlignment="1">
      <alignment vertical="center"/>
    </xf>
    <xf numFmtId="0" fontId="70" fillId="0" borderId="2" xfId="7" applyFont="1" applyFill="1" applyBorder="1" applyAlignment="1">
      <alignment horizontal="left" vertical="center"/>
    </xf>
    <xf numFmtId="0" fontId="44" fillId="0" borderId="6" xfId="7" applyFont="1" applyBorder="1" applyAlignment="1">
      <alignment vertical="center"/>
    </xf>
    <xf numFmtId="49" fontId="25" fillId="4" borderId="0" xfId="7" applyNumberFormat="1" applyFont="1" applyFill="1" applyAlignment="1">
      <alignment horizontal="left" vertical="center"/>
    </xf>
    <xf numFmtId="49" fontId="43" fillId="4" borderId="0" xfId="7" applyNumberFormat="1" applyFont="1" applyFill="1" applyAlignment="1">
      <alignment vertical="center"/>
    </xf>
    <xf numFmtId="49" fontId="41" fillId="4" borderId="0" xfId="7" applyNumberFormat="1" applyFont="1" applyFill="1" applyAlignment="1">
      <alignment horizontal="right" vertical="center"/>
    </xf>
    <xf numFmtId="49" fontId="13" fillId="0" borderId="0" xfId="7" applyNumberFormat="1" applyFont="1" applyFill="1" applyAlignment="1">
      <alignment vertical="center"/>
    </xf>
    <xf numFmtId="49" fontId="13" fillId="0" borderId="0" xfId="7" applyNumberFormat="1" applyFont="1" applyFill="1" applyAlignment="1"/>
    <xf numFmtId="49" fontId="25" fillId="4" borderId="0" xfId="7" applyNumberFormat="1" applyFont="1" applyFill="1" applyBorder="1" applyAlignment="1">
      <alignment vertical="center"/>
    </xf>
    <xf numFmtId="0" fontId="57" fillId="0" borderId="0" xfId="7" applyFont="1" applyAlignment="1">
      <alignment horizontal="center"/>
    </xf>
    <xf numFmtId="0" fontId="27" fillId="0" borderId="0" xfId="7" applyFont="1" applyAlignment="1">
      <alignment horizontal="left" vertical="center"/>
    </xf>
    <xf numFmtId="49" fontId="44" fillId="2" borderId="0" xfId="7" applyNumberFormat="1" applyFont="1" applyFill="1" applyAlignment="1">
      <alignment horizontal="center" vertical="center"/>
    </xf>
    <xf numFmtId="49" fontId="44" fillId="2" borderId="0" xfId="7" applyNumberFormat="1" applyFont="1" applyFill="1" applyAlignment="1">
      <alignment horizontal="left" vertical="center"/>
    </xf>
    <xf numFmtId="49" fontId="71" fillId="2" borderId="0" xfId="7" applyNumberFormat="1" applyFont="1" applyFill="1" applyAlignment="1">
      <alignment horizontal="center" vertical="center"/>
    </xf>
    <xf numFmtId="49" fontId="7" fillId="0" borderId="1" xfId="7" applyNumberFormat="1" applyFont="1" applyBorder="1" applyAlignment="1">
      <alignment vertical="center"/>
    </xf>
    <xf numFmtId="49" fontId="56" fillId="0" borderId="1" xfId="7" applyNumberFormat="1" applyFont="1" applyBorder="1" applyAlignment="1">
      <alignment vertical="center"/>
    </xf>
    <xf numFmtId="49" fontId="32" fillId="0" borderId="1" xfId="7" applyNumberFormat="1" applyFont="1" applyBorder="1" applyAlignment="1">
      <alignment horizontal="right" vertical="center"/>
    </xf>
    <xf numFmtId="49" fontId="71" fillId="2" borderId="0" xfId="7" applyNumberFormat="1" applyFont="1" applyFill="1" applyAlignment="1">
      <alignment vertical="center"/>
    </xf>
    <xf numFmtId="0" fontId="7" fillId="0" borderId="0" xfId="7" applyFont="1" applyAlignment="1">
      <alignment vertical="center"/>
    </xf>
    <xf numFmtId="49" fontId="48" fillId="0" borderId="0" xfId="7" applyNumberFormat="1" applyFont="1" applyFill="1" applyAlignment="1"/>
    <xf numFmtId="49" fontId="11" fillId="0" borderId="0" xfId="7" applyNumberFormat="1" applyFont="1" applyFill="1" applyAlignment="1">
      <alignment horizontal="left" vertical="center"/>
    </xf>
    <xf numFmtId="49" fontId="44" fillId="2" borderId="0" xfId="0" applyNumberFormat="1" applyFont="1" applyFill="1" applyAlignment="1">
      <alignment horizontal="center" vertical="center"/>
    </xf>
    <xf numFmtId="49" fontId="44" fillId="2" borderId="0" xfId="0" applyNumberFormat="1" applyFont="1" applyFill="1" applyAlignment="1">
      <alignment horizontal="left" vertical="center"/>
    </xf>
    <xf numFmtId="49" fontId="71" fillId="2" borderId="0" xfId="0" applyNumberFormat="1" applyFont="1" applyFill="1" applyAlignment="1">
      <alignment horizontal="center" vertical="center"/>
    </xf>
    <xf numFmtId="49" fontId="40" fillId="2" borderId="0" xfId="0" applyNumberFormat="1" applyFont="1" applyFill="1" applyAlignment="1">
      <alignment horizontal="center" vertical="center"/>
    </xf>
    <xf numFmtId="49" fontId="40" fillId="2" borderId="0" xfId="0" applyNumberFormat="1" applyFont="1" applyFill="1" applyAlignment="1">
      <alignment horizontal="left" vertical="center"/>
    </xf>
    <xf numFmtId="49" fontId="69" fillId="2" borderId="0" xfId="0" applyNumberFormat="1" applyFont="1" applyFill="1" applyAlignment="1">
      <alignment horizontal="center" vertical="center"/>
    </xf>
    <xf numFmtId="49" fontId="69" fillId="2" borderId="0" xfId="0" applyNumberFormat="1" applyFont="1" applyFill="1" applyAlignment="1">
      <alignment vertical="center"/>
    </xf>
    <xf numFmtId="49" fontId="13" fillId="0" borderId="0" xfId="0" applyNumberFormat="1" applyFont="1" applyFill="1" applyAlignment="1"/>
    <xf numFmtId="0" fontId="40" fillId="2" borderId="0" xfId="0" applyFont="1" applyFill="1" applyAlignment="1">
      <alignment horizontal="center" vertical="center"/>
    </xf>
    <xf numFmtId="0" fontId="40" fillId="2" borderId="0" xfId="0" applyFont="1" applyFill="1" applyAlignment="1">
      <alignment horizontal="left" vertical="center"/>
    </xf>
    <xf numFmtId="0" fontId="69" fillId="2" borderId="0" xfId="0" applyFont="1" applyFill="1" applyAlignment="1">
      <alignment horizontal="center" vertical="center"/>
    </xf>
    <xf numFmtId="0" fontId="69" fillId="2" borderId="0" xfId="0" applyFont="1" applyFill="1" applyAlignment="1">
      <alignment vertical="center"/>
    </xf>
    <xf numFmtId="0" fontId="13" fillId="0" borderId="0" xfId="0" applyFont="1" applyAlignment="1"/>
    <xf numFmtId="0" fontId="10" fillId="0" borderId="0" xfId="0" applyFont="1" applyAlignment="1">
      <alignment horizontal="left"/>
    </xf>
    <xf numFmtId="0" fontId="9" fillId="0" borderId="0" xfId="0" applyFont="1" applyAlignment="1">
      <alignment horizontal="left"/>
    </xf>
    <xf numFmtId="0" fontId="4" fillId="0" borderId="50" xfId="7" applyFont="1" applyBorder="1" applyAlignment="1" applyProtection="1">
      <alignment horizontal="center" vertical="center"/>
      <protection locked="0"/>
    </xf>
    <xf numFmtId="0" fontId="65" fillId="0" borderId="51" xfId="7" applyFont="1" applyFill="1" applyBorder="1" applyAlignment="1">
      <alignment horizontal="left" vertical="center"/>
    </xf>
    <xf numFmtId="0" fontId="62" fillId="0" borderId="51" xfId="7" applyFont="1" applyFill="1" applyBorder="1" applyAlignment="1">
      <alignment horizontal="center" vertical="center"/>
    </xf>
    <xf numFmtId="0" fontId="4" fillId="11" borderId="1" xfId="7" applyFont="1" applyFill="1" applyBorder="1" applyAlignment="1" applyProtection="1">
      <alignment horizontal="center"/>
      <protection locked="0"/>
    </xf>
    <xf numFmtId="0" fontId="4" fillId="11" borderId="43" xfId="7" applyFont="1" applyFill="1" applyBorder="1" applyAlignment="1" applyProtection="1">
      <alignment horizontal="center"/>
      <protection locked="0"/>
    </xf>
    <xf numFmtId="0" fontId="63" fillId="0" borderId="51" xfId="7" applyFont="1" applyBorder="1" applyAlignment="1" applyProtection="1">
      <alignment horizontal="center"/>
      <protection locked="0"/>
    </xf>
    <xf numFmtId="0" fontId="64" fillId="0" borderId="51" xfId="7" applyFont="1" applyBorder="1" applyAlignment="1" applyProtection="1">
      <alignment horizontal="center"/>
      <protection locked="0"/>
    </xf>
    <xf numFmtId="0" fontId="3" fillId="0" borderId="52" xfId="7" applyFont="1" applyBorder="1" applyAlignment="1" applyProtection="1">
      <alignment horizontal="center"/>
      <protection locked="0"/>
    </xf>
    <xf numFmtId="0" fontId="61" fillId="0" borderId="53" xfId="7" applyFont="1" applyBorder="1" applyAlignment="1">
      <alignment vertical="center"/>
    </xf>
    <xf numFmtId="0" fontId="61" fillId="0" borderId="51" xfId="7" applyFont="1" applyFill="1" applyBorder="1" applyAlignment="1" applyProtection="1">
      <alignment horizontal="center" vertical="center" wrapText="1"/>
      <protection locked="0"/>
    </xf>
    <xf numFmtId="0" fontId="34" fillId="0" borderId="51" xfId="7" applyFont="1" applyFill="1" applyBorder="1" applyAlignment="1" applyProtection="1">
      <alignment horizontal="center" vertical="center" wrapText="1"/>
      <protection locked="0"/>
    </xf>
    <xf numFmtId="0" fontId="66" fillId="0" borderId="51" xfId="7" applyFont="1" applyFill="1" applyBorder="1" applyAlignment="1" applyProtection="1">
      <alignment horizontal="center" vertical="center" wrapText="1"/>
      <protection locked="0"/>
    </xf>
    <xf numFmtId="0" fontId="61" fillId="4" borderId="54" xfId="7" applyFont="1" applyFill="1" applyBorder="1" applyAlignment="1">
      <alignment wrapText="1"/>
    </xf>
    <xf numFmtId="0" fontId="61" fillId="4" borderId="55" xfId="7" applyFont="1" applyFill="1" applyBorder="1" applyAlignment="1">
      <alignment wrapText="1"/>
    </xf>
    <xf numFmtId="0" fontId="4" fillId="0" borderId="42" xfId="7" applyFont="1" applyBorder="1" applyAlignment="1" applyProtection="1">
      <alignment horizontal="center" vertical="center"/>
      <protection locked="0"/>
    </xf>
    <xf numFmtId="0" fontId="67" fillId="0" borderId="51" xfId="7" applyFont="1" applyFill="1" applyBorder="1" applyAlignment="1">
      <alignment horizontal="left" vertical="center"/>
    </xf>
    <xf numFmtId="0" fontId="4" fillId="0" borderId="51" xfId="7" applyFont="1" applyFill="1" applyBorder="1" applyAlignment="1" applyProtection="1">
      <alignment horizontal="center" vertical="center" wrapText="1"/>
      <protection locked="0"/>
    </xf>
    <xf numFmtId="0" fontId="4" fillId="12" borderId="1" xfId="7" applyFont="1" applyFill="1" applyBorder="1" applyAlignment="1" applyProtection="1">
      <alignment horizontal="center"/>
      <protection locked="0"/>
    </xf>
    <xf numFmtId="0" fontId="4" fillId="12" borderId="43" xfId="7" applyFont="1" applyFill="1" applyBorder="1" applyAlignment="1" applyProtection="1">
      <alignment horizontal="center"/>
      <protection locked="0"/>
    </xf>
    <xf numFmtId="49" fontId="13" fillId="0" borderId="0" xfId="7" applyNumberFormat="1" applyFont="1" applyAlignment="1"/>
    <xf numFmtId="0" fontId="63" fillId="0" borderId="51" xfId="7" applyFont="1" applyFill="1" applyBorder="1" applyAlignment="1" applyProtection="1">
      <alignment horizontal="left" vertical="center" wrapText="1"/>
      <protection locked="0"/>
    </xf>
    <xf numFmtId="0" fontId="64" fillId="0" borderId="0" xfId="7" applyFont="1"/>
    <xf numFmtId="0" fontId="30" fillId="0" borderId="7" xfId="0" applyFont="1" applyFill="1" applyBorder="1" applyAlignment="1">
      <alignment horizontal="right" vertical="center"/>
    </xf>
    <xf numFmtId="49" fontId="57" fillId="0" borderId="0" xfId="7" applyNumberFormat="1" applyFont="1" applyAlignment="1">
      <alignment vertical="top"/>
    </xf>
    <xf numFmtId="0" fontId="58" fillId="0" borderId="0" xfId="7" applyFont="1" applyAlignment="1"/>
    <xf numFmtId="0" fontId="57" fillId="0" borderId="0" xfId="7" applyFont="1" applyAlignment="1">
      <alignment horizontal="center"/>
    </xf>
    <xf numFmtId="14" fontId="7" fillId="0" borderId="1" xfId="7" applyNumberFormat="1" applyFont="1" applyBorder="1" applyAlignment="1">
      <alignment horizontal="left" vertical="center"/>
    </xf>
    <xf numFmtId="49" fontId="13" fillId="0" borderId="0" xfId="7" applyNumberFormat="1" applyFont="1" applyFill="1" applyAlignment="1">
      <alignment horizontal="center"/>
    </xf>
    <xf numFmtId="14" fontId="12" fillId="0" borderId="1" xfId="7" applyNumberFormat="1" applyFont="1" applyBorder="1" applyAlignment="1">
      <alignment horizontal="left" vertical="center"/>
    </xf>
    <xf numFmtId="49" fontId="48" fillId="0" borderId="0" xfId="7" applyNumberFormat="1" applyFont="1" applyAlignment="1">
      <alignment horizontal="center"/>
    </xf>
    <xf numFmtId="14" fontId="7" fillId="0" borderId="1" xfId="7" applyNumberFormat="1" applyFont="1" applyBorder="1" applyAlignment="1">
      <alignment vertical="center"/>
    </xf>
    <xf numFmtId="14" fontId="7" fillId="0" borderId="1" xfId="0" applyNumberFormat="1" applyFont="1" applyBorder="1" applyAlignment="1">
      <alignment horizontal="left" vertical="center"/>
    </xf>
    <xf numFmtId="49" fontId="13" fillId="0" borderId="0" xfId="0" applyNumberFormat="1" applyFont="1" applyFill="1" applyAlignment="1">
      <alignment horizontal="center"/>
    </xf>
    <xf numFmtId="49" fontId="48" fillId="0" borderId="0" xfId="0" applyNumberFormat="1" applyFont="1" applyFill="1" applyAlignment="1">
      <alignment horizontal="center"/>
    </xf>
    <xf numFmtId="49" fontId="38" fillId="0" borderId="0" xfId="0" applyNumberFormat="1" applyFont="1" applyFill="1" applyAlignment="1">
      <alignment horizontal="center"/>
    </xf>
    <xf numFmtId="0" fontId="13" fillId="0" borderId="0" xfId="0" applyFont="1" applyAlignment="1">
      <alignment horizontal="center"/>
    </xf>
    <xf numFmtId="0" fontId="48" fillId="0" borderId="0" xfId="6" applyFont="1" applyAlignment="1">
      <alignment horizontal="center"/>
    </xf>
    <xf numFmtId="0" fontId="9" fillId="0" borderId="0" xfId="6" applyAlignment="1">
      <alignment horizontal="center"/>
    </xf>
  </cellXfs>
  <cellStyles count="12">
    <cellStyle name="Currency" xfId="1" builtinId="4"/>
    <cellStyle name="Currency 2" xfId="8"/>
    <cellStyle name="Currency 3" xfId="9"/>
    <cellStyle name="Currency 4" xfId="10"/>
    <cellStyle name="Currency 5" xfId="11"/>
    <cellStyle name="Milliers [0]_ACCEP°DBL" xfId="2"/>
    <cellStyle name="Milliers_ACCEP°DBL" xfId="3"/>
    <cellStyle name="Monétaire [0]_ACCEP°DBL" xfId="4"/>
    <cellStyle name="Monétaire_ACCEP°DBL" xfId="5"/>
    <cellStyle name="Normal" xfId="0" builtinId="0"/>
    <cellStyle name="Normal 2" xfId="6"/>
    <cellStyle name="Normal 3" xfId="7"/>
  </cellStyles>
  <dxfs count="432">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font>
    </dxf>
    <dxf>
      <font>
        <b/>
        <i val="0"/>
        <condense val="0"/>
        <extend val="0"/>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bgColor indexed="42"/>
        </patternFill>
      </fill>
    </dxf>
    <dxf>
      <font>
        <b val="0"/>
        <i val="0"/>
        <condense val="0"/>
        <extend val="0"/>
      </font>
    </dxf>
    <dxf>
      <font>
        <i val="0"/>
        <condense val="0"/>
        <extend val="0"/>
        <color indexed="9"/>
      </font>
      <fill>
        <patternFill>
          <bgColor indexed="42"/>
        </patternFill>
      </fill>
    </dxf>
    <dxf>
      <font>
        <b/>
        <i val="0"/>
        <condense val="0"/>
        <extend val="0"/>
      </font>
    </dxf>
    <dxf>
      <font>
        <b/>
        <i val="0"/>
        <condense val="0"/>
        <extend val="0"/>
      </font>
    </dxf>
    <dxf>
      <font>
        <b/>
        <i val="0"/>
        <condense val="0"/>
        <extend val="0"/>
      </font>
    </dxf>
    <dxf>
      <font>
        <b/>
        <i val="0"/>
        <condense val="0"/>
        <extend val="0"/>
      </font>
    </dxf>
    <dxf>
      <font>
        <i val="0"/>
        <condense val="0"/>
        <extend val="0"/>
        <color indexed="11"/>
      </font>
    </dxf>
    <dxf>
      <font>
        <b/>
        <i val="0"/>
        <condense val="0"/>
        <extend val="0"/>
        <color indexed="11"/>
      </font>
    </dxf>
    <dxf>
      <font>
        <b val="0"/>
        <i/>
        <condense val="0"/>
        <extend val="0"/>
        <color indexed="10"/>
      </font>
    </dxf>
    <dxf>
      <font>
        <i val="0"/>
        <condense val="0"/>
        <extend val="0"/>
        <color indexed="9"/>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i val="0"/>
        <condense val="0"/>
        <extend val="0"/>
      </font>
    </dxf>
    <dxf>
      <font>
        <b/>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i val="0"/>
        <condense val="0"/>
        <extend val="0"/>
        <color indexed="11"/>
      </font>
    </dxf>
    <dxf>
      <font>
        <b/>
        <i val="0"/>
        <condense val="0"/>
        <extend val="0"/>
        <color indexed="11"/>
      </font>
    </dxf>
    <dxf>
      <font>
        <b val="0"/>
        <i/>
        <condense val="0"/>
        <extend val="0"/>
        <color indexed="10"/>
      </font>
    </dxf>
    <dxf>
      <font>
        <b/>
        <i val="0"/>
        <condense val="0"/>
        <extend val="0"/>
      </font>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
      <font>
        <b/>
        <i val="0"/>
        <condense val="0"/>
        <extend val="0"/>
        <color indexed="8"/>
      </font>
      <fill>
        <patternFill patternType="solid">
          <bgColor indexed="42"/>
        </patternFill>
      </fill>
    </dxf>
    <dxf>
      <font>
        <b val="0"/>
        <i val="0"/>
        <condense val="0"/>
        <extend val="0"/>
      </font>
    </dxf>
    <dxf>
      <font>
        <i val="0"/>
        <condense val="0"/>
        <extend val="0"/>
        <color indexed="9"/>
      </font>
      <fill>
        <patternFill>
          <bgColor indexed="42"/>
        </patternFill>
      </fill>
    </dxf>
    <dxf>
      <font>
        <i val="0"/>
        <condense val="0"/>
        <extend val="0"/>
        <color indexed="9"/>
      </font>
    </dxf>
    <dxf>
      <font>
        <i val="0"/>
        <condense val="0"/>
        <extend val="0"/>
        <color indexed="9"/>
      </font>
    </dxf>
    <dxf>
      <font>
        <b/>
        <i val="0"/>
        <condense val="0"/>
        <extend val="0"/>
      </font>
    </dxf>
    <dxf>
      <font>
        <b/>
        <i val="0"/>
        <condense val="0"/>
        <extend val="0"/>
      </font>
    </dxf>
    <dxf>
      <font>
        <b/>
        <i val="0"/>
        <condense val="0"/>
        <extend val="0"/>
      </font>
    </dxf>
    <dxf>
      <font>
        <b val="0"/>
        <i val="0"/>
        <condense val="0"/>
        <extend val="0"/>
      </font>
    </dxf>
    <dxf>
      <font>
        <b/>
        <i val="0"/>
        <condense val="0"/>
        <extend val="0"/>
        <color indexed="8"/>
      </font>
      <fill>
        <patternFill patternType="solid">
          <bgColor indexed="42"/>
        </patternFill>
      </fill>
    </dxf>
    <dxf>
      <font>
        <i val="0"/>
        <condense val="0"/>
        <extend val="0"/>
        <color indexed="11"/>
      </font>
    </dxf>
    <dxf>
      <font>
        <b/>
        <i val="0"/>
        <condense val="0"/>
        <extend val="0"/>
        <color indexed="11"/>
      </font>
    </dxf>
    <dxf>
      <font>
        <b val="0"/>
        <i/>
        <condense val="0"/>
        <extend val="0"/>
        <color indexed="10"/>
      </font>
    </dxf>
    <dxf>
      <font>
        <b/>
        <i val="0"/>
        <condense val="0"/>
        <extend val="0"/>
      </font>
    </dxf>
  </dxfs>
  <tableStyles count="0" defaultTableStyle="TableStyleMedium9" defaultPivotStyle="PivotStyleLight16"/>
  <colors>
    <mruColors>
      <color rgb="FFFF00FF"/>
      <color rgb="FF0000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2405063</xdr:colOff>
      <xdr:row>0</xdr:row>
      <xdr:rowOff>119063</xdr:rowOff>
    </xdr:from>
    <xdr:to>
      <xdr:col>44</xdr:col>
      <xdr:colOff>261938</xdr:colOff>
      <xdr:row>5</xdr:row>
      <xdr:rowOff>547687</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6215063" y="119063"/>
          <a:ext cx="12430125" cy="17383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15</xdr:col>
      <xdr:colOff>85726</xdr:colOff>
      <xdr:row>2</xdr:row>
      <xdr:rowOff>323850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38100" y="0"/>
          <a:ext cx="5619751" cy="762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15</xdr:col>
      <xdr:colOff>66676</xdr:colOff>
      <xdr:row>1</xdr:row>
      <xdr:rowOff>304800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19050" y="0"/>
          <a:ext cx="5619751" cy="76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15</xdr:col>
      <xdr:colOff>76201</xdr:colOff>
      <xdr:row>1</xdr:row>
      <xdr:rowOff>85725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28575" y="0"/>
          <a:ext cx="5619751" cy="76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23812</xdr:colOff>
      <xdr:row>0</xdr:row>
      <xdr:rowOff>0</xdr:rowOff>
    </xdr:from>
    <xdr:to>
      <xdr:col>44</xdr:col>
      <xdr:colOff>190500</xdr:colOff>
      <xdr:row>5</xdr:row>
      <xdr:rowOff>119062</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5905500" y="0"/>
          <a:ext cx="12239625" cy="1666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142876</xdr:colOff>
      <xdr:row>0</xdr:row>
      <xdr:rowOff>71439</xdr:rowOff>
    </xdr:from>
    <xdr:to>
      <xdr:col>44</xdr:col>
      <xdr:colOff>261939</xdr:colOff>
      <xdr:row>5</xdr:row>
      <xdr:rowOff>142875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6215064" y="71439"/>
          <a:ext cx="12192000" cy="15001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23811</xdr:colOff>
      <xdr:row>0</xdr:row>
      <xdr:rowOff>0</xdr:rowOff>
    </xdr:from>
    <xdr:to>
      <xdr:col>83</xdr:col>
      <xdr:colOff>476249</xdr:colOff>
      <xdr:row>5</xdr:row>
      <xdr:rowOff>357188</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6524624" y="0"/>
          <a:ext cx="11811000" cy="18335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142875</xdr:colOff>
      <xdr:row>0</xdr:row>
      <xdr:rowOff>0</xdr:rowOff>
    </xdr:from>
    <xdr:to>
      <xdr:col>45</xdr:col>
      <xdr:colOff>0</xdr:colOff>
      <xdr:row>6</xdr:row>
      <xdr:rowOff>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6334125" y="0"/>
          <a:ext cx="11930063" cy="1905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2024063</xdr:colOff>
      <xdr:row>0</xdr:row>
      <xdr:rowOff>0</xdr:rowOff>
    </xdr:from>
    <xdr:to>
      <xdr:col>44</xdr:col>
      <xdr:colOff>285750</xdr:colOff>
      <xdr:row>5</xdr:row>
      <xdr:rowOff>47625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5834063" y="0"/>
          <a:ext cx="12406312" cy="25717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71438</xdr:colOff>
      <xdr:row>0</xdr:row>
      <xdr:rowOff>0</xdr:rowOff>
    </xdr:from>
    <xdr:to>
      <xdr:col>44</xdr:col>
      <xdr:colOff>261939</xdr:colOff>
      <xdr:row>4</xdr:row>
      <xdr:rowOff>1143000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5953126" y="0"/>
          <a:ext cx="12263438" cy="164306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15</xdr:col>
      <xdr:colOff>47626</xdr:colOff>
      <xdr:row>1</xdr:row>
      <xdr:rowOff>514350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0" y="28575"/>
          <a:ext cx="5619751"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1500188</xdr:colOff>
      <xdr:row>0</xdr:row>
      <xdr:rowOff>0</xdr:rowOff>
    </xdr:from>
    <xdr:to>
      <xdr:col>44</xdr:col>
      <xdr:colOff>166688</xdr:colOff>
      <xdr:row>6</xdr:row>
      <xdr:rowOff>214313</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5310188" y="0"/>
          <a:ext cx="12811125" cy="21669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47626</xdr:colOff>
      <xdr:row>1</xdr:row>
      <xdr:rowOff>485775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0" y="0"/>
          <a:ext cx="5619751" cy="762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47626</xdr:colOff>
      <xdr:row>2</xdr:row>
      <xdr:rowOff>19050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0" y="0"/>
          <a:ext cx="5619751" cy="762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9526</xdr:colOff>
      <xdr:row>0</xdr:row>
      <xdr:rowOff>0</xdr:rowOff>
    </xdr:from>
    <xdr:to>
      <xdr:col>14</xdr:col>
      <xdr:colOff>38101</xdr:colOff>
      <xdr:row>2</xdr:row>
      <xdr:rowOff>28575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9526" y="0"/>
          <a:ext cx="5486400" cy="4762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15</xdr:col>
      <xdr:colOff>95251</xdr:colOff>
      <xdr:row>1</xdr:row>
      <xdr:rowOff>485775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47625" y="0"/>
          <a:ext cx="5619751" cy="762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104775</xdr:colOff>
      <xdr:row>0</xdr:row>
      <xdr:rowOff>0</xdr:rowOff>
    </xdr:from>
    <xdr:to>
      <xdr:col>15</xdr:col>
      <xdr:colOff>152401</xdr:colOff>
      <xdr:row>2</xdr:row>
      <xdr:rowOff>95250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104775" y="0"/>
          <a:ext cx="5619751" cy="762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28575</xdr:colOff>
      <xdr:row>0</xdr:row>
      <xdr:rowOff>9525</xdr:rowOff>
    </xdr:from>
    <xdr:to>
      <xdr:col>15</xdr:col>
      <xdr:colOff>76201</xdr:colOff>
      <xdr:row>2</xdr:row>
      <xdr:rowOff>114300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28575" y="9525"/>
          <a:ext cx="5619751" cy="762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95250</xdr:colOff>
      <xdr:row>2</xdr:row>
      <xdr:rowOff>47625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19050" y="0"/>
          <a:ext cx="5534025" cy="6096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47626</xdr:colOff>
      <xdr:row>0</xdr:row>
      <xdr:rowOff>762000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0" y="0"/>
          <a:ext cx="5619751" cy="762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15</xdr:col>
      <xdr:colOff>95251</xdr:colOff>
      <xdr:row>0</xdr:row>
      <xdr:rowOff>762000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47625" y="0"/>
          <a:ext cx="5619751" cy="762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47626</xdr:colOff>
      <xdr:row>1</xdr:row>
      <xdr:rowOff>95250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0" y="0"/>
          <a:ext cx="5619751" cy="76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2047875</xdr:colOff>
      <xdr:row>0</xdr:row>
      <xdr:rowOff>47625</xdr:rowOff>
    </xdr:from>
    <xdr:to>
      <xdr:col>44</xdr:col>
      <xdr:colOff>142875</xdr:colOff>
      <xdr:row>5</xdr:row>
      <xdr:rowOff>738187</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5857875" y="47625"/>
          <a:ext cx="12239625" cy="1762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15</xdr:col>
      <xdr:colOff>95251</xdr:colOff>
      <xdr:row>1</xdr:row>
      <xdr:rowOff>161925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47625" y="0"/>
          <a:ext cx="5619751" cy="762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285751</xdr:colOff>
      <xdr:row>0</xdr:row>
      <xdr:rowOff>0</xdr:rowOff>
    </xdr:from>
    <xdr:to>
      <xdr:col>15</xdr:col>
      <xdr:colOff>609600</xdr:colOff>
      <xdr:row>1</xdr:row>
      <xdr:rowOff>95250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723901" y="0"/>
          <a:ext cx="5457824" cy="762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28574</xdr:colOff>
      <xdr:row>0</xdr:row>
      <xdr:rowOff>0</xdr:rowOff>
    </xdr:from>
    <xdr:to>
      <xdr:col>15</xdr:col>
      <xdr:colOff>514350</xdr:colOff>
      <xdr:row>1</xdr:row>
      <xdr:rowOff>152400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466724" y="0"/>
          <a:ext cx="5619751" cy="762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15</xdr:col>
      <xdr:colOff>438150</xdr:colOff>
      <xdr:row>1</xdr:row>
      <xdr:rowOff>95250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238125" y="0"/>
          <a:ext cx="5772150" cy="7334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790575</xdr:colOff>
      <xdr:row>0</xdr:row>
      <xdr:rowOff>171450</xdr:rowOff>
    </xdr:from>
    <xdr:to>
      <xdr:col>5</xdr:col>
      <xdr:colOff>238125</xdr:colOff>
      <xdr:row>2</xdr:row>
      <xdr:rowOff>533400</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790575" y="171450"/>
          <a:ext cx="5772150" cy="76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261937</xdr:colOff>
      <xdr:row>0</xdr:row>
      <xdr:rowOff>0</xdr:rowOff>
    </xdr:from>
    <xdr:to>
      <xdr:col>44</xdr:col>
      <xdr:colOff>261938</xdr:colOff>
      <xdr:row>5</xdr:row>
      <xdr:rowOff>761999</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6143625" y="0"/>
          <a:ext cx="12072938" cy="18335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19051</xdr:colOff>
      <xdr:row>0</xdr:row>
      <xdr:rowOff>0</xdr:rowOff>
    </xdr:from>
    <xdr:to>
      <xdr:col>14</xdr:col>
      <xdr:colOff>28575</xdr:colOff>
      <xdr:row>1</xdr:row>
      <xdr:rowOff>485775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19051" y="0"/>
          <a:ext cx="5467349" cy="7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13</xdr:col>
      <xdr:colOff>704851</xdr:colOff>
      <xdr:row>1</xdr:row>
      <xdr:rowOff>295275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19050" y="0"/>
          <a:ext cx="5619751" cy="76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15</xdr:col>
      <xdr:colOff>1</xdr:colOff>
      <xdr:row>1</xdr:row>
      <xdr:rowOff>485775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28575" y="0"/>
          <a:ext cx="5619751"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95251</xdr:colOff>
      <xdr:row>1</xdr:row>
      <xdr:rowOff>485775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19050" y="0"/>
          <a:ext cx="5619751" cy="76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15</xdr:col>
      <xdr:colOff>76201</xdr:colOff>
      <xdr:row>1</xdr:row>
      <xdr:rowOff>390525</xdr:rowOff>
    </xdr:to>
    <xdr:pic>
      <xdr:nvPicPr>
        <xdr:cNvPr id="3" name="Picture 2" descr="RBC 2014.jpg"/>
        <xdr:cNvPicPr>
          <a:picLocks noChangeAspect="1"/>
        </xdr:cNvPicPr>
      </xdr:nvPicPr>
      <xdr:blipFill>
        <a:blip xmlns:r="http://schemas.openxmlformats.org/officeDocument/2006/relationships" r:embed="rId1" cstate="print"/>
        <a:stretch>
          <a:fillRect/>
        </a:stretch>
      </xdr:blipFill>
      <xdr:spPr>
        <a:xfrm>
          <a:off x="28575" y="0"/>
          <a:ext cx="5619751" cy="76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BC%20Tennis%202k14/Under%20%20Nov.%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BC%20Tennis%202k14/Under%20%20Nov.%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BC%20Tennis%202k14/Under%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BC%20Tennis%202k14/Under%20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BC%20Tennis%202k14/Under%20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RBC%20Tennis%202k14\Under%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RBC%20Tennis%202k14\Unde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RBC%20Tennis%202k14\Under%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RBC%20Tennis%202k14\Under%201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0 Nov. RR G1 - G8"/>
      <sheetName val="Girls'10 Nov.RR G1 - G2"/>
      <sheetName val="Boys Si Main Draw Sign-in sheet"/>
      <sheetName val="Boys Si Main Draw Prep"/>
      <sheetName val="Boys 10 Novice "/>
      <sheetName val="Boys Si Main 24&amp;32"/>
      <sheetName val="Girl Si Main Draw Sign-in sh"/>
      <sheetName val="Girls Si Main Draw Prep"/>
      <sheetName val="Girls 10 Novice "/>
      <sheetName val="Girls Si Main 24&amp;32"/>
      <sheetName val="Boys Si Consol Sign-in sheet"/>
      <sheetName val="Boys 10 Si Con Prep"/>
      <sheetName val="Boys Si Consol 16"/>
      <sheetName val="Boys Si Consol "/>
      <sheetName val="Boys Si Consol 32"/>
      <sheetName val="Girls Si Consol Sign-in sh"/>
      <sheetName val="Girls 10 Si Consol Prep"/>
      <sheetName val="Girls 10 Si Consol"/>
      <sheetName val="Girls Si Consol 24"/>
      <sheetName val="Girls Si Consol 32"/>
      <sheetName val="Boys 10 Do Sign-in sheet"/>
      <sheetName val="Boys Do Main Draw Prep"/>
      <sheetName val="Boys 10 Do Main "/>
      <sheetName val="Girls 10 Do Sign-in sheet"/>
      <sheetName val="Girls Do Main Draw Prep"/>
      <sheetName val="Girls 10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sheetData sheetId="1">
        <row r="10">
          <cell r="A10" t="str">
            <v>13th - 18th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row r="5">
          <cell r="R5">
            <v>4</v>
          </cell>
        </row>
        <row r="7">
          <cell r="A7">
            <v>1</v>
          </cell>
          <cell r="B7" t="str">
            <v>DWARIKA</v>
          </cell>
          <cell r="C7" t="str">
            <v>MARC</v>
          </cell>
          <cell r="M7">
            <v>1</v>
          </cell>
          <cell r="Q7">
            <v>999</v>
          </cell>
          <cell r="R7">
            <v>1</v>
          </cell>
        </row>
        <row r="8">
          <cell r="A8">
            <v>2</v>
          </cell>
          <cell r="B8" t="str">
            <v>SYLVESTER</v>
          </cell>
          <cell r="C8" t="str">
            <v>BECKHAM</v>
          </cell>
          <cell r="M8">
            <v>2</v>
          </cell>
          <cell r="Q8">
            <v>999</v>
          </cell>
          <cell r="R8">
            <v>2</v>
          </cell>
        </row>
        <row r="9">
          <cell r="A9">
            <v>3</v>
          </cell>
          <cell r="B9" t="str">
            <v>PANTON</v>
          </cell>
          <cell r="C9" t="str">
            <v>AILAN</v>
          </cell>
          <cell r="M9">
            <v>3</v>
          </cell>
          <cell r="Q9">
            <v>999</v>
          </cell>
          <cell r="R9">
            <v>3</v>
          </cell>
        </row>
        <row r="10">
          <cell r="A10">
            <v>4</v>
          </cell>
          <cell r="B10" t="str">
            <v>CHIN</v>
          </cell>
          <cell r="C10" t="str">
            <v>ALEX</v>
          </cell>
          <cell r="M10">
            <v>4</v>
          </cell>
          <cell r="Q10">
            <v>999</v>
          </cell>
          <cell r="R10">
            <v>4</v>
          </cell>
        </row>
        <row r="11">
          <cell r="A11">
            <v>5</v>
          </cell>
          <cell r="B11" t="str">
            <v>DOBSON</v>
          </cell>
          <cell r="C11" t="str">
            <v>JESSE</v>
          </cell>
          <cell r="M11">
            <v>999</v>
          </cell>
          <cell r="Q11">
            <v>999</v>
          </cell>
        </row>
        <row r="12">
          <cell r="A12">
            <v>6</v>
          </cell>
          <cell r="B12" t="str">
            <v>HART</v>
          </cell>
          <cell r="C12" t="str">
            <v>TYLAR</v>
          </cell>
          <cell r="M12">
            <v>999</v>
          </cell>
          <cell r="Q12">
            <v>999</v>
          </cell>
        </row>
        <row r="13">
          <cell r="A13">
            <v>7</v>
          </cell>
          <cell r="B13" t="str">
            <v>BYNG</v>
          </cell>
          <cell r="C13" t="str">
            <v>SEBASTIEN</v>
          </cell>
          <cell r="M13">
            <v>999</v>
          </cell>
          <cell r="Q13">
            <v>999</v>
          </cell>
        </row>
        <row r="14">
          <cell r="A14">
            <v>8</v>
          </cell>
          <cell r="B14" t="str">
            <v>CAMPBELL-SMITH</v>
          </cell>
          <cell r="C14" t="str">
            <v>YESHOWAH</v>
          </cell>
          <cell r="M14">
            <v>999</v>
          </cell>
          <cell r="Q14">
            <v>999</v>
          </cell>
        </row>
        <row r="15">
          <cell r="A15">
            <v>9</v>
          </cell>
          <cell r="B15" t="str">
            <v>ALEXIS</v>
          </cell>
          <cell r="C15" t="str">
            <v>JAMAL</v>
          </cell>
          <cell r="M15">
            <v>999</v>
          </cell>
          <cell r="Q15">
            <v>999</v>
          </cell>
        </row>
        <row r="16">
          <cell r="A16">
            <v>10</v>
          </cell>
          <cell r="B16" t="str">
            <v>BYNG</v>
          </cell>
          <cell r="C16" t="str">
            <v>ZACHERY</v>
          </cell>
          <cell r="M16">
            <v>999</v>
          </cell>
          <cell r="Q16">
            <v>999</v>
          </cell>
        </row>
        <row r="17">
          <cell r="A17">
            <v>11</v>
          </cell>
          <cell r="B17" t="str">
            <v>JACOB</v>
          </cell>
          <cell r="C17" t="str">
            <v>ADRIAN</v>
          </cell>
          <cell r="M17">
            <v>999</v>
          </cell>
          <cell r="Q17">
            <v>999</v>
          </cell>
        </row>
        <row r="18">
          <cell r="A18">
            <v>12</v>
          </cell>
          <cell r="B18" t="str">
            <v>GIBBON</v>
          </cell>
          <cell r="C18" t="str">
            <v>ETHAN</v>
          </cell>
          <cell r="M18">
            <v>999</v>
          </cell>
          <cell r="Q18">
            <v>999</v>
          </cell>
        </row>
        <row r="19">
          <cell r="A19">
            <v>13</v>
          </cell>
          <cell r="B19" t="str">
            <v>RUSSELL</v>
          </cell>
          <cell r="C19" t="str">
            <v>THOMAS</v>
          </cell>
          <cell r="M19">
            <v>999</v>
          </cell>
          <cell r="Q19">
            <v>999</v>
          </cell>
        </row>
        <row r="20">
          <cell r="A20">
            <v>14</v>
          </cell>
          <cell r="B20" t="str">
            <v>JEARY</v>
          </cell>
          <cell r="C20" t="str">
            <v>DANIEL</v>
          </cell>
          <cell r="M20">
            <v>999</v>
          </cell>
          <cell r="Q20">
            <v>999</v>
          </cell>
        </row>
        <row r="21">
          <cell r="A21">
            <v>15</v>
          </cell>
          <cell r="B21" t="str">
            <v>SABGA</v>
          </cell>
          <cell r="C21" t="str">
            <v>JONATHAN</v>
          </cell>
          <cell r="M21">
            <v>999</v>
          </cell>
          <cell r="Q21">
            <v>999</v>
          </cell>
        </row>
        <row r="22">
          <cell r="A22">
            <v>16</v>
          </cell>
          <cell r="B22" t="str">
            <v>SHARMA</v>
          </cell>
          <cell r="C22" t="str">
            <v>RAJESH</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sheetData sheetId="14"/>
      <sheetData sheetId="15"/>
      <sheetData sheetId="16">
        <row r="5">
          <cell r="R5">
            <v>2</v>
          </cell>
        </row>
        <row r="7">
          <cell r="A7">
            <v>1</v>
          </cell>
          <cell r="B7" t="str">
            <v>VALENTINE</v>
          </cell>
          <cell r="C7" t="str">
            <v>SHAUNA</v>
          </cell>
          <cell r="M7">
            <v>1</v>
          </cell>
          <cell r="Q7">
            <v>999</v>
          </cell>
          <cell r="R7">
            <v>1</v>
          </cell>
        </row>
        <row r="8">
          <cell r="A8">
            <v>2</v>
          </cell>
          <cell r="B8" t="str">
            <v>MACKENZIE</v>
          </cell>
          <cell r="C8" t="str">
            <v>GABRIELLE</v>
          </cell>
          <cell r="M8">
            <v>2</v>
          </cell>
          <cell r="Q8">
            <v>999</v>
          </cell>
          <cell r="R8">
            <v>2</v>
          </cell>
        </row>
        <row r="9">
          <cell r="A9">
            <v>3</v>
          </cell>
          <cell r="B9" t="str">
            <v>DES VIGNES</v>
          </cell>
          <cell r="C9" t="str">
            <v>JADA</v>
          </cell>
          <cell r="M9">
            <v>999</v>
          </cell>
          <cell r="Q9">
            <v>999</v>
          </cell>
        </row>
        <row r="10">
          <cell r="A10">
            <v>4</v>
          </cell>
          <cell r="B10" t="str">
            <v>FABRES</v>
          </cell>
          <cell r="C10" t="str">
            <v>HALEIGH</v>
          </cell>
          <cell r="M10">
            <v>999</v>
          </cell>
          <cell r="Q10">
            <v>999</v>
          </cell>
        </row>
        <row r="11">
          <cell r="A11">
            <v>5</v>
          </cell>
          <cell r="M11">
            <v>999</v>
          </cell>
          <cell r="Q11">
            <v>999</v>
          </cell>
        </row>
        <row r="12">
          <cell r="A12">
            <v>6</v>
          </cell>
          <cell r="M12">
            <v>999</v>
          </cell>
          <cell r="Q12">
            <v>999</v>
          </cell>
        </row>
        <row r="13">
          <cell r="A13">
            <v>7</v>
          </cell>
          <cell r="M13">
            <v>999</v>
          </cell>
          <cell r="Q13">
            <v>999</v>
          </cell>
        </row>
        <row r="14">
          <cell r="A14">
            <v>8</v>
          </cell>
          <cell r="M14">
            <v>999</v>
          </cell>
          <cell r="Q14">
            <v>999</v>
          </cell>
        </row>
        <row r="15">
          <cell r="A15">
            <v>9</v>
          </cell>
          <cell r="M15">
            <v>999</v>
          </cell>
          <cell r="Q15">
            <v>999</v>
          </cell>
        </row>
        <row r="16">
          <cell r="A16">
            <v>10</v>
          </cell>
          <cell r="M16">
            <v>999</v>
          </cell>
          <cell r="Q16">
            <v>999</v>
          </cell>
        </row>
        <row r="17">
          <cell r="A17">
            <v>11</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4 Nov. RR G1 - G2"/>
      <sheetName val="Girls'14Nov.RR G1 - G2"/>
      <sheetName val="Boys Si Main Draw Sign-in sheet"/>
      <sheetName val="Boys Si Main Draw Prep"/>
      <sheetName val="Boys 14 Novice "/>
      <sheetName val="Boys Si Main 24&amp;32"/>
      <sheetName val="Girl Si Main Draw Sign-in sh"/>
      <sheetName val="Girls Si Main Draw Prep"/>
      <sheetName val="Girls 14 Novice "/>
      <sheetName val="Girls Si Main 24&amp;32"/>
      <sheetName val="Boys Si Consol Sign-in sheet"/>
      <sheetName val="Boys 10 Si Con Prep"/>
      <sheetName val="Boys Si Consol 16"/>
      <sheetName val="Boys Si Consol "/>
      <sheetName val="Boys Si Consol 32"/>
      <sheetName val="Girls Si Consol Sign-in sh"/>
      <sheetName val="Girls 10 Si Consol Prep"/>
      <sheetName val="Girls 10 Si Consol"/>
      <sheetName val="Girls Si Consol 24"/>
      <sheetName val="Girls Si Consol 32"/>
      <sheetName val="Boys 10 Do Sign-in sheet"/>
      <sheetName val="Boys Do Main Draw Prep"/>
      <sheetName val="Boys 10 Do Main "/>
      <sheetName val="Girls 10 Do Sign-in sheet"/>
      <sheetName val="Girls Do Main Draw Prep"/>
      <sheetName val="Girls 10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sheetData sheetId="1">
        <row r="10">
          <cell r="A10" t="str">
            <v>12th - 18th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sheetData>
      <sheetData sheetId="3"/>
      <sheetData sheetId="4"/>
      <sheetData sheetId="5"/>
      <sheetData sheetId="6"/>
      <sheetData sheetId="7"/>
      <sheetData sheetId="8"/>
      <sheetData sheetId="9"/>
      <sheetData sheetId="10"/>
      <sheetData sheetId="11"/>
      <sheetData sheetId="12">
        <row r="5">
          <cell r="R5">
            <v>0</v>
          </cell>
        </row>
        <row r="7">
          <cell r="A7">
            <v>1</v>
          </cell>
          <cell r="M7">
            <v>999</v>
          </cell>
          <cell r="Q7">
            <v>999</v>
          </cell>
        </row>
        <row r="8">
          <cell r="A8">
            <v>2</v>
          </cell>
          <cell r="B8" t="str">
            <v>GEORGE</v>
          </cell>
          <cell r="C8" t="str">
            <v>ENOCH</v>
          </cell>
          <cell r="M8">
            <v>999</v>
          </cell>
          <cell r="Q8">
            <v>999</v>
          </cell>
        </row>
        <row r="9">
          <cell r="A9">
            <v>3</v>
          </cell>
          <cell r="B9" t="str">
            <v>DUCHESNE</v>
          </cell>
          <cell r="C9" t="str">
            <v>JEAN-LUC</v>
          </cell>
          <cell r="M9">
            <v>999</v>
          </cell>
          <cell r="Q9">
            <v>999</v>
          </cell>
        </row>
        <row r="10">
          <cell r="A10">
            <v>4</v>
          </cell>
          <cell r="B10" t="str">
            <v>ROSS-DICK</v>
          </cell>
          <cell r="C10" t="str">
            <v>ELLIOT</v>
          </cell>
          <cell r="M10">
            <v>999</v>
          </cell>
          <cell r="Q10">
            <v>999</v>
          </cell>
        </row>
        <row r="11">
          <cell r="A11">
            <v>5</v>
          </cell>
          <cell r="B11" t="str">
            <v>MC KENZIE</v>
          </cell>
          <cell r="C11" t="str">
            <v>PIERCE</v>
          </cell>
          <cell r="M11">
            <v>999</v>
          </cell>
          <cell r="Q11">
            <v>999</v>
          </cell>
        </row>
        <row r="12">
          <cell r="A12">
            <v>6</v>
          </cell>
          <cell r="M12">
            <v>999</v>
          </cell>
          <cell r="Q12">
            <v>999</v>
          </cell>
        </row>
        <row r="13">
          <cell r="A13">
            <v>7</v>
          </cell>
          <cell r="M13">
            <v>999</v>
          </cell>
          <cell r="Q13">
            <v>999</v>
          </cell>
        </row>
        <row r="14">
          <cell r="A14">
            <v>8</v>
          </cell>
          <cell r="M14">
            <v>999</v>
          </cell>
          <cell r="Q14">
            <v>999</v>
          </cell>
        </row>
        <row r="15">
          <cell r="A15">
            <v>9</v>
          </cell>
          <cell r="M15">
            <v>999</v>
          </cell>
          <cell r="Q15">
            <v>999</v>
          </cell>
        </row>
        <row r="16">
          <cell r="A16">
            <v>10</v>
          </cell>
          <cell r="M16">
            <v>999</v>
          </cell>
          <cell r="Q16">
            <v>999</v>
          </cell>
        </row>
        <row r="17">
          <cell r="A17">
            <v>11</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sheetData sheetId="14"/>
      <sheetData sheetId="15"/>
      <sheetData sheetId="16">
        <row r="5">
          <cell r="R5">
            <v>0</v>
          </cell>
        </row>
        <row r="7">
          <cell r="A7">
            <v>1</v>
          </cell>
          <cell r="B7" t="str">
            <v>CARRINGTON</v>
          </cell>
          <cell r="C7" t="str">
            <v>LAUREN</v>
          </cell>
          <cell r="M7">
            <v>999</v>
          </cell>
          <cell r="Q7">
            <v>999</v>
          </cell>
        </row>
        <row r="8">
          <cell r="A8">
            <v>2</v>
          </cell>
          <cell r="B8" t="str">
            <v>GOVIA</v>
          </cell>
          <cell r="C8" t="str">
            <v>BIANCA</v>
          </cell>
          <cell r="M8">
            <v>999</v>
          </cell>
          <cell r="Q8">
            <v>999</v>
          </cell>
        </row>
        <row r="9">
          <cell r="A9">
            <v>3</v>
          </cell>
          <cell r="B9" t="str">
            <v>LAW</v>
          </cell>
          <cell r="C9" t="str">
            <v>JADE</v>
          </cell>
          <cell r="M9">
            <v>999</v>
          </cell>
          <cell r="Q9">
            <v>999</v>
          </cell>
        </row>
        <row r="10">
          <cell r="A10">
            <v>4</v>
          </cell>
          <cell r="B10" t="str">
            <v>MERRY</v>
          </cell>
          <cell r="C10" t="str">
            <v>CHARLOTTE</v>
          </cell>
          <cell r="M10">
            <v>999</v>
          </cell>
          <cell r="Q10">
            <v>999</v>
          </cell>
        </row>
        <row r="11">
          <cell r="A11">
            <v>5</v>
          </cell>
          <cell r="M11">
            <v>999</v>
          </cell>
          <cell r="Q11">
            <v>999</v>
          </cell>
        </row>
        <row r="12">
          <cell r="A12">
            <v>6</v>
          </cell>
          <cell r="M12">
            <v>999</v>
          </cell>
          <cell r="Q12">
            <v>999</v>
          </cell>
        </row>
        <row r="13">
          <cell r="A13">
            <v>7</v>
          </cell>
          <cell r="M13">
            <v>999</v>
          </cell>
          <cell r="Q13">
            <v>999</v>
          </cell>
        </row>
        <row r="14">
          <cell r="A14">
            <v>8</v>
          </cell>
          <cell r="M14">
            <v>999</v>
          </cell>
          <cell r="Q14">
            <v>999</v>
          </cell>
        </row>
        <row r="15">
          <cell r="A15">
            <v>9</v>
          </cell>
          <cell r="M15">
            <v>999</v>
          </cell>
          <cell r="Q15">
            <v>999</v>
          </cell>
        </row>
        <row r="16">
          <cell r="A16">
            <v>10</v>
          </cell>
          <cell r="M16">
            <v>999</v>
          </cell>
          <cell r="Q16">
            <v>999</v>
          </cell>
        </row>
        <row r="17">
          <cell r="A17">
            <v>11</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0 RR G1 - G4"/>
      <sheetName val="Girls'10 RR G1 - G2"/>
      <sheetName val="Boys Si Main Draw Sign-in sheet"/>
      <sheetName val="Boys Si Main Draw Prep"/>
      <sheetName val="Boys 10 Si Main "/>
      <sheetName val="Boys Si Main 24&amp;32"/>
      <sheetName val="Girl Si Main Draw Sign-in sh"/>
      <sheetName val="Girls Si Main Draw Prep"/>
      <sheetName val="Girls 10 Si Main "/>
      <sheetName val="Girls Si Main 24&amp;32"/>
      <sheetName val="Boys Si Consol Sign-in sheet"/>
      <sheetName val="Boys 10 Si Con Prep"/>
      <sheetName val="Boys Si Consol 16"/>
      <sheetName val="Boys 10 Si Consol "/>
      <sheetName val="Boys Si Consol 32"/>
      <sheetName val="Girls Si Consol Sign-in sh"/>
      <sheetName val="Girls 10 Si Consol Prep"/>
      <sheetName val="Girls 10 Si Consol"/>
      <sheetName val="Girls Si Consol 24"/>
      <sheetName val="Girls Si Consol 32"/>
      <sheetName val="Boys 10 Do Sign-in sheet"/>
      <sheetName val="Boys Do Main Draw Prep"/>
      <sheetName val="Boys 10 Do Main "/>
      <sheetName val="Girls 10 Do Sign-in sheet"/>
      <sheetName val="Girls Do Main Draw Prep"/>
      <sheetName val="Girls 10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sheetData sheetId="1">
        <row r="10">
          <cell r="A10" t="str">
            <v>12th-18th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R5">
            <v>0</v>
          </cell>
        </row>
        <row r="7">
          <cell r="A7">
            <v>1</v>
          </cell>
          <cell r="B7" t="str">
            <v>ROBERTS</v>
          </cell>
          <cell r="C7" t="str">
            <v>CHRISTOPHER</v>
          </cell>
          <cell r="M7">
            <v>999</v>
          </cell>
          <cell r="P7">
            <v>0</v>
          </cell>
          <cell r="Q7">
            <v>999</v>
          </cell>
        </row>
        <row r="8">
          <cell r="A8">
            <v>2</v>
          </cell>
          <cell r="B8" t="str">
            <v>CHUNG</v>
          </cell>
          <cell r="C8" t="str">
            <v>THOMAS</v>
          </cell>
          <cell r="M8">
            <v>999</v>
          </cell>
          <cell r="P8">
            <v>0</v>
          </cell>
          <cell r="Q8">
            <v>999</v>
          </cell>
        </row>
        <row r="9">
          <cell r="A9">
            <v>3</v>
          </cell>
          <cell r="B9" t="str">
            <v>WILLIAMS</v>
          </cell>
          <cell r="C9" t="str">
            <v>KAIDON-JOSEPH</v>
          </cell>
          <cell r="M9">
            <v>999</v>
          </cell>
          <cell r="P9">
            <v>0</v>
          </cell>
          <cell r="Q9">
            <v>999</v>
          </cell>
        </row>
        <row r="10">
          <cell r="A10">
            <v>4</v>
          </cell>
          <cell r="B10" t="str">
            <v>BORDE</v>
          </cell>
          <cell r="C10" t="str">
            <v>MATTHEW</v>
          </cell>
          <cell r="M10">
            <v>999</v>
          </cell>
          <cell r="P10">
            <v>0</v>
          </cell>
          <cell r="Q10">
            <v>999</v>
          </cell>
        </row>
        <row r="11">
          <cell r="A11">
            <v>5</v>
          </cell>
          <cell r="B11" t="str">
            <v>D'ARCY</v>
          </cell>
          <cell r="C11" t="str">
            <v>DOMINIC</v>
          </cell>
          <cell r="M11">
            <v>999</v>
          </cell>
          <cell r="P11">
            <v>0</v>
          </cell>
          <cell r="Q11">
            <v>999</v>
          </cell>
        </row>
        <row r="12">
          <cell r="A12">
            <v>6</v>
          </cell>
          <cell r="B12" t="str">
            <v>RAMPERSAD</v>
          </cell>
          <cell r="C12" t="str">
            <v>JADEN</v>
          </cell>
          <cell r="M12">
            <v>999</v>
          </cell>
          <cell r="P12">
            <v>0</v>
          </cell>
          <cell r="Q12">
            <v>999</v>
          </cell>
        </row>
        <row r="13">
          <cell r="A13">
            <v>7</v>
          </cell>
          <cell r="B13" t="str">
            <v>GEORGE</v>
          </cell>
          <cell r="C13" t="str">
            <v>EZEKIEL</v>
          </cell>
          <cell r="M13">
            <v>999</v>
          </cell>
          <cell r="P13">
            <v>0</v>
          </cell>
          <cell r="Q13">
            <v>999</v>
          </cell>
        </row>
        <row r="14">
          <cell r="A14">
            <v>8</v>
          </cell>
          <cell r="B14" t="str">
            <v>MARTIN</v>
          </cell>
          <cell r="C14" t="str">
            <v>NATHEN</v>
          </cell>
          <cell r="M14">
            <v>999</v>
          </cell>
          <cell r="P14">
            <v>0</v>
          </cell>
          <cell r="Q14">
            <v>999</v>
          </cell>
        </row>
        <row r="15">
          <cell r="A15">
            <v>9</v>
          </cell>
          <cell r="B15" t="str">
            <v>MANCHIKANT</v>
          </cell>
          <cell r="C15" t="str">
            <v>SYAM</v>
          </cell>
          <cell r="M15">
            <v>999</v>
          </cell>
          <cell r="P15">
            <v>0</v>
          </cell>
          <cell r="Q15">
            <v>999</v>
          </cell>
        </row>
        <row r="16">
          <cell r="A16">
            <v>10</v>
          </cell>
          <cell r="B16" t="str">
            <v>GRAHAM</v>
          </cell>
          <cell r="C16" t="str">
            <v>MATHIAS</v>
          </cell>
          <cell r="M16">
            <v>999</v>
          </cell>
          <cell r="P16">
            <v>0</v>
          </cell>
          <cell r="Q16">
            <v>999</v>
          </cell>
        </row>
        <row r="17">
          <cell r="A17">
            <v>11</v>
          </cell>
          <cell r="B17" t="str">
            <v>GREAVES</v>
          </cell>
          <cell r="C17" t="str">
            <v>CAREY</v>
          </cell>
          <cell r="M17">
            <v>999</v>
          </cell>
          <cell r="P17">
            <v>0</v>
          </cell>
          <cell r="Q17">
            <v>999</v>
          </cell>
        </row>
        <row r="18">
          <cell r="A18">
            <v>12</v>
          </cell>
          <cell r="B18" t="str">
            <v>READY</v>
          </cell>
          <cell r="C18" t="str">
            <v>NICHOLAS</v>
          </cell>
          <cell r="M18">
            <v>999</v>
          </cell>
          <cell r="P18">
            <v>0</v>
          </cell>
          <cell r="Q18">
            <v>999</v>
          </cell>
        </row>
        <row r="19">
          <cell r="A19">
            <v>13</v>
          </cell>
          <cell r="B19" t="str">
            <v>CHAMBERLAIN</v>
          </cell>
          <cell r="C19" t="str">
            <v>TYLER</v>
          </cell>
          <cell r="M19">
            <v>999</v>
          </cell>
          <cell r="P19">
            <v>0</v>
          </cell>
          <cell r="Q19">
            <v>999</v>
          </cell>
        </row>
        <row r="20">
          <cell r="A20">
            <v>14</v>
          </cell>
          <cell r="B20" t="str">
            <v>MOHAMMED</v>
          </cell>
          <cell r="C20" t="str">
            <v>HALEEM</v>
          </cell>
          <cell r="M20">
            <v>999</v>
          </cell>
          <cell r="P20">
            <v>0</v>
          </cell>
          <cell r="Q20">
            <v>999</v>
          </cell>
        </row>
        <row r="21">
          <cell r="A21">
            <v>15</v>
          </cell>
          <cell r="B21" t="str">
            <v>SHEPPARD</v>
          </cell>
          <cell r="C21" t="str">
            <v>DECLAN</v>
          </cell>
          <cell r="M21">
            <v>999</v>
          </cell>
          <cell r="P21">
            <v>0</v>
          </cell>
          <cell r="Q21">
            <v>999</v>
          </cell>
        </row>
        <row r="22">
          <cell r="A22">
            <v>16</v>
          </cell>
          <cell r="B22" t="str">
            <v>PASEA</v>
          </cell>
          <cell r="C22" t="str">
            <v>TIM</v>
          </cell>
          <cell r="M22">
            <v>999</v>
          </cell>
          <cell r="P22">
            <v>0</v>
          </cell>
          <cell r="Q22">
            <v>999</v>
          </cell>
        </row>
        <row r="23">
          <cell r="A23">
            <v>17</v>
          </cell>
          <cell r="B23" t="str">
            <v>VILAIN</v>
          </cell>
          <cell r="C23" t="str">
            <v>NICHOLAS</v>
          </cell>
          <cell r="M23">
            <v>999</v>
          </cell>
          <cell r="P23">
            <v>0</v>
          </cell>
          <cell r="Q23">
            <v>999</v>
          </cell>
        </row>
        <row r="24">
          <cell r="A24">
            <v>18</v>
          </cell>
          <cell r="M24">
            <v>999</v>
          </cell>
          <cell r="P24">
            <v>0</v>
          </cell>
          <cell r="Q24">
            <v>999</v>
          </cell>
        </row>
        <row r="25">
          <cell r="A25">
            <v>19</v>
          </cell>
          <cell r="M25">
            <v>999</v>
          </cell>
          <cell r="P25">
            <v>0</v>
          </cell>
          <cell r="Q25">
            <v>999</v>
          </cell>
        </row>
        <row r="26">
          <cell r="A26">
            <v>20</v>
          </cell>
          <cell r="M26">
            <v>999</v>
          </cell>
          <cell r="P26">
            <v>0</v>
          </cell>
          <cell r="Q26">
            <v>999</v>
          </cell>
        </row>
        <row r="27">
          <cell r="A27">
            <v>21</v>
          </cell>
          <cell r="M27">
            <v>999</v>
          </cell>
          <cell r="P27">
            <v>0</v>
          </cell>
          <cell r="Q27">
            <v>999</v>
          </cell>
        </row>
        <row r="28">
          <cell r="A28">
            <v>22</v>
          </cell>
          <cell r="M28">
            <v>999</v>
          </cell>
          <cell r="P28">
            <v>0</v>
          </cell>
          <cell r="Q28">
            <v>999</v>
          </cell>
        </row>
        <row r="29">
          <cell r="A29">
            <v>23</v>
          </cell>
          <cell r="M29">
            <v>999</v>
          </cell>
          <cell r="P29">
            <v>0</v>
          </cell>
          <cell r="Q29">
            <v>999</v>
          </cell>
        </row>
        <row r="30">
          <cell r="A30">
            <v>24</v>
          </cell>
          <cell r="M30">
            <v>999</v>
          </cell>
          <cell r="P30">
            <v>0</v>
          </cell>
          <cell r="Q30">
            <v>999</v>
          </cell>
        </row>
        <row r="31">
          <cell r="A31">
            <v>25</v>
          </cell>
          <cell r="M31">
            <v>999</v>
          </cell>
          <cell r="P31">
            <v>0</v>
          </cell>
          <cell r="Q31">
            <v>999</v>
          </cell>
        </row>
        <row r="32">
          <cell r="A32">
            <v>26</v>
          </cell>
          <cell r="M32">
            <v>999</v>
          </cell>
          <cell r="P32">
            <v>0</v>
          </cell>
          <cell r="Q32">
            <v>999</v>
          </cell>
        </row>
        <row r="33">
          <cell r="A33">
            <v>27</v>
          </cell>
          <cell r="M33">
            <v>999</v>
          </cell>
          <cell r="P33">
            <v>0</v>
          </cell>
          <cell r="Q33">
            <v>999</v>
          </cell>
        </row>
        <row r="34">
          <cell r="A34">
            <v>28</v>
          </cell>
          <cell r="M34">
            <v>999</v>
          </cell>
          <cell r="P34">
            <v>0</v>
          </cell>
          <cell r="Q34">
            <v>999</v>
          </cell>
        </row>
        <row r="35">
          <cell r="A35">
            <v>29</v>
          </cell>
          <cell r="M35">
            <v>999</v>
          </cell>
          <cell r="P35">
            <v>0</v>
          </cell>
          <cell r="Q35">
            <v>999</v>
          </cell>
        </row>
        <row r="36">
          <cell r="A36">
            <v>30</v>
          </cell>
          <cell r="M36">
            <v>999</v>
          </cell>
          <cell r="P36">
            <v>0</v>
          </cell>
          <cell r="Q36">
            <v>999</v>
          </cell>
        </row>
        <row r="37">
          <cell r="A37">
            <v>31</v>
          </cell>
          <cell r="M37">
            <v>999</v>
          </cell>
          <cell r="P37">
            <v>0</v>
          </cell>
          <cell r="Q37">
            <v>999</v>
          </cell>
        </row>
        <row r="38">
          <cell r="A38">
            <v>32</v>
          </cell>
          <cell r="M38">
            <v>999</v>
          </cell>
          <cell r="P38">
            <v>0</v>
          </cell>
          <cell r="Q38">
            <v>999</v>
          </cell>
        </row>
        <row r="39">
          <cell r="A39">
            <v>33</v>
          </cell>
          <cell r="M39">
            <v>999</v>
          </cell>
          <cell r="P39">
            <v>0</v>
          </cell>
          <cell r="Q39">
            <v>999</v>
          </cell>
        </row>
        <row r="40">
          <cell r="A40">
            <v>34</v>
          </cell>
          <cell r="M40">
            <v>999</v>
          </cell>
          <cell r="P40">
            <v>0</v>
          </cell>
          <cell r="Q40">
            <v>999</v>
          </cell>
        </row>
        <row r="41">
          <cell r="A41">
            <v>35</v>
          </cell>
          <cell r="M41">
            <v>999</v>
          </cell>
          <cell r="P41">
            <v>0</v>
          </cell>
          <cell r="Q41">
            <v>999</v>
          </cell>
        </row>
        <row r="42">
          <cell r="A42">
            <v>36</v>
          </cell>
          <cell r="M42">
            <v>999</v>
          </cell>
          <cell r="P42">
            <v>0</v>
          </cell>
          <cell r="Q42">
            <v>999</v>
          </cell>
        </row>
        <row r="43">
          <cell r="A43">
            <v>37</v>
          </cell>
          <cell r="M43">
            <v>999</v>
          </cell>
          <cell r="P43">
            <v>0</v>
          </cell>
          <cell r="Q43">
            <v>999</v>
          </cell>
        </row>
        <row r="44">
          <cell r="A44">
            <v>38</v>
          </cell>
          <cell r="M44">
            <v>999</v>
          </cell>
          <cell r="P44">
            <v>0</v>
          </cell>
          <cell r="Q44">
            <v>999</v>
          </cell>
        </row>
        <row r="45">
          <cell r="A45">
            <v>39</v>
          </cell>
          <cell r="M45">
            <v>999</v>
          </cell>
          <cell r="P45">
            <v>0</v>
          </cell>
          <cell r="Q45">
            <v>999</v>
          </cell>
        </row>
        <row r="46">
          <cell r="A46">
            <v>40</v>
          </cell>
          <cell r="M46">
            <v>999</v>
          </cell>
          <cell r="P46">
            <v>0</v>
          </cell>
          <cell r="Q46">
            <v>999</v>
          </cell>
        </row>
        <row r="47">
          <cell r="A47">
            <v>41</v>
          </cell>
          <cell r="M47">
            <v>999</v>
          </cell>
          <cell r="P47">
            <v>0</v>
          </cell>
          <cell r="Q47">
            <v>999</v>
          </cell>
        </row>
        <row r="48">
          <cell r="A48">
            <v>42</v>
          </cell>
          <cell r="M48">
            <v>999</v>
          </cell>
          <cell r="P48">
            <v>0</v>
          </cell>
          <cell r="Q48">
            <v>999</v>
          </cell>
        </row>
        <row r="49">
          <cell r="A49">
            <v>43</v>
          </cell>
          <cell r="M49">
            <v>999</v>
          </cell>
          <cell r="P49">
            <v>0</v>
          </cell>
          <cell r="Q49">
            <v>999</v>
          </cell>
        </row>
        <row r="50">
          <cell r="A50">
            <v>44</v>
          </cell>
          <cell r="M50">
            <v>999</v>
          </cell>
          <cell r="P50">
            <v>0</v>
          </cell>
          <cell r="Q50">
            <v>999</v>
          </cell>
        </row>
        <row r="51">
          <cell r="A51">
            <v>45</v>
          </cell>
          <cell r="M51">
            <v>999</v>
          </cell>
          <cell r="P51">
            <v>0</v>
          </cell>
          <cell r="Q51">
            <v>999</v>
          </cell>
        </row>
        <row r="52">
          <cell r="A52">
            <v>46</v>
          </cell>
          <cell r="M52">
            <v>999</v>
          </cell>
          <cell r="P52">
            <v>0</v>
          </cell>
          <cell r="Q52">
            <v>999</v>
          </cell>
        </row>
        <row r="53">
          <cell r="A53">
            <v>47</v>
          </cell>
          <cell r="M53">
            <v>999</v>
          </cell>
          <cell r="P53">
            <v>0</v>
          </cell>
          <cell r="Q53">
            <v>999</v>
          </cell>
        </row>
        <row r="54">
          <cell r="A54">
            <v>48</v>
          </cell>
          <cell r="M54">
            <v>999</v>
          </cell>
          <cell r="P54">
            <v>0</v>
          </cell>
          <cell r="Q54">
            <v>999</v>
          </cell>
        </row>
        <row r="55">
          <cell r="A55">
            <v>49</v>
          </cell>
          <cell r="M55">
            <v>999</v>
          </cell>
          <cell r="P55">
            <v>0</v>
          </cell>
          <cell r="Q55">
            <v>999</v>
          </cell>
        </row>
        <row r="56">
          <cell r="A56">
            <v>50</v>
          </cell>
          <cell r="M56">
            <v>999</v>
          </cell>
          <cell r="P56">
            <v>0</v>
          </cell>
          <cell r="Q56">
            <v>999</v>
          </cell>
        </row>
        <row r="57">
          <cell r="A57">
            <v>51</v>
          </cell>
          <cell r="M57">
            <v>999</v>
          </cell>
          <cell r="P57">
            <v>0</v>
          </cell>
          <cell r="Q57">
            <v>999</v>
          </cell>
        </row>
        <row r="58">
          <cell r="A58">
            <v>52</v>
          </cell>
          <cell r="M58">
            <v>999</v>
          </cell>
          <cell r="P58">
            <v>0</v>
          </cell>
          <cell r="Q58">
            <v>999</v>
          </cell>
        </row>
        <row r="59">
          <cell r="A59">
            <v>53</v>
          </cell>
          <cell r="M59">
            <v>999</v>
          </cell>
          <cell r="P59">
            <v>0</v>
          </cell>
          <cell r="Q59">
            <v>999</v>
          </cell>
        </row>
        <row r="60">
          <cell r="A60">
            <v>54</v>
          </cell>
          <cell r="M60">
            <v>999</v>
          </cell>
          <cell r="P60">
            <v>0</v>
          </cell>
          <cell r="Q60">
            <v>999</v>
          </cell>
        </row>
        <row r="61">
          <cell r="A61">
            <v>55</v>
          </cell>
          <cell r="M61">
            <v>999</v>
          </cell>
          <cell r="P61">
            <v>0</v>
          </cell>
          <cell r="Q61">
            <v>999</v>
          </cell>
        </row>
        <row r="62">
          <cell r="A62">
            <v>56</v>
          </cell>
          <cell r="M62">
            <v>999</v>
          </cell>
          <cell r="P62">
            <v>0</v>
          </cell>
          <cell r="Q62">
            <v>999</v>
          </cell>
        </row>
        <row r="63">
          <cell r="A63">
            <v>57</v>
          </cell>
          <cell r="M63">
            <v>999</v>
          </cell>
          <cell r="P63">
            <v>0</v>
          </cell>
          <cell r="Q63">
            <v>999</v>
          </cell>
        </row>
        <row r="64">
          <cell r="A64">
            <v>58</v>
          </cell>
          <cell r="M64">
            <v>999</v>
          </cell>
          <cell r="P64">
            <v>0</v>
          </cell>
          <cell r="Q64">
            <v>999</v>
          </cell>
        </row>
        <row r="65">
          <cell r="A65">
            <v>59</v>
          </cell>
          <cell r="M65">
            <v>999</v>
          </cell>
          <cell r="P65">
            <v>0</v>
          </cell>
          <cell r="Q65">
            <v>999</v>
          </cell>
        </row>
        <row r="66">
          <cell r="A66">
            <v>60</v>
          </cell>
          <cell r="M66">
            <v>999</v>
          </cell>
          <cell r="P66">
            <v>0</v>
          </cell>
          <cell r="Q66">
            <v>999</v>
          </cell>
        </row>
        <row r="67">
          <cell r="A67">
            <v>61</v>
          </cell>
          <cell r="M67">
            <v>999</v>
          </cell>
          <cell r="P67">
            <v>0</v>
          </cell>
          <cell r="Q67">
            <v>999</v>
          </cell>
        </row>
        <row r="68">
          <cell r="A68">
            <v>62</v>
          </cell>
          <cell r="M68">
            <v>999</v>
          </cell>
          <cell r="P68">
            <v>0</v>
          </cell>
          <cell r="Q68">
            <v>999</v>
          </cell>
        </row>
        <row r="69">
          <cell r="A69">
            <v>63</v>
          </cell>
          <cell r="M69">
            <v>999</v>
          </cell>
          <cell r="P69">
            <v>0</v>
          </cell>
          <cell r="Q69">
            <v>999</v>
          </cell>
        </row>
        <row r="70">
          <cell r="A70">
            <v>64</v>
          </cell>
          <cell r="M70">
            <v>999</v>
          </cell>
          <cell r="P70">
            <v>0</v>
          </cell>
          <cell r="Q70">
            <v>999</v>
          </cell>
        </row>
        <row r="71">
          <cell r="A71">
            <v>65</v>
          </cell>
          <cell r="M71">
            <v>999</v>
          </cell>
          <cell r="P71">
            <v>0</v>
          </cell>
          <cell r="Q71">
            <v>999</v>
          </cell>
        </row>
        <row r="72">
          <cell r="A72">
            <v>66</v>
          </cell>
          <cell r="M72">
            <v>999</v>
          </cell>
          <cell r="P72">
            <v>0</v>
          </cell>
          <cell r="Q72">
            <v>999</v>
          </cell>
        </row>
        <row r="73">
          <cell r="A73">
            <v>67</v>
          </cell>
          <cell r="M73">
            <v>999</v>
          </cell>
          <cell r="P73">
            <v>0</v>
          </cell>
          <cell r="Q73">
            <v>999</v>
          </cell>
        </row>
        <row r="74">
          <cell r="A74">
            <v>68</v>
          </cell>
          <cell r="M74">
            <v>999</v>
          </cell>
          <cell r="P74">
            <v>0</v>
          </cell>
          <cell r="Q74">
            <v>999</v>
          </cell>
        </row>
        <row r="75">
          <cell r="A75">
            <v>69</v>
          </cell>
          <cell r="M75">
            <v>999</v>
          </cell>
          <cell r="P75">
            <v>0</v>
          </cell>
          <cell r="Q75">
            <v>999</v>
          </cell>
        </row>
        <row r="76">
          <cell r="A76">
            <v>70</v>
          </cell>
          <cell r="M76">
            <v>999</v>
          </cell>
          <cell r="P76">
            <v>0</v>
          </cell>
          <cell r="Q76">
            <v>999</v>
          </cell>
        </row>
        <row r="77">
          <cell r="A77">
            <v>71</v>
          </cell>
          <cell r="M77">
            <v>999</v>
          </cell>
          <cell r="P77">
            <v>0</v>
          </cell>
          <cell r="Q77">
            <v>999</v>
          </cell>
        </row>
        <row r="78">
          <cell r="A78">
            <v>72</v>
          </cell>
          <cell r="M78">
            <v>999</v>
          </cell>
          <cell r="P78">
            <v>0</v>
          </cell>
          <cell r="Q78">
            <v>999</v>
          </cell>
        </row>
        <row r="79">
          <cell r="A79">
            <v>73</v>
          </cell>
          <cell r="M79">
            <v>999</v>
          </cell>
          <cell r="P79">
            <v>0</v>
          </cell>
          <cell r="Q79">
            <v>999</v>
          </cell>
        </row>
        <row r="80">
          <cell r="A80">
            <v>74</v>
          </cell>
          <cell r="M80">
            <v>999</v>
          </cell>
          <cell r="P80">
            <v>0</v>
          </cell>
          <cell r="Q80">
            <v>999</v>
          </cell>
        </row>
        <row r="81">
          <cell r="A81">
            <v>75</v>
          </cell>
          <cell r="M81">
            <v>999</v>
          </cell>
          <cell r="P81">
            <v>0</v>
          </cell>
          <cell r="Q81">
            <v>999</v>
          </cell>
        </row>
        <row r="82">
          <cell r="A82">
            <v>76</v>
          </cell>
          <cell r="M82">
            <v>999</v>
          </cell>
          <cell r="P82">
            <v>0</v>
          </cell>
          <cell r="Q82">
            <v>999</v>
          </cell>
        </row>
        <row r="83">
          <cell r="A83">
            <v>77</v>
          </cell>
          <cell r="M83">
            <v>999</v>
          </cell>
          <cell r="P83">
            <v>0</v>
          </cell>
          <cell r="Q83">
            <v>999</v>
          </cell>
        </row>
        <row r="84">
          <cell r="A84">
            <v>78</v>
          </cell>
          <cell r="M84">
            <v>999</v>
          </cell>
          <cell r="P84">
            <v>0</v>
          </cell>
          <cell r="Q84">
            <v>999</v>
          </cell>
        </row>
        <row r="85">
          <cell r="A85">
            <v>79</v>
          </cell>
          <cell r="M85">
            <v>999</v>
          </cell>
          <cell r="P85">
            <v>0</v>
          </cell>
          <cell r="Q85">
            <v>999</v>
          </cell>
        </row>
        <row r="86">
          <cell r="A86">
            <v>80</v>
          </cell>
          <cell r="M86">
            <v>999</v>
          </cell>
          <cell r="P86">
            <v>0</v>
          </cell>
          <cell r="Q86">
            <v>999</v>
          </cell>
        </row>
        <row r="87">
          <cell r="A87">
            <v>81</v>
          </cell>
          <cell r="M87">
            <v>999</v>
          </cell>
          <cell r="P87">
            <v>0</v>
          </cell>
          <cell r="Q87">
            <v>999</v>
          </cell>
        </row>
        <row r="88">
          <cell r="A88">
            <v>82</v>
          </cell>
          <cell r="M88">
            <v>999</v>
          </cell>
          <cell r="P88">
            <v>0</v>
          </cell>
          <cell r="Q88">
            <v>999</v>
          </cell>
        </row>
        <row r="89">
          <cell r="A89">
            <v>83</v>
          </cell>
          <cell r="M89">
            <v>999</v>
          </cell>
          <cell r="P89">
            <v>0</v>
          </cell>
          <cell r="Q89">
            <v>999</v>
          </cell>
        </row>
        <row r="90">
          <cell r="A90">
            <v>84</v>
          </cell>
          <cell r="M90">
            <v>999</v>
          </cell>
          <cell r="P90">
            <v>0</v>
          </cell>
          <cell r="Q90">
            <v>999</v>
          </cell>
        </row>
        <row r="91">
          <cell r="A91">
            <v>85</v>
          </cell>
          <cell r="M91">
            <v>999</v>
          </cell>
          <cell r="P91">
            <v>0</v>
          </cell>
          <cell r="Q91">
            <v>999</v>
          </cell>
        </row>
        <row r="92">
          <cell r="A92">
            <v>86</v>
          </cell>
          <cell r="M92">
            <v>999</v>
          </cell>
          <cell r="P92">
            <v>0</v>
          </cell>
          <cell r="Q92">
            <v>999</v>
          </cell>
        </row>
        <row r="93">
          <cell r="A93">
            <v>87</v>
          </cell>
          <cell r="M93">
            <v>999</v>
          </cell>
          <cell r="P93">
            <v>0</v>
          </cell>
          <cell r="Q93">
            <v>999</v>
          </cell>
        </row>
        <row r="94">
          <cell r="A94">
            <v>88</v>
          </cell>
          <cell r="M94">
            <v>999</v>
          </cell>
          <cell r="P94">
            <v>0</v>
          </cell>
          <cell r="Q94">
            <v>999</v>
          </cell>
        </row>
        <row r="95">
          <cell r="A95">
            <v>89</v>
          </cell>
          <cell r="M95">
            <v>999</v>
          </cell>
          <cell r="P95">
            <v>0</v>
          </cell>
          <cell r="Q95">
            <v>999</v>
          </cell>
        </row>
        <row r="96">
          <cell r="A96">
            <v>90</v>
          </cell>
          <cell r="M96">
            <v>999</v>
          </cell>
          <cell r="P96">
            <v>0</v>
          </cell>
          <cell r="Q96">
            <v>999</v>
          </cell>
        </row>
        <row r="97">
          <cell r="A97">
            <v>91</v>
          </cell>
          <cell r="M97">
            <v>999</v>
          </cell>
          <cell r="P97">
            <v>0</v>
          </cell>
          <cell r="Q97">
            <v>999</v>
          </cell>
        </row>
        <row r="98">
          <cell r="A98">
            <v>92</v>
          </cell>
          <cell r="M98">
            <v>999</v>
          </cell>
          <cell r="P98">
            <v>0</v>
          </cell>
          <cell r="Q98">
            <v>999</v>
          </cell>
        </row>
        <row r="99">
          <cell r="A99">
            <v>93</v>
          </cell>
          <cell r="M99">
            <v>999</v>
          </cell>
          <cell r="P99">
            <v>0</v>
          </cell>
          <cell r="Q99">
            <v>999</v>
          </cell>
        </row>
        <row r="100">
          <cell r="A100">
            <v>94</v>
          </cell>
          <cell r="M100">
            <v>999</v>
          </cell>
          <cell r="P100">
            <v>0</v>
          </cell>
          <cell r="Q100">
            <v>999</v>
          </cell>
        </row>
        <row r="101">
          <cell r="A101">
            <v>95</v>
          </cell>
          <cell r="M101">
            <v>999</v>
          </cell>
          <cell r="P101">
            <v>0</v>
          </cell>
          <cell r="Q101">
            <v>999</v>
          </cell>
        </row>
        <row r="102">
          <cell r="A102">
            <v>96</v>
          </cell>
          <cell r="M102">
            <v>999</v>
          </cell>
          <cell r="P102">
            <v>0</v>
          </cell>
          <cell r="Q102">
            <v>999</v>
          </cell>
        </row>
        <row r="103">
          <cell r="A103">
            <v>97</v>
          </cell>
          <cell r="M103">
            <v>999</v>
          </cell>
          <cell r="P103">
            <v>0</v>
          </cell>
          <cell r="Q103">
            <v>999</v>
          </cell>
        </row>
        <row r="104">
          <cell r="A104">
            <v>98</v>
          </cell>
          <cell r="M104">
            <v>999</v>
          </cell>
          <cell r="P104">
            <v>0</v>
          </cell>
          <cell r="Q104">
            <v>999</v>
          </cell>
        </row>
        <row r="105">
          <cell r="A105">
            <v>99</v>
          </cell>
          <cell r="M105">
            <v>999</v>
          </cell>
          <cell r="P105">
            <v>0</v>
          </cell>
          <cell r="Q105">
            <v>999</v>
          </cell>
        </row>
        <row r="106">
          <cell r="A106">
            <v>100</v>
          </cell>
          <cell r="M106">
            <v>999</v>
          </cell>
          <cell r="P106">
            <v>0</v>
          </cell>
          <cell r="Q106">
            <v>999</v>
          </cell>
        </row>
        <row r="107">
          <cell r="A107">
            <v>101</v>
          </cell>
          <cell r="M107">
            <v>999</v>
          </cell>
          <cell r="P107">
            <v>0</v>
          </cell>
          <cell r="Q107">
            <v>999</v>
          </cell>
        </row>
        <row r="108">
          <cell r="A108">
            <v>102</v>
          </cell>
          <cell r="M108">
            <v>999</v>
          </cell>
          <cell r="P108">
            <v>0</v>
          </cell>
          <cell r="Q108">
            <v>999</v>
          </cell>
        </row>
        <row r="109">
          <cell r="A109">
            <v>103</v>
          </cell>
          <cell r="M109">
            <v>999</v>
          </cell>
          <cell r="P109">
            <v>0</v>
          </cell>
          <cell r="Q109">
            <v>999</v>
          </cell>
        </row>
        <row r="110">
          <cell r="A110">
            <v>104</v>
          </cell>
          <cell r="M110">
            <v>999</v>
          </cell>
          <cell r="P110">
            <v>0</v>
          </cell>
          <cell r="Q110">
            <v>999</v>
          </cell>
        </row>
        <row r="111">
          <cell r="A111">
            <v>105</v>
          </cell>
          <cell r="M111">
            <v>999</v>
          </cell>
          <cell r="P111">
            <v>0</v>
          </cell>
          <cell r="Q111">
            <v>999</v>
          </cell>
        </row>
        <row r="112">
          <cell r="A112">
            <v>106</v>
          </cell>
          <cell r="M112">
            <v>999</v>
          </cell>
          <cell r="P112">
            <v>0</v>
          </cell>
          <cell r="Q112">
            <v>999</v>
          </cell>
        </row>
        <row r="113">
          <cell r="A113">
            <v>107</v>
          </cell>
          <cell r="M113">
            <v>999</v>
          </cell>
          <cell r="P113">
            <v>0</v>
          </cell>
          <cell r="Q113">
            <v>999</v>
          </cell>
        </row>
        <row r="114">
          <cell r="A114">
            <v>108</v>
          </cell>
          <cell r="M114">
            <v>999</v>
          </cell>
          <cell r="P114">
            <v>0</v>
          </cell>
          <cell r="Q114">
            <v>999</v>
          </cell>
        </row>
        <row r="115">
          <cell r="A115">
            <v>109</v>
          </cell>
          <cell r="M115">
            <v>999</v>
          </cell>
          <cell r="P115">
            <v>0</v>
          </cell>
          <cell r="Q115">
            <v>999</v>
          </cell>
        </row>
        <row r="116">
          <cell r="A116">
            <v>110</v>
          </cell>
          <cell r="M116">
            <v>999</v>
          </cell>
          <cell r="P116">
            <v>0</v>
          </cell>
          <cell r="Q116">
            <v>999</v>
          </cell>
        </row>
        <row r="117">
          <cell r="A117">
            <v>111</v>
          </cell>
          <cell r="M117">
            <v>999</v>
          </cell>
          <cell r="P117">
            <v>0</v>
          </cell>
          <cell r="Q117">
            <v>999</v>
          </cell>
        </row>
        <row r="118">
          <cell r="A118">
            <v>112</v>
          </cell>
          <cell r="M118">
            <v>999</v>
          </cell>
          <cell r="P118">
            <v>0</v>
          </cell>
          <cell r="Q118">
            <v>999</v>
          </cell>
        </row>
        <row r="119">
          <cell r="A119">
            <v>113</v>
          </cell>
          <cell r="M119">
            <v>999</v>
          </cell>
          <cell r="P119">
            <v>0</v>
          </cell>
          <cell r="Q119">
            <v>999</v>
          </cell>
        </row>
        <row r="120">
          <cell r="A120">
            <v>114</v>
          </cell>
          <cell r="M120">
            <v>999</v>
          </cell>
          <cell r="P120">
            <v>0</v>
          </cell>
          <cell r="Q120">
            <v>999</v>
          </cell>
        </row>
        <row r="121">
          <cell r="A121">
            <v>115</v>
          </cell>
          <cell r="M121">
            <v>999</v>
          </cell>
          <cell r="P121">
            <v>0</v>
          </cell>
          <cell r="Q121">
            <v>999</v>
          </cell>
        </row>
        <row r="122">
          <cell r="A122">
            <v>116</v>
          </cell>
          <cell r="M122">
            <v>999</v>
          </cell>
          <cell r="P122">
            <v>0</v>
          </cell>
          <cell r="Q122">
            <v>999</v>
          </cell>
        </row>
        <row r="123">
          <cell r="A123">
            <v>117</v>
          </cell>
          <cell r="M123">
            <v>999</v>
          </cell>
          <cell r="P123">
            <v>0</v>
          </cell>
          <cell r="Q123">
            <v>999</v>
          </cell>
        </row>
        <row r="124">
          <cell r="A124">
            <v>118</v>
          </cell>
          <cell r="M124">
            <v>999</v>
          </cell>
          <cell r="P124">
            <v>0</v>
          </cell>
          <cell r="Q124">
            <v>999</v>
          </cell>
        </row>
        <row r="125">
          <cell r="A125">
            <v>119</v>
          </cell>
          <cell r="M125">
            <v>999</v>
          </cell>
          <cell r="P125">
            <v>0</v>
          </cell>
          <cell r="Q125">
            <v>999</v>
          </cell>
        </row>
        <row r="126">
          <cell r="A126">
            <v>120</v>
          </cell>
          <cell r="M126">
            <v>999</v>
          </cell>
          <cell r="P126">
            <v>0</v>
          </cell>
          <cell r="Q126">
            <v>999</v>
          </cell>
        </row>
        <row r="127">
          <cell r="A127">
            <v>121</v>
          </cell>
          <cell r="M127">
            <v>999</v>
          </cell>
          <cell r="P127">
            <v>0</v>
          </cell>
          <cell r="Q127">
            <v>999</v>
          </cell>
        </row>
        <row r="128">
          <cell r="A128">
            <v>122</v>
          </cell>
          <cell r="M128">
            <v>999</v>
          </cell>
          <cell r="P128">
            <v>0</v>
          </cell>
          <cell r="Q128">
            <v>999</v>
          </cell>
        </row>
        <row r="129">
          <cell r="A129">
            <v>123</v>
          </cell>
          <cell r="M129">
            <v>999</v>
          </cell>
          <cell r="P129">
            <v>0</v>
          </cell>
          <cell r="Q129">
            <v>999</v>
          </cell>
        </row>
        <row r="130">
          <cell r="A130">
            <v>124</v>
          </cell>
          <cell r="M130">
            <v>999</v>
          </cell>
          <cell r="P130">
            <v>0</v>
          </cell>
          <cell r="Q130">
            <v>999</v>
          </cell>
        </row>
        <row r="131">
          <cell r="A131">
            <v>125</v>
          </cell>
          <cell r="M131">
            <v>999</v>
          </cell>
          <cell r="P131">
            <v>0</v>
          </cell>
          <cell r="Q131">
            <v>999</v>
          </cell>
        </row>
        <row r="132">
          <cell r="A132">
            <v>126</v>
          </cell>
          <cell r="M132">
            <v>999</v>
          </cell>
          <cell r="P132">
            <v>0</v>
          </cell>
          <cell r="Q132">
            <v>999</v>
          </cell>
        </row>
        <row r="133">
          <cell r="A133">
            <v>127</v>
          </cell>
          <cell r="M133">
            <v>999</v>
          </cell>
          <cell r="P133">
            <v>0</v>
          </cell>
          <cell r="Q133">
            <v>999</v>
          </cell>
        </row>
        <row r="134">
          <cell r="A134">
            <v>128</v>
          </cell>
          <cell r="M134">
            <v>999</v>
          </cell>
          <cell r="P134">
            <v>0</v>
          </cell>
          <cell r="Q134">
            <v>999</v>
          </cell>
        </row>
      </sheetData>
      <sheetData sheetId="21"/>
      <sheetData sheetId="22"/>
      <sheetData sheetId="23"/>
      <sheetData sheetId="24"/>
      <sheetData sheetId="25">
        <row r="5">
          <cell r="R5">
            <v>2</v>
          </cell>
        </row>
        <row r="7">
          <cell r="A7">
            <v>1</v>
          </cell>
          <cell r="B7" t="str">
            <v>WONG</v>
          </cell>
          <cell r="C7" t="str">
            <v>CAMERON</v>
          </cell>
          <cell r="M7">
            <v>1</v>
          </cell>
          <cell r="P7">
            <v>0</v>
          </cell>
          <cell r="Q7">
            <v>999</v>
          </cell>
          <cell r="R7">
            <v>1</v>
          </cell>
        </row>
        <row r="8">
          <cell r="A8">
            <v>2</v>
          </cell>
          <cell r="B8" t="str">
            <v>SMITH</v>
          </cell>
          <cell r="C8" t="str">
            <v>AYASHA</v>
          </cell>
          <cell r="M8">
            <v>2</v>
          </cell>
          <cell r="P8">
            <v>0</v>
          </cell>
          <cell r="Q8">
            <v>999</v>
          </cell>
          <cell r="R8">
            <v>2</v>
          </cell>
        </row>
        <row r="9">
          <cell r="A9">
            <v>3</v>
          </cell>
          <cell r="B9" t="str">
            <v>BOOS</v>
          </cell>
          <cell r="C9" t="str">
            <v>GEORGINA</v>
          </cell>
          <cell r="M9">
            <v>999</v>
          </cell>
          <cell r="P9">
            <v>0</v>
          </cell>
          <cell r="Q9">
            <v>999</v>
          </cell>
        </row>
        <row r="10">
          <cell r="A10">
            <v>4</v>
          </cell>
          <cell r="B10" t="str">
            <v>CARRINGTON</v>
          </cell>
          <cell r="C10" t="str">
            <v>ELLA</v>
          </cell>
          <cell r="M10">
            <v>999</v>
          </cell>
          <cell r="P10">
            <v>0</v>
          </cell>
          <cell r="Q10">
            <v>999</v>
          </cell>
        </row>
        <row r="11">
          <cell r="A11">
            <v>5</v>
          </cell>
          <cell r="B11" t="str">
            <v>READY</v>
          </cell>
          <cell r="C11" t="str">
            <v>CHARLOTTE</v>
          </cell>
          <cell r="M11">
            <v>999</v>
          </cell>
          <cell r="P11">
            <v>0</v>
          </cell>
          <cell r="Q11">
            <v>999</v>
          </cell>
        </row>
        <row r="12">
          <cell r="A12">
            <v>6</v>
          </cell>
          <cell r="B12" t="str">
            <v xml:space="preserve">ALI </v>
          </cell>
          <cell r="C12" t="str">
            <v>JADE</v>
          </cell>
          <cell r="M12">
            <v>999</v>
          </cell>
          <cell r="P12">
            <v>0</v>
          </cell>
          <cell r="Q12">
            <v>999</v>
          </cell>
        </row>
        <row r="13">
          <cell r="A13">
            <v>7</v>
          </cell>
          <cell r="B13" t="str">
            <v>WILLIAMS</v>
          </cell>
          <cell r="C13" t="str">
            <v>AFEISHA</v>
          </cell>
          <cell r="M13">
            <v>999</v>
          </cell>
          <cell r="P13">
            <v>0</v>
          </cell>
          <cell r="Q13">
            <v>999</v>
          </cell>
        </row>
        <row r="14">
          <cell r="A14">
            <v>8</v>
          </cell>
          <cell r="B14" t="str">
            <v>BYE</v>
          </cell>
          <cell r="M14">
            <v>999</v>
          </cell>
          <cell r="P14">
            <v>0</v>
          </cell>
          <cell r="Q14">
            <v>999</v>
          </cell>
        </row>
        <row r="15">
          <cell r="A15">
            <v>9</v>
          </cell>
          <cell r="M15">
            <v>999</v>
          </cell>
          <cell r="P15">
            <v>0</v>
          </cell>
          <cell r="Q15">
            <v>999</v>
          </cell>
        </row>
        <row r="16">
          <cell r="A16">
            <v>10</v>
          </cell>
          <cell r="M16">
            <v>999</v>
          </cell>
          <cell r="P16">
            <v>0</v>
          </cell>
          <cell r="Q16">
            <v>999</v>
          </cell>
        </row>
        <row r="17">
          <cell r="A17">
            <v>11</v>
          </cell>
          <cell r="M17">
            <v>999</v>
          </cell>
          <cell r="P17">
            <v>0</v>
          </cell>
          <cell r="Q17">
            <v>999</v>
          </cell>
        </row>
        <row r="18">
          <cell r="A18">
            <v>12</v>
          </cell>
          <cell r="M18">
            <v>999</v>
          </cell>
          <cell r="P18">
            <v>0</v>
          </cell>
          <cell r="Q18">
            <v>999</v>
          </cell>
        </row>
        <row r="19">
          <cell r="A19">
            <v>13</v>
          </cell>
          <cell r="M19">
            <v>999</v>
          </cell>
          <cell r="P19">
            <v>0</v>
          </cell>
          <cell r="Q19">
            <v>999</v>
          </cell>
        </row>
        <row r="20">
          <cell r="A20">
            <v>14</v>
          </cell>
          <cell r="M20">
            <v>999</v>
          </cell>
          <cell r="P20">
            <v>0</v>
          </cell>
          <cell r="Q20">
            <v>999</v>
          </cell>
        </row>
        <row r="21">
          <cell r="A21">
            <v>15</v>
          </cell>
          <cell r="M21">
            <v>999</v>
          </cell>
          <cell r="P21">
            <v>0</v>
          </cell>
          <cell r="Q21">
            <v>999</v>
          </cell>
        </row>
        <row r="22">
          <cell r="A22">
            <v>16</v>
          </cell>
          <cell r="M22">
            <v>999</v>
          </cell>
          <cell r="P22">
            <v>0</v>
          </cell>
          <cell r="Q22">
            <v>999</v>
          </cell>
        </row>
        <row r="23">
          <cell r="A23">
            <v>17</v>
          </cell>
          <cell r="M23">
            <v>999</v>
          </cell>
          <cell r="P23">
            <v>0</v>
          </cell>
          <cell r="Q23">
            <v>999</v>
          </cell>
        </row>
        <row r="24">
          <cell r="A24">
            <v>18</v>
          </cell>
          <cell r="M24">
            <v>999</v>
          </cell>
          <cell r="P24">
            <v>0</v>
          </cell>
          <cell r="Q24">
            <v>999</v>
          </cell>
        </row>
        <row r="25">
          <cell r="A25">
            <v>19</v>
          </cell>
          <cell r="M25">
            <v>999</v>
          </cell>
          <cell r="P25">
            <v>0</v>
          </cell>
          <cell r="Q25">
            <v>999</v>
          </cell>
        </row>
        <row r="26">
          <cell r="A26">
            <v>20</v>
          </cell>
          <cell r="M26">
            <v>999</v>
          </cell>
          <cell r="P26">
            <v>0</v>
          </cell>
          <cell r="Q26">
            <v>999</v>
          </cell>
        </row>
        <row r="27">
          <cell r="A27">
            <v>21</v>
          </cell>
          <cell r="M27">
            <v>999</v>
          </cell>
          <cell r="P27">
            <v>0</v>
          </cell>
          <cell r="Q27">
            <v>999</v>
          </cell>
        </row>
        <row r="28">
          <cell r="A28">
            <v>22</v>
          </cell>
          <cell r="M28">
            <v>999</v>
          </cell>
          <cell r="P28">
            <v>0</v>
          </cell>
          <cell r="Q28">
            <v>999</v>
          </cell>
        </row>
        <row r="29">
          <cell r="A29">
            <v>23</v>
          </cell>
          <cell r="M29">
            <v>999</v>
          </cell>
          <cell r="P29">
            <v>0</v>
          </cell>
          <cell r="Q29">
            <v>999</v>
          </cell>
        </row>
        <row r="30">
          <cell r="A30">
            <v>24</v>
          </cell>
          <cell r="M30">
            <v>999</v>
          </cell>
          <cell r="P30">
            <v>0</v>
          </cell>
          <cell r="Q30">
            <v>999</v>
          </cell>
        </row>
        <row r="31">
          <cell r="A31">
            <v>25</v>
          </cell>
          <cell r="M31">
            <v>999</v>
          </cell>
          <cell r="P31">
            <v>0</v>
          </cell>
          <cell r="Q31">
            <v>999</v>
          </cell>
        </row>
        <row r="32">
          <cell r="A32">
            <v>26</v>
          </cell>
          <cell r="M32">
            <v>999</v>
          </cell>
          <cell r="P32">
            <v>0</v>
          </cell>
          <cell r="Q32">
            <v>999</v>
          </cell>
        </row>
        <row r="33">
          <cell r="A33">
            <v>27</v>
          </cell>
          <cell r="M33">
            <v>999</v>
          </cell>
          <cell r="P33">
            <v>0</v>
          </cell>
          <cell r="Q33">
            <v>999</v>
          </cell>
        </row>
        <row r="34">
          <cell r="A34">
            <v>28</v>
          </cell>
          <cell r="M34">
            <v>999</v>
          </cell>
          <cell r="P34">
            <v>0</v>
          </cell>
          <cell r="Q34">
            <v>999</v>
          </cell>
        </row>
        <row r="35">
          <cell r="A35">
            <v>29</v>
          </cell>
          <cell r="M35">
            <v>999</v>
          </cell>
          <cell r="P35">
            <v>0</v>
          </cell>
          <cell r="Q35">
            <v>999</v>
          </cell>
        </row>
        <row r="36">
          <cell r="A36">
            <v>30</v>
          </cell>
          <cell r="M36">
            <v>999</v>
          </cell>
          <cell r="P36">
            <v>0</v>
          </cell>
          <cell r="Q36">
            <v>999</v>
          </cell>
        </row>
        <row r="37">
          <cell r="A37">
            <v>31</v>
          </cell>
          <cell r="M37">
            <v>999</v>
          </cell>
          <cell r="P37">
            <v>0</v>
          </cell>
          <cell r="Q37">
            <v>999</v>
          </cell>
        </row>
        <row r="38">
          <cell r="A38">
            <v>32</v>
          </cell>
          <cell r="M38">
            <v>999</v>
          </cell>
          <cell r="P38">
            <v>0</v>
          </cell>
          <cell r="Q38">
            <v>999</v>
          </cell>
        </row>
        <row r="39">
          <cell r="A39">
            <v>33</v>
          </cell>
          <cell r="M39">
            <v>999</v>
          </cell>
          <cell r="P39">
            <v>0</v>
          </cell>
          <cell r="Q39">
            <v>999</v>
          </cell>
        </row>
        <row r="40">
          <cell r="A40">
            <v>34</v>
          </cell>
          <cell r="M40">
            <v>999</v>
          </cell>
          <cell r="P40">
            <v>0</v>
          </cell>
          <cell r="Q40">
            <v>999</v>
          </cell>
        </row>
        <row r="41">
          <cell r="A41">
            <v>35</v>
          </cell>
          <cell r="M41">
            <v>999</v>
          </cell>
          <cell r="P41">
            <v>0</v>
          </cell>
          <cell r="Q41">
            <v>999</v>
          </cell>
        </row>
        <row r="42">
          <cell r="A42">
            <v>36</v>
          </cell>
          <cell r="M42">
            <v>999</v>
          </cell>
          <cell r="P42">
            <v>0</v>
          </cell>
          <cell r="Q42">
            <v>999</v>
          </cell>
        </row>
        <row r="43">
          <cell r="A43">
            <v>37</v>
          </cell>
          <cell r="M43">
            <v>999</v>
          </cell>
          <cell r="P43">
            <v>0</v>
          </cell>
          <cell r="Q43">
            <v>999</v>
          </cell>
        </row>
        <row r="44">
          <cell r="A44">
            <v>38</v>
          </cell>
          <cell r="M44">
            <v>999</v>
          </cell>
          <cell r="P44">
            <v>0</v>
          </cell>
          <cell r="Q44">
            <v>999</v>
          </cell>
        </row>
        <row r="45">
          <cell r="A45">
            <v>39</v>
          </cell>
          <cell r="M45">
            <v>999</v>
          </cell>
          <cell r="P45">
            <v>0</v>
          </cell>
          <cell r="Q45">
            <v>999</v>
          </cell>
        </row>
        <row r="46">
          <cell r="A46">
            <v>40</v>
          </cell>
          <cell r="M46">
            <v>999</v>
          </cell>
          <cell r="P46">
            <v>0</v>
          </cell>
          <cell r="Q46">
            <v>999</v>
          </cell>
        </row>
        <row r="47">
          <cell r="A47">
            <v>41</v>
          </cell>
          <cell r="M47">
            <v>999</v>
          </cell>
          <cell r="P47">
            <v>0</v>
          </cell>
          <cell r="Q47">
            <v>999</v>
          </cell>
        </row>
        <row r="48">
          <cell r="A48">
            <v>42</v>
          </cell>
          <cell r="M48">
            <v>999</v>
          </cell>
          <cell r="P48">
            <v>0</v>
          </cell>
          <cell r="Q48">
            <v>999</v>
          </cell>
        </row>
        <row r="49">
          <cell r="A49">
            <v>43</v>
          </cell>
          <cell r="M49">
            <v>999</v>
          </cell>
          <cell r="P49">
            <v>0</v>
          </cell>
          <cell r="Q49">
            <v>999</v>
          </cell>
        </row>
        <row r="50">
          <cell r="A50">
            <v>44</v>
          </cell>
          <cell r="M50">
            <v>999</v>
          </cell>
          <cell r="P50">
            <v>0</v>
          </cell>
          <cell r="Q50">
            <v>999</v>
          </cell>
        </row>
        <row r="51">
          <cell r="A51">
            <v>45</v>
          </cell>
          <cell r="M51">
            <v>999</v>
          </cell>
          <cell r="P51">
            <v>0</v>
          </cell>
          <cell r="Q51">
            <v>999</v>
          </cell>
        </row>
        <row r="52">
          <cell r="A52">
            <v>46</v>
          </cell>
          <cell r="M52">
            <v>999</v>
          </cell>
          <cell r="P52">
            <v>0</v>
          </cell>
          <cell r="Q52">
            <v>999</v>
          </cell>
        </row>
        <row r="53">
          <cell r="A53">
            <v>47</v>
          </cell>
          <cell r="M53">
            <v>999</v>
          </cell>
          <cell r="P53">
            <v>0</v>
          </cell>
          <cell r="Q53">
            <v>999</v>
          </cell>
        </row>
        <row r="54">
          <cell r="A54">
            <v>48</v>
          </cell>
          <cell r="M54">
            <v>999</v>
          </cell>
          <cell r="P54">
            <v>0</v>
          </cell>
          <cell r="Q54">
            <v>999</v>
          </cell>
        </row>
        <row r="55">
          <cell r="A55">
            <v>49</v>
          </cell>
          <cell r="M55">
            <v>999</v>
          </cell>
          <cell r="P55">
            <v>0</v>
          </cell>
          <cell r="Q55">
            <v>999</v>
          </cell>
        </row>
        <row r="56">
          <cell r="A56">
            <v>50</v>
          </cell>
          <cell r="M56">
            <v>999</v>
          </cell>
          <cell r="P56">
            <v>0</v>
          </cell>
          <cell r="Q56">
            <v>999</v>
          </cell>
        </row>
        <row r="57">
          <cell r="A57">
            <v>51</v>
          </cell>
          <cell r="M57">
            <v>999</v>
          </cell>
          <cell r="P57">
            <v>0</v>
          </cell>
          <cell r="Q57">
            <v>999</v>
          </cell>
        </row>
        <row r="58">
          <cell r="A58">
            <v>52</v>
          </cell>
          <cell r="M58">
            <v>999</v>
          </cell>
          <cell r="P58">
            <v>0</v>
          </cell>
          <cell r="Q58">
            <v>999</v>
          </cell>
        </row>
        <row r="59">
          <cell r="A59">
            <v>53</v>
          </cell>
          <cell r="M59">
            <v>999</v>
          </cell>
          <cell r="P59">
            <v>0</v>
          </cell>
          <cell r="Q59">
            <v>999</v>
          </cell>
        </row>
        <row r="60">
          <cell r="A60">
            <v>54</v>
          </cell>
          <cell r="M60">
            <v>999</v>
          </cell>
          <cell r="P60">
            <v>0</v>
          </cell>
          <cell r="Q60">
            <v>999</v>
          </cell>
        </row>
        <row r="61">
          <cell r="A61">
            <v>55</v>
          </cell>
          <cell r="M61">
            <v>999</v>
          </cell>
          <cell r="P61">
            <v>0</v>
          </cell>
          <cell r="Q61">
            <v>999</v>
          </cell>
        </row>
        <row r="62">
          <cell r="A62">
            <v>56</v>
          </cell>
          <cell r="M62">
            <v>999</v>
          </cell>
          <cell r="P62">
            <v>0</v>
          </cell>
          <cell r="Q62">
            <v>999</v>
          </cell>
        </row>
        <row r="63">
          <cell r="A63">
            <v>57</v>
          </cell>
          <cell r="M63">
            <v>999</v>
          </cell>
          <cell r="P63">
            <v>0</v>
          </cell>
          <cell r="Q63">
            <v>999</v>
          </cell>
        </row>
        <row r="64">
          <cell r="A64">
            <v>58</v>
          </cell>
          <cell r="M64">
            <v>999</v>
          </cell>
          <cell r="P64">
            <v>0</v>
          </cell>
          <cell r="Q64">
            <v>999</v>
          </cell>
        </row>
        <row r="65">
          <cell r="A65">
            <v>59</v>
          </cell>
          <cell r="M65">
            <v>999</v>
          </cell>
          <cell r="P65">
            <v>0</v>
          </cell>
          <cell r="Q65">
            <v>999</v>
          </cell>
        </row>
        <row r="66">
          <cell r="A66">
            <v>60</v>
          </cell>
          <cell r="M66">
            <v>999</v>
          </cell>
          <cell r="P66">
            <v>0</v>
          </cell>
          <cell r="Q66">
            <v>999</v>
          </cell>
        </row>
        <row r="67">
          <cell r="A67">
            <v>61</v>
          </cell>
          <cell r="M67">
            <v>999</v>
          </cell>
          <cell r="P67">
            <v>0</v>
          </cell>
          <cell r="Q67">
            <v>999</v>
          </cell>
        </row>
        <row r="68">
          <cell r="A68">
            <v>62</v>
          </cell>
          <cell r="M68">
            <v>999</v>
          </cell>
          <cell r="P68">
            <v>0</v>
          </cell>
          <cell r="Q68">
            <v>999</v>
          </cell>
        </row>
        <row r="69">
          <cell r="A69">
            <v>63</v>
          </cell>
          <cell r="M69">
            <v>999</v>
          </cell>
          <cell r="P69">
            <v>0</v>
          </cell>
          <cell r="Q69">
            <v>999</v>
          </cell>
        </row>
        <row r="70">
          <cell r="A70">
            <v>64</v>
          </cell>
          <cell r="M70">
            <v>999</v>
          </cell>
          <cell r="P70">
            <v>0</v>
          </cell>
          <cell r="Q70">
            <v>999</v>
          </cell>
        </row>
        <row r="71">
          <cell r="A71">
            <v>65</v>
          </cell>
          <cell r="M71">
            <v>999</v>
          </cell>
          <cell r="P71">
            <v>0</v>
          </cell>
          <cell r="Q71">
            <v>999</v>
          </cell>
        </row>
        <row r="72">
          <cell r="A72">
            <v>66</v>
          </cell>
          <cell r="M72">
            <v>999</v>
          </cell>
          <cell r="P72">
            <v>0</v>
          </cell>
          <cell r="Q72">
            <v>999</v>
          </cell>
        </row>
        <row r="73">
          <cell r="A73">
            <v>67</v>
          </cell>
          <cell r="M73">
            <v>999</v>
          </cell>
          <cell r="P73">
            <v>0</v>
          </cell>
          <cell r="Q73">
            <v>999</v>
          </cell>
        </row>
        <row r="74">
          <cell r="A74">
            <v>68</v>
          </cell>
          <cell r="M74">
            <v>999</v>
          </cell>
          <cell r="P74">
            <v>0</v>
          </cell>
          <cell r="Q74">
            <v>999</v>
          </cell>
        </row>
        <row r="75">
          <cell r="A75">
            <v>69</v>
          </cell>
          <cell r="M75">
            <v>999</v>
          </cell>
          <cell r="P75">
            <v>0</v>
          </cell>
          <cell r="Q75">
            <v>999</v>
          </cell>
        </row>
        <row r="76">
          <cell r="A76">
            <v>70</v>
          </cell>
          <cell r="M76">
            <v>999</v>
          </cell>
          <cell r="P76">
            <v>0</v>
          </cell>
          <cell r="Q76">
            <v>999</v>
          </cell>
        </row>
        <row r="77">
          <cell r="A77">
            <v>71</v>
          </cell>
          <cell r="M77">
            <v>999</v>
          </cell>
          <cell r="P77">
            <v>0</v>
          </cell>
          <cell r="Q77">
            <v>999</v>
          </cell>
        </row>
        <row r="78">
          <cell r="A78">
            <v>72</v>
          </cell>
          <cell r="M78">
            <v>999</v>
          </cell>
          <cell r="P78">
            <v>0</v>
          </cell>
          <cell r="Q78">
            <v>999</v>
          </cell>
        </row>
        <row r="79">
          <cell r="A79">
            <v>73</v>
          </cell>
          <cell r="M79">
            <v>999</v>
          </cell>
          <cell r="P79">
            <v>0</v>
          </cell>
          <cell r="Q79">
            <v>999</v>
          </cell>
        </row>
        <row r="80">
          <cell r="A80">
            <v>74</v>
          </cell>
          <cell r="M80">
            <v>999</v>
          </cell>
          <cell r="P80">
            <v>0</v>
          </cell>
          <cell r="Q80">
            <v>999</v>
          </cell>
        </row>
        <row r="81">
          <cell r="A81">
            <v>75</v>
          </cell>
          <cell r="M81">
            <v>999</v>
          </cell>
          <cell r="P81">
            <v>0</v>
          </cell>
          <cell r="Q81">
            <v>999</v>
          </cell>
        </row>
        <row r="82">
          <cell r="A82">
            <v>76</v>
          </cell>
          <cell r="M82">
            <v>999</v>
          </cell>
          <cell r="P82">
            <v>0</v>
          </cell>
          <cell r="Q82">
            <v>999</v>
          </cell>
        </row>
        <row r="83">
          <cell r="A83">
            <v>77</v>
          </cell>
          <cell r="M83">
            <v>999</v>
          </cell>
          <cell r="P83">
            <v>0</v>
          </cell>
          <cell r="Q83">
            <v>999</v>
          </cell>
        </row>
        <row r="84">
          <cell r="A84">
            <v>78</v>
          </cell>
          <cell r="M84">
            <v>999</v>
          </cell>
          <cell r="P84">
            <v>0</v>
          </cell>
          <cell r="Q84">
            <v>999</v>
          </cell>
        </row>
        <row r="85">
          <cell r="A85">
            <v>79</v>
          </cell>
          <cell r="M85">
            <v>999</v>
          </cell>
          <cell r="P85">
            <v>0</v>
          </cell>
          <cell r="Q85">
            <v>999</v>
          </cell>
        </row>
        <row r="86">
          <cell r="A86">
            <v>80</v>
          </cell>
          <cell r="M86">
            <v>999</v>
          </cell>
          <cell r="P86">
            <v>0</v>
          </cell>
          <cell r="Q86">
            <v>999</v>
          </cell>
        </row>
        <row r="87">
          <cell r="A87">
            <v>81</v>
          </cell>
          <cell r="M87">
            <v>999</v>
          </cell>
          <cell r="P87">
            <v>0</v>
          </cell>
          <cell r="Q87">
            <v>999</v>
          </cell>
        </row>
        <row r="88">
          <cell r="A88">
            <v>82</v>
          </cell>
          <cell r="M88">
            <v>999</v>
          </cell>
          <cell r="P88">
            <v>0</v>
          </cell>
          <cell r="Q88">
            <v>999</v>
          </cell>
        </row>
        <row r="89">
          <cell r="A89">
            <v>83</v>
          </cell>
          <cell r="M89">
            <v>999</v>
          </cell>
          <cell r="P89">
            <v>0</v>
          </cell>
          <cell r="Q89">
            <v>999</v>
          </cell>
        </row>
        <row r="90">
          <cell r="A90">
            <v>84</v>
          </cell>
          <cell r="M90">
            <v>999</v>
          </cell>
          <cell r="P90">
            <v>0</v>
          </cell>
          <cell r="Q90">
            <v>999</v>
          </cell>
        </row>
        <row r="91">
          <cell r="A91">
            <v>85</v>
          </cell>
          <cell r="M91">
            <v>999</v>
          </cell>
          <cell r="P91">
            <v>0</v>
          </cell>
          <cell r="Q91">
            <v>999</v>
          </cell>
        </row>
        <row r="92">
          <cell r="A92">
            <v>86</v>
          </cell>
          <cell r="M92">
            <v>999</v>
          </cell>
          <cell r="P92">
            <v>0</v>
          </cell>
          <cell r="Q92">
            <v>999</v>
          </cell>
        </row>
        <row r="93">
          <cell r="A93">
            <v>87</v>
          </cell>
          <cell r="M93">
            <v>999</v>
          </cell>
          <cell r="P93">
            <v>0</v>
          </cell>
          <cell r="Q93">
            <v>999</v>
          </cell>
        </row>
        <row r="94">
          <cell r="A94">
            <v>88</v>
          </cell>
          <cell r="M94">
            <v>999</v>
          </cell>
          <cell r="P94">
            <v>0</v>
          </cell>
          <cell r="Q94">
            <v>999</v>
          </cell>
        </row>
        <row r="95">
          <cell r="A95">
            <v>89</v>
          </cell>
          <cell r="M95">
            <v>999</v>
          </cell>
          <cell r="P95">
            <v>0</v>
          </cell>
          <cell r="Q95">
            <v>999</v>
          </cell>
        </row>
        <row r="96">
          <cell r="A96">
            <v>90</v>
          </cell>
          <cell r="M96">
            <v>999</v>
          </cell>
          <cell r="P96">
            <v>0</v>
          </cell>
          <cell r="Q96">
            <v>999</v>
          </cell>
        </row>
        <row r="97">
          <cell r="A97">
            <v>91</v>
          </cell>
          <cell r="M97">
            <v>999</v>
          </cell>
          <cell r="P97">
            <v>0</v>
          </cell>
          <cell r="Q97">
            <v>999</v>
          </cell>
        </row>
        <row r="98">
          <cell r="A98">
            <v>92</v>
          </cell>
          <cell r="M98">
            <v>999</v>
          </cell>
          <cell r="P98">
            <v>0</v>
          </cell>
          <cell r="Q98">
            <v>999</v>
          </cell>
        </row>
        <row r="99">
          <cell r="A99">
            <v>93</v>
          </cell>
          <cell r="M99">
            <v>999</v>
          </cell>
          <cell r="P99">
            <v>0</v>
          </cell>
          <cell r="Q99">
            <v>999</v>
          </cell>
        </row>
        <row r="100">
          <cell r="A100">
            <v>94</v>
          </cell>
          <cell r="M100">
            <v>999</v>
          </cell>
          <cell r="P100">
            <v>0</v>
          </cell>
          <cell r="Q100">
            <v>999</v>
          </cell>
        </row>
        <row r="101">
          <cell r="A101">
            <v>95</v>
          </cell>
          <cell r="M101">
            <v>999</v>
          </cell>
          <cell r="P101">
            <v>0</v>
          </cell>
          <cell r="Q101">
            <v>999</v>
          </cell>
        </row>
        <row r="102">
          <cell r="A102">
            <v>96</v>
          </cell>
          <cell r="M102">
            <v>999</v>
          </cell>
          <cell r="P102">
            <v>0</v>
          </cell>
          <cell r="Q102">
            <v>999</v>
          </cell>
        </row>
        <row r="103">
          <cell r="A103">
            <v>97</v>
          </cell>
          <cell r="M103">
            <v>999</v>
          </cell>
          <cell r="P103">
            <v>0</v>
          </cell>
          <cell r="Q103">
            <v>999</v>
          </cell>
        </row>
        <row r="104">
          <cell r="A104">
            <v>98</v>
          </cell>
          <cell r="M104">
            <v>999</v>
          </cell>
          <cell r="P104">
            <v>0</v>
          </cell>
          <cell r="Q104">
            <v>999</v>
          </cell>
        </row>
        <row r="105">
          <cell r="A105">
            <v>99</v>
          </cell>
          <cell r="M105">
            <v>999</v>
          </cell>
          <cell r="P105">
            <v>0</v>
          </cell>
          <cell r="Q105">
            <v>999</v>
          </cell>
        </row>
        <row r="106">
          <cell r="A106">
            <v>100</v>
          </cell>
          <cell r="M106">
            <v>999</v>
          </cell>
          <cell r="P106">
            <v>0</v>
          </cell>
          <cell r="Q106">
            <v>999</v>
          </cell>
        </row>
        <row r="107">
          <cell r="A107">
            <v>101</v>
          </cell>
          <cell r="M107">
            <v>999</v>
          </cell>
          <cell r="P107">
            <v>0</v>
          </cell>
          <cell r="Q107">
            <v>999</v>
          </cell>
        </row>
        <row r="108">
          <cell r="A108">
            <v>102</v>
          </cell>
          <cell r="M108">
            <v>999</v>
          </cell>
          <cell r="P108">
            <v>0</v>
          </cell>
          <cell r="Q108">
            <v>999</v>
          </cell>
        </row>
        <row r="109">
          <cell r="A109">
            <v>103</v>
          </cell>
          <cell r="M109">
            <v>999</v>
          </cell>
          <cell r="P109">
            <v>0</v>
          </cell>
          <cell r="Q109">
            <v>999</v>
          </cell>
        </row>
        <row r="110">
          <cell r="A110">
            <v>104</v>
          </cell>
          <cell r="M110">
            <v>999</v>
          </cell>
          <cell r="P110">
            <v>0</v>
          </cell>
          <cell r="Q110">
            <v>999</v>
          </cell>
        </row>
        <row r="111">
          <cell r="A111">
            <v>105</v>
          </cell>
          <cell r="M111">
            <v>999</v>
          </cell>
          <cell r="P111">
            <v>0</v>
          </cell>
          <cell r="Q111">
            <v>999</v>
          </cell>
        </row>
        <row r="112">
          <cell r="A112">
            <v>106</v>
          </cell>
          <cell r="M112">
            <v>999</v>
          </cell>
          <cell r="P112">
            <v>0</v>
          </cell>
          <cell r="Q112">
            <v>999</v>
          </cell>
        </row>
        <row r="113">
          <cell r="A113">
            <v>107</v>
          </cell>
          <cell r="M113">
            <v>999</v>
          </cell>
          <cell r="P113">
            <v>0</v>
          </cell>
          <cell r="Q113">
            <v>999</v>
          </cell>
        </row>
        <row r="114">
          <cell r="A114">
            <v>108</v>
          </cell>
          <cell r="M114">
            <v>999</v>
          </cell>
          <cell r="P114">
            <v>0</v>
          </cell>
          <cell r="Q114">
            <v>999</v>
          </cell>
        </row>
        <row r="115">
          <cell r="A115">
            <v>109</v>
          </cell>
          <cell r="M115">
            <v>999</v>
          </cell>
          <cell r="P115">
            <v>0</v>
          </cell>
          <cell r="Q115">
            <v>999</v>
          </cell>
        </row>
        <row r="116">
          <cell r="A116">
            <v>110</v>
          </cell>
          <cell r="M116">
            <v>999</v>
          </cell>
          <cell r="P116">
            <v>0</v>
          </cell>
          <cell r="Q116">
            <v>999</v>
          </cell>
        </row>
        <row r="117">
          <cell r="A117">
            <v>111</v>
          </cell>
          <cell r="M117">
            <v>999</v>
          </cell>
          <cell r="P117">
            <v>0</v>
          </cell>
          <cell r="Q117">
            <v>999</v>
          </cell>
        </row>
        <row r="118">
          <cell r="A118">
            <v>112</v>
          </cell>
          <cell r="M118">
            <v>999</v>
          </cell>
          <cell r="P118">
            <v>0</v>
          </cell>
          <cell r="Q118">
            <v>999</v>
          </cell>
        </row>
        <row r="119">
          <cell r="A119">
            <v>113</v>
          </cell>
          <cell r="M119">
            <v>999</v>
          </cell>
          <cell r="P119">
            <v>0</v>
          </cell>
          <cell r="Q119">
            <v>999</v>
          </cell>
        </row>
        <row r="120">
          <cell r="A120">
            <v>114</v>
          </cell>
          <cell r="M120">
            <v>999</v>
          </cell>
          <cell r="P120">
            <v>0</v>
          </cell>
          <cell r="Q120">
            <v>999</v>
          </cell>
        </row>
        <row r="121">
          <cell r="A121">
            <v>115</v>
          </cell>
          <cell r="M121">
            <v>999</v>
          </cell>
          <cell r="P121">
            <v>0</v>
          </cell>
          <cell r="Q121">
            <v>999</v>
          </cell>
        </row>
        <row r="122">
          <cell r="A122">
            <v>116</v>
          </cell>
          <cell r="M122">
            <v>999</v>
          </cell>
          <cell r="P122">
            <v>0</v>
          </cell>
          <cell r="Q122">
            <v>999</v>
          </cell>
        </row>
        <row r="123">
          <cell r="A123">
            <v>117</v>
          </cell>
          <cell r="M123">
            <v>999</v>
          </cell>
          <cell r="P123">
            <v>0</v>
          </cell>
          <cell r="Q123">
            <v>999</v>
          </cell>
        </row>
        <row r="124">
          <cell r="A124">
            <v>118</v>
          </cell>
          <cell r="M124">
            <v>999</v>
          </cell>
          <cell r="P124">
            <v>0</v>
          </cell>
          <cell r="Q124">
            <v>999</v>
          </cell>
        </row>
        <row r="125">
          <cell r="A125">
            <v>119</v>
          </cell>
          <cell r="M125">
            <v>999</v>
          </cell>
          <cell r="P125">
            <v>0</v>
          </cell>
          <cell r="Q125">
            <v>999</v>
          </cell>
        </row>
        <row r="126">
          <cell r="A126">
            <v>120</v>
          </cell>
          <cell r="M126">
            <v>999</v>
          </cell>
          <cell r="P126">
            <v>0</v>
          </cell>
          <cell r="Q126">
            <v>999</v>
          </cell>
        </row>
        <row r="127">
          <cell r="A127">
            <v>121</v>
          </cell>
          <cell r="M127">
            <v>999</v>
          </cell>
          <cell r="P127">
            <v>0</v>
          </cell>
          <cell r="Q127">
            <v>999</v>
          </cell>
        </row>
        <row r="128">
          <cell r="A128">
            <v>122</v>
          </cell>
          <cell r="M128">
            <v>999</v>
          </cell>
          <cell r="P128">
            <v>0</v>
          </cell>
          <cell r="Q128">
            <v>999</v>
          </cell>
        </row>
        <row r="129">
          <cell r="A129">
            <v>123</v>
          </cell>
          <cell r="M129">
            <v>999</v>
          </cell>
          <cell r="P129">
            <v>0</v>
          </cell>
          <cell r="Q129">
            <v>999</v>
          </cell>
        </row>
        <row r="130">
          <cell r="A130">
            <v>124</v>
          </cell>
          <cell r="M130">
            <v>999</v>
          </cell>
          <cell r="P130">
            <v>0</v>
          </cell>
          <cell r="Q130">
            <v>999</v>
          </cell>
        </row>
        <row r="131">
          <cell r="A131">
            <v>125</v>
          </cell>
          <cell r="M131">
            <v>999</v>
          </cell>
          <cell r="P131">
            <v>0</v>
          </cell>
          <cell r="Q131">
            <v>999</v>
          </cell>
        </row>
        <row r="132">
          <cell r="A132">
            <v>126</v>
          </cell>
          <cell r="M132">
            <v>999</v>
          </cell>
          <cell r="P132">
            <v>0</v>
          </cell>
          <cell r="Q132">
            <v>999</v>
          </cell>
        </row>
        <row r="133">
          <cell r="A133">
            <v>127</v>
          </cell>
          <cell r="M133">
            <v>999</v>
          </cell>
          <cell r="P133">
            <v>0</v>
          </cell>
          <cell r="Q133">
            <v>999</v>
          </cell>
        </row>
        <row r="134">
          <cell r="A134">
            <v>128</v>
          </cell>
          <cell r="M134">
            <v>999</v>
          </cell>
          <cell r="P134">
            <v>0</v>
          </cell>
          <cell r="Q134">
            <v>999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2 RR G1 - G84"/>
      <sheetName val="Girls'12 RR G1 "/>
      <sheetName val="Boys Si Main Draw Sign-in sheet"/>
      <sheetName val="Boys Si Main Draw Prep"/>
      <sheetName val="Boys 12 Si Main "/>
      <sheetName val="Boys Si Main 24&amp;32"/>
      <sheetName val="Girl Si Main Draw Sign-in sh"/>
      <sheetName val="Girls Si Main Draw Prep"/>
      <sheetName val="Girls 12 Si Main "/>
      <sheetName val="Girls Si Main 24&amp;32"/>
      <sheetName val="Boys Si Consol Sign-in sheet"/>
      <sheetName val="Boys 12 Si Con Prep"/>
      <sheetName val="Boys 12 Si Consol "/>
      <sheetName val="Boys Si Consol "/>
      <sheetName val="Boys Si Consol 32"/>
      <sheetName val="Girls Si Consol Sign-in sh"/>
      <sheetName val="Girls 12 Si Consol Prep"/>
      <sheetName val="Girls 12 Si Consol"/>
      <sheetName val="Girls Si Consol 24"/>
      <sheetName val="Girls Si Consol 32"/>
      <sheetName val="Boys 12 Do Sign-in sheet"/>
      <sheetName val="Boys Do Main Draw Prep"/>
      <sheetName val="Boys 12 Do Main "/>
      <sheetName val="Girls 12 Do Sign-in sheet"/>
      <sheetName val="Girls Do Main Draw Prep"/>
      <sheetName val="Girls 12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sheetData sheetId="1">
        <row r="10">
          <cell r="A10" t="str">
            <v>13th - 18th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R5">
            <v>2</v>
          </cell>
        </row>
        <row r="7">
          <cell r="A7">
            <v>1</v>
          </cell>
          <cell r="B7" t="str">
            <v>THORP</v>
          </cell>
          <cell r="C7" t="str">
            <v>CHRISTOPHER</v>
          </cell>
          <cell r="M7">
            <v>1</v>
          </cell>
          <cell r="P7">
            <v>0</v>
          </cell>
          <cell r="Q7">
            <v>999</v>
          </cell>
          <cell r="R7">
            <v>1</v>
          </cell>
        </row>
        <row r="8">
          <cell r="A8">
            <v>2</v>
          </cell>
          <cell r="B8" t="str">
            <v>YEARWOOD</v>
          </cell>
          <cell r="C8" t="str">
            <v>KEIEL</v>
          </cell>
          <cell r="M8">
            <v>2</v>
          </cell>
          <cell r="P8">
            <v>0</v>
          </cell>
          <cell r="Q8">
            <v>999</v>
          </cell>
          <cell r="R8">
            <v>2</v>
          </cell>
        </row>
        <row r="9">
          <cell r="A9">
            <v>3</v>
          </cell>
          <cell r="B9" t="str">
            <v>LYON</v>
          </cell>
          <cell r="C9" t="str">
            <v>NIKOLAI</v>
          </cell>
          <cell r="M9">
            <v>999</v>
          </cell>
          <cell r="P9">
            <v>0</v>
          </cell>
          <cell r="Q9">
            <v>999</v>
          </cell>
        </row>
        <row r="10">
          <cell r="A10">
            <v>4</v>
          </cell>
          <cell r="B10" t="str">
            <v>SINGH</v>
          </cell>
          <cell r="C10" t="str">
            <v>JAYDON</v>
          </cell>
          <cell r="M10">
            <v>999</v>
          </cell>
          <cell r="P10">
            <v>0</v>
          </cell>
          <cell r="Q10">
            <v>999</v>
          </cell>
        </row>
        <row r="11">
          <cell r="A11">
            <v>5</v>
          </cell>
          <cell r="B11" t="str">
            <v>GREGOIRE</v>
          </cell>
          <cell r="C11" t="str">
            <v>NICHOLAS</v>
          </cell>
          <cell r="M11">
            <v>999</v>
          </cell>
          <cell r="P11">
            <v>0</v>
          </cell>
          <cell r="Q11">
            <v>999</v>
          </cell>
        </row>
        <row r="12">
          <cell r="A12">
            <v>6</v>
          </cell>
          <cell r="B12" t="str">
            <v>BORDE</v>
          </cell>
          <cell r="C12" t="str">
            <v>HUGO</v>
          </cell>
          <cell r="M12">
            <v>999</v>
          </cell>
          <cell r="P12">
            <v>0</v>
          </cell>
          <cell r="Q12">
            <v>999</v>
          </cell>
        </row>
        <row r="13">
          <cell r="A13">
            <v>7</v>
          </cell>
          <cell r="B13" t="str">
            <v>ALFONSO-MILLS</v>
          </cell>
          <cell r="C13" t="str">
            <v>MATTHEW</v>
          </cell>
          <cell r="M13">
            <v>999</v>
          </cell>
          <cell r="P13">
            <v>0</v>
          </cell>
          <cell r="Q13">
            <v>999</v>
          </cell>
        </row>
        <row r="14">
          <cell r="A14">
            <v>8</v>
          </cell>
          <cell r="B14" t="str">
            <v>BYE</v>
          </cell>
          <cell r="M14">
            <v>999</v>
          </cell>
          <cell r="P14">
            <v>0</v>
          </cell>
          <cell r="Q14">
            <v>999</v>
          </cell>
        </row>
        <row r="15">
          <cell r="A15">
            <v>9</v>
          </cell>
          <cell r="M15">
            <v>999</v>
          </cell>
          <cell r="P15">
            <v>0</v>
          </cell>
          <cell r="Q15">
            <v>999</v>
          </cell>
        </row>
        <row r="16">
          <cell r="A16">
            <v>10</v>
          </cell>
          <cell r="M16">
            <v>999</v>
          </cell>
          <cell r="P16">
            <v>0</v>
          </cell>
          <cell r="Q16">
            <v>999</v>
          </cell>
        </row>
        <row r="17">
          <cell r="A17">
            <v>11</v>
          </cell>
          <cell r="M17">
            <v>999</v>
          </cell>
          <cell r="P17">
            <v>0</v>
          </cell>
          <cell r="Q17">
            <v>999</v>
          </cell>
        </row>
        <row r="18">
          <cell r="A18">
            <v>12</v>
          </cell>
          <cell r="M18">
            <v>999</v>
          </cell>
          <cell r="P18">
            <v>0</v>
          </cell>
          <cell r="Q18">
            <v>999</v>
          </cell>
        </row>
        <row r="19">
          <cell r="A19">
            <v>13</v>
          </cell>
          <cell r="M19">
            <v>999</v>
          </cell>
          <cell r="P19">
            <v>0</v>
          </cell>
          <cell r="Q19">
            <v>999</v>
          </cell>
        </row>
        <row r="20">
          <cell r="A20">
            <v>14</v>
          </cell>
          <cell r="M20">
            <v>999</v>
          </cell>
          <cell r="P20">
            <v>0</v>
          </cell>
          <cell r="Q20">
            <v>999</v>
          </cell>
        </row>
        <row r="21">
          <cell r="A21">
            <v>15</v>
          </cell>
          <cell r="M21">
            <v>999</v>
          </cell>
          <cell r="P21">
            <v>0</v>
          </cell>
          <cell r="Q21">
            <v>999</v>
          </cell>
        </row>
        <row r="22">
          <cell r="A22">
            <v>16</v>
          </cell>
          <cell r="M22">
            <v>999</v>
          </cell>
          <cell r="P22">
            <v>0</v>
          </cell>
          <cell r="Q22">
            <v>999</v>
          </cell>
        </row>
        <row r="23">
          <cell r="A23">
            <v>17</v>
          </cell>
          <cell r="M23">
            <v>999</v>
          </cell>
          <cell r="P23">
            <v>0</v>
          </cell>
          <cell r="Q23">
            <v>999</v>
          </cell>
        </row>
        <row r="24">
          <cell r="A24">
            <v>18</v>
          </cell>
          <cell r="M24">
            <v>999</v>
          </cell>
          <cell r="P24">
            <v>0</v>
          </cell>
          <cell r="Q24">
            <v>999</v>
          </cell>
        </row>
        <row r="25">
          <cell r="A25">
            <v>19</v>
          </cell>
          <cell r="M25">
            <v>999</v>
          </cell>
          <cell r="P25">
            <v>0</v>
          </cell>
          <cell r="Q25">
            <v>999</v>
          </cell>
        </row>
        <row r="26">
          <cell r="A26">
            <v>20</v>
          </cell>
          <cell r="M26">
            <v>999</v>
          </cell>
          <cell r="P26">
            <v>0</v>
          </cell>
          <cell r="Q26">
            <v>999</v>
          </cell>
        </row>
        <row r="27">
          <cell r="A27">
            <v>21</v>
          </cell>
          <cell r="M27">
            <v>999</v>
          </cell>
          <cell r="P27">
            <v>0</v>
          </cell>
          <cell r="Q27">
            <v>999</v>
          </cell>
        </row>
        <row r="28">
          <cell r="A28">
            <v>22</v>
          </cell>
          <cell r="M28">
            <v>999</v>
          </cell>
          <cell r="P28">
            <v>0</v>
          </cell>
          <cell r="Q28">
            <v>999</v>
          </cell>
        </row>
        <row r="29">
          <cell r="A29">
            <v>23</v>
          </cell>
          <cell r="M29">
            <v>999</v>
          </cell>
          <cell r="P29">
            <v>0</v>
          </cell>
          <cell r="Q29">
            <v>999</v>
          </cell>
        </row>
        <row r="30">
          <cell r="A30">
            <v>24</v>
          </cell>
          <cell r="M30">
            <v>999</v>
          </cell>
          <cell r="P30">
            <v>0</v>
          </cell>
          <cell r="Q30">
            <v>999</v>
          </cell>
        </row>
        <row r="31">
          <cell r="A31">
            <v>25</v>
          </cell>
          <cell r="M31">
            <v>999</v>
          </cell>
          <cell r="P31">
            <v>0</v>
          </cell>
          <cell r="Q31">
            <v>999</v>
          </cell>
        </row>
        <row r="32">
          <cell r="A32">
            <v>26</v>
          </cell>
          <cell r="M32">
            <v>999</v>
          </cell>
          <cell r="P32">
            <v>0</v>
          </cell>
          <cell r="Q32">
            <v>999</v>
          </cell>
        </row>
        <row r="33">
          <cell r="A33">
            <v>27</v>
          </cell>
          <cell r="M33">
            <v>999</v>
          </cell>
          <cell r="P33">
            <v>0</v>
          </cell>
          <cell r="Q33">
            <v>999</v>
          </cell>
        </row>
        <row r="34">
          <cell r="A34">
            <v>28</v>
          </cell>
          <cell r="M34">
            <v>999</v>
          </cell>
          <cell r="P34">
            <v>0</v>
          </cell>
          <cell r="Q34">
            <v>999</v>
          </cell>
        </row>
        <row r="35">
          <cell r="A35">
            <v>29</v>
          </cell>
          <cell r="M35">
            <v>999</v>
          </cell>
          <cell r="P35">
            <v>0</v>
          </cell>
          <cell r="Q35">
            <v>999</v>
          </cell>
        </row>
        <row r="36">
          <cell r="A36">
            <v>30</v>
          </cell>
          <cell r="M36">
            <v>999</v>
          </cell>
          <cell r="P36">
            <v>0</v>
          </cell>
          <cell r="Q36">
            <v>999</v>
          </cell>
        </row>
        <row r="37">
          <cell r="A37">
            <v>31</v>
          </cell>
          <cell r="M37">
            <v>999</v>
          </cell>
          <cell r="P37">
            <v>0</v>
          </cell>
          <cell r="Q37">
            <v>999</v>
          </cell>
        </row>
        <row r="38">
          <cell r="A38">
            <v>32</v>
          </cell>
          <cell r="M38">
            <v>999</v>
          </cell>
          <cell r="P38">
            <v>0</v>
          </cell>
          <cell r="Q38">
            <v>999</v>
          </cell>
        </row>
        <row r="39">
          <cell r="A39">
            <v>33</v>
          </cell>
          <cell r="M39">
            <v>999</v>
          </cell>
          <cell r="P39">
            <v>0</v>
          </cell>
          <cell r="Q39">
            <v>999</v>
          </cell>
        </row>
        <row r="40">
          <cell r="A40">
            <v>34</v>
          </cell>
          <cell r="M40">
            <v>999</v>
          </cell>
          <cell r="P40">
            <v>0</v>
          </cell>
          <cell r="Q40">
            <v>999</v>
          </cell>
        </row>
        <row r="41">
          <cell r="A41">
            <v>35</v>
          </cell>
          <cell r="M41">
            <v>999</v>
          </cell>
          <cell r="P41">
            <v>0</v>
          </cell>
          <cell r="Q41">
            <v>999</v>
          </cell>
        </row>
        <row r="42">
          <cell r="A42">
            <v>36</v>
          </cell>
          <cell r="M42">
            <v>999</v>
          </cell>
          <cell r="P42">
            <v>0</v>
          </cell>
          <cell r="Q42">
            <v>999</v>
          </cell>
        </row>
        <row r="43">
          <cell r="A43">
            <v>37</v>
          </cell>
          <cell r="M43">
            <v>999</v>
          </cell>
          <cell r="P43">
            <v>0</v>
          </cell>
          <cell r="Q43">
            <v>999</v>
          </cell>
        </row>
        <row r="44">
          <cell r="A44">
            <v>38</v>
          </cell>
          <cell r="M44">
            <v>999</v>
          </cell>
          <cell r="P44">
            <v>0</v>
          </cell>
          <cell r="Q44">
            <v>999</v>
          </cell>
        </row>
        <row r="45">
          <cell r="A45">
            <v>39</v>
          </cell>
          <cell r="M45">
            <v>999</v>
          </cell>
          <cell r="P45">
            <v>0</v>
          </cell>
          <cell r="Q45">
            <v>999</v>
          </cell>
        </row>
        <row r="46">
          <cell r="A46">
            <v>40</v>
          </cell>
          <cell r="M46">
            <v>999</v>
          </cell>
          <cell r="P46">
            <v>0</v>
          </cell>
          <cell r="Q46">
            <v>999</v>
          </cell>
        </row>
        <row r="47">
          <cell r="A47">
            <v>41</v>
          </cell>
          <cell r="M47">
            <v>999</v>
          </cell>
          <cell r="P47">
            <v>0</v>
          </cell>
          <cell r="Q47">
            <v>999</v>
          </cell>
        </row>
        <row r="48">
          <cell r="A48">
            <v>42</v>
          </cell>
          <cell r="M48">
            <v>999</v>
          </cell>
          <cell r="P48">
            <v>0</v>
          </cell>
          <cell r="Q48">
            <v>999</v>
          </cell>
        </row>
        <row r="49">
          <cell r="A49">
            <v>43</v>
          </cell>
          <cell r="M49">
            <v>999</v>
          </cell>
          <cell r="P49">
            <v>0</v>
          </cell>
          <cell r="Q49">
            <v>999</v>
          </cell>
        </row>
        <row r="50">
          <cell r="A50">
            <v>44</v>
          </cell>
          <cell r="M50">
            <v>999</v>
          </cell>
          <cell r="P50">
            <v>0</v>
          </cell>
          <cell r="Q50">
            <v>999</v>
          </cell>
        </row>
        <row r="51">
          <cell r="A51">
            <v>45</v>
          </cell>
          <cell r="M51">
            <v>999</v>
          </cell>
          <cell r="P51">
            <v>0</v>
          </cell>
          <cell r="Q51">
            <v>999</v>
          </cell>
        </row>
        <row r="52">
          <cell r="A52">
            <v>46</v>
          </cell>
          <cell r="M52">
            <v>999</v>
          </cell>
          <cell r="P52">
            <v>0</v>
          </cell>
          <cell r="Q52">
            <v>999</v>
          </cell>
        </row>
        <row r="53">
          <cell r="A53">
            <v>47</v>
          </cell>
          <cell r="M53">
            <v>999</v>
          </cell>
          <cell r="P53">
            <v>0</v>
          </cell>
          <cell r="Q53">
            <v>999</v>
          </cell>
        </row>
        <row r="54">
          <cell r="A54">
            <v>48</v>
          </cell>
          <cell r="M54">
            <v>999</v>
          </cell>
          <cell r="P54">
            <v>0</v>
          </cell>
          <cell r="Q54">
            <v>999</v>
          </cell>
        </row>
        <row r="55">
          <cell r="A55">
            <v>49</v>
          </cell>
          <cell r="M55">
            <v>999</v>
          </cell>
          <cell r="P55">
            <v>0</v>
          </cell>
          <cell r="Q55">
            <v>999</v>
          </cell>
        </row>
        <row r="56">
          <cell r="A56">
            <v>50</v>
          </cell>
          <cell r="M56">
            <v>999</v>
          </cell>
          <cell r="P56">
            <v>0</v>
          </cell>
          <cell r="Q56">
            <v>999</v>
          </cell>
        </row>
        <row r="57">
          <cell r="A57">
            <v>51</v>
          </cell>
          <cell r="M57">
            <v>999</v>
          </cell>
          <cell r="P57">
            <v>0</v>
          </cell>
          <cell r="Q57">
            <v>999</v>
          </cell>
        </row>
        <row r="58">
          <cell r="A58">
            <v>52</v>
          </cell>
          <cell r="M58">
            <v>999</v>
          </cell>
          <cell r="P58">
            <v>0</v>
          </cell>
          <cell r="Q58">
            <v>999</v>
          </cell>
        </row>
        <row r="59">
          <cell r="A59">
            <v>53</v>
          </cell>
          <cell r="M59">
            <v>999</v>
          </cell>
          <cell r="P59">
            <v>0</v>
          </cell>
          <cell r="Q59">
            <v>999</v>
          </cell>
        </row>
        <row r="60">
          <cell r="A60">
            <v>54</v>
          </cell>
          <cell r="M60">
            <v>999</v>
          </cell>
          <cell r="P60">
            <v>0</v>
          </cell>
          <cell r="Q60">
            <v>999</v>
          </cell>
        </row>
        <row r="61">
          <cell r="A61">
            <v>55</v>
          </cell>
          <cell r="M61">
            <v>999</v>
          </cell>
          <cell r="P61">
            <v>0</v>
          </cell>
          <cell r="Q61">
            <v>999</v>
          </cell>
        </row>
        <row r="62">
          <cell r="A62">
            <v>56</v>
          </cell>
          <cell r="M62">
            <v>999</v>
          </cell>
          <cell r="P62">
            <v>0</v>
          </cell>
          <cell r="Q62">
            <v>999</v>
          </cell>
        </row>
        <row r="63">
          <cell r="A63">
            <v>57</v>
          </cell>
          <cell r="M63">
            <v>999</v>
          </cell>
          <cell r="P63">
            <v>0</v>
          </cell>
          <cell r="Q63">
            <v>999</v>
          </cell>
        </row>
        <row r="64">
          <cell r="A64">
            <v>58</v>
          </cell>
          <cell r="M64">
            <v>999</v>
          </cell>
          <cell r="P64">
            <v>0</v>
          </cell>
          <cell r="Q64">
            <v>999</v>
          </cell>
        </row>
        <row r="65">
          <cell r="A65">
            <v>59</v>
          </cell>
          <cell r="M65">
            <v>999</v>
          </cell>
          <cell r="P65">
            <v>0</v>
          </cell>
          <cell r="Q65">
            <v>999</v>
          </cell>
        </row>
        <row r="66">
          <cell r="A66">
            <v>60</v>
          </cell>
          <cell r="M66">
            <v>999</v>
          </cell>
          <cell r="P66">
            <v>0</v>
          </cell>
          <cell r="Q66">
            <v>999</v>
          </cell>
        </row>
        <row r="67">
          <cell r="A67">
            <v>61</v>
          </cell>
          <cell r="M67">
            <v>999</v>
          </cell>
          <cell r="P67">
            <v>0</v>
          </cell>
          <cell r="Q67">
            <v>999</v>
          </cell>
        </row>
        <row r="68">
          <cell r="A68">
            <v>62</v>
          </cell>
          <cell r="M68">
            <v>999</v>
          </cell>
          <cell r="P68">
            <v>0</v>
          </cell>
          <cell r="Q68">
            <v>999</v>
          </cell>
        </row>
        <row r="69">
          <cell r="A69">
            <v>63</v>
          </cell>
          <cell r="M69">
            <v>999</v>
          </cell>
          <cell r="P69">
            <v>0</v>
          </cell>
          <cell r="Q69">
            <v>999</v>
          </cell>
        </row>
        <row r="70">
          <cell r="A70">
            <v>64</v>
          </cell>
          <cell r="M70">
            <v>999</v>
          </cell>
          <cell r="P70">
            <v>0</v>
          </cell>
          <cell r="Q70">
            <v>999</v>
          </cell>
        </row>
        <row r="71">
          <cell r="A71">
            <v>65</v>
          </cell>
          <cell r="M71">
            <v>999</v>
          </cell>
          <cell r="P71">
            <v>0</v>
          </cell>
          <cell r="Q71">
            <v>999</v>
          </cell>
        </row>
        <row r="72">
          <cell r="A72">
            <v>66</v>
          </cell>
          <cell r="M72">
            <v>999</v>
          </cell>
          <cell r="P72">
            <v>0</v>
          </cell>
          <cell r="Q72">
            <v>999</v>
          </cell>
        </row>
        <row r="73">
          <cell r="A73">
            <v>67</v>
          </cell>
          <cell r="M73">
            <v>999</v>
          </cell>
          <cell r="P73">
            <v>0</v>
          </cell>
          <cell r="Q73">
            <v>999</v>
          </cell>
        </row>
        <row r="74">
          <cell r="A74">
            <v>68</v>
          </cell>
          <cell r="M74">
            <v>999</v>
          </cell>
          <cell r="P74">
            <v>0</v>
          </cell>
          <cell r="Q74">
            <v>999</v>
          </cell>
        </row>
        <row r="75">
          <cell r="A75">
            <v>69</v>
          </cell>
          <cell r="M75">
            <v>999</v>
          </cell>
          <cell r="P75">
            <v>0</v>
          </cell>
          <cell r="Q75">
            <v>999</v>
          </cell>
        </row>
        <row r="76">
          <cell r="A76">
            <v>70</v>
          </cell>
          <cell r="M76">
            <v>999</v>
          </cell>
          <cell r="P76">
            <v>0</v>
          </cell>
          <cell r="Q76">
            <v>999</v>
          </cell>
        </row>
        <row r="77">
          <cell r="A77">
            <v>71</v>
          </cell>
          <cell r="M77">
            <v>999</v>
          </cell>
          <cell r="P77">
            <v>0</v>
          </cell>
          <cell r="Q77">
            <v>999</v>
          </cell>
        </row>
        <row r="78">
          <cell r="A78">
            <v>72</v>
          </cell>
          <cell r="M78">
            <v>999</v>
          </cell>
          <cell r="P78">
            <v>0</v>
          </cell>
          <cell r="Q78">
            <v>999</v>
          </cell>
        </row>
        <row r="79">
          <cell r="A79">
            <v>73</v>
          </cell>
          <cell r="M79">
            <v>999</v>
          </cell>
          <cell r="P79">
            <v>0</v>
          </cell>
          <cell r="Q79">
            <v>999</v>
          </cell>
        </row>
        <row r="80">
          <cell r="A80">
            <v>74</v>
          </cell>
          <cell r="M80">
            <v>999</v>
          </cell>
          <cell r="P80">
            <v>0</v>
          </cell>
          <cell r="Q80">
            <v>999</v>
          </cell>
        </row>
        <row r="81">
          <cell r="A81">
            <v>75</v>
          </cell>
          <cell r="M81">
            <v>999</v>
          </cell>
          <cell r="P81">
            <v>0</v>
          </cell>
          <cell r="Q81">
            <v>999</v>
          </cell>
        </row>
        <row r="82">
          <cell r="A82">
            <v>76</v>
          </cell>
          <cell r="M82">
            <v>999</v>
          </cell>
          <cell r="P82">
            <v>0</v>
          </cell>
          <cell r="Q82">
            <v>999</v>
          </cell>
        </row>
        <row r="83">
          <cell r="A83">
            <v>77</v>
          </cell>
          <cell r="M83">
            <v>999</v>
          </cell>
          <cell r="P83">
            <v>0</v>
          </cell>
          <cell r="Q83">
            <v>999</v>
          </cell>
        </row>
        <row r="84">
          <cell r="A84">
            <v>78</v>
          </cell>
          <cell r="M84">
            <v>999</v>
          </cell>
          <cell r="P84">
            <v>0</v>
          </cell>
          <cell r="Q84">
            <v>999</v>
          </cell>
        </row>
        <row r="85">
          <cell r="A85">
            <v>79</v>
          </cell>
          <cell r="M85">
            <v>999</v>
          </cell>
          <cell r="P85">
            <v>0</v>
          </cell>
          <cell r="Q85">
            <v>999</v>
          </cell>
        </row>
        <row r="86">
          <cell r="A86">
            <v>80</v>
          </cell>
          <cell r="M86">
            <v>999</v>
          </cell>
          <cell r="P86">
            <v>0</v>
          </cell>
          <cell r="Q86">
            <v>999</v>
          </cell>
        </row>
        <row r="87">
          <cell r="A87">
            <v>81</v>
          </cell>
          <cell r="M87">
            <v>999</v>
          </cell>
          <cell r="P87">
            <v>0</v>
          </cell>
          <cell r="Q87">
            <v>999</v>
          </cell>
        </row>
        <row r="88">
          <cell r="A88">
            <v>82</v>
          </cell>
          <cell r="M88">
            <v>999</v>
          </cell>
          <cell r="P88">
            <v>0</v>
          </cell>
          <cell r="Q88">
            <v>999</v>
          </cell>
        </row>
        <row r="89">
          <cell r="A89">
            <v>83</v>
          </cell>
          <cell r="M89">
            <v>999</v>
          </cell>
          <cell r="P89">
            <v>0</v>
          </cell>
          <cell r="Q89">
            <v>999</v>
          </cell>
        </row>
        <row r="90">
          <cell r="A90">
            <v>84</v>
          </cell>
          <cell r="M90">
            <v>999</v>
          </cell>
          <cell r="P90">
            <v>0</v>
          </cell>
          <cell r="Q90">
            <v>999</v>
          </cell>
        </row>
        <row r="91">
          <cell r="A91">
            <v>85</v>
          </cell>
          <cell r="M91">
            <v>999</v>
          </cell>
          <cell r="P91">
            <v>0</v>
          </cell>
          <cell r="Q91">
            <v>999</v>
          </cell>
        </row>
        <row r="92">
          <cell r="A92">
            <v>86</v>
          </cell>
          <cell r="M92">
            <v>999</v>
          </cell>
          <cell r="P92">
            <v>0</v>
          </cell>
          <cell r="Q92">
            <v>999</v>
          </cell>
        </row>
        <row r="93">
          <cell r="A93">
            <v>87</v>
          </cell>
          <cell r="M93">
            <v>999</v>
          </cell>
          <cell r="P93">
            <v>0</v>
          </cell>
          <cell r="Q93">
            <v>999</v>
          </cell>
        </row>
        <row r="94">
          <cell r="A94">
            <v>88</v>
          </cell>
          <cell r="M94">
            <v>999</v>
          </cell>
          <cell r="P94">
            <v>0</v>
          </cell>
          <cell r="Q94">
            <v>999</v>
          </cell>
        </row>
        <row r="95">
          <cell r="A95">
            <v>89</v>
          </cell>
          <cell r="M95">
            <v>999</v>
          </cell>
          <cell r="P95">
            <v>0</v>
          </cell>
          <cell r="Q95">
            <v>999</v>
          </cell>
        </row>
        <row r="96">
          <cell r="A96">
            <v>90</v>
          </cell>
          <cell r="M96">
            <v>999</v>
          </cell>
          <cell r="P96">
            <v>0</v>
          </cell>
          <cell r="Q96">
            <v>999</v>
          </cell>
        </row>
        <row r="97">
          <cell r="A97">
            <v>91</v>
          </cell>
          <cell r="M97">
            <v>999</v>
          </cell>
          <cell r="P97">
            <v>0</v>
          </cell>
          <cell r="Q97">
            <v>999</v>
          </cell>
        </row>
        <row r="98">
          <cell r="A98">
            <v>92</v>
          </cell>
          <cell r="M98">
            <v>999</v>
          </cell>
          <cell r="P98">
            <v>0</v>
          </cell>
          <cell r="Q98">
            <v>999</v>
          </cell>
        </row>
        <row r="99">
          <cell r="A99">
            <v>93</v>
          </cell>
          <cell r="M99">
            <v>999</v>
          </cell>
          <cell r="P99">
            <v>0</v>
          </cell>
          <cell r="Q99">
            <v>999</v>
          </cell>
        </row>
        <row r="100">
          <cell r="A100">
            <v>94</v>
          </cell>
          <cell r="M100">
            <v>999</v>
          </cell>
          <cell r="P100">
            <v>0</v>
          </cell>
          <cell r="Q100">
            <v>999</v>
          </cell>
        </row>
        <row r="101">
          <cell r="A101">
            <v>95</v>
          </cell>
          <cell r="M101">
            <v>999</v>
          </cell>
          <cell r="P101">
            <v>0</v>
          </cell>
          <cell r="Q101">
            <v>999</v>
          </cell>
        </row>
        <row r="102">
          <cell r="A102">
            <v>96</v>
          </cell>
          <cell r="M102">
            <v>999</v>
          </cell>
          <cell r="P102">
            <v>0</v>
          </cell>
          <cell r="Q102">
            <v>999</v>
          </cell>
        </row>
        <row r="103">
          <cell r="A103">
            <v>97</v>
          </cell>
          <cell r="M103">
            <v>999</v>
          </cell>
          <cell r="P103">
            <v>0</v>
          </cell>
          <cell r="Q103">
            <v>999</v>
          </cell>
        </row>
        <row r="104">
          <cell r="A104">
            <v>98</v>
          </cell>
          <cell r="M104">
            <v>999</v>
          </cell>
          <cell r="P104">
            <v>0</v>
          </cell>
          <cell r="Q104">
            <v>999</v>
          </cell>
        </row>
        <row r="105">
          <cell r="A105">
            <v>99</v>
          </cell>
          <cell r="M105">
            <v>999</v>
          </cell>
          <cell r="P105">
            <v>0</v>
          </cell>
          <cell r="Q105">
            <v>999</v>
          </cell>
        </row>
        <row r="106">
          <cell r="A106">
            <v>100</v>
          </cell>
          <cell r="M106">
            <v>999</v>
          </cell>
          <cell r="P106">
            <v>0</v>
          </cell>
          <cell r="Q106">
            <v>999</v>
          </cell>
        </row>
        <row r="107">
          <cell r="A107">
            <v>101</v>
          </cell>
          <cell r="M107">
            <v>999</v>
          </cell>
          <cell r="P107">
            <v>0</v>
          </cell>
          <cell r="Q107">
            <v>999</v>
          </cell>
        </row>
        <row r="108">
          <cell r="A108">
            <v>102</v>
          </cell>
          <cell r="M108">
            <v>999</v>
          </cell>
          <cell r="P108">
            <v>0</v>
          </cell>
          <cell r="Q108">
            <v>999</v>
          </cell>
        </row>
        <row r="109">
          <cell r="A109">
            <v>103</v>
          </cell>
          <cell r="M109">
            <v>999</v>
          </cell>
          <cell r="P109">
            <v>0</v>
          </cell>
          <cell r="Q109">
            <v>999</v>
          </cell>
        </row>
        <row r="110">
          <cell r="A110">
            <v>104</v>
          </cell>
          <cell r="M110">
            <v>999</v>
          </cell>
          <cell r="P110">
            <v>0</v>
          </cell>
          <cell r="Q110">
            <v>999</v>
          </cell>
        </row>
        <row r="111">
          <cell r="A111">
            <v>105</v>
          </cell>
          <cell r="M111">
            <v>999</v>
          </cell>
          <cell r="P111">
            <v>0</v>
          </cell>
          <cell r="Q111">
            <v>999</v>
          </cell>
        </row>
        <row r="112">
          <cell r="A112">
            <v>106</v>
          </cell>
          <cell r="M112">
            <v>999</v>
          </cell>
          <cell r="P112">
            <v>0</v>
          </cell>
          <cell r="Q112">
            <v>999</v>
          </cell>
        </row>
        <row r="113">
          <cell r="A113">
            <v>107</v>
          </cell>
          <cell r="M113">
            <v>999</v>
          </cell>
          <cell r="P113">
            <v>0</v>
          </cell>
          <cell r="Q113">
            <v>999</v>
          </cell>
        </row>
        <row r="114">
          <cell r="A114">
            <v>108</v>
          </cell>
          <cell r="M114">
            <v>999</v>
          </cell>
          <cell r="P114">
            <v>0</v>
          </cell>
          <cell r="Q114">
            <v>999</v>
          </cell>
        </row>
        <row r="115">
          <cell r="A115">
            <v>109</v>
          </cell>
          <cell r="M115">
            <v>999</v>
          </cell>
          <cell r="P115">
            <v>0</v>
          </cell>
          <cell r="Q115">
            <v>999</v>
          </cell>
        </row>
        <row r="116">
          <cell r="A116">
            <v>110</v>
          </cell>
          <cell r="M116">
            <v>999</v>
          </cell>
          <cell r="P116">
            <v>0</v>
          </cell>
          <cell r="Q116">
            <v>999</v>
          </cell>
        </row>
        <row r="117">
          <cell r="A117">
            <v>111</v>
          </cell>
          <cell r="M117">
            <v>999</v>
          </cell>
          <cell r="P117">
            <v>0</v>
          </cell>
          <cell r="Q117">
            <v>999</v>
          </cell>
        </row>
        <row r="118">
          <cell r="A118">
            <v>112</v>
          </cell>
          <cell r="M118">
            <v>999</v>
          </cell>
          <cell r="P118">
            <v>0</v>
          </cell>
          <cell r="Q118">
            <v>999</v>
          </cell>
        </row>
        <row r="119">
          <cell r="A119">
            <v>113</v>
          </cell>
          <cell r="M119">
            <v>999</v>
          </cell>
          <cell r="P119">
            <v>0</v>
          </cell>
          <cell r="Q119">
            <v>999</v>
          </cell>
        </row>
        <row r="120">
          <cell r="A120">
            <v>114</v>
          </cell>
          <cell r="M120">
            <v>999</v>
          </cell>
          <cell r="P120">
            <v>0</v>
          </cell>
          <cell r="Q120">
            <v>999</v>
          </cell>
        </row>
        <row r="121">
          <cell r="A121">
            <v>115</v>
          </cell>
          <cell r="M121">
            <v>999</v>
          </cell>
          <cell r="P121">
            <v>0</v>
          </cell>
          <cell r="Q121">
            <v>999</v>
          </cell>
        </row>
        <row r="122">
          <cell r="A122">
            <v>116</v>
          </cell>
          <cell r="M122">
            <v>999</v>
          </cell>
          <cell r="P122">
            <v>0</v>
          </cell>
          <cell r="Q122">
            <v>999</v>
          </cell>
        </row>
        <row r="123">
          <cell r="A123">
            <v>117</v>
          </cell>
          <cell r="M123">
            <v>999</v>
          </cell>
          <cell r="P123">
            <v>0</v>
          </cell>
          <cell r="Q123">
            <v>999</v>
          </cell>
        </row>
        <row r="124">
          <cell r="A124">
            <v>118</v>
          </cell>
          <cell r="M124">
            <v>999</v>
          </cell>
          <cell r="P124">
            <v>0</v>
          </cell>
          <cell r="Q124">
            <v>999</v>
          </cell>
        </row>
        <row r="125">
          <cell r="A125">
            <v>119</v>
          </cell>
          <cell r="M125">
            <v>999</v>
          </cell>
          <cell r="P125">
            <v>0</v>
          </cell>
          <cell r="Q125">
            <v>999</v>
          </cell>
        </row>
        <row r="126">
          <cell r="A126">
            <v>120</v>
          </cell>
          <cell r="M126">
            <v>999</v>
          </cell>
          <cell r="P126">
            <v>0</v>
          </cell>
          <cell r="Q126">
            <v>999</v>
          </cell>
        </row>
        <row r="127">
          <cell r="A127">
            <v>121</v>
          </cell>
          <cell r="M127">
            <v>999</v>
          </cell>
          <cell r="P127">
            <v>0</v>
          </cell>
          <cell r="Q127">
            <v>999</v>
          </cell>
        </row>
        <row r="128">
          <cell r="A128">
            <v>122</v>
          </cell>
          <cell r="M128">
            <v>999</v>
          </cell>
          <cell r="P128">
            <v>0</v>
          </cell>
          <cell r="Q128">
            <v>999</v>
          </cell>
        </row>
        <row r="129">
          <cell r="A129">
            <v>123</v>
          </cell>
          <cell r="M129">
            <v>999</v>
          </cell>
          <cell r="P129">
            <v>0</v>
          </cell>
          <cell r="Q129">
            <v>999</v>
          </cell>
        </row>
        <row r="130">
          <cell r="A130">
            <v>124</v>
          </cell>
          <cell r="M130">
            <v>999</v>
          </cell>
          <cell r="P130">
            <v>0</v>
          </cell>
          <cell r="Q130">
            <v>999</v>
          </cell>
        </row>
        <row r="131">
          <cell r="A131">
            <v>125</v>
          </cell>
          <cell r="M131">
            <v>999</v>
          </cell>
          <cell r="P131">
            <v>0</v>
          </cell>
          <cell r="Q131">
            <v>999</v>
          </cell>
        </row>
        <row r="132">
          <cell r="A132">
            <v>126</v>
          </cell>
          <cell r="M132">
            <v>999</v>
          </cell>
          <cell r="P132">
            <v>0</v>
          </cell>
          <cell r="Q132">
            <v>999</v>
          </cell>
        </row>
        <row r="133">
          <cell r="A133">
            <v>127</v>
          </cell>
          <cell r="M133">
            <v>999</v>
          </cell>
          <cell r="P133">
            <v>0</v>
          </cell>
          <cell r="Q133">
            <v>999</v>
          </cell>
        </row>
        <row r="134">
          <cell r="A134">
            <v>128</v>
          </cell>
          <cell r="M134">
            <v>999</v>
          </cell>
          <cell r="P134">
            <v>0</v>
          </cell>
          <cell r="Q134">
            <v>999</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4 RR G1 - G6"/>
      <sheetName val="Girls'14 RR G1 - G4"/>
      <sheetName val="Boys Si Main Draw Sign-in sheet"/>
      <sheetName val="Boys Si Main Draw Prep"/>
      <sheetName val="Boys 14 Si Main "/>
      <sheetName val="Boys Si Main 24&amp;32"/>
      <sheetName val="Girl Si Main Draw Sign-in sh"/>
      <sheetName val="Girls Si Main Draw Prep"/>
      <sheetName val="Girls 14 Si Main "/>
      <sheetName val="Girls Si Main 24&amp;32"/>
      <sheetName val="Boys Si Consol Sign-in sheet"/>
      <sheetName val="Boys 14 Si Con Prep"/>
      <sheetName val="Boys 14 Si Consol "/>
      <sheetName val="Boys Si Consol "/>
      <sheetName val="Boys Si Consol 32"/>
      <sheetName val="Girls Si Consol Sign-in sh"/>
      <sheetName val="Girls 14 Si Consol Prep"/>
      <sheetName val="Girls 14 Si Consol"/>
      <sheetName val="Girls Si Consol 24"/>
      <sheetName val="Girls Si Consol 32"/>
      <sheetName val="Boys 14 Do Sign-in sheet"/>
      <sheetName val="Boys Do Main Draw Prep"/>
      <sheetName val="Boys 14 Do Main "/>
      <sheetName val="Girls 14 Do Sign-in sheet"/>
      <sheetName val="Girls Do Main Draw Prep"/>
      <sheetName val="Girls 14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sheetData sheetId="1">
        <row r="10">
          <cell r="A10" t="str">
            <v>13th - 18th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R5">
            <v>1</v>
          </cell>
        </row>
        <row r="7">
          <cell r="A7">
            <v>1</v>
          </cell>
          <cell r="B7" t="str">
            <v>KOYLASS</v>
          </cell>
          <cell r="C7" t="str">
            <v>VICTORIA</v>
          </cell>
          <cell r="M7">
            <v>1</v>
          </cell>
          <cell r="P7">
            <v>0</v>
          </cell>
          <cell r="Q7">
            <v>999</v>
          </cell>
          <cell r="R7">
            <v>1</v>
          </cell>
        </row>
        <row r="8">
          <cell r="A8">
            <v>2</v>
          </cell>
          <cell r="B8" t="str">
            <v>SABGA</v>
          </cell>
          <cell r="C8" t="str">
            <v>KIMBERLY</v>
          </cell>
          <cell r="M8">
            <v>999</v>
          </cell>
          <cell r="P8">
            <v>0</v>
          </cell>
          <cell r="Q8">
            <v>999</v>
          </cell>
        </row>
        <row r="9">
          <cell r="A9">
            <v>3</v>
          </cell>
          <cell r="B9" t="str">
            <v>RAMJATTAN</v>
          </cell>
          <cell r="C9" t="str">
            <v>JADE</v>
          </cell>
          <cell r="M9">
            <v>999</v>
          </cell>
          <cell r="P9">
            <v>0</v>
          </cell>
          <cell r="Q9">
            <v>999</v>
          </cell>
        </row>
        <row r="10">
          <cell r="A10">
            <v>4</v>
          </cell>
          <cell r="B10" t="str">
            <v>HADEED</v>
          </cell>
          <cell r="C10" t="str">
            <v>SHANA</v>
          </cell>
          <cell r="M10">
            <v>999</v>
          </cell>
          <cell r="P10">
            <v>0</v>
          </cell>
          <cell r="Q10">
            <v>999</v>
          </cell>
        </row>
        <row r="11">
          <cell r="A11">
            <v>5</v>
          </cell>
          <cell r="B11" t="str">
            <v>D'ARCY</v>
          </cell>
          <cell r="C11" t="str">
            <v>ISABELLA</v>
          </cell>
          <cell r="M11">
            <v>999</v>
          </cell>
          <cell r="P11">
            <v>0</v>
          </cell>
          <cell r="Q11">
            <v>999</v>
          </cell>
        </row>
        <row r="12">
          <cell r="A12">
            <v>6</v>
          </cell>
          <cell r="B12" t="str">
            <v>LEITCH</v>
          </cell>
          <cell r="C12" t="str">
            <v>KELSEY</v>
          </cell>
          <cell r="M12">
            <v>999</v>
          </cell>
          <cell r="P12">
            <v>0</v>
          </cell>
          <cell r="Q12">
            <v>999</v>
          </cell>
        </row>
        <row r="13">
          <cell r="A13">
            <v>7</v>
          </cell>
          <cell r="B13" t="str">
            <v>CUDJOE</v>
          </cell>
          <cell r="C13" t="str">
            <v>KRYSHELLE</v>
          </cell>
          <cell r="M13">
            <v>999</v>
          </cell>
          <cell r="P13">
            <v>0</v>
          </cell>
          <cell r="Q13">
            <v>999</v>
          </cell>
        </row>
        <row r="14">
          <cell r="A14">
            <v>8</v>
          </cell>
          <cell r="B14" t="str">
            <v>BYE</v>
          </cell>
          <cell r="M14">
            <v>999</v>
          </cell>
          <cell r="P14">
            <v>0</v>
          </cell>
          <cell r="Q14">
            <v>999</v>
          </cell>
        </row>
        <row r="15">
          <cell r="A15">
            <v>9</v>
          </cell>
          <cell r="M15">
            <v>999</v>
          </cell>
          <cell r="P15">
            <v>0</v>
          </cell>
          <cell r="Q15">
            <v>999</v>
          </cell>
        </row>
        <row r="16">
          <cell r="A16">
            <v>10</v>
          </cell>
          <cell r="M16">
            <v>999</v>
          </cell>
          <cell r="P16">
            <v>0</v>
          </cell>
          <cell r="Q16">
            <v>999</v>
          </cell>
        </row>
        <row r="17">
          <cell r="A17">
            <v>11</v>
          </cell>
          <cell r="M17">
            <v>999</v>
          </cell>
          <cell r="P17">
            <v>0</v>
          </cell>
          <cell r="Q17">
            <v>999</v>
          </cell>
        </row>
        <row r="18">
          <cell r="A18">
            <v>12</v>
          </cell>
          <cell r="M18">
            <v>999</v>
          </cell>
          <cell r="P18">
            <v>0</v>
          </cell>
          <cell r="Q18">
            <v>999</v>
          </cell>
        </row>
        <row r="19">
          <cell r="A19">
            <v>13</v>
          </cell>
          <cell r="M19">
            <v>999</v>
          </cell>
          <cell r="P19">
            <v>0</v>
          </cell>
          <cell r="Q19">
            <v>999</v>
          </cell>
        </row>
        <row r="20">
          <cell r="A20">
            <v>14</v>
          </cell>
          <cell r="M20">
            <v>999</v>
          </cell>
          <cell r="P20">
            <v>0</v>
          </cell>
          <cell r="Q20">
            <v>999</v>
          </cell>
        </row>
        <row r="21">
          <cell r="A21">
            <v>15</v>
          </cell>
          <cell r="M21">
            <v>999</v>
          </cell>
          <cell r="P21">
            <v>0</v>
          </cell>
          <cell r="Q21">
            <v>999</v>
          </cell>
        </row>
        <row r="22">
          <cell r="A22">
            <v>16</v>
          </cell>
          <cell r="M22">
            <v>999</v>
          </cell>
          <cell r="P22">
            <v>0</v>
          </cell>
          <cell r="Q22">
            <v>999</v>
          </cell>
        </row>
        <row r="23">
          <cell r="A23">
            <v>17</v>
          </cell>
          <cell r="M23">
            <v>999</v>
          </cell>
          <cell r="P23">
            <v>0</v>
          </cell>
          <cell r="Q23">
            <v>999</v>
          </cell>
        </row>
        <row r="24">
          <cell r="A24">
            <v>18</v>
          </cell>
          <cell r="M24">
            <v>999</v>
          </cell>
          <cell r="P24">
            <v>0</v>
          </cell>
          <cell r="Q24">
            <v>999</v>
          </cell>
        </row>
        <row r="25">
          <cell r="A25">
            <v>19</v>
          </cell>
          <cell r="M25">
            <v>999</v>
          </cell>
          <cell r="P25">
            <v>0</v>
          </cell>
          <cell r="Q25">
            <v>999</v>
          </cell>
        </row>
        <row r="26">
          <cell r="A26">
            <v>20</v>
          </cell>
          <cell r="M26">
            <v>999</v>
          </cell>
          <cell r="P26">
            <v>0</v>
          </cell>
          <cell r="Q26">
            <v>999</v>
          </cell>
        </row>
        <row r="27">
          <cell r="A27">
            <v>21</v>
          </cell>
          <cell r="M27">
            <v>999</v>
          </cell>
          <cell r="P27">
            <v>0</v>
          </cell>
          <cell r="Q27">
            <v>999</v>
          </cell>
        </row>
        <row r="28">
          <cell r="A28">
            <v>22</v>
          </cell>
          <cell r="M28">
            <v>999</v>
          </cell>
          <cell r="P28">
            <v>0</v>
          </cell>
          <cell r="Q28">
            <v>999</v>
          </cell>
        </row>
        <row r="29">
          <cell r="A29">
            <v>23</v>
          </cell>
          <cell r="M29">
            <v>999</v>
          </cell>
          <cell r="P29">
            <v>0</v>
          </cell>
          <cell r="Q29">
            <v>999</v>
          </cell>
        </row>
        <row r="30">
          <cell r="A30">
            <v>24</v>
          </cell>
          <cell r="M30">
            <v>999</v>
          </cell>
          <cell r="P30">
            <v>0</v>
          </cell>
          <cell r="Q30">
            <v>999</v>
          </cell>
        </row>
        <row r="31">
          <cell r="A31">
            <v>25</v>
          </cell>
          <cell r="M31">
            <v>999</v>
          </cell>
          <cell r="P31">
            <v>0</v>
          </cell>
          <cell r="Q31">
            <v>999</v>
          </cell>
        </row>
        <row r="32">
          <cell r="A32">
            <v>26</v>
          </cell>
          <cell r="M32">
            <v>999</v>
          </cell>
          <cell r="P32">
            <v>0</v>
          </cell>
          <cell r="Q32">
            <v>999</v>
          </cell>
        </row>
        <row r="33">
          <cell r="A33">
            <v>27</v>
          </cell>
          <cell r="M33">
            <v>999</v>
          </cell>
          <cell r="P33">
            <v>0</v>
          </cell>
          <cell r="Q33">
            <v>999</v>
          </cell>
        </row>
        <row r="34">
          <cell r="A34">
            <v>28</v>
          </cell>
          <cell r="M34">
            <v>999</v>
          </cell>
          <cell r="P34">
            <v>0</v>
          </cell>
          <cell r="Q34">
            <v>999</v>
          </cell>
        </row>
        <row r="35">
          <cell r="A35">
            <v>29</v>
          </cell>
          <cell r="M35">
            <v>999</v>
          </cell>
          <cell r="P35">
            <v>0</v>
          </cell>
          <cell r="Q35">
            <v>999</v>
          </cell>
        </row>
        <row r="36">
          <cell r="A36">
            <v>30</v>
          </cell>
          <cell r="M36">
            <v>999</v>
          </cell>
          <cell r="P36">
            <v>0</v>
          </cell>
          <cell r="Q36">
            <v>999</v>
          </cell>
        </row>
        <row r="37">
          <cell r="A37">
            <v>31</v>
          </cell>
          <cell r="M37">
            <v>999</v>
          </cell>
          <cell r="P37">
            <v>0</v>
          </cell>
          <cell r="Q37">
            <v>999</v>
          </cell>
        </row>
        <row r="38">
          <cell r="A38">
            <v>32</v>
          </cell>
          <cell r="M38">
            <v>999</v>
          </cell>
          <cell r="P38">
            <v>0</v>
          </cell>
          <cell r="Q38">
            <v>999</v>
          </cell>
        </row>
        <row r="39">
          <cell r="A39">
            <v>33</v>
          </cell>
          <cell r="M39">
            <v>999</v>
          </cell>
          <cell r="P39">
            <v>0</v>
          </cell>
          <cell r="Q39">
            <v>999</v>
          </cell>
        </row>
        <row r="40">
          <cell r="A40">
            <v>34</v>
          </cell>
          <cell r="M40">
            <v>999</v>
          </cell>
          <cell r="P40">
            <v>0</v>
          </cell>
          <cell r="Q40">
            <v>999</v>
          </cell>
        </row>
        <row r="41">
          <cell r="A41">
            <v>35</v>
          </cell>
          <cell r="M41">
            <v>999</v>
          </cell>
          <cell r="P41">
            <v>0</v>
          </cell>
          <cell r="Q41">
            <v>999</v>
          </cell>
        </row>
        <row r="42">
          <cell r="A42">
            <v>36</v>
          </cell>
          <cell r="M42">
            <v>999</v>
          </cell>
          <cell r="P42">
            <v>0</v>
          </cell>
          <cell r="Q42">
            <v>999</v>
          </cell>
        </row>
        <row r="43">
          <cell r="A43">
            <v>37</v>
          </cell>
          <cell r="M43">
            <v>999</v>
          </cell>
          <cell r="P43">
            <v>0</v>
          </cell>
          <cell r="Q43">
            <v>999</v>
          </cell>
        </row>
        <row r="44">
          <cell r="A44">
            <v>38</v>
          </cell>
          <cell r="M44">
            <v>999</v>
          </cell>
          <cell r="P44">
            <v>0</v>
          </cell>
          <cell r="Q44">
            <v>999</v>
          </cell>
        </row>
        <row r="45">
          <cell r="A45">
            <v>39</v>
          </cell>
          <cell r="M45">
            <v>999</v>
          </cell>
          <cell r="P45">
            <v>0</v>
          </cell>
          <cell r="Q45">
            <v>999</v>
          </cell>
        </row>
        <row r="46">
          <cell r="A46">
            <v>40</v>
          </cell>
          <cell r="M46">
            <v>999</v>
          </cell>
          <cell r="P46">
            <v>0</v>
          </cell>
          <cell r="Q46">
            <v>999</v>
          </cell>
        </row>
        <row r="47">
          <cell r="A47">
            <v>41</v>
          </cell>
          <cell r="M47">
            <v>999</v>
          </cell>
          <cell r="P47">
            <v>0</v>
          </cell>
          <cell r="Q47">
            <v>999</v>
          </cell>
        </row>
        <row r="48">
          <cell r="A48">
            <v>42</v>
          </cell>
          <cell r="M48">
            <v>999</v>
          </cell>
          <cell r="P48">
            <v>0</v>
          </cell>
          <cell r="Q48">
            <v>999</v>
          </cell>
        </row>
        <row r="49">
          <cell r="A49">
            <v>43</v>
          </cell>
          <cell r="M49">
            <v>999</v>
          </cell>
          <cell r="P49">
            <v>0</v>
          </cell>
          <cell r="Q49">
            <v>999</v>
          </cell>
        </row>
        <row r="50">
          <cell r="A50">
            <v>44</v>
          </cell>
          <cell r="M50">
            <v>999</v>
          </cell>
          <cell r="P50">
            <v>0</v>
          </cell>
          <cell r="Q50">
            <v>999</v>
          </cell>
        </row>
        <row r="51">
          <cell r="A51">
            <v>45</v>
          </cell>
          <cell r="M51">
            <v>999</v>
          </cell>
          <cell r="P51">
            <v>0</v>
          </cell>
          <cell r="Q51">
            <v>999</v>
          </cell>
        </row>
        <row r="52">
          <cell r="A52">
            <v>46</v>
          </cell>
          <cell r="M52">
            <v>999</v>
          </cell>
          <cell r="P52">
            <v>0</v>
          </cell>
          <cell r="Q52">
            <v>999</v>
          </cell>
        </row>
        <row r="53">
          <cell r="A53">
            <v>47</v>
          </cell>
          <cell r="M53">
            <v>999</v>
          </cell>
          <cell r="P53">
            <v>0</v>
          </cell>
          <cell r="Q53">
            <v>999</v>
          </cell>
        </row>
        <row r="54">
          <cell r="A54">
            <v>48</v>
          </cell>
          <cell r="M54">
            <v>999</v>
          </cell>
          <cell r="P54">
            <v>0</v>
          </cell>
          <cell r="Q54">
            <v>999</v>
          </cell>
        </row>
        <row r="55">
          <cell r="A55">
            <v>49</v>
          </cell>
          <cell r="M55">
            <v>999</v>
          </cell>
          <cell r="P55">
            <v>0</v>
          </cell>
          <cell r="Q55">
            <v>999</v>
          </cell>
        </row>
        <row r="56">
          <cell r="A56">
            <v>50</v>
          </cell>
          <cell r="M56">
            <v>999</v>
          </cell>
          <cell r="P56">
            <v>0</v>
          </cell>
          <cell r="Q56">
            <v>999</v>
          </cell>
        </row>
        <row r="57">
          <cell r="A57">
            <v>51</v>
          </cell>
          <cell r="M57">
            <v>999</v>
          </cell>
          <cell r="P57">
            <v>0</v>
          </cell>
          <cell r="Q57">
            <v>999</v>
          </cell>
        </row>
        <row r="58">
          <cell r="A58">
            <v>52</v>
          </cell>
          <cell r="M58">
            <v>999</v>
          </cell>
          <cell r="P58">
            <v>0</v>
          </cell>
          <cell r="Q58">
            <v>999</v>
          </cell>
        </row>
        <row r="59">
          <cell r="A59">
            <v>53</v>
          </cell>
          <cell r="M59">
            <v>999</v>
          </cell>
          <cell r="P59">
            <v>0</v>
          </cell>
          <cell r="Q59">
            <v>999</v>
          </cell>
        </row>
        <row r="60">
          <cell r="A60">
            <v>54</v>
          </cell>
          <cell r="M60">
            <v>999</v>
          </cell>
          <cell r="P60">
            <v>0</v>
          </cell>
          <cell r="Q60">
            <v>999</v>
          </cell>
        </row>
        <row r="61">
          <cell r="A61">
            <v>55</v>
          </cell>
          <cell r="M61">
            <v>999</v>
          </cell>
          <cell r="P61">
            <v>0</v>
          </cell>
          <cell r="Q61">
            <v>999</v>
          </cell>
        </row>
        <row r="62">
          <cell r="A62">
            <v>56</v>
          </cell>
          <cell r="M62">
            <v>999</v>
          </cell>
          <cell r="P62">
            <v>0</v>
          </cell>
          <cell r="Q62">
            <v>999</v>
          </cell>
        </row>
        <row r="63">
          <cell r="A63">
            <v>57</v>
          </cell>
          <cell r="M63">
            <v>999</v>
          </cell>
          <cell r="P63">
            <v>0</v>
          </cell>
          <cell r="Q63">
            <v>999</v>
          </cell>
        </row>
        <row r="64">
          <cell r="A64">
            <v>58</v>
          </cell>
          <cell r="M64">
            <v>999</v>
          </cell>
          <cell r="P64">
            <v>0</v>
          </cell>
          <cell r="Q64">
            <v>999</v>
          </cell>
        </row>
        <row r="65">
          <cell r="A65">
            <v>59</v>
          </cell>
          <cell r="M65">
            <v>999</v>
          </cell>
          <cell r="P65">
            <v>0</v>
          </cell>
          <cell r="Q65">
            <v>999</v>
          </cell>
        </row>
        <row r="66">
          <cell r="A66">
            <v>60</v>
          </cell>
          <cell r="M66">
            <v>999</v>
          </cell>
          <cell r="P66">
            <v>0</v>
          </cell>
          <cell r="Q66">
            <v>999</v>
          </cell>
        </row>
        <row r="67">
          <cell r="A67">
            <v>61</v>
          </cell>
          <cell r="M67">
            <v>999</v>
          </cell>
          <cell r="P67">
            <v>0</v>
          </cell>
          <cell r="Q67">
            <v>999</v>
          </cell>
        </row>
        <row r="68">
          <cell r="A68">
            <v>62</v>
          </cell>
          <cell r="M68">
            <v>999</v>
          </cell>
          <cell r="P68">
            <v>0</v>
          </cell>
          <cell r="Q68">
            <v>999</v>
          </cell>
        </row>
        <row r="69">
          <cell r="A69">
            <v>63</v>
          </cell>
          <cell r="M69">
            <v>999</v>
          </cell>
          <cell r="P69">
            <v>0</v>
          </cell>
          <cell r="Q69">
            <v>999</v>
          </cell>
        </row>
        <row r="70">
          <cell r="A70">
            <v>64</v>
          </cell>
          <cell r="M70">
            <v>999</v>
          </cell>
          <cell r="P70">
            <v>0</v>
          </cell>
          <cell r="Q70">
            <v>999</v>
          </cell>
        </row>
        <row r="71">
          <cell r="A71">
            <v>65</v>
          </cell>
          <cell r="M71">
            <v>999</v>
          </cell>
          <cell r="P71">
            <v>0</v>
          </cell>
          <cell r="Q71">
            <v>999</v>
          </cell>
        </row>
        <row r="72">
          <cell r="A72">
            <v>66</v>
          </cell>
          <cell r="M72">
            <v>999</v>
          </cell>
          <cell r="P72">
            <v>0</v>
          </cell>
          <cell r="Q72">
            <v>999</v>
          </cell>
        </row>
        <row r="73">
          <cell r="A73">
            <v>67</v>
          </cell>
          <cell r="M73">
            <v>999</v>
          </cell>
          <cell r="P73">
            <v>0</v>
          </cell>
          <cell r="Q73">
            <v>999</v>
          </cell>
        </row>
        <row r="74">
          <cell r="A74">
            <v>68</v>
          </cell>
          <cell r="M74">
            <v>999</v>
          </cell>
          <cell r="P74">
            <v>0</v>
          </cell>
          <cell r="Q74">
            <v>999</v>
          </cell>
        </row>
        <row r="75">
          <cell r="A75">
            <v>69</v>
          </cell>
          <cell r="M75">
            <v>999</v>
          </cell>
          <cell r="P75">
            <v>0</v>
          </cell>
          <cell r="Q75">
            <v>999</v>
          </cell>
        </row>
        <row r="76">
          <cell r="A76">
            <v>70</v>
          </cell>
          <cell r="M76">
            <v>999</v>
          </cell>
          <cell r="P76">
            <v>0</v>
          </cell>
          <cell r="Q76">
            <v>999</v>
          </cell>
        </row>
        <row r="77">
          <cell r="A77">
            <v>71</v>
          </cell>
          <cell r="M77">
            <v>999</v>
          </cell>
          <cell r="P77">
            <v>0</v>
          </cell>
          <cell r="Q77">
            <v>999</v>
          </cell>
        </row>
        <row r="78">
          <cell r="A78">
            <v>72</v>
          </cell>
          <cell r="M78">
            <v>999</v>
          </cell>
          <cell r="P78">
            <v>0</v>
          </cell>
          <cell r="Q78">
            <v>999</v>
          </cell>
        </row>
        <row r="79">
          <cell r="A79">
            <v>73</v>
          </cell>
          <cell r="M79">
            <v>999</v>
          </cell>
          <cell r="P79">
            <v>0</v>
          </cell>
          <cell r="Q79">
            <v>999</v>
          </cell>
        </row>
        <row r="80">
          <cell r="A80">
            <v>74</v>
          </cell>
          <cell r="M80">
            <v>999</v>
          </cell>
          <cell r="P80">
            <v>0</v>
          </cell>
          <cell r="Q80">
            <v>999</v>
          </cell>
        </row>
        <row r="81">
          <cell r="A81">
            <v>75</v>
          </cell>
          <cell r="M81">
            <v>999</v>
          </cell>
          <cell r="P81">
            <v>0</v>
          </cell>
          <cell r="Q81">
            <v>999</v>
          </cell>
        </row>
        <row r="82">
          <cell r="A82">
            <v>76</v>
          </cell>
          <cell r="M82">
            <v>999</v>
          </cell>
          <cell r="P82">
            <v>0</v>
          </cell>
          <cell r="Q82">
            <v>999</v>
          </cell>
        </row>
        <row r="83">
          <cell r="A83">
            <v>77</v>
          </cell>
          <cell r="M83">
            <v>999</v>
          </cell>
          <cell r="P83">
            <v>0</v>
          </cell>
          <cell r="Q83">
            <v>999</v>
          </cell>
        </row>
        <row r="84">
          <cell r="A84">
            <v>78</v>
          </cell>
          <cell r="M84">
            <v>999</v>
          </cell>
          <cell r="P84">
            <v>0</v>
          </cell>
          <cell r="Q84">
            <v>999</v>
          </cell>
        </row>
        <row r="85">
          <cell r="A85">
            <v>79</v>
          </cell>
          <cell r="M85">
            <v>999</v>
          </cell>
          <cell r="P85">
            <v>0</v>
          </cell>
          <cell r="Q85">
            <v>999</v>
          </cell>
        </row>
        <row r="86">
          <cell r="A86">
            <v>80</v>
          </cell>
          <cell r="M86">
            <v>999</v>
          </cell>
          <cell r="P86">
            <v>0</v>
          </cell>
          <cell r="Q86">
            <v>999</v>
          </cell>
        </row>
        <row r="87">
          <cell r="A87">
            <v>81</v>
          </cell>
          <cell r="M87">
            <v>999</v>
          </cell>
          <cell r="P87">
            <v>0</v>
          </cell>
          <cell r="Q87">
            <v>999</v>
          </cell>
        </row>
        <row r="88">
          <cell r="A88">
            <v>82</v>
          </cell>
          <cell r="M88">
            <v>999</v>
          </cell>
          <cell r="P88">
            <v>0</v>
          </cell>
          <cell r="Q88">
            <v>999</v>
          </cell>
        </row>
        <row r="89">
          <cell r="A89">
            <v>83</v>
          </cell>
          <cell r="M89">
            <v>999</v>
          </cell>
          <cell r="P89">
            <v>0</v>
          </cell>
          <cell r="Q89">
            <v>999</v>
          </cell>
        </row>
        <row r="90">
          <cell r="A90">
            <v>84</v>
          </cell>
          <cell r="M90">
            <v>999</v>
          </cell>
          <cell r="P90">
            <v>0</v>
          </cell>
          <cell r="Q90">
            <v>999</v>
          </cell>
        </row>
        <row r="91">
          <cell r="A91">
            <v>85</v>
          </cell>
          <cell r="M91">
            <v>999</v>
          </cell>
          <cell r="P91">
            <v>0</v>
          </cell>
          <cell r="Q91">
            <v>999</v>
          </cell>
        </row>
        <row r="92">
          <cell r="A92">
            <v>86</v>
          </cell>
          <cell r="M92">
            <v>999</v>
          </cell>
          <cell r="P92">
            <v>0</v>
          </cell>
          <cell r="Q92">
            <v>999</v>
          </cell>
        </row>
        <row r="93">
          <cell r="A93">
            <v>87</v>
          </cell>
          <cell r="M93">
            <v>999</v>
          </cell>
          <cell r="P93">
            <v>0</v>
          </cell>
          <cell r="Q93">
            <v>999</v>
          </cell>
        </row>
        <row r="94">
          <cell r="A94">
            <v>88</v>
          </cell>
          <cell r="M94">
            <v>999</v>
          </cell>
          <cell r="P94">
            <v>0</v>
          </cell>
          <cell r="Q94">
            <v>999</v>
          </cell>
        </row>
        <row r="95">
          <cell r="A95">
            <v>89</v>
          </cell>
          <cell r="M95">
            <v>999</v>
          </cell>
          <cell r="P95">
            <v>0</v>
          </cell>
          <cell r="Q95">
            <v>999</v>
          </cell>
        </row>
        <row r="96">
          <cell r="A96">
            <v>90</v>
          </cell>
          <cell r="M96">
            <v>999</v>
          </cell>
          <cell r="P96">
            <v>0</v>
          </cell>
          <cell r="Q96">
            <v>999</v>
          </cell>
        </row>
        <row r="97">
          <cell r="A97">
            <v>91</v>
          </cell>
          <cell r="M97">
            <v>999</v>
          </cell>
          <cell r="P97">
            <v>0</v>
          </cell>
          <cell r="Q97">
            <v>999</v>
          </cell>
        </row>
        <row r="98">
          <cell r="A98">
            <v>92</v>
          </cell>
          <cell r="M98">
            <v>999</v>
          </cell>
          <cell r="P98">
            <v>0</v>
          </cell>
          <cell r="Q98">
            <v>999</v>
          </cell>
        </row>
        <row r="99">
          <cell r="A99">
            <v>93</v>
          </cell>
          <cell r="M99">
            <v>999</v>
          </cell>
          <cell r="P99">
            <v>0</v>
          </cell>
          <cell r="Q99">
            <v>999</v>
          </cell>
        </row>
        <row r="100">
          <cell r="A100">
            <v>94</v>
          </cell>
          <cell r="M100">
            <v>999</v>
          </cell>
          <cell r="P100">
            <v>0</v>
          </cell>
          <cell r="Q100">
            <v>999</v>
          </cell>
        </row>
        <row r="101">
          <cell r="A101">
            <v>95</v>
          </cell>
          <cell r="M101">
            <v>999</v>
          </cell>
          <cell r="P101">
            <v>0</v>
          </cell>
          <cell r="Q101">
            <v>999</v>
          </cell>
        </row>
        <row r="102">
          <cell r="A102">
            <v>96</v>
          </cell>
          <cell r="M102">
            <v>999</v>
          </cell>
          <cell r="P102">
            <v>0</v>
          </cell>
          <cell r="Q102">
            <v>999</v>
          </cell>
        </row>
        <row r="103">
          <cell r="A103">
            <v>97</v>
          </cell>
          <cell r="M103">
            <v>999</v>
          </cell>
          <cell r="P103">
            <v>0</v>
          </cell>
          <cell r="Q103">
            <v>999</v>
          </cell>
        </row>
        <row r="104">
          <cell r="A104">
            <v>98</v>
          </cell>
          <cell r="M104">
            <v>999</v>
          </cell>
          <cell r="P104">
            <v>0</v>
          </cell>
          <cell r="Q104">
            <v>999</v>
          </cell>
        </row>
        <row r="105">
          <cell r="A105">
            <v>99</v>
          </cell>
          <cell r="M105">
            <v>999</v>
          </cell>
          <cell r="P105">
            <v>0</v>
          </cell>
          <cell r="Q105">
            <v>999</v>
          </cell>
        </row>
        <row r="106">
          <cell r="A106">
            <v>100</v>
          </cell>
          <cell r="M106">
            <v>999</v>
          </cell>
          <cell r="P106">
            <v>0</v>
          </cell>
          <cell r="Q106">
            <v>999</v>
          </cell>
        </row>
        <row r="107">
          <cell r="A107">
            <v>101</v>
          </cell>
          <cell r="M107">
            <v>999</v>
          </cell>
          <cell r="P107">
            <v>0</v>
          </cell>
          <cell r="Q107">
            <v>999</v>
          </cell>
        </row>
        <row r="108">
          <cell r="A108">
            <v>102</v>
          </cell>
          <cell r="M108">
            <v>999</v>
          </cell>
          <cell r="P108">
            <v>0</v>
          </cell>
          <cell r="Q108">
            <v>999</v>
          </cell>
        </row>
        <row r="109">
          <cell r="A109">
            <v>103</v>
          </cell>
          <cell r="M109">
            <v>999</v>
          </cell>
          <cell r="P109">
            <v>0</v>
          </cell>
          <cell r="Q109">
            <v>999</v>
          </cell>
        </row>
        <row r="110">
          <cell r="A110">
            <v>104</v>
          </cell>
          <cell r="M110">
            <v>999</v>
          </cell>
          <cell r="P110">
            <v>0</v>
          </cell>
          <cell r="Q110">
            <v>999</v>
          </cell>
        </row>
        <row r="111">
          <cell r="A111">
            <v>105</v>
          </cell>
          <cell r="M111">
            <v>999</v>
          </cell>
          <cell r="P111">
            <v>0</v>
          </cell>
          <cell r="Q111">
            <v>999</v>
          </cell>
        </row>
        <row r="112">
          <cell r="A112">
            <v>106</v>
          </cell>
          <cell r="M112">
            <v>999</v>
          </cell>
          <cell r="P112">
            <v>0</v>
          </cell>
          <cell r="Q112">
            <v>999</v>
          </cell>
        </row>
        <row r="113">
          <cell r="A113">
            <v>107</v>
          </cell>
          <cell r="M113">
            <v>999</v>
          </cell>
          <cell r="P113">
            <v>0</v>
          </cell>
          <cell r="Q113">
            <v>999</v>
          </cell>
        </row>
        <row r="114">
          <cell r="A114">
            <v>108</v>
          </cell>
          <cell r="M114">
            <v>999</v>
          </cell>
          <cell r="P114">
            <v>0</v>
          </cell>
          <cell r="Q114">
            <v>999</v>
          </cell>
        </row>
        <row r="115">
          <cell r="A115">
            <v>109</v>
          </cell>
          <cell r="M115">
            <v>999</v>
          </cell>
          <cell r="P115">
            <v>0</v>
          </cell>
          <cell r="Q115">
            <v>999</v>
          </cell>
        </row>
        <row r="116">
          <cell r="A116">
            <v>110</v>
          </cell>
          <cell r="M116">
            <v>999</v>
          </cell>
          <cell r="P116">
            <v>0</v>
          </cell>
          <cell r="Q116">
            <v>999</v>
          </cell>
        </row>
        <row r="117">
          <cell r="A117">
            <v>111</v>
          </cell>
          <cell r="M117">
            <v>999</v>
          </cell>
          <cell r="P117">
            <v>0</v>
          </cell>
          <cell r="Q117">
            <v>999</v>
          </cell>
        </row>
        <row r="118">
          <cell r="A118">
            <v>112</v>
          </cell>
          <cell r="M118">
            <v>999</v>
          </cell>
          <cell r="P118">
            <v>0</v>
          </cell>
          <cell r="Q118">
            <v>999</v>
          </cell>
        </row>
        <row r="119">
          <cell r="A119">
            <v>113</v>
          </cell>
          <cell r="M119">
            <v>999</v>
          </cell>
          <cell r="P119">
            <v>0</v>
          </cell>
          <cell r="Q119">
            <v>999</v>
          </cell>
        </row>
        <row r="120">
          <cell r="A120">
            <v>114</v>
          </cell>
          <cell r="M120">
            <v>999</v>
          </cell>
          <cell r="P120">
            <v>0</v>
          </cell>
          <cell r="Q120">
            <v>999</v>
          </cell>
        </row>
        <row r="121">
          <cell r="A121">
            <v>115</v>
          </cell>
          <cell r="M121">
            <v>999</v>
          </cell>
          <cell r="P121">
            <v>0</v>
          </cell>
          <cell r="Q121">
            <v>999</v>
          </cell>
        </row>
        <row r="122">
          <cell r="A122">
            <v>116</v>
          </cell>
          <cell r="M122">
            <v>999</v>
          </cell>
          <cell r="P122">
            <v>0</v>
          </cell>
          <cell r="Q122">
            <v>999</v>
          </cell>
        </row>
        <row r="123">
          <cell r="A123">
            <v>117</v>
          </cell>
          <cell r="M123">
            <v>999</v>
          </cell>
          <cell r="P123">
            <v>0</v>
          </cell>
          <cell r="Q123">
            <v>999</v>
          </cell>
        </row>
        <row r="124">
          <cell r="A124">
            <v>118</v>
          </cell>
          <cell r="M124">
            <v>999</v>
          </cell>
          <cell r="P124">
            <v>0</v>
          </cell>
          <cell r="Q124">
            <v>999</v>
          </cell>
        </row>
        <row r="125">
          <cell r="A125">
            <v>119</v>
          </cell>
          <cell r="M125">
            <v>999</v>
          </cell>
          <cell r="P125">
            <v>0</v>
          </cell>
          <cell r="Q125">
            <v>999</v>
          </cell>
        </row>
        <row r="126">
          <cell r="A126">
            <v>120</v>
          </cell>
          <cell r="M126">
            <v>999</v>
          </cell>
          <cell r="P126">
            <v>0</v>
          </cell>
          <cell r="Q126">
            <v>999</v>
          </cell>
        </row>
        <row r="127">
          <cell r="A127">
            <v>121</v>
          </cell>
          <cell r="M127">
            <v>999</v>
          </cell>
          <cell r="P127">
            <v>0</v>
          </cell>
          <cell r="Q127">
            <v>999</v>
          </cell>
        </row>
        <row r="128">
          <cell r="A128">
            <v>122</v>
          </cell>
          <cell r="M128">
            <v>999</v>
          </cell>
          <cell r="P128">
            <v>0</v>
          </cell>
          <cell r="Q128">
            <v>999</v>
          </cell>
        </row>
        <row r="129">
          <cell r="A129">
            <v>123</v>
          </cell>
          <cell r="M129">
            <v>999</v>
          </cell>
          <cell r="P129">
            <v>0</v>
          </cell>
          <cell r="Q129">
            <v>999</v>
          </cell>
        </row>
        <row r="130">
          <cell r="A130">
            <v>124</v>
          </cell>
          <cell r="M130">
            <v>999</v>
          </cell>
          <cell r="P130">
            <v>0</v>
          </cell>
          <cell r="Q130">
            <v>999</v>
          </cell>
        </row>
        <row r="131">
          <cell r="A131">
            <v>125</v>
          </cell>
          <cell r="M131">
            <v>999</v>
          </cell>
          <cell r="P131">
            <v>0</v>
          </cell>
          <cell r="Q131">
            <v>999</v>
          </cell>
        </row>
        <row r="132">
          <cell r="A132">
            <v>126</v>
          </cell>
          <cell r="M132">
            <v>999</v>
          </cell>
          <cell r="P132">
            <v>0</v>
          </cell>
          <cell r="Q132">
            <v>999</v>
          </cell>
        </row>
        <row r="133">
          <cell r="A133">
            <v>127</v>
          </cell>
          <cell r="M133">
            <v>999</v>
          </cell>
          <cell r="P133">
            <v>0</v>
          </cell>
          <cell r="Q133">
            <v>999</v>
          </cell>
        </row>
        <row r="134">
          <cell r="A134">
            <v>128</v>
          </cell>
          <cell r="M134">
            <v>999</v>
          </cell>
          <cell r="P134">
            <v>0</v>
          </cell>
          <cell r="Q134">
            <v>999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0 RR G1 - G4"/>
      <sheetName val="Girls'10 RR G1 - G2"/>
      <sheetName val="Boys Si Main Draw Sign-in sheet"/>
      <sheetName val="Boys Si Main Draw Prep"/>
      <sheetName val="Boys 10 Si Main "/>
      <sheetName val="Boys Si Main 24&amp;32"/>
      <sheetName val="Girl Si Main Draw Sign-in sh"/>
      <sheetName val="Girls Si Main Draw Prep"/>
      <sheetName val="Girls 10 Si Main "/>
      <sheetName val="Girls Si Main 24&amp;32"/>
      <sheetName val="Boys Si Consol Sign-in sheet"/>
      <sheetName val="Boys 10 Si Con Prep"/>
      <sheetName val="Boys Si Consol 16"/>
      <sheetName val="Boys Si Consol "/>
      <sheetName val="Boys Si Consol 32"/>
      <sheetName val="Girls Si Consol Sign-in sh"/>
      <sheetName val="Girls 10 Si Consol Prep"/>
      <sheetName val="Girls 10 Si Consol"/>
      <sheetName val="Girls Si Consol 24"/>
      <sheetName val="Girls Si Consol 32"/>
      <sheetName val="Boys 10 Do Sign-in sheet"/>
      <sheetName val="Boys Do Main Draw Prep"/>
      <sheetName val="Boys 10 Do Main "/>
      <sheetName val="Girls 10 Do Sign-in sheet"/>
      <sheetName val="Girls Do Main Draw Prep"/>
      <sheetName val="Girls 10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sheetData sheetId="1">
        <row r="10">
          <cell r="A10" t="str">
            <v>12th-18th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row r="5">
          <cell r="R5">
            <v>4</v>
          </cell>
        </row>
        <row r="7">
          <cell r="A7">
            <v>1</v>
          </cell>
          <cell r="B7" t="str">
            <v>RODRIGUEZ</v>
          </cell>
          <cell r="C7" t="str">
            <v>DAVID</v>
          </cell>
          <cell r="M7">
            <v>1</v>
          </cell>
          <cell r="Q7">
            <v>999</v>
          </cell>
          <cell r="R7">
            <v>1</v>
          </cell>
        </row>
        <row r="8">
          <cell r="A8">
            <v>2</v>
          </cell>
          <cell r="B8" t="str">
            <v>WONG</v>
          </cell>
          <cell r="C8" t="str">
            <v>ETHAN</v>
          </cell>
          <cell r="M8">
            <v>2</v>
          </cell>
          <cell r="Q8">
            <v>999</v>
          </cell>
          <cell r="R8">
            <v>2</v>
          </cell>
        </row>
        <row r="9">
          <cell r="A9">
            <v>3</v>
          </cell>
          <cell r="B9" t="str">
            <v>SU</v>
          </cell>
          <cell r="C9" t="str">
            <v>JOHNNY</v>
          </cell>
          <cell r="M9">
            <v>3</v>
          </cell>
          <cell r="Q9">
            <v>999</v>
          </cell>
          <cell r="R9">
            <v>3</v>
          </cell>
        </row>
        <row r="10">
          <cell r="A10">
            <v>4</v>
          </cell>
          <cell r="B10" t="str">
            <v>NOREIGA</v>
          </cell>
          <cell r="C10" t="str">
            <v>JACQUES</v>
          </cell>
          <cell r="M10">
            <v>4</v>
          </cell>
          <cell r="Q10">
            <v>999</v>
          </cell>
          <cell r="R10">
            <v>4</v>
          </cell>
        </row>
        <row r="11">
          <cell r="A11">
            <v>5</v>
          </cell>
          <cell r="B11" t="str">
            <v>SHAMSI</v>
          </cell>
          <cell r="C11" t="str">
            <v>LUCA</v>
          </cell>
          <cell r="M11">
            <v>999</v>
          </cell>
          <cell r="Q11">
            <v>999</v>
          </cell>
        </row>
        <row r="12">
          <cell r="A12">
            <v>6</v>
          </cell>
          <cell r="B12" t="str">
            <v>SYLVESTER</v>
          </cell>
          <cell r="C12" t="str">
            <v>SABASTIAN</v>
          </cell>
          <cell r="M12">
            <v>999</v>
          </cell>
          <cell r="Q12">
            <v>999</v>
          </cell>
        </row>
        <row r="13">
          <cell r="A13">
            <v>7</v>
          </cell>
          <cell r="B13" t="str">
            <v>GONSALVES</v>
          </cell>
          <cell r="C13" t="str">
            <v>JOSH</v>
          </cell>
          <cell r="M13">
            <v>999</v>
          </cell>
          <cell r="Q13">
            <v>999</v>
          </cell>
        </row>
        <row r="14">
          <cell r="A14">
            <v>8</v>
          </cell>
          <cell r="B14" t="str">
            <v>ALI</v>
          </cell>
          <cell r="C14" t="str">
            <v>ELIAS</v>
          </cell>
          <cell r="M14">
            <v>999</v>
          </cell>
          <cell r="Q14">
            <v>999</v>
          </cell>
        </row>
        <row r="15">
          <cell r="A15">
            <v>9</v>
          </cell>
          <cell r="M15">
            <v>999</v>
          </cell>
          <cell r="Q15">
            <v>999</v>
          </cell>
        </row>
        <row r="16">
          <cell r="A16">
            <v>10</v>
          </cell>
          <cell r="M16">
            <v>999</v>
          </cell>
          <cell r="Q16">
            <v>999</v>
          </cell>
        </row>
        <row r="17">
          <cell r="A17">
            <v>11</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sheetData sheetId="14"/>
      <sheetData sheetId="15"/>
      <sheetData sheetId="16">
        <row r="5">
          <cell r="R5">
            <v>0</v>
          </cell>
        </row>
        <row r="7">
          <cell r="A7">
            <v>1</v>
          </cell>
          <cell r="B7" t="str">
            <v>HONORE'</v>
          </cell>
          <cell r="C7" t="str">
            <v>MARIA</v>
          </cell>
          <cell r="M7">
            <v>999</v>
          </cell>
          <cell r="Q7">
            <v>999</v>
          </cell>
        </row>
        <row r="8">
          <cell r="A8">
            <v>2</v>
          </cell>
          <cell r="B8" t="str">
            <v>DRUMMOND</v>
          </cell>
          <cell r="C8" t="str">
            <v>CAI</v>
          </cell>
          <cell r="M8">
            <v>999</v>
          </cell>
          <cell r="Q8">
            <v>999</v>
          </cell>
        </row>
        <row r="9">
          <cell r="A9">
            <v>3</v>
          </cell>
          <cell r="B9" t="str">
            <v>LEE YOUNG</v>
          </cell>
          <cell r="C9" t="str">
            <v>KEESA</v>
          </cell>
          <cell r="M9">
            <v>999</v>
          </cell>
          <cell r="Q9">
            <v>999</v>
          </cell>
        </row>
        <row r="10">
          <cell r="A10">
            <v>4</v>
          </cell>
          <cell r="B10" t="str">
            <v>ALEXIS</v>
          </cell>
          <cell r="C10" t="str">
            <v>AALISHA</v>
          </cell>
          <cell r="M10">
            <v>999</v>
          </cell>
          <cell r="Q10">
            <v>999</v>
          </cell>
        </row>
        <row r="11">
          <cell r="A11">
            <v>5</v>
          </cell>
          <cell r="M11">
            <v>999</v>
          </cell>
          <cell r="Q11">
            <v>999</v>
          </cell>
        </row>
        <row r="12">
          <cell r="A12">
            <v>6</v>
          </cell>
          <cell r="M12">
            <v>999</v>
          </cell>
          <cell r="Q12">
            <v>999</v>
          </cell>
        </row>
        <row r="13">
          <cell r="A13">
            <v>7</v>
          </cell>
          <cell r="M13">
            <v>999</v>
          </cell>
          <cell r="Q13">
            <v>999</v>
          </cell>
        </row>
        <row r="14">
          <cell r="A14">
            <v>8</v>
          </cell>
          <cell r="M14">
            <v>999</v>
          </cell>
          <cell r="Q14">
            <v>999</v>
          </cell>
        </row>
        <row r="15">
          <cell r="A15">
            <v>9</v>
          </cell>
          <cell r="M15">
            <v>999</v>
          </cell>
          <cell r="Q15">
            <v>999</v>
          </cell>
        </row>
        <row r="16">
          <cell r="A16">
            <v>10</v>
          </cell>
          <cell r="M16">
            <v>999</v>
          </cell>
          <cell r="Q16">
            <v>999</v>
          </cell>
        </row>
        <row r="17">
          <cell r="A17">
            <v>11</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NOREIGA</v>
          </cell>
          <cell r="C8" t="str">
            <v>JACQUES</v>
          </cell>
          <cell r="G8" t="str">
            <v>SU</v>
          </cell>
          <cell r="H8" t="str">
            <v>JOHNNY</v>
          </cell>
          <cell r="L8">
            <v>0</v>
          </cell>
          <cell r="O8">
            <v>0</v>
          </cell>
          <cell r="P8">
            <v>0</v>
          </cell>
          <cell r="Q8">
            <v>0</v>
          </cell>
          <cell r="R8">
            <v>0</v>
          </cell>
          <cell r="U8">
            <v>0</v>
          </cell>
          <cell r="V8">
            <v>1</v>
          </cell>
        </row>
        <row r="9">
          <cell r="A9">
            <v>2</v>
          </cell>
          <cell r="B9" t="str">
            <v>RODRIGUEZ</v>
          </cell>
          <cell r="C9" t="str">
            <v>DAVID</v>
          </cell>
          <cell r="G9" t="str">
            <v>WONG</v>
          </cell>
          <cell r="H9" t="str">
            <v>ETHAN</v>
          </cell>
          <cell r="L9">
            <v>0</v>
          </cell>
          <cell r="O9">
            <v>0</v>
          </cell>
          <cell r="P9">
            <v>0</v>
          </cell>
          <cell r="Q9">
            <v>0</v>
          </cell>
          <cell r="R9">
            <v>0</v>
          </cell>
          <cell r="U9">
            <v>0</v>
          </cell>
          <cell r="V9">
            <v>2</v>
          </cell>
        </row>
        <row r="10">
          <cell r="A10">
            <v>3</v>
          </cell>
          <cell r="B10" t="str">
            <v>CHAMBERLAIN</v>
          </cell>
          <cell r="C10" t="str">
            <v>TYLER</v>
          </cell>
          <cell r="G10" t="str">
            <v>GIBBON</v>
          </cell>
          <cell r="H10" t="str">
            <v>ETHAN</v>
          </cell>
          <cell r="L10">
            <v>0</v>
          </cell>
          <cell r="O10">
            <v>0</v>
          </cell>
          <cell r="P10">
            <v>0</v>
          </cell>
          <cell r="Q10">
            <v>0</v>
          </cell>
          <cell r="R10">
            <v>0</v>
          </cell>
          <cell r="U10">
            <v>0</v>
          </cell>
        </row>
        <row r="11">
          <cell r="A11">
            <v>4</v>
          </cell>
          <cell r="B11" t="str">
            <v>PASEA</v>
          </cell>
          <cell r="C11" t="str">
            <v>TIM</v>
          </cell>
          <cell r="G11" t="str">
            <v>SHAMSI</v>
          </cell>
          <cell r="H11" t="str">
            <v>LUCA</v>
          </cell>
          <cell r="L11">
            <v>0</v>
          </cell>
          <cell r="O11">
            <v>0</v>
          </cell>
          <cell r="P11">
            <v>0</v>
          </cell>
          <cell r="Q11">
            <v>0</v>
          </cell>
          <cell r="R11">
            <v>0</v>
          </cell>
          <cell r="U11">
            <v>0</v>
          </cell>
        </row>
        <row r="12">
          <cell r="A12">
            <v>5</v>
          </cell>
          <cell r="B12" t="str">
            <v>SABGA</v>
          </cell>
          <cell r="C12" t="str">
            <v>JONATHAN</v>
          </cell>
          <cell r="G12" t="str">
            <v>VILAIN</v>
          </cell>
          <cell r="H12" t="str">
            <v>NICHOLAS</v>
          </cell>
          <cell r="L12">
            <v>0</v>
          </cell>
          <cell r="O12">
            <v>0</v>
          </cell>
          <cell r="P12">
            <v>0</v>
          </cell>
          <cell r="Q12">
            <v>0</v>
          </cell>
          <cell r="R12">
            <v>0</v>
          </cell>
          <cell r="U12">
            <v>0</v>
          </cell>
        </row>
        <row r="13">
          <cell r="A13">
            <v>6</v>
          </cell>
          <cell r="B13" t="str">
            <v>BORDE</v>
          </cell>
          <cell r="C13" t="str">
            <v>MATTHEW</v>
          </cell>
          <cell r="G13" t="str">
            <v>JEARY</v>
          </cell>
          <cell r="H13" t="str">
            <v>DANIEL</v>
          </cell>
          <cell r="L13">
            <v>0</v>
          </cell>
          <cell r="O13">
            <v>0</v>
          </cell>
          <cell r="P13">
            <v>0</v>
          </cell>
          <cell r="Q13">
            <v>0</v>
          </cell>
          <cell r="R13">
            <v>0</v>
          </cell>
          <cell r="U13">
            <v>0</v>
          </cell>
        </row>
        <row r="14">
          <cell r="A14">
            <v>7</v>
          </cell>
          <cell r="B14" t="str">
            <v>SHEPPARD</v>
          </cell>
          <cell r="C14" t="str">
            <v>DECLAN</v>
          </cell>
          <cell r="G14" t="str">
            <v>SYLVESTER</v>
          </cell>
          <cell r="H14" t="str">
            <v>BECKHAM</v>
          </cell>
          <cell r="L14">
            <v>0</v>
          </cell>
          <cell r="O14">
            <v>0</v>
          </cell>
          <cell r="P14">
            <v>0</v>
          </cell>
          <cell r="Q14">
            <v>0</v>
          </cell>
          <cell r="R14">
            <v>0</v>
          </cell>
          <cell r="U14">
            <v>0</v>
          </cell>
        </row>
        <row r="15">
          <cell r="A15">
            <v>8</v>
          </cell>
          <cell r="B15" t="str">
            <v>ALI</v>
          </cell>
          <cell r="C15" t="str">
            <v>ELIAS</v>
          </cell>
          <cell r="G15" t="str">
            <v>CHIN</v>
          </cell>
          <cell r="H15" t="str">
            <v>ALEX</v>
          </cell>
          <cell r="L15">
            <v>0</v>
          </cell>
          <cell r="O15">
            <v>0</v>
          </cell>
          <cell r="P15">
            <v>0</v>
          </cell>
          <cell r="Q15">
            <v>0</v>
          </cell>
          <cell r="R15">
            <v>0</v>
          </cell>
          <cell r="U15">
            <v>0</v>
          </cell>
        </row>
        <row r="16">
          <cell r="A16">
            <v>9</v>
          </cell>
          <cell r="B16" t="str">
            <v>GEORGE</v>
          </cell>
          <cell r="C16" t="str">
            <v>EZEKIEL</v>
          </cell>
          <cell r="G16" t="str">
            <v>GRAHAM</v>
          </cell>
          <cell r="H16" t="str">
            <v>MATHIAS</v>
          </cell>
          <cell r="L16">
            <v>0</v>
          </cell>
          <cell r="O16">
            <v>0</v>
          </cell>
          <cell r="P16">
            <v>0</v>
          </cell>
          <cell r="Q16">
            <v>0</v>
          </cell>
          <cell r="R16">
            <v>0</v>
          </cell>
          <cell r="U16">
            <v>0</v>
          </cell>
        </row>
        <row r="17">
          <cell r="A17">
            <v>10</v>
          </cell>
          <cell r="B17" t="str">
            <v>JACOB</v>
          </cell>
          <cell r="C17" t="str">
            <v>ADRIAN</v>
          </cell>
          <cell r="G17" t="str">
            <v>MANCHIKANT</v>
          </cell>
          <cell r="H17" t="str">
            <v>SYAM</v>
          </cell>
          <cell r="L17">
            <v>0</v>
          </cell>
          <cell r="O17">
            <v>0</v>
          </cell>
          <cell r="P17">
            <v>0</v>
          </cell>
          <cell r="Q17">
            <v>0</v>
          </cell>
          <cell r="R17">
            <v>0</v>
          </cell>
          <cell r="U17">
            <v>0</v>
          </cell>
        </row>
        <row r="18">
          <cell r="A18">
            <v>11</v>
          </cell>
          <cell r="B18" t="str">
            <v>CHUNG</v>
          </cell>
          <cell r="C18" t="str">
            <v>THOMAS</v>
          </cell>
          <cell r="G18" t="str">
            <v>READY</v>
          </cell>
          <cell r="H18" t="str">
            <v>NICHOLAS</v>
          </cell>
          <cell r="L18">
            <v>0</v>
          </cell>
          <cell r="O18">
            <v>0</v>
          </cell>
          <cell r="P18">
            <v>0</v>
          </cell>
          <cell r="Q18">
            <v>0</v>
          </cell>
          <cell r="R18">
            <v>0</v>
          </cell>
          <cell r="U18">
            <v>0</v>
          </cell>
        </row>
        <row r="19">
          <cell r="A19">
            <v>12</v>
          </cell>
          <cell r="B19" t="str">
            <v>ROBERTS</v>
          </cell>
          <cell r="C19" t="str">
            <v>CHRISTOPHER</v>
          </cell>
          <cell r="G19" t="str">
            <v>MOHAMMED</v>
          </cell>
          <cell r="H19" t="str">
            <v>HALEEM</v>
          </cell>
          <cell r="L19">
            <v>0</v>
          </cell>
          <cell r="O19">
            <v>0</v>
          </cell>
          <cell r="P19">
            <v>0</v>
          </cell>
          <cell r="Q19">
            <v>0</v>
          </cell>
          <cell r="R19">
            <v>0</v>
          </cell>
          <cell r="U19">
            <v>0</v>
          </cell>
        </row>
        <row r="20">
          <cell r="A20">
            <v>13</v>
          </cell>
          <cell r="B20" t="str">
            <v>BYNG</v>
          </cell>
          <cell r="C20" t="str">
            <v>ZACHERY</v>
          </cell>
          <cell r="G20" t="str">
            <v>MARTIN</v>
          </cell>
          <cell r="H20" t="str">
            <v>NATHEN</v>
          </cell>
          <cell r="L20">
            <v>0</v>
          </cell>
          <cell r="O20">
            <v>0</v>
          </cell>
          <cell r="P20">
            <v>0</v>
          </cell>
          <cell r="Q20">
            <v>0</v>
          </cell>
          <cell r="R20">
            <v>0</v>
          </cell>
          <cell r="U20">
            <v>0</v>
          </cell>
        </row>
        <row r="21">
          <cell r="A21">
            <v>14</v>
          </cell>
          <cell r="B21" t="str">
            <v>BYNG</v>
          </cell>
          <cell r="C21" t="str">
            <v>SEBASTIEN</v>
          </cell>
          <cell r="G21" t="str">
            <v>SHARMA</v>
          </cell>
          <cell r="H21" t="str">
            <v>RAJESH</v>
          </cell>
          <cell r="L21">
            <v>0</v>
          </cell>
          <cell r="O21">
            <v>0</v>
          </cell>
          <cell r="P21">
            <v>0</v>
          </cell>
          <cell r="Q21">
            <v>0</v>
          </cell>
          <cell r="R21">
            <v>0</v>
          </cell>
          <cell r="U21">
            <v>0</v>
          </cell>
        </row>
        <row r="22">
          <cell r="A22">
            <v>15</v>
          </cell>
          <cell r="B22" t="str">
            <v>DOBSON</v>
          </cell>
          <cell r="C22" t="str">
            <v>JESSE</v>
          </cell>
          <cell r="G22" t="str">
            <v>RAMPERSAD</v>
          </cell>
          <cell r="H22" t="str">
            <v>JADEN</v>
          </cell>
          <cell r="L22">
            <v>0</v>
          </cell>
          <cell r="O22">
            <v>0</v>
          </cell>
          <cell r="P22">
            <v>0</v>
          </cell>
          <cell r="Q22">
            <v>0</v>
          </cell>
          <cell r="R22">
            <v>0</v>
          </cell>
          <cell r="U22">
            <v>0</v>
          </cell>
        </row>
        <row r="23">
          <cell r="A23">
            <v>16</v>
          </cell>
          <cell r="B23" t="str">
            <v>D'ARCY</v>
          </cell>
          <cell r="C23" t="str">
            <v>DOMINIC</v>
          </cell>
          <cell r="G23" t="str">
            <v>HART</v>
          </cell>
          <cell r="H23" t="str">
            <v>TYLAR</v>
          </cell>
          <cell r="L23">
            <v>0</v>
          </cell>
          <cell r="O23">
            <v>0</v>
          </cell>
          <cell r="P23">
            <v>0</v>
          </cell>
          <cell r="Q23">
            <v>0</v>
          </cell>
          <cell r="R23">
            <v>0</v>
          </cell>
          <cell r="U23">
            <v>0</v>
          </cell>
        </row>
      </sheetData>
      <sheetData sheetId="31"/>
      <sheetData sheetId="32"/>
      <sheetData sheetId="33">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 LL</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 xml:space="preserve">ALI </v>
          </cell>
          <cell r="C8" t="str">
            <v>JADE</v>
          </cell>
          <cell r="G8" t="str">
            <v>VALENTINE</v>
          </cell>
          <cell r="H8" t="str">
            <v>SHAUNA</v>
          </cell>
          <cell r="L8">
            <v>0</v>
          </cell>
          <cell r="O8">
            <v>0</v>
          </cell>
          <cell r="P8">
            <v>0</v>
          </cell>
          <cell r="Q8">
            <v>0</v>
          </cell>
          <cell r="R8">
            <v>0</v>
          </cell>
          <cell r="U8">
            <v>0</v>
          </cell>
          <cell r="V8">
            <v>1</v>
          </cell>
        </row>
        <row r="9">
          <cell r="A9">
            <v>2</v>
          </cell>
          <cell r="B9" t="str">
            <v>BOOS</v>
          </cell>
          <cell r="C9" t="str">
            <v>GEORGINA</v>
          </cell>
          <cell r="G9" t="str">
            <v>MACKENZIE</v>
          </cell>
          <cell r="H9" t="str">
            <v>GABRIELLE</v>
          </cell>
          <cell r="L9">
            <v>0</v>
          </cell>
          <cell r="O9">
            <v>0</v>
          </cell>
          <cell r="P9">
            <v>0</v>
          </cell>
          <cell r="Q9">
            <v>0</v>
          </cell>
          <cell r="R9">
            <v>0</v>
          </cell>
          <cell r="U9">
            <v>0</v>
          </cell>
          <cell r="V9">
            <v>2</v>
          </cell>
        </row>
        <row r="10">
          <cell r="A10">
            <v>3</v>
          </cell>
          <cell r="B10" t="str">
            <v>CARRINGTON</v>
          </cell>
          <cell r="C10" t="str">
            <v>ELLA</v>
          </cell>
          <cell r="G10" t="str">
            <v>DRUMMOND</v>
          </cell>
          <cell r="H10" t="str">
            <v>CAI</v>
          </cell>
          <cell r="L10">
            <v>0</v>
          </cell>
          <cell r="O10">
            <v>0</v>
          </cell>
          <cell r="P10">
            <v>0</v>
          </cell>
          <cell r="Q10">
            <v>0</v>
          </cell>
          <cell r="R10">
            <v>0</v>
          </cell>
          <cell r="U10">
            <v>0</v>
          </cell>
        </row>
        <row r="11">
          <cell r="A11">
            <v>4</v>
          </cell>
          <cell r="B11" t="str">
            <v>READY</v>
          </cell>
          <cell r="C11" t="str">
            <v>CHARLOTTE</v>
          </cell>
          <cell r="G11" t="str">
            <v>SMITH</v>
          </cell>
          <cell r="H11" t="str">
            <v>AYASHA</v>
          </cell>
          <cell r="L11">
            <v>0</v>
          </cell>
          <cell r="O11">
            <v>0</v>
          </cell>
          <cell r="P11">
            <v>0</v>
          </cell>
          <cell r="Q11">
            <v>0</v>
          </cell>
          <cell r="R11">
            <v>0</v>
          </cell>
          <cell r="U11">
            <v>0</v>
          </cell>
        </row>
        <row r="12">
          <cell r="A12">
            <v>5</v>
          </cell>
          <cell r="B12" t="str">
            <v>FABRES</v>
          </cell>
          <cell r="C12" t="str">
            <v>HALEIGH</v>
          </cell>
          <cell r="G12" t="str">
            <v>WONG</v>
          </cell>
          <cell r="H12" t="str">
            <v>CAMERON</v>
          </cell>
          <cell r="L12">
            <v>0</v>
          </cell>
          <cell r="O12">
            <v>0</v>
          </cell>
          <cell r="P12">
            <v>0</v>
          </cell>
          <cell r="Q12">
            <v>0</v>
          </cell>
          <cell r="R12">
            <v>0</v>
          </cell>
          <cell r="U12">
            <v>0</v>
          </cell>
        </row>
        <row r="13">
          <cell r="A13">
            <v>6</v>
          </cell>
          <cell r="L13">
            <v>0</v>
          </cell>
          <cell r="O13">
            <v>0</v>
          </cell>
          <cell r="P13">
            <v>0</v>
          </cell>
          <cell r="Q13">
            <v>0</v>
          </cell>
          <cell r="R13">
            <v>0</v>
          </cell>
          <cell r="U13">
            <v>0</v>
          </cell>
        </row>
        <row r="14">
          <cell r="A14">
            <v>7</v>
          </cell>
          <cell r="L14">
            <v>0</v>
          </cell>
          <cell r="O14">
            <v>0</v>
          </cell>
          <cell r="P14">
            <v>0</v>
          </cell>
          <cell r="Q14">
            <v>0</v>
          </cell>
          <cell r="R14">
            <v>0</v>
          </cell>
          <cell r="U14">
            <v>0</v>
          </cell>
        </row>
        <row r="15">
          <cell r="A15">
            <v>8</v>
          </cell>
          <cell r="B15" t="str">
            <v>BYE</v>
          </cell>
          <cell r="G15" t="str">
            <v>BYE</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2 RR G1 - G84"/>
      <sheetName val="Girls'12 RR G1 "/>
      <sheetName val="Boys Si Main Draw Sign-in sheet"/>
      <sheetName val="Boys Si Main Draw Prep"/>
      <sheetName val="Boys 12 Si Main "/>
      <sheetName val="Boys Si Main 24&amp;32"/>
      <sheetName val="Girl Si Main Draw Sign-in sh"/>
      <sheetName val="Girls Si Main Draw Prep"/>
      <sheetName val="Girls 12 Si Main "/>
      <sheetName val="Girls Si Main 24&amp;32"/>
      <sheetName val="Boys Si Consol Sign-in sheet"/>
      <sheetName val="Boys 12 Si Con Prep"/>
      <sheetName val="Boys Si Consol 16"/>
      <sheetName val="Boys Si Consol "/>
      <sheetName val="Boys Si Consol 32"/>
      <sheetName val="Girls Si Consol Sign-in sh"/>
      <sheetName val="Girls 12 Si Consol Prep"/>
      <sheetName val="Girls 12 Si Consol"/>
      <sheetName val="Girls Si Consol 24"/>
      <sheetName val="Girls Si Consol 32"/>
      <sheetName val="Boys 12 Do Sign-in sheet"/>
      <sheetName val="Boys Do Main Draw Prep"/>
      <sheetName val="Boys 12 Do Main "/>
      <sheetName val="Girls 12 Do Sign-in sheet"/>
      <sheetName val="Girls Do Main Draw Prep"/>
      <sheetName val="Girls 12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sheetData sheetId="1">
        <row r="10">
          <cell r="A10" t="str">
            <v>13th - 18th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row r="5">
          <cell r="R5">
            <v>4</v>
          </cell>
        </row>
        <row r="7">
          <cell r="A7">
            <v>1</v>
          </cell>
          <cell r="B7" t="str">
            <v>WEST</v>
          </cell>
          <cell r="C7" t="str">
            <v>SAMUEL</v>
          </cell>
          <cell r="M7">
            <v>1</v>
          </cell>
          <cell r="Q7">
            <v>999</v>
          </cell>
          <cell r="R7">
            <v>1</v>
          </cell>
        </row>
        <row r="8">
          <cell r="A8">
            <v>2</v>
          </cell>
          <cell r="B8" t="str">
            <v>CATTER</v>
          </cell>
          <cell r="C8" t="str">
            <v>AIDAN</v>
          </cell>
          <cell r="M8">
            <v>2</v>
          </cell>
          <cell r="Q8">
            <v>999</v>
          </cell>
          <cell r="R8">
            <v>2</v>
          </cell>
        </row>
        <row r="9">
          <cell r="A9">
            <v>3</v>
          </cell>
          <cell r="B9" t="str">
            <v>VALDES</v>
          </cell>
          <cell r="C9" t="str">
            <v>NATHAN</v>
          </cell>
          <cell r="M9">
            <v>3</v>
          </cell>
          <cell r="Q9">
            <v>999</v>
          </cell>
          <cell r="R9">
            <v>3</v>
          </cell>
        </row>
        <row r="10">
          <cell r="A10">
            <v>4</v>
          </cell>
          <cell r="B10" t="str">
            <v>JEARY</v>
          </cell>
          <cell r="C10" t="str">
            <v>ETHAN</v>
          </cell>
          <cell r="M10">
            <v>4</v>
          </cell>
          <cell r="Q10">
            <v>999</v>
          </cell>
          <cell r="R10">
            <v>4</v>
          </cell>
        </row>
        <row r="11">
          <cell r="A11">
            <v>5</v>
          </cell>
          <cell r="B11" t="str">
            <v>SHEPPARD</v>
          </cell>
          <cell r="C11" t="str">
            <v>LIAM</v>
          </cell>
          <cell r="M11">
            <v>999</v>
          </cell>
          <cell r="Q11">
            <v>999</v>
          </cell>
        </row>
        <row r="12">
          <cell r="A12">
            <v>6</v>
          </cell>
          <cell r="B12" t="str">
            <v>WEST</v>
          </cell>
          <cell r="C12" t="str">
            <v>MICHAEL</v>
          </cell>
          <cell r="M12">
            <v>999</v>
          </cell>
          <cell r="Q12">
            <v>999</v>
          </cell>
        </row>
        <row r="13">
          <cell r="A13">
            <v>7</v>
          </cell>
          <cell r="B13" t="str">
            <v>THORP</v>
          </cell>
          <cell r="C13" t="str">
            <v>ALEXANDER</v>
          </cell>
          <cell r="M13">
            <v>999</v>
          </cell>
          <cell r="Q13">
            <v>999</v>
          </cell>
        </row>
        <row r="14">
          <cell r="A14">
            <v>8</v>
          </cell>
          <cell r="B14" t="str">
            <v>LESLIS</v>
          </cell>
          <cell r="C14" t="str">
            <v>ALIJAH</v>
          </cell>
          <cell r="M14">
            <v>999</v>
          </cell>
          <cell r="Q14">
            <v>999</v>
          </cell>
        </row>
        <row r="15">
          <cell r="A15">
            <v>9</v>
          </cell>
          <cell r="B15" t="str">
            <v>DEVAUX</v>
          </cell>
          <cell r="C15" t="str">
            <v>CHARLES</v>
          </cell>
          <cell r="M15">
            <v>999</v>
          </cell>
          <cell r="Q15">
            <v>999</v>
          </cell>
        </row>
        <row r="16">
          <cell r="A16">
            <v>10</v>
          </cell>
          <cell r="B16" t="str">
            <v>ROBINSON</v>
          </cell>
          <cell r="C16" t="str">
            <v>ETHAN</v>
          </cell>
          <cell r="M16">
            <v>999</v>
          </cell>
          <cell r="Q16">
            <v>999</v>
          </cell>
        </row>
        <row r="17">
          <cell r="A17">
            <v>11</v>
          </cell>
          <cell r="B17" t="str">
            <v>HINKSON</v>
          </cell>
          <cell r="C17" t="str">
            <v>LEVI</v>
          </cell>
          <cell r="M17">
            <v>999</v>
          </cell>
          <cell r="Q17">
            <v>999</v>
          </cell>
        </row>
        <row r="18">
          <cell r="A18">
            <v>12</v>
          </cell>
          <cell r="B18" t="str">
            <v>OURA</v>
          </cell>
          <cell r="C18" t="str">
            <v>KATO</v>
          </cell>
          <cell r="M18">
            <v>999</v>
          </cell>
          <cell r="Q18">
            <v>999</v>
          </cell>
        </row>
        <row r="19">
          <cell r="A19">
            <v>13</v>
          </cell>
          <cell r="M19">
            <v>999</v>
          </cell>
          <cell r="Q19">
            <v>999</v>
          </cell>
        </row>
        <row r="20">
          <cell r="A20">
            <v>14</v>
          </cell>
          <cell r="B20" t="str">
            <v>BYE</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sheetData sheetId="14"/>
      <sheetData sheetId="15"/>
      <sheetData sheetId="16">
        <row r="5">
          <cell r="R5">
            <v>2</v>
          </cell>
        </row>
        <row r="7">
          <cell r="A7">
            <v>1</v>
          </cell>
          <cell r="B7" t="str">
            <v>ASSANG</v>
          </cell>
          <cell r="C7" t="str">
            <v>YIN LEE</v>
          </cell>
          <cell r="M7">
            <v>1</v>
          </cell>
          <cell r="Q7">
            <v>999</v>
          </cell>
          <cell r="R7">
            <v>1</v>
          </cell>
        </row>
        <row r="8">
          <cell r="A8">
            <v>2</v>
          </cell>
          <cell r="B8" t="str">
            <v>KOYLASS</v>
          </cell>
          <cell r="C8" t="str">
            <v>VICTORIA</v>
          </cell>
          <cell r="M8">
            <v>2</v>
          </cell>
          <cell r="Q8">
            <v>999</v>
          </cell>
          <cell r="R8">
            <v>2</v>
          </cell>
        </row>
        <row r="9">
          <cell r="A9">
            <v>3</v>
          </cell>
          <cell r="B9" t="str">
            <v>MATA BREWER</v>
          </cell>
          <cell r="C9" t="str">
            <v>FABIANA</v>
          </cell>
          <cell r="M9">
            <v>999</v>
          </cell>
          <cell r="Q9">
            <v>999</v>
          </cell>
        </row>
        <row r="10">
          <cell r="A10">
            <v>4</v>
          </cell>
          <cell r="B10" t="str">
            <v>FRANK</v>
          </cell>
          <cell r="C10" t="str">
            <v>KAELA</v>
          </cell>
          <cell r="M10">
            <v>999</v>
          </cell>
          <cell r="Q10">
            <v>999</v>
          </cell>
        </row>
        <row r="11">
          <cell r="A11">
            <v>5</v>
          </cell>
          <cell r="B11" t="str">
            <v>LAWRENCE</v>
          </cell>
          <cell r="C11" t="str">
            <v>EMILY</v>
          </cell>
          <cell r="M11">
            <v>999</v>
          </cell>
          <cell r="Q11">
            <v>999</v>
          </cell>
        </row>
        <row r="12">
          <cell r="A12">
            <v>6</v>
          </cell>
          <cell r="B12" t="str">
            <v>SKEENE</v>
          </cell>
          <cell r="C12" t="str">
            <v>SOLANGE</v>
          </cell>
          <cell r="M12">
            <v>999</v>
          </cell>
          <cell r="Q12">
            <v>999</v>
          </cell>
        </row>
        <row r="13">
          <cell r="A13">
            <v>7</v>
          </cell>
          <cell r="M13">
            <v>999</v>
          </cell>
          <cell r="Q13">
            <v>999</v>
          </cell>
        </row>
        <row r="14">
          <cell r="A14">
            <v>8</v>
          </cell>
          <cell r="B14" t="str">
            <v>BYE</v>
          </cell>
          <cell r="M14">
            <v>999</v>
          </cell>
          <cell r="Q14">
            <v>999</v>
          </cell>
        </row>
        <row r="15">
          <cell r="A15">
            <v>9</v>
          </cell>
          <cell r="M15">
            <v>999</v>
          </cell>
          <cell r="Q15">
            <v>999</v>
          </cell>
        </row>
        <row r="16">
          <cell r="A16">
            <v>10</v>
          </cell>
          <cell r="M16">
            <v>999</v>
          </cell>
          <cell r="Q16">
            <v>999</v>
          </cell>
        </row>
        <row r="17">
          <cell r="A17">
            <v>11</v>
          </cell>
          <cell r="M17">
            <v>999</v>
          </cell>
          <cell r="Q17">
            <v>999</v>
          </cell>
        </row>
        <row r="18">
          <cell r="A18">
            <v>12</v>
          </cell>
          <cell r="M18">
            <v>999</v>
          </cell>
          <cell r="Q18">
            <v>999</v>
          </cell>
        </row>
        <row r="19">
          <cell r="A19">
            <v>13</v>
          </cell>
          <cell r="M19">
            <v>999</v>
          </cell>
          <cell r="Q19">
            <v>999</v>
          </cell>
        </row>
        <row r="20">
          <cell r="A20">
            <v>14</v>
          </cell>
          <cell r="M20">
            <v>999</v>
          </cell>
          <cell r="Q20">
            <v>999</v>
          </cell>
        </row>
        <row r="21">
          <cell r="A21">
            <v>15</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THORP</v>
          </cell>
          <cell r="C8" t="str">
            <v>ALEXANDER</v>
          </cell>
          <cell r="G8" t="str">
            <v>THORP</v>
          </cell>
          <cell r="H8" t="str">
            <v>CHRISTOPHER</v>
          </cell>
          <cell r="L8">
            <v>0</v>
          </cell>
          <cell r="O8">
            <v>0</v>
          </cell>
          <cell r="P8">
            <v>0</v>
          </cell>
          <cell r="Q8">
            <v>0</v>
          </cell>
          <cell r="R8">
            <v>0</v>
          </cell>
          <cell r="U8">
            <v>0</v>
          </cell>
          <cell r="V8">
            <v>1</v>
          </cell>
        </row>
        <row r="9">
          <cell r="A9">
            <v>2</v>
          </cell>
          <cell r="B9" t="str">
            <v>SHEPPARD</v>
          </cell>
          <cell r="C9" t="str">
            <v>LIAM</v>
          </cell>
          <cell r="G9" t="str">
            <v>VALDES</v>
          </cell>
          <cell r="H9" t="str">
            <v>NATHAN</v>
          </cell>
          <cell r="L9">
            <v>0</v>
          </cell>
          <cell r="O9">
            <v>0</v>
          </cell>
          <cell r="P9">
            <v>0</v>
          </cell>
          <cell r="Q9">
            <v>0</v>
          </cell>
          <cell r="R9">
            <v>0</v>
          </cell>
          <cell r="U9">
            <v>0</v>
          </cell>
          <cell r="V9">
            <v>2</v>
          </cell>
        </row>
        <row r="10">
          <cell r="A10">
            <v>3</v>
          </cell>
          <cell r="B10" t="str">
            <v>SYLVESTER</v>
          </cell>
          <cell r="C10" t="str">
            <v>SABASTIAN</v>
          </cell>
          <cell r="G10" t="str">
            <v>WEST</v>
          </cell>
          <cell r="H10" t="str">
            <v>MICHAEL</v>
          </cell>
          <cell r="L10">
            <v>0</v>
          </cell>
          <cell r="O10">
            <v>0</v>
          </cell>
          <cell r="P10">
            <v>0</v>
          </cell>
          <cell r="Q10">
            <v>0</v>
          </cell>
          <cell r="R10">
            <v>0</v>
          </cell>
          <cell r="U10">
            <v>0</v>
          </cell>
        </row>
        <row r="11">
          <cell r="A11">
            <v>4</v>
          </cell>
          <cell r="B11" t="str">
            <v>HINKSON</v>
          </cell>
          <cell r="C11" t="str">
            <v>LEVI</v>
          </cell>
          <cell r="G11" t="str">
            <v>LYON</v>
          </cell>
          <cell r="H11" t="str">
            <v>NIKOLAI</v>
          </cell>
          <cell r="L11">
            <v>0</v>
          </cell>
          <cell r="O11">
            <v>0</v>
          </cell>
          <cell r="P11">
            <v>0</v>
          </cell>
          <cell r="Q11">
            <v>0</v>
          </cell>
          <cell r="R11">
            <v>0</v>
          </cell>
          <cell r="U11">
            <v>0</v>
          </cell>
        </row>
        <row r="12">
          <cell r="A12">
            <v>5</v>
          </cell>
          <cell r="B12" t="str">
            <v>LESLIE</v>
          </cell>
          <cell r="C12" t="str">
            <v>ALIJAH</v>
          </cell>
          <cell r="G12" t="str">
            <v>YEARWOOD</v>
          </cell>
          <cell r="H12" t="str">
            <v>KEIEL</v>
          </cell>
          <cell r="L12">
            <v>0</v>
          </cell>
          <cell r="O12">
            <v>0</v>
          </cell>
          <cell r="P12">
            <v>0</v>
          </cell>
          <cell r="Q12">
            <v>0</v>
          </cell>
          <cell r="R12">
            <v>0</v>
          </cell>
          <cell r="U12">
            <v>0</v>
          </cell>
        </row>
        <row r="13">
          <cell r="A13">
            <v>6</v>
          </cell>
          <cell r="B13" t="str">
            <v>BORDE</v>
          </cell>
          <cell r="C13" t="str">
            <v>HUGO</v>
          </cell>
          <cell r="G13" t="str">
            <v>ROBINSON</v>
          </cell>
          <cell r="H13" t="str">
            <v>ETHAN</v>
          </cell>
          <cell r="L13">
            <v>0</v>
          </cell>
          <cell r="O13">
            <v>0</v>
          </cell>
          <cell r="P13">
            <v>0</v>
          </cell>
          <cell r="Q13">
            <v>0</v>
          </cell>
          <cell r="R13">
            <v>0</v>
          </cell>
          <cell r="U13">
            <v>0</v>
          </cell>
        </row>
        <row r="14">
          <cell r="A14">
            <v>7</v>
          </cell>
          <cell r="B14" t="str">
            <v>DUCHESNE</v>
          </cell>
          <cell r="C14" t="str">
            <v>JEAN LUC</v>
          </cell>
          <cell r="G14" t="str">
            <v>MC KENZIE</v>
          </cell>
          <cell r="H14" t="str">
            <v>PIERCE</v>
          </cell>
          <cell r="L14">
            <v>0</v>
          </cell>
          <cell r="O14">
            <v>0</v>
          </cell>
          <cell r="P14">
            <v>0</v>
          </cell>
          <cell r="Q14">
            <v>0</v>
          </cell>
          <cell r="R14">
            <v>0</v>
          </cell>
          <cell r="U14">
            <v>0</v>
          </cell>
        </row>
        <row r="15">
          <cell r="A15">
            <v>8</v>
          </cell>
          <cell r="B15" t="str">
            <v>OURA</v>
          </cell>
          <cell r="C15" t="str">
            <v>KATO</v>
          </cell>
          <cell r="G15" t="str">
            <v>DEVAUX</v>
          </cell>
          <cell r="H15" t="str">
            <v>CHARLES</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1"/>
      <sheetData sheetId="32"/>
      <sheetData sheetId="33">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 LL</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HONORE</v>
          </cell>
          <cell r="C8" t="str">
            <v>MARIA</v>
          </cell>
          <cell r="G8" t="str">
            <v>LAWRENCE</v>
          </cell>
          <cell r="H8" t="str">
            <v>EMILY</v>
          </cell>
          <cell r="L8">
            <v>0</v>
          </cell>
          <cell r="O8">
            <v>0</v>
          </cell>
          <cell r="P8">
            <v>0</v>
          </cell>
          <cell r="Q8">
            <v>0</v>
          </cell>
          <cell r="R8">
            <v>0</v>
          </cell>
          <cell r="U8">
            <v>0</v>
          </cell>
          <cell r="V8">
            <v>1</v>
          </cell>
        </row>
        <row r="9">
          <cell r="A9">
            <v>2</v>
          </cell>
          <cell r="B9" t="str">
            <v>FRANK</v>
          </cell>
          <cell r="C9" t="str">
            <v>KAELA</v>
          </cell>
          <cell r="G9" t="str">
            <v>SKEENE</v>
          </cell>
          <cell r="H9" t="str">
            <v>SOLANGE</v>
          </cell>
          <cell r="L9">
            <v>0</v>
          </cell>
          <cell r="O9">
            <v>0</v>
          </cell>
          <cell r="P9">
            <v>0</v>
          </cell>
          <cell r="Q9">
            <v>0</v>
          </cell>
          <cell r="R9">
            <v>0</v>
          </cell>
          <cell r="U9">
            <v>0</v>
          </cell>
          <cell r="V9">
            <v>2</v>
          </cell>
        </row>
        <row r="10">
          <cell r="A10">
            <v>3</v>
          </cell>
          <cell r="B10" t="str">
            <v>ALEXIS</v>
          </cell>
          <cell r="C10" t="str">
            <v>AALISHA</v>
          </cell>
          <cell r="G10" t="str">
            <v>LEE YOUNG</v>
          </cell>
          <cell r="H10" t="str">
            <v>KEESA</v>
          </cell>
          <cell r="L10">
            <v>0</v>
          </cell>
          <cell r="O10">
            <v>0</v>
          </cell>
          <cell r="P10">
            <v>0</v>
          </cell>
          <cell r="Q10">
            <v>0</v>
          </cell>
          <cell r="R10">
            <v>0</v>
          </cell>
          <cell r="U10">
            <v>0</v>
          </cell>
        </row>
        <row r="11">
          <cell r="A11">
            <v>4</v>
          </cell>
          <cell r="B11" t="str">
            <v>GOVIA</v>
          </cell>
          <cell r="C11" t="str">
            <v>BIANCA</v>
          </cell>
          <cell r="G11" t="str">
            <v xml:space="preserve">LAW </v>
          </cell>
          <cell r="H11" t="str">
            <v>JADE</v>
          </cell>
          <cell r="L11">
            <v>0</v>
          </cell>
          <cell r="O11">
            <v>0</v>
          </cell>
          <cell r="P11">
            <v>0</v>
          </cell>
          <cell r="Q11">
            <v>0</v>
          </cell>
          <cell r="R11">
            <v>0</v>
          </cell>
          <cell r="U11">
            <v>0</v>
          </cell>
        </row>
        <row r="12">
          <cell r="A12">
            <v>5</v>
          </cell>
          <cell r="B12" t="str">
            <v>D'ARCY</v>
          </cell>
          <cell r="C12" t="str">
            <v>ISABELLA</v>
          </cell>
          <cell r="G12" t="str">
            <v>MERRY</v>
          </cell>
          <cell r="H12" t="str">
            <v>CHARLOTTE</v>
          </cell>
          <cell r="L12">
            <v>0</v>
          </cell>
          <cell r="O12">
            <v>0</v>
          </cell>
          <cell r="P12">
            <v>0</v>
          </cell>
          <cell r="Q12">
            <v>0</v>
          </cell>
          <cell r="R12">
            <v>0</v>
          </cell>
          <cell r="U12">
            <v>0</v>
          </cell>
        </row>
        <row r="13">
          <cell r="A13">
            <v>6</v>
          </cell>
          <cell r="L13">
            <v>0</v>
          </cell>
          <cell r="O13">
            <v>0</v>
          </cell>
          <cell r="P13">
            <v>0</v>
          </cell>
          <cell r="Q13">
            <v>0</v>
          </cell>
          <cell r="R13">
            <v>0</v>
          </cell>
          <cell r="U13">
            <v>0</v>
          </cell>
        </row>
        <row r="14">
          <cell r="A14">
            <v>7</v>
          </cell>
          <cell r="L14">
            <v>0</v>
          </cell>
          <cell r="O14">
            <v>0</v>
          </cell>
          <cell r="P14">
            <v>0</v>
          </cell>
          <cell r="Q14">
            <v>0</v>
          </cell>
          <cell r="R14">
            <v>0</v>
          </cell>
          <cell r="U14">
            <v>0</v>
          </cell>
        </row>
        <row r="15">
          <cell r="A15">
            <v>8</v>
          </cell>
          <cell r="B15" t="str">
            <v>BYE</v>
          </cell>
          <cell r="G15" t="str">
            <v>BYE</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4 RR G1 - G6"/>
      <sheetName val="Girls'14 RR G1 - G4"/>
      <sheetName val="Boys Si Main Draw Sign-in sheet"/>
      <sheetName val="Boys Si Main Draw Prep"/>
      <sheetName val="Boys 14 Si Main "/>
      <sheetName val="Boys Si Main 24&amp;32"/>
      <sheetName val="Girl Si Main Draw Sign-in sh"/>
      <sheetName val="Girls Si Main Draw Prep"/>
      <sheetName val="Girls 14 Si Main "/>
      <sheetName val="Girls Si Main 24&amp;32"/>
      <sheetName val="Boys Si Consol Sign-in sheet"/>
      <sheetName val="Boys 14 Si Con Prep"/>
      <sheetName val="Boys 14 Si Consol "/>
      <sheetName val="Boys Si Consol "/>
      <sheetName val="Boys Si Consol 32"/>
      <sheetName val="Girls Si Consol Sign-in sh"/>
      <sheetName val="Girls 14 Si Consol Prep"/>
      <sheetName val="Girls 14 Si Consol"/>
      <sheetName val="Girls Si Consol 24"/>
      <sheetName val="Girls Si Consol 32"/>
      <sheetName val="Boys 14 Do Sign-in sheet"/>
      <sheetName val="Boys Do Main Draw Prep"/>
      <sheetName val="Boys 14 Do Main "/>
      <sheetName val="Girls 14 Do Sign-in sheet"/>
      <sheetName val="Girls Do Main Draw Prep"/>
      <sheetName val="Girls 14 Do Main "/>
      <sheetName val="Plr List for OofP"/>
      <sheetName val="OofP 4 cts"/>
      <sheetName val="OofP 8 cts"/>
      <sheetName val="Practice Cts"/>
      <sheetName val="Offence Report"/>
      <sheetName val="Penalty card"/>
      <sheetName val="Medical Cert"/>
      <sheetName val="Unusual Ruling"/>
      <sheetName val="Country Codes"/>
      <sheetName val="Draw Help Sheet"/>
    </sheetNames>
    <sheetDataSet>
      <sheetData sheetId="0"/>
      <sheetData sheetId="1">
        <row r="10">
          <cell r="A10" t="str">
            <v>13th - 18th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row r="5">
          <cell r="R5">
            <v>4</v>
          </cell>
        </row>
        <row r="7">
          <cell r="A7">
            <v>1</v>
          </cell>
          <cell r="B7" t="str">
            <v>ANDREWS</v>
          </cell>
          <cell r="C7" t="str">
            <v>CHE</v>
          </cell>
          <cell r="M7">
            <v>1</v>
          </cell>
          <cell r="Q7">
            <v>999</v>
          </cell>
          <cell r="R7">
            <v>1</v>
          </cell>
        </row>
        <row r="8">
          <cell r="A8">
            <v>2</v>
          </cell>
          <cell r="B8" t="str">
            <v>ESCALANTE</v>
          </cell>
          <cell r="C8" t="str">
            <v>ADAM</v>
          </cell>
          <cell r="M8">
            <v>2</v>
          </cell>
          <cell r="Q8">
            <v>999</v>
          </cell>
          <cell r="R8">
            <v>2</v>
          </cell>
        </row>
        <row r="9">
          <cell r="A9">
            <v>3</v>
          </cell>
          <cell r="B9" t="str">
            <v>VON WALDAU</v>
          </cell>
          <cell r="C9" t="str">
            <v>FLYNN</v>
          </cell>
          <cell r="M9">
            <v>3</v>
          </cell>
          <cell r="Q9">
            <v>999</v>
          </cell>
          <cell r="R9">
            <v>3</v>
          </cell>
        </row>
        <row r="10">
          <cell r="A10">
            <v>4</v>
          </cell>
          <cell r="B10" t="str">
            <v>JOEFIELD</v>
          </cell>
          <cell r="C10" t="str">
            <v>ZAREK</v>
          </cell>
          <cell r="M10">
            <v>4</v>
          </cell>
          <cell r="Q10">
            <v>999</v>
          </cell>
          <cell r="R10">
            <v>4</v>
          </cell>
        </row>
        <row r="11">
          <cell r="A11">
            <v>5</v>
          </cell>
          <cell r="B11" t="str">
            <v>CRAWFORD</v>
          </cell>
          <cell r="C11" t="str">
            <v>ANDRE</v>
          </cell>
          <cell r="M11">
            <v>999</v>
          </cell>
          <cell r="Q11">
            <v>999</v>
          </cell>
        </row>
        <row r="12">
          <cell r="A12">
            <v>6</v>
          </cell>
          <cell r="B12" t="str">
            <v>SEENATH</v>
          </cell>
          <cell r="C12" t="str">
            <v>SANJEEV</v>
          </cell>
          <cell r="M12">
            <v>999</v>
          </cell>
          <cell r="Q12">
            <v>999</v>
          </cell>
        </row>
        <row r="13">
          <cell r="A13">
            <v>7</v>
          </cell>
          <cell r="B13" t="str">
            <v>RAMKISSOON</v>
          </cell>
          <cell r="C13" t="str">
            <v>ADAM</v>
          </cell>
          <cell r="M13">
            <v>999</v>
          </cell>
          <cell r="Q13">
            <v>999</v>
          </cell>
        </row>
        <row r="14">
          <cell r="A14">
            <v>8</v>
          </cell>
          <cell r="B14" t="str">
            <v>CARTER</v>
          </cell>
          <cell r="C14" t="str">
            <v>AIDAN</v>
          </cell>
          <cell r="M14">
            <v>999</v>
          </cell>
          <cell r="Q14">
            <v>999</v>
          </cell>
        </row>
        <row r="15">
          <cell r="A15">
            <v>9</v>
          </cell>
          <cell r="B15" t="str">
            <v>LAQUIS</v>
          </cell>
          <cell r="C15" t="str">
            <v>EDWARD</v>
          </cell>
          <cell r="M15">
            <v>999</v>
          </cell>
          <cell r="Q15">
            <v>999</v>
          </cell>
        </row>
        <row r="16">
          <cell r="A16">
            <v>10</v>
          </cell>
          <cell r="B16" t="str">
            <v>CHAN</v>
          </cell>
          <cell r="C16" t="str">
            <v>AARON</v>
          </cell>
          <cell r="M16">
            <v>999</v>
          </cell>
          <cell r="Q16">
            <v>999</v>
          </cell>
        </row>
        <row r="17">
          <cell r="A17">
            <v>11</v>
          </cell>
          <cell r="B17" t="str">
            <v>WILLIAMSON</v>
          </cell>
          <cell r="C17" t="str">
            <v>SHILOH</v>
          </cell>
          <cell r="M17">
            <v>999</v>
          </cell>
          <cell r="Q17">
            <v>999</v>
          </cell>
        </row>
        <row r="18">
          <cell r="A18">
            <v>12</v>
          </cell>
          <cell r="B18" t="str">
            <v>JEARY</v>
          </cell>
          <cell r="C18" t="str">
            <v>ETHAN</v>
          </cell>
          <cell r="M18">
            <v>999</v>
          </cell>
          <cell r="Q18">
            <v>999</v>
          </cell>
        </row>
        <row r="19">
          <cell r="A19">
            <v>13</v>
          </cell>
          <cell r="B19" t="str">
            <v>RAMDIAL</v>
          </cell>
          <cell r="C19" t="str">
            <v>MICHAEL</v>
          </cell>
          <cell r="M19">
            <v>999</v>
          </cell>
          <cell r="Q19">
            <v>999</v>
          </cell>
        </row>
        <row r="20">
          <cell r="A20">
            <v>14</v>
          </cell>
          <cell r="B20" t="str">
            <v>NARAYNSINGH</v>
          </cell>
          <cell r="C20" t="str">
            <v>NIKHIL</v>
          </cell>
          <cell r="M20">
            <v>999</v>
          </cell>
          <cell r="Q20">
            <v>999</v>
          </cell>
        </row>
        <row r="21">
          <cell r="A21">
            <v>15</v>
          </cell>
          <cell r="B21" t="str">
            <v>FUNG</v>
          </cell>
          <cell r="C21" t="str">
            <v>MARCUS</v>
          </cell>
          <cell r="M21">
            <v>999</v>
          </cell>
          <cell r="Q21">
            <v>999</v>
          </cell>
        </row>
        <row r="22">
          <cell r="A22">
            <v>16</v>
          </cell>
          <cell r="B22" t="str">
            <v>VALDEZ</v>
          </cell>
          <cell r="C22" t="str">
            <v>NATHAN</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sheetData sheetId="14"/>
      <sheetData sheetId="15"/>
      <sheetData sheetId="16">
        <row r="5">
          <cell r="R5">
            <v>4</v>
          </cell>
        </row>
        <row r="7">
          <cell r="A7">
            <v>1</v>
          </cell>
          <cell r="B7" t="str">
            <v>LAWRENCE</v>
          </cell>
          <cell r="C7" t="str">
            <v>BRIANNA</v>
          </cell>
          <cell r="M7">
            <v>1</v>
          </cell>
          <cell r="Q7">
            <v>999</v>
          </cell>
          <cell r="R7">
            <v>1</v>
          </cell>
        </row>
        <row r="8">
          <cell r="A8">
            <v>2</v>
          </cell>
          <cell r="B8" t="str">
            <v>SKEENE</v>
          </cell>
          <cell r="C8" t="str">
            <v>THALIA</v>
          </cell>
          <cell r="M8">
            <v>2</v>
          </cell>
          <cell r="Q8">
            <v>999</v>
          </cell>
          <cell r="R8">
            <v>2</v>
          </cell>
        </row>
        <row r="9">
          <cell r="A9">
            <v>3</v>
          </cell>
          <cell r="B9" t="str">
            <v>LANSER</v>
          </cell>
          <cell r="C9" t="str">
            <v>LILY</v>
          </cell>
          <cell r="M9">
            <v>3</v>
          </cell>
          <cell r="Q9">
            <v>999</v>
          </cell>
          <cell r="R9">
            <v>3</v>
          </cell>
        </row>
        <row r="10">
          <cell r="A10">
            <v>4</v>
          </cell>
          <cell r="B10" t="str">
            <v>KING</v>
          </cell>
          <cell r="C10" t="str">
            <v>ANYA</v>
          </cell>
          <cell r="M10">
            <v>4</v>
          </cell>
          <cell r="Q10">
            <v>999</v>
          </cell>
          <cell r="R10">
            <v>4</v>
          </cell>
        </row>
        <row r="11">
          <cell r="A11">
            <v>5</v>
          </cell>
          <cell r="B11" t="str">
            <v>ASSANG</v>
          </cell>
          <cell r="C11" t="str">
            <v>YIN LEE</v>
          </cell>
          <cell r="M11">
            <v>999</v>
          </cell>
          <cell r="Q11">
            <v>999</v>
          </cell>
        </row>
        <row r="12">
          <cell r="A12">
            <v>6</v>
          </cell>
          <cell r="B12" t="str">
            <v>SIRJU</v>
          </cell>
          <cell r="C12" t="str">
            <v>STEPHANIE</v>
          </cell>
          <cell r="M12">
            <v>999</v>
          </cell>
          <cell r="Q12">
            <v>999</v>
          </cell>
        </row>
        <row r="13">
          <cell r="A13">
            <v>7</v>
          </cell>
          <cell r="B13" t="str">
            <v>SKEENE</v>
          </cell>
          <cell r="C13" t="str">
            <v>SOLANGE</v>
          </cell>
          <cell r="M13">
            <v>999</v>
          </cell>
          <cell r="Q13">
            <v>999</v>
          </cell>
        </row>
        <row r="14">
          <cell r="A14">
            <v>8</v>
          </cell>
          <cell r="B14" t="str">
            <v>JONES</v>
          </cell>
          <cell r="C14" t="str">
            <v>ABIGAIL</v>
          </cell>
          <cell r="M14">
            <v>999</v>
          </cell>
          <cell r="Q14">
            <v>999</v>
          </cell>
        </row>
        <row r="15">
          <cell r="A15">
            <v>9</v>
          </cell>
          <cell r="B15" t="str">
            <v>SABGA</v>
          </cell>
          <cell r="C15" t="str">
            <v>VIVAN</v>
          </cell>
          <cell r="M15">
            <v>999</v>
          </cell>
          <cell r="Q15">
            <v>999</v>
          </cell>
        </row>
        <row r="16">
          <cell r="A16">
            <v>10</v>
          </cell>
          <cell r="B16" t="str">
            <v>DANIEL-JOSEPH</v>
          </cell>
          <cell r="C16" t="str">
            <v>AERYN</v>
          </cell>
          <cell r="M16">
            <v>999</v>
          </cell>
          <cell r="Q16">
            <v>999</v>
          </cell>
        </row>
        <row r="17">
          <cell r="A17">
            <v>11</v>
          </cell>
          <cell r="B17" t="str">
            <v>LAWRENCE</v>
          </cell>
          <cell r="C17" t="str">
            <v>EMILY</v>
          </cell>
          <cell r="M17">
            <v>999</v>
          </cell>
          <cell r="Q17">
            <v>999</v>
          </cell>
        </row>
        <row r="18">
          <cell r="A18">
            <v>12</v>
          </cell>
          <cell r="B18" t="str">
            <v>WHITTIER</v>
          </cell>
          <cell r="C18" t="str">
            <v>AURA</v>
          </cell>
          <cell r="M18">
            <v>999</v>
          </cell>
          <cell r="Q18">
            <v>999</v>
          </cell>
        </row>
        <row r="19">
          <cell r="A19">
            <v>13</v>
          </cell>
          <cell r="B19" t="str">
            <v xml:space="preserve">TOM YEW </v>
          </cell>
          <cell r="C19" t="str">
            <v>JADE</v>
          </cell>
          <cell r="M19">
            <v>999</v>
          </cell>
          <cell r="Q19">
            <v>999</v>
          </cell>
        </row>
        <row r="20">
          <cell r="A20">
            <v>14</v>
          </cell>
          <cell r="M20">
            <v>999</v>
          </cell>
          <cell r="Q20">
            <v>999</v>
          </cell>
        </row>
        <row r="21">
          <cell r="A21">
            <v>15</v>
          </cell>
          <cell r="B21" t="str">
            <v>BYE</v>
          </cell>
          <cell r="M21">
            <v>999</v>
          </cell>
          <cell r="Q21">
            <v>999</v>
          </cell>
        </row>
        <row r="22">
          <cell r="A22">
            <v>16</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CARTER</v>
          </cell>
          <cell r="C8" t="str">
            <v>AIDAN</v>
          </cell>
          <cell r="G8" t="str">
            <v>RAMKISSOON</v>
          </cell>
          <cell r="H8" t="str">
            <v>ADAM</v>
          </cell>
          <cell r="L8">
            <v>0</v>
          </cell>
          <cell r="O8">
            <v>0</v>
          </cell>
          <cell r="P8">
            <v>0</v>
          </cell>
          <cell r="Q8">
            <v>0</v>
          </cell>
          <cell r="R8">
            <v>0</v>
          </cell>
          <cell r="U8">
            <v>0</v>
          </cell>
          <cell r="V8">
            <v>1</v>
          </cell>
        </row>
        <row r="9">
          <cell r="A9">
            <v>2</v>
          </cell>
          <cell r="B9" t="str">
            <v>WEST</v>
          </cell>
          <cell r="C9" t="str">
            <v>SAMUEL</v>
          </cell>
          <cell r="G9" t="str">
            <v>JEARY</v>
          </cell>
          <cell r="H9" t="str">
            <v>ETHAN</v>
          </cell>
          <cell r="L9">
            <v>0</v>
          </cell>
          <cell r="O9">
            <v>0</v>
          </cell>
          <cell r="P9">
            <v>0</v>
          </cell>
          <cell r="Q9">
            <v>0</v>
          </cell>
          <cell r="R9">
            <v>0</v>
          </cell>
          <cell r="U9">
            <v>0</v>
          </cell>
          <cell r="V9">
            <v>2</v>
          </cell>
        </row>
        <row r="10">
          <cell r="A10">
            <v>3</v>
          </cell>
          <cell r="B10" t="str">
            <v>JOEFIELD</v>
          </cell>
          <cell r="C10" t="str">
            <v>ZAREK</v>
          </cell>
          <cell r="G10" t="str">
            <v>WILKINGSON</v>
          </cell>
          <cell r="H10" t="str">
            <v>RAHSAAN</v>
          </cell>
          <cell r="L10">
            <v>0</v>
          </cell>
          <cell r="O10">
            <v>0</v>
          </cell>
          <cell r="P10">
            <v>0</v>
          </cell>
          <cell r="Q10">
            <v>0</v>
          </cell>
          <cell r="R10">
            <v>0</v>
          </cell>
          <cell r="U10">
            <v>0</v>
          </cell>
        </row>
        <row r="11">
          <cell r="A11">
            <v>4</v>
          </cell>
          <cell r="B11" t="str">
            <v>CRAWFORD</v>
          </cell>
          <cell r="C11" t="str">
            <v>ANDRE</v>
          </cell>
          <cell r="G11" t="str">
            <v>RAMDIAL</v>
          </cell>
          <cell r="H11" t="str">
            <v>MICHAEL</v>
          </cell>
          <cell r="L11">
            <v>0</v>
          </cell>
          <cell r="O11">
            <v>0</v>
          </cell>
          <cell r="P11">
            <v>0</v>
          </cell>
          <cell r="Q11">
            <v>0</v>
          </cell>
          <cell r="R11">
            <v>0</v>
          </cell>
          <cell r="U11">
            <v>0</v>
          </cell>
        </row>
        <row r="12">
          <cell r="A12">
            <v>5</v>
          </cell>
          <cell r="B12" t="str">
            <v>LEE YOUNG</v>
          </cell>
          <cell r="C12" t="str">
            <v>KYLE</v>
          </cell>
          <cell r="G12" t="str">
            <v>SINGH</v>
          </cell>
          <cell r="H12" t="str">
            <v>JAYDEN</v>
          </cell>
          <cell r="L12">
            <v>0</v>
          </cell>
          <cell r="O12">
            <v>0</v>
          </cell>
          <cell r="P12">
            <v>0</v>
          </cell>
          <cell r="Q12">
            <v>0</v>
          </cell>
          <cell r="R12">
            <v>0</v>
          </cell>
          <cell r="U12">
            <v>0</v>
          </cell>
        </row>
        <row r="13">
          <cell r="A13">
            <v>6</v>
          </cell>
          <cell r="B13" t="str">
            <v>FUNG</v>
          </cell>
          <cell r="C13" t="str">
            <v>MARCUS</v>
          </cell>
          <cell r="G13" t="str">
            <v>RAMIREZ</v>
          </cell>
          <cell r="H13" t="str">
            <v>LUC</v>
          </cell>
          <cell r="L13">
            <v>0</v>
          </cell>
          <cell r="O13">
            <v>0</v>
          </cell>
          <cell r="P13">
            <v>0</v>
          </cell>
          <cell r="Q13">
            <v>0</v>
          </cell>
          <cell r="R13">
            <v>0</v>
          </cell>
          <cell r="U13">
            <v>0</v>
          </cell>
        </row>
        <row r="14">
          <cell r="A14">
            <v>7</v>
          </cell>
          <cell r="B14" t="str">
            <v>CHAN</v>
          </cell>
          <cell r="C14" t="str">
            <v>AARON</v>
          </cell>
          <cell r="G14" t="str">
            <v>LAQUIS</v>
          </cell>
          <cell r="H14" t="str">
            <v>EDWARD</v>
          </cell>
          <cell r="L14">
            <v>0</v>
          </cell>
          <cell r="O14">
            <v>0</v>
          </cell>
          <cell r="P14">
            <v>0</v>
          </cell>
          <cell r="Q14">
            <v>0</v>
          </cell>
          <cell r="R14">
            <v>0</v>
          </cell>
          <cell r="U14">
            <v>0</v>
          </cell>
        </row>
        <row r="15">
          <cell r="A15">
            <v>8</v>
          </cell>
          <cell r="B15" t="str">
            <v>ABOUD</v>
          </cell>
          <cell r="C15" t="str">
            <v>JOHN JUDE</v>
          </cell>
          <cell r="G15" t="str">
            <v>WILLIAMSON</v>
          </cell>
          <cell r="H15" t="str">
            <v>SHILOH</v>
          </cell>
          <cell r="L15">
            <v>0</v>
          </cell>
          <cell r="O15">
            <v>0</v>
          </cell>
          <cell r="P15">
            <v>0</v>
          </cell>
          <cell r="Q15">
            <v>0</v>
          </cell>
          <cell r="R15">
            <v>0</v>
          </cell>
          <cell r="U15">
            <v>0</v>
          </cell>
        </row>
        <row r="16">
          <cell r="A16">
            <v>9</v>
          </cell>
          <cell r="B16" t="str">
            <v>HONORE</v>
          </cell>
          <cell r="C16" t="str">
            <v>PATRICK</v>
          </cell>
          <cell r="G16" t="str">
            <v>KELLY</v>
          </cell>
          <cell r="H16" t="str">
            <v>VASHIST</v>
          </cell>
          <cell r="L16">
            <v>0</v>
          </cell>
          <cell r="O16">
            <v>0</v>
          </cell>
          <cell r="P16">
            <v>0</v>
          </cell>
          <cell r="Q16">
            <v>0</v>
          </cell>
          <cell r="R16">
            <v>0</v>
          </cell>
          <cell r="U16">
            <v>0</v>
          </cell>
        </row>
        <row r="17">
          <cell r="A17">
            <v>10</v>
          </cell>
          <cell r="L17">
            <v>0</v>
          </cell>
          <cell r="O17">
            <v>0</v>
          </cell>
          <cell r="P17">
            <v>0</v>
          </cell>
          <cell r="Q17">
            <v>0</v>
          </cell>
          <cell r="R17">
            <v>0</v>
          </cell>
          <cell r="U17">
            <v>0</v>
          </cell>
        </row>
        <row r="18">
          <cell r="A18">
            <v>11</v>
          </cell>
          <cell r="B18" t="str">
            <v>BYE</v>
          </cell>
          <cell r="G18" t="str">
            <v>BYE</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1"/>
      <sheetData sheetId="32"/>
      <sheetData sheetId="33">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 LL</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KING</v>
          </cell>
          <cell r="C8" t="str">
            <v>ANYA</v>
          </cell>
          <cell r="G8" t="str">
            <v>SKEENE</v>
          </cell>
          <cell r="H8" t="str">
            <v>THALIA</v>
          </cell>
          <cell r="L8">
            <v>0</v>
          </cell>
          <cell r="O8">
            <v>0</v>
          </cell>
          <cell r="P8">
            <v>0</v>
          </cell>
          <cell r="Q8">
            <v>0</v>
          </cell>
          <cell r="R8">
            <v>0</v>
          </cell>
          <cell r="U8">
            <v>0</v>
          </cell>
          <cell r="V8">
            <v>1</v>
          </cell>
        </row>
        <row r="9">
          <cell r="A9">
            <v>2</v>
          </cell>
          <cell r="B9" t="str">
            <v>ASSANG</v>
          </cell>
          <cell r="C9" t="str">
            <v>YIN LEE</v>
          </cell>
          <cell r="G9" t="str">
            <v>KOYLASS</v>
          </cell>
          <cell r="H9" t="str">
            <v>VICTORIA</v>
          </cell>
          <cell r="L9">
            <v>0</v>
          </cell>
          <cell r="O9">
            <v>0</v>
          </cell>
          <cell r="P9">
            <v>0</v>
          </cell>
          <cell r="Q9">
            <v>0</v>
          </cell>
          <cell r="R9">
            <v>0</v>
          </cell>
          <cell r="U9">
            <v>0</v>
          </cell>
          <cell r="V9">
            <v>2</v>
          </cell>
        </row>
        <row r="10">
          <cell r="A10">
            <v>3</v>
          </cell>
          <cell r="B10" t="str">
            <v>SABGA</v>
          </cell>
          <cell r="C10" t="str">
            <v>KIMBERLY</v>
          </cell>
          <cell r="G10" t="str">
            <v>LEITCH</v>
          </cell>
          <cell r="H10" t="str">
            <v>KELSELY</v>
          </cell>
          <cell r="L10">
            <v>0</v>
          </cell>
          <cell r="O10">
            <v>0</v>
          </cell>
          <cell r="P10">
            <v>0</v>
          </cell>
          <cell r="Q10">
            <v>0</v>
          </cell>
          <cell r="R10">
            <v>0</v>
          </cell>
          <cell r="U10">
            <v>0</v>
          </cell>
        </row>
        <row r="11">
          <cell r="A11">
            <v>4</v>
          </cell>
          <cell r="B11" t="str">
            <v>JONES</v>
          </cell>
          <cell r="C11" t="str">
            <v>ABIGAIL</v>
          </cell>
          <cell r="G11" t="str">
            <v>SABGA</v>
          </cell>
          <cell r="H11" t="str">
            <v>VIVAN</v>
          </cell>
          <cell r="L11">
            <v>0</v>
          </cell>
          <cell r="O11">
            <v>0</v>
          </cell>
          <cell r="P11">
            <v>0</v>
          </cell>
          <cell r="Q11">
            <v>0</v>
          </cell>
          <cell r="R11">
            <v>0</v>
          </cell>
          <cell r="U11">
            <v>0</v>
          </cell>
        </row>
        <row r="12">
          <cell r="A12">
            <v>5</v>
          </cell>
          <cell r="B12" t="str">
            <v>TOM YEW</v>
          </cell>
          <cell r="C12" t="str">
            <v>JADE</v>
          </cell>
          <cell r="G12" t="str">
            <v>LANSER</v>
          </cell>
          <cell r="H12" t="str">
            <v>LILY</v>
          </cell>
          <cell r="L12">
            <v>0</v>
          </cell>
          <cell r="O12">
            <v>0</v>
          </cell>
          <cell r="P12">
            <v>0</v>
          </cell>
          <cell r="Q12">
            <v>0</v>
          </cell>
          <cell r="R12">
            <v>0</v>
          </cell>
          <cell r="U12">
            <v>0</v>
          </cell>
        </row>
        <row r="13">
          <cell r="A13">
            <v>6</v>
          </cell>
          <cell r="B13" t="str">
            <v>LAWRENCE</v>
          </cell>
          <cell r="C13" t="str">
            <v>BRIANNA</v>
          </cell>
          <cell r="G13" t="str">
            <v>WHITTIER</v>
          </cell>
          <cell r="H13" t="str">
            <v>AURA</v>
          </cell>
          <cell r="L13">
            <v>0</v>
          </cell>
          <cell r="O13">
            <v>0</v>
          </cell>
          <cell r="P13">
            <v>0</v>
          </cell>
          <cell r="Q13">
            <v>0</v>
          </cell>
          <cell r="R13">
            <v>0</v>
          </cell>
          <cell r="U13">
            <v>0</v>
          </cell>
        </row>
        <row r="14">
          <cell r="A14">
            <v>7</v>
          </cell>
          <cell r="B14" t="str">
            <v>DANIEL-JOSEPH</v>
          </cell>
          <cell r="C14" t="str">
            <v>AERYN</v>
          </cell>
          <cell r="G14" t="str">
            <v>SIRJU</v>
          </cell>
          <cell r="H14" t="str">
            <v>STEPHANIE</v>
          </cell>
          <cell r="L14">
            <v>0</v>
          </cell>
          <cell r="O14">
            <v>0</v>
          </cell>
          <cell r="P14">
            <v>0</v>
          </cell>
          <cell r="Q14">
            <v>0</v>
          </cell>
          <cell r="R14">
            <v>0</v>
          </cell>
          <cell r="U14">
            <v>0</v>
          </cell>
        </row>
        <row r="15">
          <cell r="A15">
            <v>8</v>
          </cell>
          <cell r="L15">
            <v>0</v>
          </cell>
          <cell r="O15">
            <v>0</v>
          </cell>
          <cell r="P15">
            <v>0</v>
          </cell>
          <cell r="Q15">
            <v>0</v>
          </cell>
          <cell r="R15">
            <v>0</v>
          </cell>
          <cell r="U15">
            <v>0</v>
          </cell>
        </row>
        <row r="16">
          <cell r="A16">
            <v>9</v>
          </cell>
          <cell r="L16">
            <v>0</v>
          </cell>
          <cell r="O16">
            <v>0</v>
          </cell>
          <cell r="P16">
            <v>0</v>
          </cell>
          <cell r="Q16">
            <v>0</v>
          </cell>
          <cell r="R16">
            <v>0</v>
          </cell>
          <cell r="U16">
            <v>0</v>
          </cell>
        </row>
        <row r="17">
          <cell r="A17">
            <v>10</v>
          </cell>
          <cell r="B17" t="str">
            <v>BYE</v>
          </cell>
          <cell r="G17" t="str">
            <v>BYE</v>
          </cell>
          <cell r="L17">
            <v>0</v>
          </cell>
          <cell r="O17">
            <v>0</v>
          </cell>
          <cell r="P17">
            <v>0</v>
          </cell>
          <cell r="Q17">
            <v>0</v>
          </cell>
          <cell r="R17">
            <v>0</v>
          </cell>
          <cell r="U17">
            <v>0</v>
          </cell>
        </row>
        <row r="18">
          <cell r="A18">
            <v>11</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mportant"/>
      <sheetName val="Week SetUp"/>
      <sheetName val="SetUp Officials"/>
      <sheetName val="CHECKLIST"/>
      <sheetName val="Cover page"/>
      <sheetName val="Referee's Report"/>
      <sheetName val="Plr Notice"/>
      <sheetName val="Boys Plr List"/>
      <sheetName val="Girls Plr List"/>
      <sheetName val="Boys'18 RR G1 - G8"/>
      <sheetName val="Girls'18 RR G1 - G8"/>
      <sheetName val="Boys Si Main Draw Sign-in sheet"/>
      <sheetName val="Boys Si Main Draw Prep"/>
      <sheetName val="Boys 18 Si Main "/>
      <sheetName val="Boys Si Main 24&amp;32"/>
      <sheetName val="Girl Si Main Draw Sign-in sh"/>
      <sheetName val="Girls Si Main Draw Prep"/>
      <sheetName val="Girls 18 Si Main "/>
      <sheetName val="Girls Si Main 24&amp;32"/>
      <sheetName val="Boys Si Consol Sign-in sheet"/>
      <sheetName val="Boys 18 Si Con Prep"/>
      <sheetName val="Boys Si Consol 16"/>
      <sheetName val="Boys Si Consol "/>
      <sheetName val="Boys Si Consol 32"/>
      <sheetName val="Girls Si Consol Sign-in sh"/>
      <sheetName val="Girls 18 Si Consol Prep"/>
      <sheetName val="Girls 18 Si Consol"/>
      <sheetName val="Girls Si Consol 24"/>
      <sheetName val="Girls Si Consol 32"/>
      <sheetName val="Boys 18 Do Sign-in sheet"/>
      <sheetName val="Boys Do Main Draw Prep"/>
      <sheetName val="Boys 18 Do Main "/>
      <sheetName val="Girls 18 Do Main  (2)"/>
      <sheetName val="Girls 18 Do Sign-in sheet"/>
      <sheetName val="Girls Do Main Draw Prep"/>
      <sheetName val="Boys 18 1Do Main "/>
      <sheetName val="Plr List for OofP"/>
      <sheetName val="OofP 4 cts Sat"/>
      <sheetName val="OofP 4 cts Sat(2)"/>
      <sheetName val="OofP 4 cts Sun"/>
      <sheetName val="OofP 4 cts Sun (2)"/>
      <sheetName val="OofP 4 cts Sat B "/>
      <sheetName val="OofP 4 cts Sat B (2)"/>
      <sheetName val="OofP 4 cts Sun B "/>
      <sheetName val="OofP 4 cts Sun B (2)"/>
      <sheetName val="OofP 4 cts Mon "/>
      <sheetName val="OofP 4 cts Mon (2)"/>
      <sheetName val="OofP 4 cts Mon B "/>
      <sheetName val="OofP 4 cts Mon B (2)"/>
      <sheetName val="OofP 4 cts Mon15 (3)"/>
      <sheetName val="OofP 4 cts Mon15(4)"/>
      <sheetName val="OofP 4 cts Mon15 B  (2)"/>
      <sheetName val="OofP 4 cts Tue16 "/>
      <sheetName val="OofP 4 cts Tue16 (2)"/>
      <sheetName val="OofP 4 cts Tue16 B"/>
      <sheetName val="OofP 4 cts Wed17 "/>
      <sheetName val="OofP 4 cts Wed17 (3)"/>
      <sheetName val="OofP 4 cts Wed17 B (2)"/>
      <sheetName val="OofP 6 cts"/>
      <sheetName val="OofP 6 cts (2)"/>
      <sheetName val="Practice Cts"/>
      <sheetName val="Offence Report"/>
      <sheetName val="Penalty card"/>
      <sheetName val="Medical Cert"/>
      <sheetName val="Unusual Ruling"/>
      <sheetName val="Country Codes"/>
      <sheetName val="Draw Help Sheet"/>
      <sheetName val="OofP 4 cts Thur18 "/>
      <sheetName val="OofP 4 cts Thur18 B (3)"/>
    </sheetNames>
    <sheetDataSet>
      <sheetData sheetId="0"/>
      <sheetData sheetId="1">
        <row r="10">
          <cell r="A10" t="str">
            <v>13th - 18th December 2014</v>
          </cell>
          <cell r="E10" t="str">
            <v>Lamech Kevin clarke</v>
          </cell>
        </row>
      </sheetData>
      <sheetData sheetId="2">
        <row r="21">
          <cell r="P21" t="str">
            <v>Umpire</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None</v>
          </cell>
        </row>
      </sheetData>
      <sheetData sheetId="3"/>
      <sheetData sheetId="4"/>
      <sheetData sheetId="5"/>
      <sheetData sheetId="6"/>
      <sheetData sheetId="7"/>
      <sheetData sheetId="8"/>
      <sheetData sheetId="9"/>
      <sheetData sheetId="10"/>
      <sheetData sheetId="11"/>
      <sheetData sheetId="12">
        <row r="5">
          <cell r="R5">
            <v>8</v>
          </cell>
        </row>
        <row r="7">
          <cell r="A7">
            <v>1</v>
          </cell>
          <cell r="B7" t="str">
            <v>MOHAMMED</v>
          </cell>
          <cell r="C7" t="str">
            <v>NABEEL</v>
          </cell>
          <cell r="M7">
            <v>1</v>
          </cell>
          <cell r="Q7">
            <v>999</v>
          </cell>
          <cell r="R7">
            <v>1</v>
          </cell>
        </row>
        <row r="8">
          <cell r="A8">
            <v>2</v>
          </cell>
          <cell r="B8" t="str">
            <v>PATRICK</v>
          </cell>
          <cell r="C8" t="str">
            <v>NKRUMAH</v>
          </cell>
          <cell r="M8">
            <v>2</v>
          </cell>
          <cell r="Q8">
            <v>999</v>
          </cell>
          <cell r="R8">
            <v>2</v>
          </cell>
        </row>
        <row r="9">
          <cell r="A9">
            <v>3</v>
          </cell>
          <cell r="B9" t="str">
            <v>MOONASSAR</v>
          </cell>
          <cell r="C9" t="str">
            <v>KESHAN</v>
          </cell>
          <cell r="M9">
            <v>3</v>
          </cell>
          <cell r="Q9">
            <v>999</v>
          </cell>
          <cell r="R9">
            <v>3</v>
          </cell>
        </row>
        <row r="10">
          <cell r="A10">
            <v>4</v>
          </cell>
          <cell r="B10" t="str">
            <v>GREGOIRE</v>
          </cell>
          <cell r="C10" t="str">
            <v>BRANDON</v>
          </cell>
          <cell r="M10">
            <v>4</v>
          </cell>
          <cell r="Q10">
            <v>999</v>
          </cell>
          <cell r="R10">
            <v>4</v>
          </cell>
        </row>
        <row r="11">
          <cell r="A11">
            <v>5</v>
          </cell>
          <cell r="B11" t="str">
            <v>HACKSHAW</v>
          </cell>
          <cell r="C11" t="str">
            <v>ROSS</v>
          </cell>
          <cell r="M11">
            <v>5</v>
          </cell>
          <cell r="Q11">
            <v>999</v>
          </cell>
          <cell r="R11">
            <v>5</v>
          </cell>
        </row>
        <row r="12">
          <cell r="A12">
            <v>6</v>
          </cell>
          <cell r="B12" t="str">
            <v>SINGH</v>
          </cell>
          <cell r="C12" t="str">
            <v>CLINT</v>
          </cell>
          <cell r="M12">
            <v>6</v>
          </cell>
          <cell r="Q12">
            <v>999</v>
          </cell>
          <cell r="R12">
            <v>6</v>
          </cell>
        </row>
        <row r="13">
          <cell r="A13">
            <v>7</v>
          </cell>
          <cell r="B13" t="str">
            <v>SCOTT</v>
          </cell>
          <cell r="C13" t="str">
            <v>ADAM</v>
          </cell>
          <cell r="M13">
            <v>7</v>
          </cell>
          <cell r="Q13">
            <v>999</v>
          </cell>
          <cell r="R13">
            <v>7</v>
          </cell>
        </row>
        <row r="14">
          <cell r="A14">
            <v>8</v>
          </cell>
          <cell r="B14" t="str">
            <v>DAVIS</v>
          </cell>
          <cell r="C14" t="str">
            <v>TIMOTHY</v>
          </cell>
          <cell r="M14">
            <v>8</v>
          </cell>
          <cell r="Q14">
            <v>999</v>
          </cell>
          <cell r="R14">
            <v>8</v>
          </cell>
        </row>
        <row r="15">
          <cell r="A15">
            <v>9</v>
          </cell>
          <cell r="B15" t="str">
            <v>ALEONG</v>
          </cell>
          <cell r="C15" t="str">
            <v>JOSEPH</v>
          </cell>
          <cell r="M15">
            <v>999</v>
          </cell>
          <cell r="Q15">
            <v>999</v>
          </cell>
        </row>
        <row r="16">
          <cell r="A16">
            <v>10</v>
          </cell>
          <cell r="B16" t="str">
            <v>DECORMIS</v>
          </cell>
          <cell r="C16" t="str">
            <v>MATEO</v>
          </cell>
          <cell r="M16">
            <v>999</v>
          </cell>
          <cell r="Q16">
            <v>999</v>
          </cell>
        </row>
        <row r="17">
          <cell r="A17">
            <v>11</v>
          </cell>
          <cell r="B17" t="str">
            <v>ELATTWY</v>
          </cell>
          <cell r="C17" t="str">
            <v>SAMIR</v>
          </cell>
          <cell r="M17">
            <v>999</v>
          </cell>
          <cell r="Q17">
            <v>999</v>
          </cell>
        </row>
        <row r="18">
          <cell r="A18">
            <v>12</v>
          </cell>
          <cell r="B18" t="str">
            <v>JACKSON</v>
          </cell>
          <cell r="C18" t="str">
            <v>MIGUEL</v>
          </cell>
          <cell r="M18">
            <v>999</v>
          </cell>
          <cell r="Q18">
            <v>999</v>
          </cell>
        </row>
        <row r="19">
          <cell r="A19">
            <v>13</v>
          </cell>
          <cell r="B19" t="str">
            <v>LEGGARD</v>
          </cell>
          <cell r="C19" t="str">
            <v>KAELAN</v>
          </cell>
          <cell r="M19">
            <v>999</v>
          </cell>
          <cell r="Q19">
            <v>999</v>
          </cell>
        </row>
        <row r="20">
          <cell r="A20">
            <v>14</v>
          </cell>
          <cell r="B20" t="str">
            <v>THOMAS</v>
          </cell>
          <cell r="C20" t="str">
            <v>RYAN</v>
          </cell>
          <cell r="M20">
            <v>999</v>
          </cell>
          <cell r="Q20">
            <v>999</v>
          </cell>
        </row>
        <row r="21">
          <cell r="A21">
            <v>15</v>
          </cell>
          <cell r="B21" t="str">
            <v>THOMPSON</v>
          </cell>
          <cell r="C21" t="str">
            <v>SHONAN</v>
          </cell>
          <cell r="M21">
            <v>999</v>
          </cell>
          <cell r="Q21">
            <v>999</v>
          </cell>
        </row>
        <row r="22">
          <cell r="A22">
            <v>16</v>
          </cell>
          <cell r="B22" t="str">
            <v>TOM</v>
          </cell>
          <cell r="C22" t="str">
            <v>BRANDON</v>
          </cell>
          <cell r="M22">
            <v>999</v>
          </cell>
          <cell r="Q22">
            <v>999</v>
          </cell>
        </row>
        <row r="23">
          <cell r="A23">
            <v>17</v>
          </cell>
          <cell r="B23" t="str">
            <v>ROMEO</v>
          </cell>
          <cell r="C23" t="str">
            <v>JOSHUA</v>
          </cell>
          <cell r="M23">
            <v>999</v>
          </cell>
          <cell r="Q23">
            <v>999</v>
          </cell>
        </row>
        <row r="24">
          <cell r="A24">
            <v>18</v>
          </cell>
          <cell r="B24" t="str">
            <v>NESBITT</v>
          </cell>
          <cell r="C24" t="str">
            <v>TESHOME</v>
          </cell>
          <cell r="M24">
            <v>999</v>
          </cell>
          <cell r="Q24">
            <v>999</v>
          </cell>
        </row>
        <row r="25">
          <cell r="A25">
            <v>19</v>
          </cell>
          <cell r="B25" t="str">
            <v>GARSEE</v>
          </cell>
          <cell r="C25" t="str">
            <v>JAMEEL</v>
          </cell>
          <cell r="M25">
            <v>999</v>
          </cell>
          <cell r="Q25">
            <v>999</v>
          </cell>
        </row>
        <row r="26">
          <cell r="A26">
            <v>20</v>
          </cell>
          <cell r="B26" t="str">
            <v>HAMID</v>
          </cell>
          <cell r="C26" t="str">
            <v>KHALEEL</v>
          </cell>
          <cell r="M26">
            <v>999</v>
          </cell>
          <cell r="Q26">
            <v>999</v>
          </cell>
        </row>
        <row r="27">
          <cell r="A27">
            <v>21</v>
          </cell>
          <cell r="B27" t="str">
            <v>DINI</v>
          </cell>
          <cell r="C27" t="str">
            <v>NICHOLAS</v>
          </cell>
          <cell r="M27">
            <v>999</v>
          </cell>
          <cell r="Q27">
            <v>999</v>
          </cell>
        </row>
        <row r="28">
          <cell r="A28">
            <v>22</v>
          </cell>
          <cell r="B28" t="str">
            <v>ANDREWS</v>
          </cell>
          <cell r="C28" t="str">
            <v>CHE</v>
          </cell>
          <cell r="M28">
            <v>999</v>
          </cell>
          <cell r="Q28">
            <v>999</v>
          </cell>
        </row>
        <row r="29">
          <cell r="A29">
            <v>23</v>
          </cell>
          <cell r="B29" t="str">
            <v>ESCALANTE</v>
          </cell>
          <cell r="C29" t="str">
            <v>ADAM</v>
          </cell>
          <cell r="M29">
            <v>999</v>
          </cell>
          <cell r="Q29">
            <v>999</v>
          </cell>
        </row>
        <row r="30">
          <cell r="A30">
            <v>24</v>
          </cell>
          <cell r="B30" t="str">
            <v>VON WALDAU</v>
          </cell>
          <cell r="C30" t="str">
            <v>FLYNN</v>
          </cell>
          <cell r="M30">
            <v>999</v>
          </cell>
          <cell r="Q30">
            <v>999</v>
          </cell>
        </row>
        <row r="31">
          <cell r="A31">
            <v>25</v>
          </cell>
          <cell r="B31" t="str">
            <v>JOEFIELD</v>
          </cell>
          <cell r="C31" t="str">
            <v>ZAREK</v>
          </cell>
          <cell r="M31">
            <v>999</v>
          </cell>
          <cell r="Q31">
            <v>999</v>
          </cell>
        </row>
        <row r="32">
          <cell r="A32">
            <v>26</v>
          </cell>
          <cell r="M32">
            <v>999</v>
          </cell>
          <cell r="Q32">
            <v>999</v>
          </cell>
        </row>
        <row r="33">
          <cell r="A33">
            <v>27</v>
          </cell>
          <cell r="B33" t="str">
            <v>BYE</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3"/>
      <sheetData sheetId="14"/>
      <sheetData sheetId="15"/>
      <sheetData sheetId="16">
        <row r="5">
          <cell r="R5">
            <v>4</v>
          </cell>
        </row>
        <row r="7">
          <cell r="A7">
            <v>1</v>
          </cell>
          <cell r="B7" t="str">
            <v>TRESTRAIL</v>
          </cell>
          <cell r="C7" t="str">
            <v>EMMA-ROSE</v>
          </cell>
          <cell r="M7">
            <v>1</v>
          </cell>
          <cell r="Q7">
            <v>999</v>
          </cell>
          <cell r="R7">
            <v>1</v>
          </cell>
        </row>
        <row r="8">
          <cell r="A8">
            <v>2</v>
          </cell>
          <cell r="B8" t="str">
            <v>CHIN CHOY</v>
          </cell>
          <cell r="C8" t="str">
            <v>CHEYENNE</v>
          </cell>
          <cell r="M8">
            <v>2</v>
          </cell>
          <cell r="Q8">
            <v>999</v>
          </cell>
          <cell r="R8">
            <v>2</v>
          </cell>
        </row>
        <row r="9">
          <cell r="A9">
            <v>3</v>
          </cell>
          <cell r="B9" t="str">
            <v>KING</v>
          </cell>
          <cell r="C9" t="str">
            <v>ANYA</v>
          </cell>
          <cell r="M9">
            <v>3</v>
          </cell>
          <cell r="Q9">
            <v>999</v>
          </cell>
          <cell r="R9">
            <v>3</v>
          </cell>
        </row>
        <row r="10">
          <cell r="A10">
            <v>4</v>
          </cell>
          <cell r="B10" t="str">
            <v>RAMSUMAIR</v>
          </cell>
          <cell r="C10" t="str">
            <v>CELINE</v>
          </cell>
          <cell r="M10">
            <v>4</v>
          </cell>
          <cell r="Q10">
            <v>999</v>
          </cell>
          <cell r="R10">
            <v>4</v>
          </cell>
        </row>
        <row r="11">
          <cell r="A11">
            <v>5</v>
          </cell>
          <cell r="B11" t="str">
            <v>AMMON</v>
          </cell>
          <cell r="C11" t="str">
            <v>JONI MAE</v>
          </cell>
          <cell r="M11">
            <v>999</v>
          </cell>
          <cell r="Q11">
            <v>999</v>
          </cell>
        </row>
        <row r="12">
          <cell r="A12">
            <v>6</v>
          </cell>
          <cell r="B12" t="str">
            <v>FITZWILLIAM</v>
          </cell>
          <cell r="C12" t="str">
            <v>SHAUNA</v>
          </cell>
          <cell r="M12">
            <v>999</v>
          </cell>
          <cell r="Q12">
            <v>999</v>
          </cell>
        </row>
        <row r="13">
          <cell r="A13">
            <v>7</v>
          </cell>
          <cell r="B13" t="str">
            <v>FITZWILLIAM</v>
          </cell>
          <cell r="C13" t="str">
            <v>SALINA</v>
          </cell>
          <cell r="M13">
            <v>999</v>
          </cell>
          <cell r="Q13">
            <v>999</v>
          </cell>
        </row>
        <row r="14">
          <cell r="A14">
            <v>8</v>
          </cell>
          <cell r="B14" t="str">
            <v>TRIPATHI</v>
          </cell>
          <cell r="C14" t="str">
            <v>MALLIKA</v>
          </cell>
          <cell r="M14">
            <v>999</v>
          </cell>
          <cell r="Q14">
            <v>999</v>
          </cell>
        </row>
        <row r="15">
          <cell r="A15">
            <v>9</v>
          </cell>
          <cell r="B15" t="str">
            <v>COOK</v>
          </cell>
          <cell r="C15" t="str">
            <v>CANDACE</v>
          </cell>
          <cell r="M15">
            <v>999</v>
          </cell>
          <cell r="Q15">
            <v>999</v>
          </cell>
        </row>
        <row r="16">
          <cell r="A16">
            <v>10</v>
          </cell>
          <cell r="B16" t="str">
            <v>SKEENE</v>
          </cell>
          <cell r="C16" t="str">
            <v>THALIA</v>
          </cell>
          <cell r="M16">
            <v>999</v>
          </cell>
          <cell r="Q16">
            <v>999</v>
          </cell>
        </row>
        <row r="17">
          <cell r="A17">
            <v>11</v>
          </cell>
          <cell r="B17" t="str">
            <v>WHITTIER</v>
          </cell>
          <cell r="C17" t="str">
            <v>AURA</v>
          </cell>
          <cell r="M17">
            <v>999</v>
          </cell>
          <cell r="Q17">
            <v>999</v>
          </cell>
        </row>
        <row r="18">
          <cell r="A18">
            <v>12</v>
          </cell>
          <cell r="B18" t="str">
            <v>LANSER</v>
          </cell>
          <cell r="C18" t="str">
            <v>LILY</v>
          </cell>
          <cell r="M18">
            <v>999</v>
          </cell>
          <cell r="Q18">
            <v>999</v>
          </cell>
        </row>
        <row r="19">
          <cell r="A19">
            <v>13</v>
          </cell>
          <cell r="B19" t="str">
            <v>LAWRENCE</v>
          </cell>
          <cell r="C19" t="str">
            <v>BRIANNA</v>
          </cell>
          <cell r="M19">
            <v>999</v>
          </cell>
          <cell r="Q19">
            <v>999</v>
          </cell>
        </row>
        <row r="20">
          <cell r="A20">
            <v>14</v>
          </cell>
          <cell r="M20">
            <v>999</v>
          </cell>
          <cell r="Q20">
            <v>999</v>
          </cell>
        </row>
        <row r="21">
          <cell r="A21">
            <v>15</v>
          </cell>
          <cell r="M21">
            <v>999</v>
          </cell>
          <cell r="Q21">
            <v>999</v>
          </cell>
        </row>
        <row r="22">
          <cell r="A22">
            <v>16</v>
          </cell>
          <cell r="B22" t="str">
            <v>BYE</v>
          </cell>
          <cell r="M22">
            <v>999</v>
          </cell>
          <cell r="Q22">
            <v>999</v>
          </cell>
        </row>
        <row r="23">
          <cell r="A23">
            <v>17</v>
          </cell>
          <cell r="M23">
            <v>999</v>
          </cell>
          <cell r="Q23">
            <v>999</v>
          </cell>
        </row>
        <row r="24">
          <cell r="A24">
            <v>18</v>
          </cell>
          <cell r="M24">
            <v>999</v>
          </cell>
          <cell r="Q24">
            <v>999</v>
          </cell>
        </row>
        <row r="25">
          <cell r="A25">
            <v>19</v>
          </cell>
          <cell r="M25">
            <v>999</v>
          </cell>
          <cell r="Q25">
            <v>999</v>
          </cell>
        </row>
        <row r="26">
          <cell r="A26">
            <v>20</v>
          </cell>
          <cell r="M26">
            <v>999</v>
          </cell>
          <cell r="Q26">
            <v>999</v>
          </cell>
        </row>
        <row r="27">
          <cell r="A27">
            <v>21</v>
          </cell>
          <cell r="M27">
            <v>999</v>
          </cell>
          <cell r="Q27">
            <v>999</v>
          </cell>
        </row>
        <row r="28">
          <cell r="A28">
            <v>22</v>
          </cell>
          <cell r="M28">
            <v>999</v>
          </cell>
          <cell r="Q28">
            <v>999</v>
          </cell>
        </row>
        <row r="29">
          <cell r="A29">
            <v>23</v>
          </cell>
          <cell r="M29">
            <v>999</v>
          </cell>
          <cell r="Q29">
            <v>999</v>
          </cell>
        </row>
        <row r="30">
          <cell r="A30">
            <v>24</v>
          </cell>
          <cell r="M30">
            <v>999</v>
          </cell>
          <cell r="Q30">
            <v>999</v>
          </cell>
        </row>
        <row r="31">
          <cell r="A31">
            <v>25</v>
          </cell>
          <cell r="M31">
            <v>999</v>
          </cell>
          <cell r="Q31">
            <v>999</v>
          </cell>
        </row>
        <row r="32">
          <cell r="A32">
            <v>26</v>
          </cell>
          <cell r="M32">
            <v>999</v>
          </cell>
          <cell r="Q32">
            <v>999</v>
          </cell>
        </row>
        <row r="33">
          <cell r="A33">
            <v>27</v>
          </cell>
          <cell r="M33">
            <v>999</v>
          </cell>
          <cell r="Q33">
            <v>999</v>
          </cell>
        </row>
        <row r="34">
          <cell r="A34">
            <v>28</v>
          </cell>
          <cell r="M34">
            <v>999</v>
          </cell>
          <cell r="Q34">
            <v>999</v>
          </cell>
        </row>
        <row r="35">
          <cell r="A35">
            <v>29</v>
          </cell>
          <cell r="M35">
            <v>999</v>
          </cell>
          <cell r="Q35">
            <v>999</v>
          </cell>
        </row>
        <row r="36">
          <cell r="A36">
            <v>30</v>
          </cell>
          <cell r="M36">
            <v>999</v>
          </cell>
          <cell r="Q36">
            <v>999</v>
          </cell>
        </row>
        <row r="37">
          <cell r="A37">
            <v>31</v>
          </cell>
          <cell r="M37">
            <v>999</v>
          </cell>
          <cell r="Q37">
            <v>999</v>
          </cell>
        </row>
        <row r="38">
          <cell r="A38">
            <v>32</v>
          </cell>
          <cell r="M38">
            <v>999</v>
          </cell>
          <cell r="Q38">
            <v>999</v>
          </cell>
        </row>
        <row r="39">
          <cell r="A39">
            <v>33</v>
          </cell>
          <cell r="M39">
            <v>999</v>
          </cell>
          <cell r="Q39">
            <v>999</v>
          </cell>
        </row>
        <row r="40">
          <cell r="A40">
            <v>34</v>
          </cell>
          <cell r="M40">
            <v>999</v>
          </cell>
          <cell r="Q40">
            <v>999</v>
          </cell>
        </row>
        <row r="41">
          <cell r="A41">
            <v>35</v>
          </cell>
          <cell r="M41">
            <v>999</v>
          </cell>
          <cell r="Q41">
            <v>999</v>
          </cell>
        </row>
        <row r="42">
          <cell r="A42">
            <v>36</v>
          </cell>
          <cell r="M42">
            <v>999</v>
          </cell>
          <cell r="Q42">
            <v>999</v>
          </cell>
        </row>
        <row r="43">
          <cell r="A43">
            <v>37</v>
          </cell>
          <cell r="M43">
            <v>999</v>
          </cell>
          <cell r="Q43">
            <v>999</v>
          </cell>
        </row>
        <row r="44">
          <cell r="A44">
            <v>38</v>
          </cell>
          <cell r="M44">
            <v>999</v>
          </cell>
          <cell r="Q44">
            <v>999</v>
          </cell>
        </row>
        <row r="45">
          <cell r="A45">
            <v>39</v>
          </cell>
          <cell r="M45">
            <v>999</v>
          </cell>
          <cell r="Q45">
            <v>999</v>
          </cell>
        </row>
        <row r="46">
          <cell r="A46">
            <v>40</v>
          </cell>
          <cell r="M46">
            <v>999</v>
          </cell>
          <cell r="Q46">
            <v>999</v>
          </cell>
        </row>
        <row r="47">
          <cell r="A47">
            <v>41</v>
          </cell>
          <cell r="M47">
            <v>999</v>
          </cell>
          <cell r="Q47">
            <v>999</v>
          </cell>
        </row>
        <row r="48">
          <cell r="A48">
            <v>42</v>
          </cell>
          <cell r="M48">
            <v>999</v>
          </cell>
          <cell r="Q48">
            <v>999</v>
          </cell>
        </row>
        <row r="49">
          <cell r="A49">
            <v>43</v>
          </cell>
          <cell r="M49">
            <v>999</v>
          </cell>
          <cell r="Q49">
            <v>999</v>
          </cell>
        </row>
        <row r="50">
          <cell r="A50">
            <v>44</v>
          </cell>
          <cell r="M50">
            <v>999</v>
          </cell>
          <cell r="Q50">
            <v>999</v>
          </cell>
        </row>
        <row r="51">
          <cell r="A51">
            <v>45</v>
          </cell>
          <cell r="M51">
            <v>999</v>
          </cell>
          <cell r="Q51">
            <v>999</v>
          </cell>
        </row>
        <row r="52">
          <cell r="A52">
            <v>46</v>
          </cell>
          <cell r="M52">
            <v>999</v>
          </cell>
          <cell r="Q52">
            <v>999</v>
          </cell>
        </row>
        <row r="53">
          <cell r="A53">
            <v>47</v>
          </cell>
          <cell r="M53">
            <v>999</v>
          </cell>
          <cell r="Q53">
            <v>999</v>
          </cell>
        </row>
        <row r="54">
          <cell r="A54">
            <v>48</v>
          </cell>
          <cell r="M54">
            <v>999</v>
          </cell>
          <cell r="Q54">
            <v>999</v>
          </cell>
        </row>
        <row r="55">
          <cell r="A55">
            <v>49</v>
          </cell>
          <cell r="M55">
            <v>999</v>
          </cell>
          <cell r="Q55">
            <v>999</v>
          </cell>
        </row>
        <row r="56">
          <cell r="A56">
            <v>50</v>
          </cell>
          <cell r="M56">
            <v>999</v>
          </cell>
          <cell r="Q56">
            <v>999</v>
          </cell>
        </row>
        <row r="57">
          <cell r="A57">
            <v>51</v>
          </cell>
          <cell r="M57">
            <v>999</v>
          </cell>
          <cell r="Q57">
            <v>999</v>
          </cell>
        </row>
        <row r="58">
          <cell r="A58">
            <v>52</v>
          </cell>
          <cell r="M58">
            <v>999</v>
          </cell>
          <cell r="Q58">
            <v>999</v>
          </cell>
        </row>
        <row r="59">
          <cell r="A59">
            <v>53</v>
          </cell>
          <cell r="M59">
            <v>999</v>
          </cell>
          <cell r="Q59">
            <v>999</v>
          </cell>
        </row>
        <row r="60">
          <cell r="A60">
            <v>54</v>
          </cell>
          <cell r="M60">
            <v>999</v>
          </cell>
          <cell r="Q60">
            <v>999</v>
          </cell>
        </row>
        <row r="61">
          <cell r="A61">
            <v>55</v>
          </cell>
          <cell r="M61">
            <v>999</v>
          </cell>
          <cell r="Q61">
            <v>999</v>
          </cell>
        </row>
        <row r="62">
          <cell r="A62">
            <v>56</v>
          </cell>
          <cell r="M62">
            <v>999</v>
          </cell>
          <cell r="Q62">
            <v>999</v>
          </cell>
        </row>
        <row r="63">
          <cell r="A63">
            <v>57</v>
          </cell>
          <cell r="M63">
            <v>999</v>
          </cell>
          <cell r="Q63">
            <v>999</v>
          </cell>
        </row>
        <row r="64">
          <cell r="A64">
            <v>58</v>
          </cell>
          <cell r="M64">
            <v>999</v>
          </cell>
          <cell r="Q64">
            <v>999</v>
          </cell>
        </row>
        <row r="65">
          <cell r="A65">
            <v>59</v>
          </cell>
          <cell r="M65">
            <v>999</v>
          </cell>
          <cell r="Q65">
            <v>999</v>
          </cell>
        </row>
        <row r="66">
          <cell r="A66">
            <v>60</v>
          </cell>
          <cell r="M66">
            <v>999</v>
          </cell>
          <cell r="Q66">
            <v>999</v>
          </cell>
        </row>
        <row r="67">
          <cell r="A67">
            <v>61</v>
          </cell>
          <cell r="M67">
            <v>999</v>
          </cell>
          <cell r="Q67">
            <v>999</v>
          </cell>
        </row>
        <row r="68">
          <cell r="A68">
            <v>62</v>
          </cell>
          <cell r="M68">
            <v>999</v>
          </cell>
          <cell r="Q68">
            <v>999</v>
          </cell>
        </row>
        <row r="69">
          <cell r="A69">
            <v>63</v>
          </cell>
          <cell r="M69">
            <v>999</v>
          </cell>
          <cell r="Q69">
            <v>999</v>
          </cell>
        </row>
        <row r="70">
          <cell r="A70">
            <v>64</v>
          </cell>
          <cell r="M70">
            <v>999</v>
          </cell>
          <cell r="Q70">
            <v>999</v>
          </cell>
        </row>
        <row r="71">
          <cell r="A71">
            <v>65</v>
          </cell>
          <cell r="M71">
            <v>999</v>
          </cell>
          <cell r="Q71">
            <v>999</v>
          </cell>
        </row>
        <row r="72">
          <cell r="A72">
            <v>66</v>
          </cell>
          <cell r="M72">
            <v>999</v>
          </cell>
          <cell r="Q72">
            <v>999</v>
          </cell>
        </row>
        <row r="73">
          <cell r="A73">
            <v>67</v>
          </cell>
          <cell r="M73">
            <v>999</v>
          </cell>
          <cell r="Q73">
            <v>999</v>
          </cell>
        </row>
        <row r="74">
          <cell r="A74">
            <v>68</v>
          </cell>
          <cell r="M74">
            <v>999</v>
          </cell>
          <cell r="Q74">
            <v>999</v>
          </cell>
        </row>
        <row r="75">
          <cell r="A75">
            <v>69</v>
          </cell>
          <cell r="M75">
            <v>999</v>
          </cell>
          <cell r="Q75">
            <v>999</v>
          </cell>
        </row>
        <row r="76">
          <cell r="A76">
            <v>70</v>
          </cell>
          <cell r="M76">
            <v>999</v>
          </cell>
          <cell r="Q76">
            <v>999</v>
          </cell>
        </row>
        <row r="77">
          <cell r="A77">
            <v>71</v>
          </cell>
          <cell r="M77">
            <v>999</v>
          </cell>
          <cell r="Q77">
            <v>999</v>
          </cell>
        </row>
        <row r="78">
          <cell r="A78">
            <v>72</v>
          </cell>
          <cell r="M78">
            <v>999</v>
          </cell>
          <cell r="Q78">
            <v>999</v>
          </cell>
        </row>
        <row r="79">
          <cell r="A79">
            <v>73</v>
          </cell>
          <cell r="M79">
            <v>999</v>
          </cell>
          <cell r="Q79">
            <v>999</v>
          </cell>
        </row>
        <row r="80">
          <cell r="A80">
            <v>74</v>
          </cell>
          <cell r="M80">
            <v>999</v>
          </cell>
          <cell r="Q80">
            <v>999</v>
          </cell>
        </row>
        <row r="81">
          <cell r="A81">
            <v>75</v>
          </cell>
          <cell r="M81">
            <v>999</v>
          </cell>
          <cell r="Q81">
            <v>999</v>
          </cell>
        </row>
        <row r="82">
          <cell r="A82">
            <v>76</v>
          </cell>
          <cell r="M82">
            <v>999</v>
          </cell>
          <cell r="Q82">
            <v>999</v>
          </cell>
        </row>
        <row r="83">
          <cell r="A83">
            <v>77</v>
          </cell>
          <cell r="M83">
            <v>999</v>
          </cell>
          <cell r="Q83">
            <v>999</v>
          </cell>
        </row>
        <row r="84">
          <cell r="A84">
            <v>78</v>
          </cell>
          <cell r="M84">
            <v>999</v>
          </cell>
          <cell r="Q84">
            <v>999</v>
          </cell>
        </row>
        <row r="85">
          <cell r="A85">
            <v>79</v>
          </cell>
          <cell r="M85">
            <v>999</v>
          </cell>
          <cell r="Q85">
            <v>999</v>
          </cell>
        </row>
        <row r="86">
          <cell r="A86">
            <v>80</v>
          </cell>
          <cell r="M86">
            <v>999</v>
          </cell>
          <cell r="Q86">
            <v>999</v>
          </cell>
        </row>
        <row r="87">
          <cell r="A87">
            <v>81</v>
          </cell>
          <cell r="M87">
            <v>999</v>
          </cell>
          <cell r="Q87">
            <v>999</v>
          </cell>
        </row>
        <row r="88">
          <cell r="A88">
            <v>82</v>
          </cell>
          <cell r="M88">
            <v>999</v>
          </cell>
          <cell r="Q88">
            <v>999</v>
          </cell>
        </row>
        <row r="89">
          <cell r="A89">
            <v>83</v>
          </cell>
          <cell r="M89">
            <v>999</v>
          </cell>
          <cell r="Q89">
            <v>999</v>
          </cell>
        </row>
        <row r="90">
          <cell r="A90">
            <v>84</v>
          </cell>
          <cell r="M90">
            <v>999</v>
          </cell>
          <cell r="Q90">
            <v>999</v>
          </cell>
        </row>
        <row r="91">
          <cell r="A91">
            <v>85</v>
          </cell>
          <cell r="M91">
            <v>999</v>
          </cell>
          <cell r="Q91">
            <v>999</v>
          </cell>
        </row>
        <row r="92">
          <cell r="A92">
            <v>86</v>
          </cell>
          <cell r="M92">
            <v>999</v>
          </cell>
          <cell r="Q92">
            <v>999</v>
          </cell>
        </row>
        <row r="93">
          <cell r="A93">
            <v>87</v>
          </cell>
          <cell r="M93">
            <v>999</v>
          </cell>
          <cell r="Q93">
            <v>999</v>
          </cell>
        </row>
        <row r="94">
          <cell r="A94">
            <v>88</v>
          </cell>
          <cell r="M94">
            <v>999</v>
          </cell>
          <cell r="Q94">
            <v>999</v>
          </cell>
        </row>
        <row r="95">
          <cell r="A95">
            <v>89</v>
          </cell>
          <cell r="M95">
            <v>999</v>
          </cell>
          <cell r="Q95">
            <v>999</v>
          </cell>
        </row>
        <row r="96">
          <cell r="A96">
            <v>90</v>
          </cell>
          <cell r="M96">
            <v>999</v>
          </cell>
          <cell r="Q96">
            <v>999</v>
          </cell>
        </row>
        <row r="97">
          <cell r="A97">
            <v>91</v>
          </cell>
          <cell r="M97">
            <v>999</v>
          </cell>
          <cell r="Q97">
            <v>999</v>
          </cell>
        </row>
        <row r="98">
          <cell r="A98">
            <v>92</v>
          </cell>
          <cell r="M98">
            <v>999</v>
          </cell>
          <cell r="Q98">
            <v>999</v>
          </cell>
        </row>
        <row r="99">
          <cell r="A99">
            <v>93</v>
          </cell>
          <cell r="M99">
            <v>999</v>
          </cell>
          <cell r="Q99">
            <v>999</v>
          </cell>
        </row>
        <row r="100">
          <cell r="A100">
            <v>94</v>
          </cell>
          <cell r="M100">
            <v>999</v>
          </cell>
          <cell r="Q100">
            <v>999</v>
          </cell>
        </row>
        <row r="101">
          <cell r="A101">
            <v>95</v>
          </cell>
          <cell r="M101">
            <v>999</v>
          </cell>
          <cell r="Q101">
            <v>999</v>
          </cell>
        </row>
        <row r="102">
          <cell r="A102">
            <v>96</v>
          </cell>
          <cell r="M102">
            <v>999</v>
          </cell>
          <cell r="Q102">
            <v>999</v>
          </cell>
        </row>
        <row r="103">
          <cell r="A103">
            <v>97</v>
          </cell>
          <cell r="M103">
            <v>999</v>
          </cell>
          <cell r="Q103">
            <v>999</v>
          </cell>
        </row>
        <row r="104">
          <cell r="A104">
            <v>98</v>
          </cell>
          <cell r="M104">
            <v>999</v>
          </cell>
          <cell r="Q104">
            <v>999</v>
          </cell>
        </row>
        <row r="105">
          <cell r="A105">
            <v>99</v>
          </cell>
          <cell r="M105">
            <v>999</v>
          </cell>
          <cell r="Q105">
            <v>999</v>
          </cell>
        </row>
        <row r="106">
          <cell r="A106">
            <v>100</v>
          </cell>
          <cell r="M106">
            <v>999</v>
          </cell>
          <cell r="Q106">
            <v>999</v>
          </cell>
        </row>
        <row r="107">
          <cell r="A107">
            <v>101</v>
          </cell>
          <cell r="M107">
            <v>999</v>
          </cell>
          <cell r="Q107">
            <v>999</v>
          </cell>
        </row>
        <row r="108">
          <cell r="A108">
            <v>102</v>
          </cell>
          <cell r="M108">
            <v>999</v>
          </cell>
          <cell r="Q108">
            <v>999</v>
          </cell>
        </row>
        <row r="109">
          <cell r="A109">
            <v>103</v>
          </cell>
          <cell r="M109">
            <v>999</v>
          </cell>
          <cell r="Q109">
            <v>999</v>
          </cell>
        </row>
        <row r="110">
          <cell r="A110">
            <v>104</v>
          </cell>
          <cell r="M110">
            <v>999</v>
          </cell>
          <cell r="Q110">
            <v>999</v>
          </cell>
        </row>
        <row r="111">
          <cell r="A111">
            <v>105</v>
          </cell>
          <cell r="M111">
            <v>999</v>
          </cell>
          <cell r="Q111">
            <v>999</v>
          </cell>
        </row>
        <row r="112">
          <cell r="A112">
            <v>106</v>
          </cell>
          <cell r="M112">
            <v>999</v>
          </cell>
          <cell r="Q112">
            <v>999</v>
          </cell>
        </row>
        <row r="113">
          <cell r="A113">
            <v>107</v>
          </cell>
          <cell r="M113">
            <v>999</v>
          </cell>
          <cell r="Q113">
            <v>999</v>
          </cell>
        </row>
        <row r="114">
          <cell r="A114">
            <v>108</v>
          </cell>
          <cell r="M114">
            <v>999</v>
          </cell>
          <cell r="Q114">
            <v>999</v>
          </cell>
        </row>
        <row r="115">
          <cell r="A115">
            <v>109</v>
          </cell>
          <cell r="M115">
            <v>999</v>
          </cell>
          <cell r="Q115">
            <v>999</v>
          </cell>
        </row>
        <row r="116">
          <cell r="A116">
            <v>110</v>
          </cell>
          <cell r="M116">
            <v>999</v>
          </cell>
          <cell r="Q116">
            <v>999</v>
          </cell>
        </row>
        <row r="117">
          <cell r="A117">
            <v>111</v>
          </cell>
          <cell r="M117">
            <v>999</v>
          </cell>
          <cell r="Q117">
            <v>999</v>
          </cell>
        </row>
        <row r="118">
          <cell r="A118">
            <v>112</v>
          </cell>
          <cell r="M118">
            <v>999</v>
          </cell>
          <cell r="Q118">
            <v>999</v>
          </cell>
        </row>
        <row r="119">
          <cell r="A119">
            <v>113</v>
          </cell>
          <cell r="M119">
            <v>999</v>
          </cell>
          <cell r="Q119">
            <v>999</v>
          </cell>
        </row>
        <row r="120">
          <cell r="A120">
            <v>114</v>
          </cell>
          <cell r="M120">
            <v>999</v>
          </cell>
          <cell r="Q120">
            <v>999</v>
          </cell>
        </row>
        <row r="121">
          <cell r="A121">
            <v>115</v>
          </cell>
          <cell r="M121">
            <v>999</v>
          </cell>
          <cell r="Q121">
            <v>999</v>
          </cell>
        </row>
        <row r="122">
          <cell r="A122">
            <v>116</v>
          </cell>
          <cell r="M122">
            <v>999</v>
          </cell>
          <cell r="Q122">
            <v>999</v>
          </cell>
        </row>
        <row r="123">
          <cell r="A123">
            <v>117</v>
          </cell>
          <cell r="M123">
            <v>999</v>
          </cell>
          <cell r="Q123">
            <v>999</v>
          </cell>
        </row>
        <row r="124">
          <cell r="A124">
            <v>118</v>
          </cell>
          <cell r="M124">
            <v>999</v>
          </cell>
          <cell r="Q124">
            <v>999</v>
          </cell>
        </row>
        <row r="125">
          <cell r="A125">
            <v>119</v>
          </cell>
          <cell r="M125">
            <v>999</v>
          </cell>
          <cell r="Q125">
            <v>999</v>
          </cell>
        </row>
        <row r="126">
          <cell r="A126">
            <v>120</v>
          </cell>
          <cell r="M126">
            <v>999</v>
          </cell>
          <cell r="Q126">
            <v>999</v>
          </cell>
        </row>
        <row r="127">
          <cell r="A127">
            <v>121</v>
          </cell>
          <cell r="M127">
            <v>999</v>
          </cell>
          <cell r="Q127">
            <v>999</v>
          </cell>
        </row>
        <row r="128">
          <cell r="A128">
            <v>122</v>
          </cell>
          <cell r="M128">
            <v>999</v>
          </cell>
          <cell r="Q128">
            <v>999</v>
          </cell>
        </row>
        <row r="129">
          <cell r="A129">
            <v>123</v>
          </cell>
          <cell r="M129">
            <v>999</v>
          </cell>
          <cell r="Q129">
            <v>999</v>
          </cell>
        </row>
        <row r="130">
          <cell r="A130">
            <v>124</v>
          </cell>
          <cell r="M130">
            <v>999</v>
          </cell>
          <cell r="Q130">
            <v>999</v>
          </cell>
        </row>
        <row r="131">
          <cell r="A131">
            <v>125</v>
          </cell>
          <cell r="M131">
            <v>999</v>
          </cell>
          <cell r="Q131">
            <v>999</v>
          </cell>
        </row>
        <row r="132">
          <cell r="A132">
            <v>126</v>
          </cell>
          <cell r="M132">
            <v>999</v>
          </cell>
          <cell r="Q132">
            <v>999</v>
          </cell>
        </row>
        <row r="133">
          <cell r="A133">
            <v>127</v>
          </cell>
          <cell r="M133">
            <v>999</v>
          </cell>
          <cell r="Q133">
            <v>999</v>
          </cell>
        </row>
        <row r="134">
          <cell r="A134">
            <v>128</v>
          </cell>
          <cell r="M134">
            <v>999</v>
          </cell>
          <cell r="Q134">
            <v>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V5">
            <v>2</v>
          </cell>
        </row>
      </sheetData>
      <sheetData sheetId="31"/>
      <sheetData sheetId="32"/>
      <sheetData sheetId="33"/>
      <sheetData sheetId="34">
        <row r="5">
          <cell r="V5">
            <v>2</v>
          </cell>
        </row>
        <row r="7">
          <cell r="A7" t="str">
            <v>Line</v>
          </cell>
          <cell r="B7" t="str">
            <v>Family name</v>
          </cell>
          <cell r="C7" t="str">
            <v>First name</v>
          </cell>
          <cell r="D7" t="str">
            <v>Nat.</v>
          </cell>
          <cell r="E7" t="str">
            <v>ITF 18
Rank</v>
          </cell>
          <cell r="F7" t="str">
            <v>Si Main
DA, SE, 16E, Q, LL</v>
          </cell>
          <cell r="G7" t="str">
            <v>Family name</v>
          </cell>
          <cell r="H7" t="str">
            <v>First name</v>
          </cell>
          <cell r="I7" t="str">
            <v>Nat.</v>
          </cell>
          <cell r="L7" t="str">
            <v>Status
No</v>
          </cell>
          <cell r="M7" t="str">
            <v>ITF 18
Rank</v>
          </cell>
          <cell r="N7" t="str">
            <v>Si Main
DA, SE, 16E, Q, LL</v>
          </cell>
          <cell r="O7" t="str">
            <v>Seq
123</v>
          </cell>
          <cell r="P7" t="str">
            <v>Seq
abc</v>
          </cell>
          <cell r="Q7" t="str">
            <v>Acc
Pri-
ority</v>
          </cell>
          <cell r="R7" t="str">
            <v>Comb
Ranking</v>
          </cell>
          <cell r="S7" t="str">
            <v>Acc.
Tie-
Break</v>
          </cell>
          <cell r="T7" t="str">
            <v>Do Acc
status
DA,WC
A</v>
          </cell>
          <cell r="U7" t="str">
            <v>Display
Rank
ITF18</v>
          </cell>
          <cell r="V7" t="str">
            <v>Seed Pos</v>
          </cell>
        </row>
        <row r="8">
          <cell r="A8">
            <v>1</v>
          </cell>
          <cell r="B8" t="str">
            <v>DAVIS</v>
          </cell>
          <cell r="C8" t="str">
            <v>TIMOTHY</v>
          </cell>
          <cell r="G8" t="str">
            <v>MOHAMMED</v>
          </cell>
          <cell r="H8" t="str">
            <v>NABEEL</v>
          </cell>
          <cell r="L8">
            <v>0</v>
          </cell>
          <cell r="O8">
            <v>0</v>
          </cell>
          <cell r="P8">
            <v>0</v>
          </cell>
          <cell r="Q8">
            <v>0</v>
          </cell>
          <cell r="R8">
            <v>0</v>
          </cell>
          <cell r="U8">
            <v>0</v>
          </cell>
          <cell r="V8">
            <v>1</v>
          </cell>
        </row>
        <row r="9">
          <cell r="A9">
            <v>2</v>
          </cell>
          <cell r="B9" t="str">
            <v>PATRICK</v>
          </cell>
          <cell r="C9" t="str">
            <v>NKRUMAH</v>
          </cell>
          <cell r="G9" t="str">
            <v>MOONASSAR</v>
          </cell>
          <cell r="H9" t="str">
            <v>KESHAN</v>
          </cell>
          <cell r="L9">
            <v>0</v>
          </cell>
          <cell r="O9">
            <v>0</v>
          </cell>
          <cell r="P9">
            <v>0</v>
          </cell>
          <cell r="Q9">
            <v>0</v>
          </cell>
          <cell r="R9">
            <v>0</v>
          </cell>
          <cell r="U9">
            <v>0</v>
          </cell>
          <cell r="V9">
            <v>2</v>
          </cell>
        </row>
        <row r="10">
          <cell r="A10">
            <v>3</v>
          </cell>
          <cell r="B10" t="str">
            <v>GREGOIRE</v>
          </cell>
          <cell r="C10" t="str">
            <v>BRANDON</v>
          </cell>
          <cell r="G10" t="str">
            <v>SOO PING CHOW</v>
          </cell>
          <cell r="H10" t="str">
            <v>AARON</v>
          </cell>
          <cell r="L10">
            <v>0</v>
          </cell>
          <cell r="O10">
            <v>0</v>
          </cell>
          <cell r="P10">
            <v>0</v>
          </cell>
          <cell r="Q10">
            <v>0</v>
          </cell>
          <cell r="R10">
            <v>0</v>
          </cell>
          <cell r="U10">
            <v>0</v>
          </cell>
        </row>
        <row r="11">
          <cell r="A11">
            <v>4</v>
          </cell>
          <cell r="B11" t="str">
            <v>GARSEE</v>
          </cell>
          <cell r="C11" t="str">
            <v>JAMEEL</v>
          </cell>
          <cell r="G11" t="str">
            <v>JACKSON</v>
          </cell>
          <cell r="H11" t="str">
            <v>MIGUEL</v>
          </cell>
          <cell r="L11">
            <v>0</v>
          </cell>
          <cell r="O11">
            <v>0</v>
          </cell>
          <cell r="P11">
            <v>0</v>
          </cell>
          <cell r="Q11">
            <v>0</v>
          </cell>
          <cell r="R11">
            <v>0</v>
          </cell>
          <cell r="U11">
            <v>0</v>
          </cell>
        </row>
        <row r="12">
          <cell r="A12">
            <v>5</v>
          </cell>
          <cell r="B12" t="str">
            <v>ANDREWS</v>
          </cell>
          <cell r="C12" t="str">
            <v>CHE</v>
          </cell>
          <cell r="G12" t="str">
            <v>ESCALANTE</v>
          </cell>
          <cell r="H12" t="str">
            <v>ADAM</v>
          </cell>
          <cell r="L12">
            <v>0</v>
          </cell>
          <cell r="O12">
            <v>0</v>
          </cell>
          <cell r="P12">
            <v>0</v>
          </cell>
          <cell r="Q12">
            <v>0</v>
          </cell>
          <cell r="R12">
            <v>0</v>
          </cell>
          <cell r="U12">
            <v>0</v>
          </cell>
        </row>
        <row r="13">
          <cell r="A13">
            <v>6</v>
          </cell>
          <cell r="B13" t="str">
            <v>THOMAS</v>
          </cell>
          <cell r="C13" t="str">
            <v>RYAN</v>
          </cell>
          <cell r="G13" t="str">
            <v>VON WALDAU</v>
          </cell>
          <cell r="H13" t="str">
            <v>FLYNN</v>
          </cell>
          <cell r="L13">
            <v>0</v>
          </cell>
          <cell r="O13">
            <v>0</v>
          </cell>
          <cell r="P13">
            <v>0</v>
          </cell>
          <cell r="Q13">
            <v>0</v>
          </cell>
          <cell r="R13">
            <v>0</v>
          </cell>
          <cell r="U13">
            <v>0</v>
          </cell>
        </row>
        <row r="14">
          <cell r="A14">
            <v>7</v>
          </cell>
          <cell r="B14" t="str">
            <v>ELATTWY</v>
          </cell>
          <cell r="C14" t="str">
            <v>SAMIR</v>
          </cell>
          <cell r="G14" t="str">
            <v>SINGH</v>
          </cell>
          <cell r="H14" t="str">
            <v>CLINT</v>
          </cell>
          <cell r="L14">
            <v>0</v>
          </cell>
          <cell r="O14">
            <v>0</v>
          </cell>
          <cell r="P14">
            <v>0</v>
          </cell>
          <cell r="Q14">
            <v>0</v>
          </cell>
          <cell r="R14">
            <v>0</v>
          </cell>
          <cell r="U14">
            <v>0</v>
          </cell>
        </row>
        <row r="15">
          <cell r="A15">
            <v>8</v>
          </cell>
          <cell r="B15" t="str">
            <v>ALEONG</v>
          </cell>
          <cell r="C15" t="str">
            <v>JOSEPH</v>
          </cell>
          <cell r="G15" t="str">
            <v>HACKSHAW</v>
          </cell>
          <cell r="H15" t="str">
            <v>ROSS</v>
          </cell>
          <cell r="L15">
            <v>0</v>
          </cell>
          <cell r="O15">
            <v>0</v>
          </cell>
          <cell r="P15">
            <v>0</v>
          </cell>
          <cell r="Q15">
            <v>0</v>
          </cell>
          <cell r="R15">
            <v>0</v>
          </cell>
          <cell r="U15">
            <v>0</v>
          </cell>
        </row>
        <row r="16">
          <cell r="A16">
            <v>9</v>
          </cell>
          <cell r="B16" t="str">
            <v>SCOTT</v>
          </cell>
          <cell r="C16" t="str">
            <v>ADAM</v>
          </cell>
          <cell r="G16" t="str">
            <v>DECORMIS</v>
          </cell>
          <cell r="H16" t="str">
            <v>MATEO</v>
          </cell>
          <cell r="L16">
            <v>0</v>
          </cell>
          <cell r="O16">
            <v>0</v>
          </cell>
          <cell r="P16">
            <v>0</v>
          </cell>
          <cell r="Q16">
            <v>0</v>
          </cell>
          <cell r="R16">
            <v>0</v>
          </cell>
          <cell r="U16">
            <v>0</v>
          </cell>
        </row>
        <row r="17">
          <cell r="A17">
            <v>10</v>
          </cell>
          <cell r="L17">
            <v>0</v>
          </cell>
          <cell r="O17">
            <v>0</v>
          </cell>
          <cell r="P17">
            <v>0</v>
          </cell>
          <cell r="Q17">
            <v>0</v>
          </cell>
          <cell r="R17">
            <v>0</v>
          </cell>
          <cell r="U17">
            <v>0</v>
          </cell>
        </row>
        <row r="18">
          <cell r="A18">
            <v>11</v>
          </cell>
          <cell r="B18" t="str">
            <v>BYE</v>
          </cell>
          <cell r="G18" t="str">
            <v>BYE</v>
          </cell>
          <cell r="L18">
            <v>0</v>
          </cell>
          <cell r="O18">
            <v>0</v>
          </cell>
          <cell r="P18">
            <v>0</v>
          </cell>
          <cell r="Q18">
            <v>0</v>
          </cell>
          <cell r="R18">
            <v>0</v>
          </cell>
          <cell r="U18">
            <v>0</v>
          </cell>
        </row>
        <row r="19">
          <cell r="A19">
            <v>12</v>
          </cell>
          <cell r="L19">
            <v>0</v>
          </cell>
          <cell r="O19">
            <v>0</v>
          </cell>
          <cell r="P19">
            <v>0</v>
          </cell>
          <cell r="Q19">
            <v>0</v>
          </cell>
          <cell r="R19">
            <v>0</v>
          </cell>
          <cell r="U19">
            <v>0</v>
          </cell>
        </row>
        <row r="20">
          <cell r="A20">
            <v>13</v>
          </cell>
          <cell r="L20">
            <v>0</v>
          </cell>
          <cell r="O20">
            <v>0</v>
          </cell>
          <cell r="P20">
            <v>0</v>
          </cell>
          <cell r="Q20">
            <v>0</v>
          </cell>
          <cell r="R20">
            <v>0</v>
          </cell>
          <cell r="U20">
            <v>0</v>
          </cell>
        </row>
        <row r="21">
          <cell r="A21">
            <v>14</v>
          </cell>
          <cell r="L21">
            <v>0</v>
          </cell>
          <cell r="O21">
            <v>0</v>
          </cell>
          <cell r="P21">
            <v>0</v>
          </cell>
          <cell r="Q21">
            <v>0</v>
          </cell>
          <cell r="R21">
            <v>0</v>
          </cell>
          <cell r="U21">
            <v>0</v>
          </cell>
        </row>
        <row r="22">
          <cell r="A22">
            <v>15</v>
          </cell>
          <cell r="L22">
            <v>0</v>
          </cell>
          <cell r="O22">
            <v>0</v>
          </cell>
          <cell r="P22">
            <v>0</v>
          </cell>
          <cell r="Q22">
            <v>0</v>
          </cell>
          <cell r="R22">
            <v>0</v>
          </cell>
          <cell r="U22">
            <v>0</v>
          </cell>
        </row>
        <row r="23">
          <cell r="A23">
            <v>16</v>
          </cell>
          <cell r="L23">
            <v>0</v>
          </cell>
          <cell r="O23">
            <v>0</v>
          </cell>
          <cell r="P23">
            <v>0</v>
          </cell>
          <cell r="Q23">
            <v>0</v>
          </cell>
          <cell r="R23">
            <v>0</v>
          </cell>
          <cell r="U23">
            <v>0</v>
          </cell>
        </row>
      </sheetData>
      <sheetData sheetId="35"/>
      <sheetData sheetId="36">
        <row r="7">
          <cell r="N7" t="str">
            <v>JOHN JUDE ABOUD ()</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2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1.xml"/><Relationship Id="rId1" Type="http://schemas.openxmlformats.org/officeDocument/2006/relationships/printerSettings" Target="../printerSettings/printerSettings31.bin"/><Relationship Id="rId4" Type="http://schemas.openxmlformats.org/officeDocument/2006/relationships/comments" Target="../comments2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2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3.xml"/><Relationship Id="rId1" Type="http://schemas.openxmlformats.org/officeDocument/2006/relationships/printerSettings" Target="../printerSettings/printerSettings33.bin"/><Relationship Id="rId4" Type="http://schemas.openxmlformats.org/officeDocument/2006/relationships/comments" Target="../comments2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sheetPr>
    <tabColor theme="9" tint="-0.499984740745262"/>
  </sheetPr>
  <dimension ref="A1:CJ55"/>
  <sheetViews>
    <sheetView zoomScale="40" zoomScaleNormal="50" zoomScaleSheetLayoutView="25" workbookViewId="0">
      <selection activeCell="CN48" sqref="CN48"/>
    </sheetView>
  </sheetViews>
  <sheetFormatPr defaultColWidth="11.42578125" defaultRowHeight="12.75"/>
  <cols>
    <col min="1" max="1" width="7" style="254" customWidth="1"/>
    <col min="2" max="2" width="7.140625" style="254" customWidth="1"/>
    <col min="3" max="3" width="43" style="254" customWidth="1"/>
    <col min="4" max="4" width="37.42578125"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63.75" customHeight="1">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45">
      <c r="C6" s="258"/>
      <c r="D6" s="258"/>
      <c r="E6" s="258"/>
      <c r="F6" s="258"/>
      <c r="G6" s="258"/>
      <c r="H6" s="258"/>
      <c r="I6" s="258"/>
      <c r="J6" s="258"/>
      <c r="K6" s="258"/>
      <c r="L6" s="258"/>
      <c r="M6" s="258"/>
      <c r="N6" s="258"/>
      <c r="O6" s="258"/>
      <c r="P6" s="258"/>
      <c r="Q6" s="258"/>
      <c r="S6" s="258"/>
      <c r="T6" s="259" t="s">
        <v>230</v>
      </c>
      <c r="U6" s="258"/>
      <c r="V6" s="258"/>
      <c r="W6" s="258"/>
      <c r="X6" s="258"/>
      <c r="Y6" s="258"/>
    </row>
    <row r="7" spans="1:88" ht="45">
      <c r="A7" s="260"/>
      <c r="B7" s="258" t="s">
        <v>231</v>
      </c>
      <c r="C7" s="261"/>
      <c r="D7" s="258" t="s">
        <v>232</v>
      </c>
      <c r="E7" s="261"/>
      <c r="F7" s="260"/>
      <c r="G7" s="260"/>
      <c r="H7" s="260"/>
      <c r="I7" s="260"/>
      <c r="J7" s="260"/>
      <c r="K7" s="260"/>
      <c r="L7" s="260"/>
      <c r="M7" s="262"/>
      <c r="N7" s="262"/>
      <c r="O7" s="262"/>
      <c r="P7" s="469" t="s">
        <v>482</v>
      </c>
      <c r="Q7" s="262"/>
      <c r="R7" s="262"/>
      <c r="S7" s="259"/>
      <c r="T7" s="259"/>
      <c r="U7" s="259"/>
      <c r="V7" s="259"/>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13.5"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277" t="s">
        <v>247</v>
      </c>
      <c r="D10" s="277" t="s">
        <v>248</v>
      </c>
      <c r="E10" s="278"/>
      <c r="F10" s="279"/>
      <c r="G10" s="279"/>
      <c r="H10" s="279"/>
      <c r="I10" s="279"/>
      <c r="J10" s="279"/>
      <c r="K10" s="279"/>
      <c r="L10" s="279"/>
      <c r="M10" s="279"/>
      <c r="N10" s="279"/>
      <c r="O10" s="280"/>
      <c r="P10" s="281">
        <v>1</v>
      </c>
      <c r="Q10" s="282">
        <v>0</v>
      </c>
      <c r="R10" s="282">
        <v>1</v>
      </c>
      <c r="S10" s="282">
        <v>0</v>
      </c>
      <c r="T10" s="282">
        <v>6</v>
      </c>
      <c r="U10" s="282">
        <v>2</v>
      </c>
      <c r="V10" s="282"/>
      <c r="W10" s="282"/>
      <c r="X10" s="282"/>
      <c r="Y10" s="282"/>
      <c r="Z10" s="281">
        <v>0</v>
      </c>
      <c r="AA10" s="282">
        <v>1</v>
      </c>
      <c r="AB10" s="282">
        <v>0</v>
      </c>
      <c r="AC10" s="282">
        <v>1</v>
      </c>
      <c r="AD10" s="282">
        <v>2</v>
      </c>
      <c r="AE10" s="282">
        <v>6</v>
      </c>
      <c r="AF10" s="282"/>
      <c r="AG10" s="282"/>
      <c r="AH10" s="282"/>
      <c r="AI10" s="283"/>
      <c r="AJ10" s="281"/>
      <c r="AK10" s="282"/>
      <c r="AL10" s="282"/>
      <c r="AM10" s="282"/>
      <c r="AN10" s="282"/>
      <c r="AO10" s="282"/>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1</v>
      </c>
      <c r="CA10" s="284">
        <f t="shared" si="0"/>
        <v>1</v>
      </c>
      <c r="CB10" s="284">
        <v>2</v>
      </c>
      <c r="CC10" s="285">
        <f>(BZ10-CA10)/CB10</f>
        <v>0</v>
      </c>
      <c r="CD10" s="284">
        <f t="shared" ref="CD10:CE13" si="1">H10+R10+AB10+AL10</f>
        <v>1</v>
      </c>
      <c r="CE10" s="284">
        <f t="shared" si="1"/>
        <v>1</v>
      </c>
      <c r="CF10" s="285">
        <f>(CD10-CE10)/CB10</f>
        <v>0</v>
      </c>
      <c r="CG10" s="284">
        <f t="shared" ref="CG10:CH13" si="2">J10+L10+N10+T10+V10+X10+AD10+AF10+AH10+AN10+AP10+AR10</f>
        <v>8</v>
      </c>
      <c r="CH10" s="284">
        <f t="shared" si="2"/>
        <v>8</v>
      </c>
      <c r="CI10" s="285">
        <f>(CG10-CH10)/CB10</f>
        <v>0</v>
      </c>
      <c r="CJ10" s="286">
        <v>2</v>
      </c>
    </row>
    <row r="11" spans="1:88" ht="50.1" customHeight="1" thickBot="1">
      <c r="A11" s="260"/>
      <c r="B11" s="276">
        <v>2</v>
      </c>
      <c r="C11" s="287" t="s">
        <v>249</v>
      </c>
      <c r="D11" s="287" t="s">
        <v>250</v>
      </c>
      <c r="E11" s="278"/>
      <c r="F11" s="282">
        <v>0</v>
      </c>
      <c r="G11" s="282">
        <v>1</v>
      </c>
      <c r="H11" s="282">
        <v>0</v>
      </c>
      <c r="I11" s="282">
        <v>1</v>
      </c>
      <c r="J11" s="282">
        <v>2</v>
      </c>
      <c r="K11" s="282">
        <v>6</v>
      </c>
      <c r="L11" s="282"/>
      <c r="M11" s="282"/>
      <c r="N11" s="282"/>
      <c r="O11" s="283"/>
      <c r="P11" s="279"/>
      <c r="Q11" s="279"/>
      <c r="R11" s="279"/>
      <c r="S11" s="279"/>
      <c r="T11" s="279"/>
      <c r="U11" s="279"/>
      <c r="V11" s="279"/>
      <c r="W11" s="279"/>
      <c r="X11" s="279"/>
      <c r="Y11" s="280"/>
      <c r="Z11" s="288">
        <v>0</v>
      </c>
      <c r="AA11" s="289">
        <v>1</v>
      </c>
      <c r="AB11" s="289">
        <v>0</v>
      </c>
      <c r="AC11" s="289">
        <v>1</v>
      </c>
      <c r="AD11" s="289">
        <v>1</v>
      </c>
      <c r="AE11" s="289">
        <v>6</v>
      </c>
      <c r="AF11" s="289"/>
      <c r="AG11" s="289"/>
      <c r="AH11" s="289"/>
      <c r="AI11" s="290"/>
      <c r="AJ11" s="281"/>
      <c r="AK11" s="282"/>
      <c r="AL11" s="282"/>
      <c r="AM11" s="282"/>
      <c r="AN11" s="282"/>
      <c r="AO11" s="282"/>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0</v>
      </c>
      <c r="CA11" s="284">
        <f t="shared" si="0"/>
        <v>2</v>
      </c>
      <c r="CB11" s="284">
        <v>2</v>
      </c>
      <c r="CC11" s="285">
        <f>(BZ11-CA11)/CB11</f>
        <v>-1</v>
      </c>
      <c r="CD11" s="284">
        <f t="shared" si="1"/>
        <v>0</v>
      </c>
      <c r="CE11" s="284">
        <f t="shared" si="1"/>
        <v>2</v>
      </c>
      <c r="CF11" s="285">
        <f>(CD11-CE11)/CB11</f>
        <v>-1</v>
      </c>
      <c r="CG11" s="284">
        <f t="shared" si="2"/>
        <v>3</v>
      </c>
      <c r="CH11" s="284">
        <f t="shared" si="2"/>
        <v>12</v>
      </c>
      <c r="CI11" s="285">
        <f>(CG11-CH11)/CB11</f>
        <v>-4.5</v>
      </c>
      <c r="CJ11" s="286">
        <v>3</v>
      </c>
    </row>
    <row r="12" spans="1:88" ht="50.1" customHeight="1" thickBot="1">
      <c r="A12" s="260"/>
      <c r="B12" s="292">
        <v>3</v>
      </c>
      <c r="C12" s="504" t="s">
        <v>251</v>
      </c>
      <c r="D12" s="504" t="s">
        <v>252</v>
      </c>
      <c r="E12" s="293"/>
      <c r="F12" s="282">
        <v>1</v>
      </c>
      <c r="G12" s="282">
        <v>0</v>
      </c>
      <c r="H12" s="282">
        <v>1</v>
      </c>
      <c r="I12" s="282">
        <v>0</v>
      </c>
      <c r="J12" s="282">
        <v>6</v>
      </c>
      <c r="K12" s="282">
        <v>2</v>
      </c>
      <c r="L12" s="282"/>
      <c r="M12" s="282"/>
      <c r="N12" s="282"/>
      <c r="O12" s="283"/>
      <c r="P12" s="281">
        <v>1</v>
      </c>
      <c r="Q12" s="282">
        <v>0</v>
      </c>
      <c r="R12" s="282">
        <v>1</v>
      </c>
      <c r="S12" s="282">
        <v>0</v>
      </c>
      <c r="T12" s="282">
        <v>6</v>
      </c>
      <c r="U12" s="282">
        <v>1</v>
      </c>
      <c r="V12" s="282"/>
      <c r="W12" s="282"/>
      <c r="X12" s="282"/>
      <c r="Y12" s="282"/>
      <c r="Z12" s="279"/>
      <c r="AA12" s="279"/>
      <c r="AB12" s="279"/>
      <c r="AC12" s="279"/>
      <c r="AD12" s="279"/>
      <c r="AE12" s="279"/>
      <c r="AF12" s="279"/>
      <c r="AG12" s="279"/>
      <c r="AH12" s="279"/>
      <c r="AI12" s="280"/>
      <c r="AJ12" s="281"/>
      <c r="AK12" s="282"/>
      <c r="AL12" s="282"/>
      <c r="AM12" s="282"/>
      <c r="AN12" s="282"/>
      <c r="AO12" s="282"/>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97">
        <f t="shared" si="0"/>
        <v>2</v>
      </c>
      <c r="CA12" s="297">
        <f t="shared" si="0"/>
        <v>0</v>
      </c>
      <c r="CB12" s="297">
        <v>2</v>
      </c>
      <c r="CC12" s="298">
        <f>(BZ12-CA12)/CB12</f>
        <v>1</v>
      </c>
      <c r="CD12" s="297">
        <f t="shared" si="1"/>
        <v>2</v>
      </c>
      <c r="CE12" s="297">
        <f t="shared" si="1"/>
        <v>0</v>
      </c>
      <c r="CF12" s="298">
        <f>(CD12-CE12)/CB12</f>
        <v>1</v>
      </c>
      <c r="CG12" s="297">
        <f t="shared" si="2"/>
        <v>12</v>
      </c>
      <c r="CH12" s="297">
        <f t="shared" si="2"/>
        <v>3</v>
      </c>
      <c r="CI12" s="298">
        <f>(CG12-CH12)/CB12</f>
        <v>4.5</v>
      </c>
      <c r="CJ12" s="299">
        <v>1</v>
      </c>
    </row>
    <row r="13" spans="1:88" ht="50.1" hidden="1" customHeight="1" thickBot="1">
      <c r="A13" s="260"/>
      <c r="B13" s="496">
        <v>4</v>
      </c>
      <c r="C13" s="497"/>
      <c r="D13" s="497"/>
      <c r="E13" s="498"/>
      <c r="F13" s="295"/>
      <c r="G13" s="295"/>
      <c r="H13" s="295"/>
      <c r="I13" s="295"/>
      <c r="J13" s="295"/>
      <c r="K13" s="295"/>
      <c r="L13" s="295"/>
      <c r="M13" s="295"/>
      <c r="N13" s="295"/>
      <c r="O13" s="296"/>
      <c r="P13" s="294"/>
      <c r="Q13" s="295"/>
      <c r="R13" s="295"/>
      <c r="S13" s="295"/>
      <c r="T13" s="295"/>
      <c r="U13" s="295"/>
      <c r="V13" s="295"/>
      <c r="W13" s="295"/>
      <c r="X13" s="295"/>
      <c r="Y13" s="295"/>
      <c r="Z13" s="294"/>
      <c r="AA13" s="295"/>
      <c r="AB13" s="295"/>
      <c r="AC13" s="295"/>
      <c r="AD13" s="295"/>
      <c r="AE13" s="295"/>
      <c r="AF13" s="295"/>
      <c r="AG13" s="295"/>
      <c r="AH13" s="295"/>
      <c r="AI13" s="296"/>
      <c r="AJ13" s="499"/>
      <c r="AK13" s="499"/>
      <c r="AL13" s="499"/>
      <c r="AM13" s="499"/>
      <c r="AN13" s="499"/>
      <c r="AO13" s="499"/>
      <c r="AP13" s="499"/>
      <c r="AQ13" s="499"/>
      <c r="AR13" s="499"/>
      <c r="AS13" s="500"/>
      <c r="AT13" s="295"/>
      <c r="AU13" s="296"/>
      <c r="AV13" s="295"/>
      <c r="AW13" s="295"/>
      <c r="AX13" s="295"/>
      <c r="AY13" s="295"/>
      <c r="AZ13" s="295"/>
      <c r="BA13" s="295"/>
      <c r="BB13" s="295"/>
      <c r="BC13" s="295"/>
      <c r="BD13" s="295"/>
      <c r="BE13" s="295"/>
      <c r="BF13" s="294"/>
      <c r="BG13" s="295"/>
      <c r="BH13" s="295"/>
      <c r="BI13" s="295"/>
      <c r="BJ13" s="295"/>
      <c r="BK13" s="295"/>
      <c r="BL13" s="295"/>
      <c r="BM13" s="295"/>
      <c r="BN13" s="295"/>
      <c r="BO13" s="296"/>
      <c r="BP13" s="294"/>
      <c r="BQ13" s="295"/>
      <c r="BR13" s="295"/>
      <c r="BS13" s="295"/>
      <c r="BT13" s="295"/>
      <c r="BU13" s="295"/>
      <c r="BV13" s="295"/>
      <c r="BW13" s="295"/>
      <c r="BX13" s="295"/>
      <c r="BY13" s="296"/>
      <c r="BZ13" s="501">
        <f t="shared" si="0"/>
        <v>0</v>
      </c>
      <c r="CA13" s="501">
        <f t="shared" si="0"/>
        <v>0</v>
      </c>
      <c r="CB13" s="501">
        <v>2</v>
      </c>
      <c r="CC13" s="502">
        <f>(BZ13-CA13)/CB13</f>
        <v>0</v>
      </c>
      <c r="CD13" s="501">
        <f t="shared" si="1"/>
        <v>0</v>
      </c>
      <c r="CE13" s="501">
        <f t="shared" si="1"/>
        <v>0</v>
      </c>
      <c r="CF13" s="502">
        <f>(CD13-CE13)/CB13</f>
        <v>0</v>
      </c>
      <c r="CG13" s="501">
        <f t="shared" si="2"/>
        <v>0</v>
      </c>
      <c r="CH13" s="501">
        <f t="shared" si="2"/>
        <v>0</v>
      </c>
      <c r="CI13" s="502">
        <f>(CG13-CH13)/CB13</f>
        <v>0</v>
      </c>
      <c r="CJ13" s="503"/>
    </row>
    <row r="14" spans="1:88" ht="69.9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287" t="s">
        <v>254</v>
      </c>
      <c r="D16" s="287" t="s">
        <v>255</v>
      </c>
      <c r="E16" s="278"/>
      <c r="F16" s="279"/>
      <c r="G16" s="279"/>
      <c r="H16" s="279"/>
      <c r="I16" s="279"/>
      <c r="J16" s="279"/>
      <c r="K16" s="279"/>
      <c r="L16" s="279"/>
      <c r="M16" s="279"/>
      <c r="N16" s="279"/>
      <c r="O16" s="280"/>
      <c r="P16" s="281">
        <v>0</v>
      </c>
      <c r="Q16" s="282">
        <v>1</v>
      </c>
      <c r="R16" s="282">
        <v>0</v>
      </c>
      <c r="S16" s="282">
        <v>1</v>
      </c>
      <c r="T16" s="282">
        <v>4</v>
      </c>
      <c r="U16" s="282">
        <v>6</v>
      </c>
      <c r="V16" s="282"/>
      <c r="W16" s="282"/>
      <c r="X16" s="282"/>
      <c r="Y16" s="282"/>
      <c r="Z16" s="281">
        <v>0</v>
      </c>
      <c r="AA16" s="282">
        <v>1</v>
      </c>
      <c r="AB16" s="282">
        <v>0</v>
      </c>
      <c r="AC16" s="282">
        <v>1</v>
      </c>
      <c r="AD16" s="282">
        <v>3</v>
      </c>
      <c r="AE16" s="282">
        <v>6</v>
      </c>
      <c r="AF16" s="282"/>
      <c r="AG16" s="282"/>
      <c r="AH16" s="282"/>
      <c r="AI16" s="283"/>
      <c r="AJ16" s="281"/>
      <c r="AK16" s="282"/>
      <c r="AL16" s="282"/>
      <c r="AM16" s="282"/>
      <c r="AN16" s="282"/>
      <c r="AO16" s="282"/>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0</v>
      </c>
      <c r="CA16" s="284">
        <f t="shared" si="3"/>
        <v>2</v>
      </c>
      <c r="CB16" s="284">
        <v>2</v>
      </c>
      <c r="CC16" s="285">
        <f>(BZ16-CA16)/CB16</f>
        <v>-1</v>
      </c>
      <c r="CD16" s="284">
        <f t="shared" ref="CD16:CE19" si="4">H16+R16+AB16+AL16</f>
        <v>0</v>
      </c>
      <c r="CE16" s="284">
        <f t="shared" si="4"/>
        <v>2</v>
      </c>
      <c r="CF16" s="285">
        <f>(CD16-CE16)/CB16</f>
        <v>-1</v>
      </c>
      <c r="CG16" s="284">
        <f t="shared" ref="CG16:CH19" si="5">J16+L16+N16+T16+V16+X16+AD16+AF16+AH16+AN16+AP16+AR16</f>
        <v>7</v>
      </c>
      <c r="CH16" s="284">
        <f t="shared" si="5"/>
        <v>12</v>
      </c>
      <c r="CI16" s="285">
        <f>(CG16-CH16)/CB16</f>
        <v>-2.5</v>
      </c>
      <c r="CJ16" s="286">
        <v>3</v>
      </c>
    </row>
    <row r="17" spans="2:88" ht="50.1" customHeight="1" thickBot="1">
      <c r="B17" s="276">
        <v>2</v>
      </c>
      <c r="C17" s="287" t="s">
        <v>256</v>
      </c>
      <c r="D17" s="287" t="s">
        <v>257</v>
      </c>
      <c r="E17" s="278"/>
      <c r="F17" s="282">
        <v>1</v>
      </c>
      <c r="G17" s="282">
        <v>0</v>
      </c>
      <c r="H17" s="282">
        <v>1</v>
      </c>
      <c r="I17" s="282">
        <v>0</v>
      </c>
      <c r="J17" s="282">
        <v>6</v>
      </c>
      <c r="K17" s="282">
        <v>4</v>
      </c>
      <c r="L17" s="282"/>
      <c r="M17" s="282"/>
      <c r="N17" s="282"/>
      <c r="O17" s="283"/>
      <c r="P17" s="279"/>
      <c r="Q17" s="279"/>
      <c r="R17" s="279"/>
      <c r="S17" s="279"/>
      <c r="T17" s="279"/>
      <c r="U17" s="279"/>
      <c r="V17" s="279"/>
      <c r="W17" s="279"/>
      <c r="X17" s="279"/>
      <c r="Y17" s="280"/>
      <c r="Z17" s="288">
        <v>0</v>
      </c>
      <c r="AA17" s="289">
        <v>1</v>
      </c>
      <c r="AB17" s="289">
        <v>0</v>
      </c>
      <c r="AC17" s="289">
        <v>1</v>
      </c>
      <c r="AD17" s="289">
        <v>4</v>
      </c>
      <c r="AE17" s="289">
        <v>6</v>
      </c>
      <c r="AF17" s="289"/>
      <c r="AG17" s="289"/>
      <c r="AH17" s="289"/>
      <c r="AI17" s="290"/>
      <c r="AJ17" s="281"/>
      <c r="AK17" s="282"/>
      <c r="AL17" s="282"/>
      <c r="AM17" s="282"/>
      <c r="AN17" s="282"/>
      <c r="AO17" s="282"/>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1</v>
      </c>
      <c r="CA17" s="284">
        <f t="shared" si="3"/>
        <v>1</v>
      </c>
      <c r="CB17" s="284">
        <v>2</v>
      </c>
      <c r="CC17" s="285">
        <f>(BZ17-CA17)/CB17</f>
        <v>0</v>
      </c>
      <c r="CD17" s="284">
        <f t="shared" si="4"/>
        <v>1</v>
      </c>
      <c r="CE17" s="284">
        <f t="shared" si="4"/>
        <v>1</v>
      </c>
      <c r="CF17" s="285">
        <f>(CD17-CE17)/CB17</f>
        <v>0</v>
      </c>
      <c r="CG17" s="284">
        <f t="shared" si="5"/>
        <v>10</v>
      </c>
      <c r="CH17" s="284">
        <f t="shared" si="5"/>
        <v>10</v>
      </c>
      <c r="CI17" s="285">
        <f>(CG17-CH17)/CB17</f>
        <v>0</v>
      </c>
      <c r="CJ17" s="286">
        <v>2</v>
      </c>
    </row>
    <row r="18" spans="2:88" ht="50.1" customHeight="1" thickBot="1">
      <c r="B18" s="292">
        <v>3</v>
      </c>
      <c r="C18" s="504" t="s">
        <v>59</v>
      </c>
      <c r="D18" s="504" t="s">
        <v>60</v>
      </c>
      <c r="E18" s="293"/>
      <c r="F18" s="282">
        <v>1</v>
      </c>
      <c r="G18" s="282">
        <v>0</v>
      </c>
      <c r="H18" s="282">
        <v>1</v>
      </c>
      <c r="I18" s="282">
        <v>0</v>
      </c>
      <c r="J18" s="282">
        <v>6</v>
      </c>
      <c r="K18" s="282">
        <v>3</v>
      </c>
      <c r="L18" s="282"/>
      <c r="M18" s="282"/>
      <c r="N18" s="282"/>
      <c r="O18" s="283"/>
      <c r="P18" s="281">
        <v>1</v>
      </c>
      <c r="Q18" s="282">
        <v>0</v>
      </c>
      <c r="R18" s="282">
        <v>1</v>
      </c>
      <c r="S18" s="282">
        <v>0</v>
      </c>
      <c r="T18" s="282">
        <v>6</v>
      </c>
      <c r="U18" s="282">
        <v>4</v>
      </c>
      <c r="V18" s="282"/>
      <c r="W18" s="282"/>
      <c r="X18" s="282"/>
      <c r="Y18" s="282"/>
      <c r="Z18" s="279"/>
      <c r="AA18" s="279"/>
      <c r="AB18" s="279"/>
      <c r="AC18" s="279"/>
      <c r="AD18" s="279"/>
      <c r="AE18" s="279"/>
      <c r="AF18" s="279"/>
      <c r="AG18" s="279"/>
      <c r="AH18" s="279"/>
      <c r="AI18" s="280"/>
      <c r="AJ18" s="281"/>
      <c r="AK18" s="282"/>
      <c r="AL18" s="282"/>
      <c r="AM18" s="282"/>
      <c r="AN18" s="282"/>
      <c r="AO18" s="282"/>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97">
        <f t="shared" si="3"/>
        <v>2</v>
      </c>
      <c r="CA18" s="297">
        <f t="shared" si="3"/>
        <v>0</v>
      </c>
      <c r="CB18" s="297">
        <v>2</v>
      </c>
      <c r="CC18" s="298">
        <f>(BZ18-CA18)/CB18</f>
        <v>1</v>
      </c>
      <c r="CD18" s="297">
        <f t="shared" si="4"/>
        <v>2</v>
      </c>
      <c r="CE18" s="297">
        <f t="shared" si="4"/>
        <v>0</v>
      </c>
      <c r="CF18" s="298">
        <f>(CD18-CE18)/CB18</f>
        <v>1</v>
      </c>
      <c r="CG18" s="297">
        <f t="shared" si="5"/>
        <v>12</v>
      </c>
      <c r="CH18" s="297">
        <f t="shared" si="5"/>
        <v>7</v>
      </c>
      <c r="CI18" s="298">
        <f>(CG18-CH18)/CB18</f>
        <v>2.5</v>
      </c>
      <c r="CJ18" s="299">
        <v>1</v>
      </c>
    </row>
    <row r="19" spans="2:88" ht="50.1" hidden="1" customHeight="1" thickBot="1">
      <c r="B19" s="496">
        <v>4</v>
      </c>
      <c r="C19" s="505"/>
      <c r="D19" s="505"/>
      <c r="E19" s="506"/>
      <c r="F19" s="295"/>
      <c r="G19" s="295"/>
      <c r="H19" s="295"/>
      <c r="I19" s="295"/>
      <c r="J19" s="295"/>
      <c r="K19" s="295"/>
      <c r="L19" s="295"/>
      <c r="M19" s="295"/>
      <c r="N19" s="295"/>
      <c r="O19" s="296"/>
      <c r="P19" s="294"/>
      <c r="Q19" s="295"/>
      <c r="R19" s="295"/>
      <c r="S19" s="295"/>
      <c r="T19" s="295"/>
      <c r="U19" s="295"/>
      <c r="V19" s="295"/>
      <c r="W19" s="295"/>
      <c r="X19" s="295"/>
      <c r="Y19" s="295"/>
      <c r="Z19" s="294"/>
      <c r="AA19" s="295"/>
      <c r="AB19" s="295"/>
      <c r="AC19" s="295"/>
      <c r="AD19" s="295"/>
      <c r="AE19" s="295"/>
      <c r="AF19" s="295"/>
      <c r="AG19" s="295"/>
      <c r="AH19" s="295"/>
      <c r="AI19" s="296"/>
      <c r="AJ19" s="499"/>
      <c r="AK19" s="499"/>
      <c r="AL19" s="499"/>
      <c r="AM19" s="499"/>
      <c r="AN19" s="499"/>
      <c r="AO19" s="499"/>
      <c r="AP19" s="499"/>
      <c r="AQ19" s="499"/>
      <c r="AR19" s="499"/>
      <c r="AS19" s="500"/>
      <c r="AT19" s="295"/>
      <c r="AU19" s="296"/>
      <c r="AV19" s="295"/>
      <c r="AW19" s="295"/>
      <c r="AX19" s="295"/>
      <c r="AY19" s="295"/>
      <c r="AZ19" s="295"/>
      <c r="BA19" s="295"/>
      <c r="BB19" s="295"/>
      <c r="BC19" s="295"/>
      <c r="BD19" s="295"/>
      <c r="BE19" s="295"/>
      <c r="BF19" s="294"/>
      <c r="BG19" s="295"/>
      <c r="BH19" s="295"/>
      <c r="BI19" s="295"/>
      <c r="BJ19" s="295"/>
      <c r="BK19" s="295"/>
      <c r="BL19" s="295"/>
      <c r="BM19" s="295"/>
      <c r="BN19" s="295"/>
      <c r="BO19" s="296"/>
      <c r="BP19" s="294"/>
      <c r="BQ19" s="295"/>
      <c r="BR19" s="295"/>
      <c r="BS19" s="295"/>
      <c r="BT19" s="295"/>
      <c r="BU19" s="295"/>
      <c r="BV19" s="295"/>
      <c r="BW19" s="295"/>
      <c r="BX19" s="295"/>
      <c r="BY19" s="296"/>
      <c r="BZ19" s="501">
        <f t="shared" si="3"/>
        <v>0</v>
      </c>
      <c r="CA19" s="501">
        <f t="shared" si="3"/>
        <v>0</v>
      </c>
      <c r="CB19" s="501">
        <v>2</v>
      </c>
      <c r="CC19" s="502">
        <f>(BZ19-CA19)/CB19</f>
        <v>0</v>
      </c>
      <c r="CD19" s="501">
        <f t="shared" si="4"/>
        <v>0</v>
      </c>
      <c r="CE19" s="501">
        <f t="shared" si="4"/>
        <v>0</v>
      </c>
      <c r="CF19" s="502">
        <f>(CD19-CE19)/CB19</f>
        <v>0</v>
      </c>
      <c r="CG19" s="501">
        <f t="shared" si="5"/>
        <v>0</v>
      </c>
      <c r="CH19" s="501">
        <f t="shared" si="5"/>
        <v>0</v>
      </c>
      <c r="CI19" s="502">
        <f>(CG19-CH19)/CB19</f>
        <v>0</v>
      </c>
      <c r="CJ19" s="503"/>
    </row>
    <row r="20" spans="2:88" ht="69.95" customHeight="1" thickBot="1">
      <c r="B20" s="258" t="s">
        <v>258</v>
      </c>
      <c r="C20" s="300"/>
      <c r="D20" s="300"/>
      <c r="E20" s="301"/>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3"/>
      <c r="CA20" s="303"/>
      <c r="CB20" s="303"/>
      <c r="CC20" s="304"/>
      <c r="CD20" s="303"/>
      <c r="CE20" s="303"/>
      <c r="CF20" s="304"/>
      <c r="CG20" s="303"/>
      <c r="CH20" s="303"/>
      <c r="CI20" s="304"/>
      <c r="CJ20" s="304"/>
    </row>
    <row r="21" spans="2:88" ht="137.25" thickBot="1">
      <c r="B21" s="264"/>
      <c r="C21" s="265" t="s">
        <v>233</v>
      </c>
      <c r="D21" s="265"/>
      <c r="E21" s="266" t="s">
        <v>234</v>
      </c>
      <c r="F21" s="267" t="s">
        <v>235</v>
      </c>
      <c r="G21" s="267" t="s">
        <v>236</v>
      </c>
      <c r="H21" s="267" t="s">
        <v>237</v>
      </c>
      <c r="I21" s="267" t="s">
        <v>238</v>
      </c>
      <c r="J21" s="268" t="s">
        <v>239</v>
      </c>
      <c r="K21" s="269"/>
      <c r="L21" s="269"/>
      <c r="M21" s="269"/>
      <c r="N21" s="269"/>
      <c r="O21" s="270"/>
      <c r="P21" s="267" t="s">
        <v>235</v>
      </c>
      <c r="Q21" s="267" t="s">
        <v>236</v>
      </c>
      <c r="R21" s="267" t="s">
        <v>237</v>
      </c>
      <c r="S21" s="267" t="s">
        <v>238</v>
      </c>
      <c r="T21" s="268" t="s">
        <v>239</v>
      </c>
      <c r="U21" s="269"/>
      <c r="V21" s="269"/>
      <c r="W21" s="269"/>
      <c r="X21" s="269"/>
      <c r="Y21" s="269"/>
      <c r="Z21" s="271" t="s">
        <v>235</v>
      </c>
      <c r="AA21" s="267" t="s">
        <v>236</v>
      </c>
      <c r="AB21" s="267" t="s">
        <v>237</v>
      </c>
      <c r="AC21" s="267"/>
      <c r="AD21" s="268" t="s">
        <v>239</v>
      </c>
      <c r="AE21" s="269"/>
      <c r="AF21" s="269"/>
      <c r="AG21" s="269"/>
      <c r="AH21" s="269"/>
      <c r="AI21" s="270"/>
      <c r="AJ21" s="267" t="s">
        <v>235</v>
      </c>
      <c r="AK21" s="267" t="s">
        <v>236</v>
      </c>
      <c r="AL21" s="267" t="s">
        <v>237</v>
      </c>
      <c r="AM21" s="267" t="s">
        <v>238</v>
      </c>
      <c r="AN21" s="268" t="s">
        <v>239</v>
      </c>
      <c r="AO21" s="269"/>
      <c r="AP21" s="269"/>
      <c r="AQ21" s="269"/>
      <c r="AR21" s="269"/>
      <c r="AS21" s="270"/>
      <c r="AT21" s="269"/>
      <c r="AU21" s="270"/>
      <c r="AV21" s="269"/>
      <c r="AW21" s="269"/>
      <c r="AX21" s="269"/>
      <c r="AY21" s="269"/>
      <c r="AZ21" s="269"/>
      <c r="BA21" s="269"/>
      <c r="BB21" s="269"/>
      <c r="BC21" s="269"/>
      <c r="BD21" s="269"/>
      <c r="BE21" s="269"/>
      <c r="BF21" s="272"/>
      <c r="BG21" s="269"/>
      <c r="BH21" s="269"/>
      <c r="BI21" s="269"/>
      <c r="BJ21" s="269"/>
      <c r="BK21" s="269"/>
      <c r="BL21" s="269"/>
      <c r="BM21" s="269"/>
      <c r="BN21" s="269"/>
      <c r="BO21" s="270"/>
      <c r="BP21" s="272"/>
      <c r="BQ21" s="269"/>
      <c r="BR21" s="269"/>
      <c r="BS21" s="269"/>
      <c r="BT21" s="269"/>
      <c r="BU21" s="269"/>
      <c r="BV21" s="269"/>
      <c r="BW21" s="269"/>
      <c r="BX21" s="269"/>
      <c r="BY21" s="270"/>
      <c r="BZ21" s="273" t="s">
        <v>235</v>
      </c>
      <c r="CA21" s="273" t="s">
        <v>236</v>
      </c>
      <c r="CB21" s="273" t="s">
        <v>240</v>
      </c>
      <c r="CC21" s="274" t="s">
        <v>259</v>
      </c>
      <c r="CD21" s="273" t="s">
        <v>237</v>
      </c>
      <c r="CE21" s="273" t="s">
        <v>238</v>
      </c>
      <c r="CF21" s="274" t="s">
        <v>242</v>
      </c>
      <c r="CG21" s="273" t="s">
        <v>243</v>
      </c>
      <c r="CH21" s="273" t="s">
        <v>244</v>
      </c>
      <c r="CI21" s="274" t="s">
        <v>260</v>
      </c>
      <c r="CJ21" s="275" t="s">
        <v>246</v>
      </c>
    </row>
    <row r="22" spans="2:88" ht="50.1" customHeight="1" thickBot="1">
      <c r="B22" s="276">
        <v>1</v>
      </c>
      <c r="C22" s="287" t="s">
        <v>261</v>
      </c>
      <c r="D22" s="287" t="s">
        <v>262</v>
      </c>
      <c r="E22" s="291"/>
      <c r="F22" s="279"/>
      <c r="G22" s="279"/>
      <c r="H22" s="279"/>
      <c r="I22" s="279"/>
      <c r="J22" s="279"/>
      <c r="K22" s="279"/>
      <c r="L22" s="279"/>
      <c r="M22" s="279"/>
      <c r="N22" s="279"/>
      <c r="O22" s="280"/>
      <c r="P22" s="281">
        <v>1</v>
      </c>
      <c r="Q22" s="282">
        <v>0</v>
      </c>
      <c r="R22" s="282">
        <v>1</v>
      </c>
      <c r="S22" s="282">
        <v>0</v>
      </c>
      <c r="T22" s="282">
        <v>6</v>
      </c>
      <c r="U22" s="282">
        <v>4</v>
      </c>
      <c r="V22" s="282"/>
      <c r="W22" s="282"/>
      <c r="X22" s="282"/>
      <c r="Y22" s="282"/>
      <c r="Z22" s="281">
        <v>1</v>
      </c>
      <c r="AA22" s="282">
        <v>0</v>
      </c>
      <c r="AB22" s="282">
        <v>1</v>
      </c>
      <c r="AC22" s="282">
        <v>0</v>
      </c>
      <c r="AD22" s="282">
        <v>6</v>
      </c>
      <c r="AE22" s="282">
        <v>1</v>
      </c>
      <c r="AF22" s="282"/>
      <c r="AG22" s="282"/>
      <c r="AH22" s="282"/>
      <c r="AI22" s="283"/>
      <c r="AJ22" s="281"/>
      <c r="AK22" s="282"/>
      <c r="AL22" s="282"/>
      <c r="AM22" s="282"/>
      <c r="AN22" s="282"/>
      <c r="AO22" s="282"/>
      <c r="AP22" s="282"/>
      <c r="AQ22" s="282"/>
      <c r="AR22" s="282"/>
      <c r="AS22" s="283"/>
      <c r="AT22" s="282"/>
      <c r="AU22" s="283"/>
      <c r="AV22" s="282"/>
      <c r="AW22" s="282"/>
      <c r="AX22" s="282"/>
      <c r="AY22" s="282"/>
      <c r="AZ22" s="282"/>
      <c r="BA22" s="282"/>
      <c r="BB22" s="282"/>
      <c r="BC22" s="282"/>
      <c r="BD22" s="282"/>
      <c r="BE22" s="282"/>
      <c r="BF22" s="281"/>
      <c r="BG22" s="282"/>
      <c r="BH22" s="282"/>
      <c r="BI22" s="282"/>
      <c r="BJ22" s="282"/>
      <c r="BK22" s="282"/>
      <c r="BL22" s="282"/>
      <c r="BM22" s="282"/>
      <c r="BN22" s="282"/>
      <c r="BO22" s="283"/>
      <c r="BP22" s="281"/>
      <c r="BQ22" s="282"/>
      <c r="BR22" s="282"/>
      <c r="BS22" s="282"/>
      <c r="BT22" s="282"/>
      <c r="BU22" s="282"/>
      <c r="BV22" s="282"/>
      <c r="BW22" s="282"/>
      <c r="BX22" s="282"/>
      <c r="BY22" s="283"/>
      <c r="BZ22" s="284">
        <f t="shared" ref="BZ22:CA25" si="6">F22+P22+Z22+AJ22</f>
        <v>2</v>
      </c>
      <c r="CA22" s="284">
        <f t="shared" si="6"/>
        <v>0</v>
      </c>
      <c r="CB22" s="284">
        <v>2</v>
      </c>
      <c r="CC22" s="285">
        <f>(BZ22-CA22)/CB22</f>
        <v>1</v>
      </c>
      <c r="CD22" s="284">
        <f t="shared" ref="CD22:CE25" si="7">H22+R22+AB22+AL22</f>
        <v>2</v>
      </c>
      <c r="CE22" s="284">
        <f t="shared" si="7"/>
        <v>0</v>
      </c>
      <c r="CF22" s="285">
        <f>(CD22-CE22)/CB22</f>
        <v>1</v>
      </c>
      <c r="CG22" s="284">
        <f t="shared" ref="CG22:CH25" si="8">J22+L22+N22+T22+V22+X22+AD22+AF22+AH22+AN22+AP22+AR22</f>
        <v>12</v>
      </c>
      <c r="CH22" s="284">
        <f t="shared" si="8"/>
        <v>5</v>
      </c>
      <c r="CI22" s="285">
        <f>(CG22-CH22)/CB22</f>
        <v>3.5</v>
      </c>
      <c r="CJ22" s="286">
        <v>1</v>
      </c>
    </row>
    <row r="23" spans="2:88" ht="50.1" customHeight="1" thickBot="1">
      <c r="B23" s="276">
        <v>2</v>
      </c>
      <c r="C23" s="287" t="s">
        <v>263</v>
      </c>
      <c r="D23" s="287" t="s">
        <v>264</v>
      </c>
      <c r="E23" s="291"/>
      <c r="F23" s="282">
        <v>0</v>
      </c>
      <c r="G23" s="282">
        <v>1</v>
      </c>
      <c r="H23" s="282">
        <v>0</v>
      </c>
      <c r="I23" s="282">
        <v>1</v>
      </c>
      <c r="J23" s="282">
        <v>4</v>
      </c>
      <c r="K23" s="282">
        <v>6</v>
      </c>
      <c r="L23" s="282"/>
      <c r="M23" s="282"/>
      <c r="N23" s="282"/>
      <c r="O23" s="283"/>
      <c r="P23" s="279"/>
      <c r="Q23" s="279"/>
      <c r="R23" s="279"/>
      <c r="S23" s="279"/>
      <c r="T23" s="279"/>
      <c r="U23" s="279"/>
      <c r="V23" s="279"/>
      <c r="W23" s="279"/>
      <c r="X23" s="279"/>
      <c r="Y23" s="280"/>
      <c r="Z23" s="288">
        <v>1</v>
      </c>
      <c r="AA23" s="289">
        <v>0</v>
      </c>
      <c r="AB23" s="289">
        <v>1</v>
      </c>
      <c r="AC23" s="289">
        <v>0</v>
      </c>
      <c r="AD23" s="289">
        <v>6</v>
      </c>
      <c r="AE23" s="289">
        <v>0</v>
      </c>
      <c r="AF23" s="289"/>
      <c r="AG23" s="289"/>
      <c r="AH23" s="289"/>
      <c r="AI23" s="290"/>
      <c r="AJ23" s="281"/>
      <c r="AK23" s="282"/>
      <c r="AL23" s="282"/>
      <c r="AM23" s="282"/>
      <c r="AN23" s="282"/>
      <c r="AO23" s="282"/>
      <c r="AP23" s="282"/>
      <c r="AQ23" s="282"/>
      <c r="AR23" s="282"/>
      <c r="AS23" s="283"/>
      <c r="AT23" s="282"/>
      <c r="AU23" s="283"/>
      <c r="AV23" s="282"/>
      <c r="AW23" s="282"/>
      <c r="AX23" s="282"/>
      <c r="AY23" s="282"/>
      <c r="AZ23" s="282"/>
      <c r="BA23" s="282"/>
      <c r="BB23" s="282"/>
      <c r="BC23" s="282"/>
      <c r="BD23" s="282"/>
      <c r="BE23" s="282"/>
      <c r="BF23" s="281"/>
      <c r="BG23" s="282"/>
      <c r="BH23" s="282"/>
      <c r="BI23" s="282"/>
      <c r="BJ23" s="282"/>
      <c r="BK23" s="282"/>
      <c r="BL23" s="282"/>
      <c r="BM23" s="282"/>
      <c r="BN23" s="282"/>
      <c r="BO23" s="283"/>
      <c r="BP23" s="281"/>
      <c r="BQ23" s="282"/>
      <c r="BR23" s="282"/>
      <c r="BS23" s="282"/>
      <c r="BT23" s="282"/>
      <c r="BU23" s="282"/>
      <c r="BV23" s="282"/>
      <c r="BW23" s="282"/>
      <c r="BX23" s="282"/>
      <c r="BY23" s="283"/>
      <c r="BZ23" s="284">
        <f t="shared" si="6"/>
        <v>1</v>
      </c>
      <c r="CA23" s="284">
        <f t="shared" si="6"/>
        <v>1</v>
      </c>
      <c r="CB23" s="284">
        <v>2</v>
      </c>
      <c r="CC23" s="285">
        <f>(BZ23-CA23)/CB23</f>
        <v>0</v>
      </c>
      <c r="CD23" s="284">
        <f t="shared" si="7"/>
        <v>1</v>
      </c>
      <c r="CE23" s="284">
        <f t="shared" si="7"/>
        <v>1</v>
      </c>
      <c r="CF23" s="285">
        <f>(CD23-CE23)/CB23</f>
        <v>0</v>
      </c>
      <c r="CG23" s="284">
        <f t="shared" si="8"/>
        <v>10</v>
      </c>
      <c r="CH23" s="284">
        <f t="shared" si="8"/>
        <v>6</v>
      </c>
      <c r="CI23" s="285">
        <f>(CG23-CH23)/CB23</f>
        <v>2</v>
      </c>
      <c r="CJ23" s="286">
        <v>2</v>
      </c>
    </row>
    <row r="24" spans="2:88" ht="50.1" customHeight="1" thickBot="1">
      <c r="B24" s="292">
        <v>3</v>
      </c>
      <c r="C24" s="504" t="s">
        <v>265</v>
      </c>
      <c r="D24" s="504" t="s">
        <v>266</v>
      </c>
      <c r="E24" s="293"/>
      <c r="F24" s="282">
        <v>0</v>
      </c>
      <c r="G24" s="282">
        <v>1</v>
      </c>
      <c r="H24" s="282">
        <v>0</v>
      </c>
      <c r="I24" s="282">
        <v>1</v>
      </c>
      <c r="J24" s="282">
        <v>1</v>
      </c>
      <c r="K24" s="282">
        <v>6</v>
      </c>
      <c r="L24" s="282"/>
      <c r="M24" s="282"/>
      <c r="N24" s="282"/>
      <c r="O24" s="283"/>
      <c r="P24" s="281">
        <v>0</v>
      </c>
      <c r="Q24" s="282">
        <v>1</v>
      </c>
      <c r="R24" s="282">
        <v>0</v>
      </c>
      <c r="S24" s="282">
        <v>1</v>
      </c>
      <c r="T24" s="282">
        <v>0</v>
      </c>
      <c r="U24" s="282">
        <v>6</v>
      </c>
      <c r="V24" s="282"/>
      <c r="W24" s="282"/>
      <c r="X24" s="282"/>
      <c r="Y24" s="282"/>
      <c r="Z24" s="279"/>
      <c r="AA24" s="279"/>
      <c r="AB24" s="279"/>
      <c r="AC24" s="279"/>
      <c r="AD24" s="279"/>
      <c r="AE24" s="279"/>
      <c r="AF24" s="279"/>
      <c r="AG24" s="279"/>
      <c r="AH24" s="279"/>
      <c r="AI24" s="280"/>
      <c r="AJ24" s="281"/>
      <c r="AK24" s="282"/>
      <c r="AL24" s="282"/>
      <c r="AM24" s="282"/>
      <c r="AN24" s="282"/>
      <c r="AO24" s="282"/>
      <c r="AP24" s="282"/>
      <c r="AQ24" s="282"/>
      <c r="AR24" s="282"/>
      <c r="AS24" s="283"/>
      <c r="AT24" s="282"/>
      <c r="AU24" s="283"/>
      <c r="AV24" s="282"/>
      <c r="AW24" s="282"/>
      <c r="AX24" s="282"/>
      <c r="AY24" s="282"/>
      <c r="AZ24" s="282"/>
      <c r="BA24" s="282"/>
      <c r="BB24" s="282"/>
      <c r="BC24" s="282"/>
      <c r="BD24" s="282"/>
      <c r="BE24" s="282"/>
      <c r="BF24" s="281"/>
      <c r="BG24" s="282"/>
      <c r="BH24" s="282"/>
      <c r="BI24" s="282"/>
      <c r="BJ24" s="282"/>
      <c r="BK24" s="282"/>
      <c r="BL24" s="282"/>
      <c r="BM24" s="282"/>
      <c r="BN24" s="282"/>
      <c r="BO24" s="283"/>
      <c r="BP24" s="281"/>
      <c r="BQ24" s="282"/>
      <c r="BR24" s="282"/>
      <c r="BS24" s="282"/>
      <c r="BT24" s="282"/>
      <c r="BU24" s="282"/>
      <c r="BV24" s="282"/>
      <c r="BW24" s="282"/>
      <c r="BX24" s="282"/>
      <c r="BY24" s="283"/>
      <c r="BZ24" s="297">
        <f t="shared" si="6"/>
        <v>0</v>
      </c>
      <c r="CA24" s="297">
        <f t="shared" si="6"/>
        <v>2</v>
      </c>
      <c r="CB24" s="297">
        <v>2</v>
      </c>
      <c r="CC24" s="298">
        <f>(BZ24-CA24)/CB24</f>
        <v>-1</v>
      </c>
      <c r="CD24" s="297">
        <f t="shared" si="7"/>
        <v>0</v>
      </c>
      <c r="CE24" s="297">
        <f t="shared" si="7"/>
        <v>2</v>
      </c>
      <c r="CF24" s="298">
        <f>(CD24-CE24)/CB24</f>
        <v>-1</v>
      </c>
      <c r="CG24" s="297">
        <f t="shared" si="8"/>
        <v>1</v>
      </c>
      <c r="CH24" s="297">
        <f t="shared" si="8"/>
        <v>12</v>
      </c>
      <c r="CI24" s="298">
        <f>(CG24-CH24)/CB24</f>
        <v>-5.5</v>
      </c>
      <c r="CJ24" s="299">
        <v>3</v>
      </c>
    </row>
    <row r="25" spans="2:88" ht="50.1" hidden="1" customHeight="1" thickBot="1">
      <c r="B25" s="496">
        <v>4</v>
      </c>
      <c r="C25" s="287"/>
      <c r="D25" s="287"/>
      <c r="E25" s="507"/>
      <c r="F25" s="295"/>
      <c r="G25" s="295"/>
      <c r="H25" s="295"/>
      <c r="I25" s="295"/>
      <c r="J25" s="295"/>
      <c r="K25" s="295"/>
      <c r="L25" s="295"/>
      <c r="M25" s="295"/>
      <c r="N25" s="295"/>
      <c r="O25" s="296"/>
      <c r="P25" s="294"/>
      <c r="Q25" s="295"/>
      <c r="R25" s="295"/>
      <c r="S25" s="295"/>
      <c r="T25" s="295"/>
      <c r="U25" s="295"/>
      <c r="V25" s="295"/>
      <c r="W25" s="295"/>
      <c r="X25" s="295"/>
      <c r="Y25" s="295"/>
      <c r="Z25" s="294"/>
      <c r="AA25" s="295"/>
      <c r="AB25" s="295"/>
      <c r="AC25" s="295"/>
      <c r="AD25" s="295"/>
      <c r="AE25" s="295"/>
      <c r="AF25" s="295"/>
      <c r="AG25" s="295"/>
      <c r="AH25" s="295"/>
      <c r="AI25" s="296"/>
      <c r="AJ25" s="499"/>
      <c r="AK25" s="499"/>
      <c r="AL25" s="499"/>
      <c r="AM25" s="499"/>
      <c r="AN25" s="499"/>
      <c r="AO25" s="499"/>
      <c r="AP25" s="499"/>
      <c r="AQ25" s="499"/>
      <c r="AR25" s="499"/>
      <c r="AS25" s="500"/>
      <c r="AT25" s="295"/>
      <c r="AU25" s="296"/>
      <c r="AV25" s="295"/>
      <c r="AW25" s="295"/>
      <c r="AX25" s="295"/>
      <c r="AY25" s="295"/>
      <c r="AZ25" s="295"/>
      <c r="BA25" s="295"/>
      <c r="BB25" s="295"/>
      <c r="BC25" s="295"/>
      <c r="BD25" s="295"/>
      <c r="BE25" s="295"/>
      <c r="BF25" s="294"/>
      <c r="BG25" s="295"/>
      <c r="BH25" s="295"/>
      <c r="BI25" s="295"/>
      <c r="BJ25" s="295"/>
      <c r="BK25" s="295"/>
      <c r="BL25" s="295"/>
      <c r="BM25" s="295"/>
      <c r="BN25" s="295"/>
      <c r="BO25" s="296"/>
      <c r="BP25" s="294"/>
      <c r="BQ25" s="295"/>
      <c r="BR25" s="295"/>
      <c r="BS25" s="295"/>
      <c r="BT25" s="295"/>
      <c r="BU25" s="295"/>
      <c r="BV25" s="295"/>
      <c r="BW25" s="295"/>
      <c r="BX25" s="295"/>
      <c r="BY25" s="296"/>
      <c r="BZ25" s="501">
        <f t="shared" si="6"/>
        <v>0</v>
      </c>
      <c r="CA25" s="501">
        <f t="shared" si="6"/>
        <v>0</v>
      </c>
      <c r="CB25" s="501">
        <v>2</v>
      </c>
      <c r="CC25" s="502">
        <f>(BZ25-CA25)/CB25</f>
        <v>0</v>
      </c>
      <c r="CD25" s="501">
        <f t="shared" si="7"/>
        <v>0</v>
      </c>
      <c r="CE25" s="501">
        <f t="shared" si="7"/>
        <v>0</v>
      </c>
      <c r="CF25" s="502">
        <f>(CD25-CE25)/CB25</f>
        <v>0</v>
      </c>
      <c r="CG25" s="501">
        <f t="shared" si="8"/>
        <v>0</v>
      </c>
      <c r="CH25" s="501">
        <f t="shared" si="8"/>
        <v>0</v>
      </c>
      <c r="CI25" s="502">
        <f>(CG25-CH25)/CB25</f>
        <v>0</v>
      </c>
      <c r="CJ25" s="503"/>
    </row>
    <row r="26" spans="2:88" ht="69.95" customHeight="1" thickBot="1">
      <c r="B26" s="258" t="s">
        <v>267</v>
      </c>
      <c r="C26" s="300"/>
      <c r="D26" s="300"/>
      <c r="E26" s="301"/>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3"/>
      <c r="CA26" s="303"/>
      <c r="CB26" s="307"/>
      <c r="CC26" s="304"/>
      <c r="CD26" s="303"/>
      <c r="CE26" s="303"/>
      <c r="CF26" s="304"/>
      <c r="CG26" s="303"/>
      <c r="CH26" s="303"/>
      <c r="CI26" s="304"/>
      <c r="CJ26" s="304"/>
    </row>
    <row r="27" spans="2:88" ht="137.25" thickBot="1">
      <c r="B27" s="264"/>
      <c r="C27" s="265" t="s">
        <v>233</v>
      </c>
      <c r="D27" s="265"/>
      <c r="E27" s="266" t="s">
        <v>234</v>
      </c>
      <c r="F27" s="267" t="s">
        <v>235</v>
      </c>
      <c r="G27" s="267" t="s">
        <v>236</v>
      </c>
      <c r="H27" s="267" t="s">
        <v>237</v>
      </c>
      <c r="I27" s="267" t="s">
        <v>238</v>
      </c>
      <c r="J27" s="268" t="s">
        <v>239</v>
      </c>
      <c r="K27" s="269"/>
      <c r="L27" s="269"/>
      <c r="M27" s="269"/>
      <c r="N27" s="269"/>
      <c r="O27" s="270"/>
      <c r="P27" s="267" t="s">
        <v>235</v>
      </c>
      <c r="Q27" s="267" t="s">
        <v>236</v>
      </c>
      <c r="R27" s="267" t="s">
        <v>237</v>
      </c>
      <c r="S27" s="267" t="s">
        <v>238</v>
      </c>
      <c r="T27" s="268" t="s">
        <v>239</v>
      </c>
      <c r="U27" s="269"/>
      <c r="V27" s="269"/>
      <c r="W27" s="269"/>
      <c r="X27" s="269"/>
      <c r="Y27" s="269"/>
      <c r="Z27" s="271" t="s">
        <v>235</v>
      </c>
      <c r="AA27" s="267" t="s">
        <v>236</v>
      </c>
      <c r="AB27" s="267" t="s">
        <v>237</v>
      </c>
      <c r="AC27" s="267" t="s">
        <v>238</v>
      </c>
      <c r="AD27" s="268" t="s">
        <v>239</v>
      </c>
      <c r="AE27" s="269"/>
      <c r="AF27" s="269"/>
      <c r="AG27" s="269"/>
      <c r="AH27" s="269"/>
      <c r="AI27" s="270"/>
      <c r="AJ27" s="267" t="s">
        <v>235</v>
      </c>
      <c r="AK27" s="267" t="s">
        <v>236</v>
      </c>
      <c r="AL27" s="267" t="s">
        <v>237</v>
      </c>
      <c r="AM27" s="267" t="s">
        <v>238</v>
      </c>
      <c r="AN27" s="268" t="s">
        <v>239</v>
      </c>
      <c r="AO27" s="269"/>
      <c r="AP27" s="269"/>
      <c r="AQ27" s="269"/>
      <c r="AR27" s="269"/>
      <c r="AS27" s="270"/>
      <c r="AT27" s="269"/>
      <c r="AU27" s="270"/>
      <c r="AV27" s="269"/>
      <c r="AW27" s="269"/>
      <c r="AX27" s="269"/>
      <c r="AY27" s="269"/>
      <c r="AZ27" s="269"/>
      <c r="BA27" s="269"/>
      <c r="BB27" s="269"/>
      <c r="BC27" s="269"/>
      <c r="BD27" s="269"/>
      <c r="BE27" s="269"/>
      <c r="BF27" s="272"/>
      <c r="BG27" s="269"/>
      <c r="BH27" s="269"/>
      <c r="BI27" s="269"/>
      <c r="BJ27" s="269"/>
      <c r="BK27" s="269"/>
      <c r="BL27" s="269"/>
      <c r="BM27" s="269"/>
      <c r="BN27" s="269"/>
      <c r="BO27" s="270"/>
      <c r="BP27" s="272"/>
      <c r="BQ27" s="269"/>
      <c r="BR27" s="269"/>
      <c r="BS27" s="269"/>
      <c r="BT27" s="269"/>
      <c r="BU27" s="269"/>
      <c r="BV27" s="269"/>
      <c r="BW27" s="269"/>
      <c r="BX27" s="269"/>
      <c r="BY27" s="270"/>
      <c r="BZ27" s="273" t="s">
        <v>235</v>
      </c>
      <c r="CA27" s="273" t="s">
        <v>236</v>
      </c>
      <c r="CB27" s="273" t="s">
        <v>240</v>
      </c>
      <c r="CC27" s="274" t="s">
        <v>259</v>
      </c>
      <c r="CD27" s="273" t="s">
        <v>237</v>
      </c>
      <c r="CE27" s="273" t="s">
        <v>238</v>
      </c>
      <c r="CF27" s="274" t="s">
        <v>242</v>
      </c>
      <c r="CG27" s="273" t="s">
        <v>243</v>
      </c>
      <c r="CH27" s="273" t="s">
        <v>244</v>
      </c>
      <c r="CI27" s="274" t="s">
        <v>260</v>
      </c>
      <c r="CJ27" s="275" t="s">
        <v>246</v>
      </c>
    </row>
    <row r="28" spans="2:88" ht="50.1" customHeight="1" thickBot="1">
      <c r="B28" s="276">
        <v>1</v>
      </c>
      <c r="C28" s="287" t="s">
        <v>268</v>
      </c>
      <c r="D28" s="287" t="s">
        <v>269</v>
      </c>
      <c r="E28" s="278"/>
      <c r="F28" s="279"/>
      <c r="G28" s="279"/>
      <c r="H28" s="279"/>
      <c r="I28" s="279"/>
      <c r="J28" s="279"/>
      <c r="K28" s="279"/>
      <c r="L28" s="279"/>
      <c r="M28" s="279"/>
      <c r="N28" s="279"/>
      <c r="O28" s="280"/>
      <c r="P28" s="281">
        <v>1</v>
      </c>
      <c r="Q28" s="282">
        <v>0</v>
      </c>
      <c r="R28" s="282">
        <v>1</v>
      </c>
      <c r="S28" s="282">
        <v>0</v>
      </c>
      <c r="T28" s="282">
        <v>6</v>
      </c>
      <c r="U28" s="282">
        <v>3</v>
      </c>
      <c r="V28" s="282"/>
      <c r="W28" s="282"/>
      <c r="X28" s="282"/>
      <c r="Y28" s="282"/>
      <c r="Z28" s="281">
        <v>0</v>
      </c>
      <c r="AA28" s="282">
        <v>1</v>
      </c>
      <c r="AB28" s="282">
        <v>0</v>
      </c>
      <c r="AC28" s="282">
        <v>1</v>
      </c>
      <c r="AD28" s="282">
        <v>3</v>
      </c>
      <c r="AE28" s="282">
        <v>6</v>
      </c>
      <c r="AF28" s="282"/>
      <c r="AG28" s="282"/>
      <c r="AH28" s="282"/>
      <c r="AI28" s="283"/>
      <c r="AJ28" s="281"/>
      <c r="AK28" s="282"/>
      <c r="AL28" s="282"/>
      <c r="AM28" s="282"/>
      <c r="AN28" s="282"/>
      <c r="AO28" s="282"/>
      <c r="AP28" s="282"/>
      <c r="AQ28" s="282"/>
      <c r="AR28" s="282"/>
      <c r="AS28" s="283"/>
      <c r="AT28" s="282"/>
      <c r="AU28" s="283"/>
      <c r="AV28" s="282"/>
      <c r="AW28" s="282"/>
      <c r="AX28" s="282"/>
      <c r="AY28" s="282"/>
      <c r="AZ28" s="282"/>
      <c r="BA28" s="282"/>
      <c r="BB28" s="282"/>
      <c r="BC28" s="282"/>
      <c r="BD28" s="282"/>
      <c r="BE28" s="282"/>
      <c r="BF28" s="281"/>
      <c r="BG28" s="282"/>
      <c r="BH28" s="282"/>
      <c r="BI28" s="282"/>
      <c r="BJ28" s="282"/>
      <c r="BK28" s="282"/>
      <c r="BL28" s="282"/>
      <c r="BM28" s="282"/>
      <c r="BN28" s="282"/>
      <c r="BO28" s="283"/>
      <c r="BP28" s="281"/>
      <c r="BQ28" s="282"/>
      <c r="BR28" s="282"/>
      <c r="BS28" s="282"/>
      <c r="BT28" s="282"/>
      <c r="BU28" s="282"/>
      <c r="BV28" s="282"/>
      <c r="BW28" s="282"/>
      <c r="BX28" s="282"/>
      <c r="BY28" s="283"/>
      <c r="BZ28" s="284">
        <f t="shared" ref="BZ28:CA31" si="9">F28+P28+Z28+AJ28</f>
        <v>1</v>
      </c>
      <c r="CA28" s="284">
        <f t="shared" si="9"/>
        <v>1</v>
      </c>
      <c r="CB28" s="284">
        <v>3</v>
      </c>
      <c r="CC28" s="285">
        <f>(BZ28-CA28)/CB28</f>
        <v>0</v>
      </c>
      <c r="CD28" s="284">
        <f t="shared" ref="CD28:CE31" si="10">H28+R28+AB28+AL28</f>
        <v>1</v>
      </c>
      <c r="CE28" s="284">
        <f t="shared" si="10"/>
        <v>1</v>
      </c>
      <c r="CF28" s="285">
        <f>(CD28-CE28)/CB28</f>
        <v>0</v>
      </c>
      <c r="CG28" s="284">
        <f t="shared" ref="CG28:CH31" si="11">J28+L28+N28+T28+V28+X28+AD28+AF28+AH28+AN28+AP28+AR28</f>
        <v>9</v>
      </c>
      <c r="CH28" s="284">
        <f t="shared" si="11"/>
        <v>9</v>
      </c>
      <c r="CI28" s="285">
        <f>(CG28-CH28)/CB28</f>
        <v>0</v>
      </c>
      <c r="CJ28" s="286">
        <v>2</v>
      </c>
    </row>
    <row r="29" spans="2:88" ht="50.1" customHeight="1" thickBot="1">
      <c r="B29" s="276">
        <v>2</v>
      </c>
      <c r="C29" s="277" t="s">
        <v>270</v>
      </c>
      <c r="D29" s="277" t="s">
        <v>271</v>
      </c>
      <c r="E29" s="278"/>
      <c r="F29" s="282">
        <v>0</v>
      </c>
      <c r="G29" s="282">
        <v>1</v>
      </c>
      <c r="H29" s="282">
        <v>0</v>
      </c>
      <c r="I29" s="282">
        <v>1</v>
      </c>
      <c r="J29" s="282">
        <v>3</v>
      </c>
      <c r="K29" s="282">
        <v>6</v>
      </c>
      <c r="L29" s="282"/>
      <c r="M29" s="282"/>
      <c r="N29" s="282"/>
      <c r="O29" s="283"/>
      <c r="P29" s="279"/>
      <c r="Q29" s="279"/>
      <c r="R29" s="279"/>
      <c r="S29" s="279"/>
      <c r="T29" s="279"/>
      <c r="U29" s="279"/>
      <c r="V29" s="279"/>
      <c r="W29" s="279"/>
      <c r="X29" s="279"/>
      <c r="Y29" s="280"/>
      <c r="Z29" s="288">
        <v>0</v>
      </c>
      <c r="AA29" s="289">
        <v>1</v>
      </c>
      <c r="AB29" s="289">
        <v>0</v>
      </c>
      <c r="AC29" s="289">
        <v>1</v>
      </c>
      <c r="AD29" s="289">
        <v>0</v>
      </c>
      <c r="AE29" s="289">
        <v>6</v>
      </c>
      <c r="AF29" s="289"/>
      <c r="AG29" s="289"/>
      <c r="AH29" s="289"/>
      <c r="AI29" s="290"/>
      <c r="AJ29" s="281"/>
      <c r="AK29" s="282"/>
      <c r="AL29" s="282"/>
      <c r="AM29" s="282"/>
      <c r="AN29" s="282"/>
      <c r="AO29" s="282"/>
      <c r="AP29" s="282"/>
      <c r="AQ29" s="282"/>
      <c r="AR29" s="282"/>
      <c r="AS29" s="283"/>
      <c r="AT29" s="282"/>
      <c r="AU29" s="283"/>
      <c r="AV29" s="282"/>
      <c r="AW29" s="282"/>
      <c r="AX29" s="282"/>
      <c r="AY29" s="282"/>
      <c r="AZ29" s="282"/>
      <c r="BA29" s="282"/>
      <c r="BB29" s="282"/>
      <c r="BC29" s="282"/>
      <c r="BD29" s="282"/>
      <c r="BE29" s="282"/>
      <c r="BF29" s="281"/>
      <c r="BG29" s="282"/>
      <c r="BH29" s="282"/>
      <c r="BI29" s="282"/>
      <c r="BJ29" s="282"/>
      <c r="BK29" s="282"/>
      <c r="BL29" s="282"/>
      <c r="BM29" s="282"/>
      <c r="BN29" s="282"/>
      <c r="BO29" s="283"/>
      <c r="BP29" s="281"/>
      <c r="BQ29" s="282"/>
      <c r="BR29" s="282"/>
      <c r="BS29" s="282"/>
      <c r="BT29" s="282"/>
      <c r="BU29" s="282"/>
      <c r="BV29" s="282"/>
      <c r="BW29" s="282"/>
      <c r="BX29" s="282"/>
      <c r="BY29" s="283"/>
      <c r="BZ29" s="284">
        <f t="shared" si="9"/>
        <v>0</v>
      </c>
      <c r="CA29" s="284">
        <f t="shared" si="9"/>
        <v>2</v>
      </c>
      <c r="CB29" s="284">
        <v>3</v>
      </c>
      <c r="CC29" s="285">
        <f>(BZ29-CA29)/CB29</f>
        <v>-0.66666666666666663</v>
      </c>
      <c r="CD29" s="284">
        <f t="shared" si="10"/>
        <v>0</v>
      </c>
      <c r="CE29" s="284">
        <f t="shared" si="10"/>
        <v>2</v>
      </c>
      <c r="CF29" s="285">
        <f>(CD29-CE29)/CB29</f>
        <v>-0.66666666666666663</v>
      </c>
      <c r="CG29" s="284">
        <f t="shared" si="11"/>
        <v>3</v>
      </c>
      <c r="CH29" s="284">
        <f t="shared" si="11"/>
        <v>12</v>
      </c>
      <c r="CI29" s="285">
        <f>(CG29-CH29)/CB29</f>
        <v>-3</v>
      </c>
      <c r="CJ29" s="286">
        <v>3</v>
      </c>
    </row>
    <row r="30" spans="2:88" ht="50.1" customHeight="1" thickBot="1">
      <c r="B30" s="292">
        <v>3</v>
      </c>
      <c r="C30" s="509" t="s">
        <v>256</v>
      </c>
      <c r="D30" s="509" t="s">
        <v>272</v>
      </c>
      <c r="E30" s="293"/>
      <c r="F30" s="282">
        <v>1</v>
      </c>
      <c r="G30" s="282">
        <v>0</v>
      </c>
      <c r="H30" s="282">
        <v>1</v>
      </c>
      <c r="I30" s="282">
        <v>0</v>
      </c>
      <c r="J30" s="282">
        <v>6</v>
      </c>
      <c r="K30" s="282">
        <v>3</v>
      </c>
      <c r="L30" s="282"/>
      <c r="M30" s="282"/>
      <c r="N30" s="282"/>
      <c r="O30" s="283"/>
      <c r="P30" s="281">
        <v>1</v>
      </c>
      <c r="Q30" s="282">
        <v>0</v>
      </c>
      <c r="R30" s="282">
        <v>1</v>
      </c>
      <c r="S30" s="282">
        <v>0</v>
      </c>
      <c r="T30" s="282">
        <v>6</v>
      </c>
      <c r="U30" s="282">
        <v>0</v>
      </c>
      <c r="V30" s="282"/>
      <c r="W30" s="282"/>
      <c r="X30" s="282"/>
      <c r="Y30" s="282"/>
      <c r="Z30" s="279"/>
      <c r="AA30" s="279"/>
      <c r="AB30" s="279"/>
      <c r="AC30" s="279"/>
      <c r="AD30" s="279"/>
      <c r="AE30" s="279"/>
      <c r="AF30" s="279"/>
      <c r="AG30" s="279"/>
      <c r="AH30" s="279"/>
      <c r="AI30" s="280"/>
      <c r="AJ30" s="281"/>
      <c r="AK30" s="282"/>
      <c r="AL30" s="282"/>
      <c r="AM30" s="282"/>
      <c r="AN30" s="282"/>
      <c r="AO30" s="282"/>
      <c r="AP30" s="282"/>
      <c r="AQ30" s="282"/>
      <c r="AR30" s="282"/>
      <c r="AS30" s="283"/>
      <c r="AT30" s="282"/>
      <c r="AU30" s="283"/>
      <c r="AV30" s="282"/>
      <c r="AW30" s="282"/>
      <c r="AX30" s="282"/>
      <c r="AY30" s="282"/>
      <c r="AZ30" s="282"/>
      <c r="BA30" s="282"/>
      <c r="BB30" s="282"/>
      <c r="BC30" s="282"/>
      <c r="BD30" s="282"/>
      <c r="BE30" s="282"/>
      <c r="BF30" s="281"/>
      <c r="BG30" s="282"/>
      <c r="BH30" s="282"/>
      <c r="BI30" s="282"/>
      <c r="BJ30" s="282"/>
      <c r="BK30" s="282"/>
      <c r="BL30" s="282"/>
      <c r="BM30" s="282"/>
      <c r="BN30" s="282"/>
      <c r="BO30" s="283"/>
      <c r="BP30" s="281"/>
      <c r="BQ30" s="282"/>
      <c r="BR30" s="282"/>
      <c r="BS30" s="282"/>
      <c r="BT30" s="282"/>
      <c r="BU30" s="282"/>
      <c r="BV30" s="282"/>
      <c r="BW30" s="282"/>
      <c r="BX30" s="282"/>
      <c r="BY30" s="283"/>
      <c r="BZ30" s="297">
        <f t="shared" si="9"/>
        <v>2</v>
      </c>
      <c r="CA30" s="297">
        <f t="shared" si="9"/>
        <v>0</v>
      </c>
      <c r="CB30" s="297">
        <v>3</v>
      </c>
      <c r="CC30" s="298">
        <f>(BZ30-CA30)/CB30</f>
        <v>0.66666666666666663</v>
      </c>
      <c r="CD30" s="297">
        <f t="shared" si="10"/>
        <v>2</v>
      </c>
      <c r="CE30" s="297">
        <f t="shared" si="10"/>
        <v>0</v>
      </c>
      <c r="CF30" s="298">
        <f>(CD30-CE30)/CB30</f>
        <v>0.66666666666666663</v>
      </c>
      <c r="CG30" s="297">
        <f t="shared" si="11"/>
        <v>12</v>
      </c>
      <c r="CH30" s="297">
        <f t="shared" si="11"/>
        <v>3</v>
      </c>
      <c r="CI30" s="298">
        <f>(CG30-CH30)/CB30</f>
        <v>3</v>
      </c>
      <c r="CJ30" s="299">
        <v>1</v>
      </c>
    </row>
    <row r="31" spans="2:88" ht="50.1" hidden="1" customHeight="1" thickBot="1">
      <c r="B31" s="496">
        <v>4</v>
      </c>
      <c r="C31" s="508"/>
      <c r="D31" s="508"/>
      <c r="E31" s="507"/>
      <c r="F31" s="295"/>
      <c r="G31" s="295"/>
      <c r="H31" s="295"/>
      <c r="I31" s="295"/>
      <c r="J31" s="295"/>
      <c r="K31" s="295"/>
      <c r="L31" s="295"/>
      <c r="M31" s="295"/>
      <c r="N31" s="295"/>
      <c r="O31" s="296"/>
      <c r="P31" s="294"/>
      <c r="Q31" s="295"/>
      <c r="R31" s="295"/>
      <c r="S31" s="295"/>
      <c r="T31" s="295"/>
      <c r="U31" s="295"/>
      <c r="V31" s="295"/>
      <c r="W31" s="295"/>
      <c r="X31" s="295"/>
      <c r="Y31" s="295"/>
      <c r="Z31" s="294"/>
      <c r="AA31" s="295"/>
      <c r="AB31" s="295"/>
      <c r="AC31" s="295"/>
      <c r="AD31" s="295"/>
      <c r="AE31" s="295"/>
      <c r="AF31" s="295"/>
      <c r="AG31" s="295"/>
      <c r="AH31" s="295"/>
      <c r="AI31" s="296"/>
      <c r="AJ31" s="499"/>
      <c r="AK31" s="499"/>
      <c r="AL31" s="499"/>
      <c r="AM31" s="499"/>
      <c r="AN31" s="499"/>
      <c r="AO31" s="499"/>
      <c r="AP31" s="499"/>
      <c r="AQ31" s="499"/>
      <c r="AR31" s="499"/>
      <c r="AS31" s="500"/>
      <c r="AT31" s="295"/>
      <c r="AU31" s="296"/>
      <c r="AV31" s="295"/>
      <c r="AW31" s="295"/>
      <c r="AX31" s="295"/>
      <c r="AY31" s="295"/>
      <c r="AZ31" s="295"/>
      <c r="BA31" s="295"/>
      <c r="BB31" s="295"/>
      <c r="BC31" s="295"/>
      <c r="BD31" s="295"/>
      <c r="BE31" s="295"/>
      <c r="BF31" s="294"/>
      <c r="BG31" s="295"/>
      <c r="BH31" s="295"/>
      <c r="BI31" s="295"/>
      <c r="BJ31" s="295"/>
      <c r="BK31" s="295"/>
      <c r="BL31" s="295"/>
      <c r="BM31" s="295"/>
      <c r="BN31" s="295"/>
      <c r="BO31" s="296"/>
      <c r="BP31" s="294"/>
      <c r="BQ31" s="295"/>
      <c r="BR31" s="295"/>
      <c r="BS31" s="295"/>
      <c r="BT31" s="295"/>
      <c r="BU31" s="295"/>
      <c r="BV31" s="295"/>
      <c r="BW31" s="295"/>
      <c r="BX31" s="295"/>
      <c r="BY31" s="296"/>
      <c r="BZ31" s="501">
        <f t="shared" si="9"/>
        <v>0</v>
      </c>
      <c r="CA31" s="501">
        <f t="shared" si="9"/>
        <v>0</v>
      </c>
      <c r="CB31" s="501">
        <v>3</v>
      </c>
      <c r="CC31" s="502">
        <f>(BZ31-CA31)/CB31</f>
        <v>0</v>
      </c>
      <c r="CD31" s="501">
        <f t="shared" si="10"/>
        <v>0</v>
      </c>
      <c r="CE31" s="501">
        <f t="shared" si="10"/>
        <v>0</v>
      </c>
      <c r="CF31" s="502">
        <f>(CD31-CE31)/CB31</f>
        <v>0</v>
      </c>
      <c r="CG31" s="501">
        <f t="shared" si="11"/>
        <v>0</v>
      </c>
      <c r="CH31" s="501">
        <f t="shared" si="11"/>
        <v>0</v>
      </c>
      <c r="CI31" s="502">
        <f>(CG31-CH31)/CB31</f>
        <v>0</v>
      </c>
      <c r="CJ31" s="503"/>
    </row>
    <row r="32" spans="2:88" ht="69.95" customHeight="1" thickBot="1">
      <c r="B32" s="258" t="s">
        <v>273</v>
      </c>
      <c r="C32" s="300"/>
      <c r="D32" s="300"/>
      <c r="E32" s="301"/>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3"/>
      <c r="CA32" s="303"/>
      <c r="CB32" s="303"/>
      <c r="CC32" s="304"/>
      <c r="CD32" s="303"/>
      <c r="CE32" s="303"/>
      <c r="CF32" s="304"/>
      <c r="CG32" s="303"/>
      <c r="CH32" s="303"/>
      <c r="CI32" s="304"/>
      <c r="CJ32" s="304"/>
    </row>
    <row r="33" spans="2:88" ht="137.25" thickBot="1">
      <c r="B33" s="308"/>
      <c r="C33" s="309" t="s">
        <v>233</v>
      </c>
      <c r="D33" s="310"/>
      <c r="E33" s="266" t="s">
        <v>234</v>
      </c>
      <c r="F33" s="267" t="s">
        <v>235</v>
      </c>
      <c r="G33" s="267" t="s">
        <v>236</v>
      </c>
      <c r="H33" s="267" t="s">
        <v>237</v>
      </c>
      <c r="I33" s="267" t="s">
        <v>238</v>
      </c>
      <c r="J33" s="268" t="s">
        <v>239</v>
      </c>
      <c r="K33" s="269"/>
      <c r="L33" s="269"/>
      <c r="M33" s="269"/>
      <c r="N33" s="269"/>
      <c r="O33" s="270"/>
      <c r="P33" s="267" t="s">
        <v>235</v>
      </c>
      <c r="Q33" s="267" t="s">
        <v>236</v>
      </c>
      <c r="R33" s="267" t="s">
        <v>237</v>
      </c>
      <c r="S33" s="267" t="s">
        <v>238</v>
      </c>
      <c r="T33" s="268" t="s">
        <v>239</v>
      </c>
      <c r="U33" s="269"/>
      <c r="V33" s="269"/>
      <c r="W33" s="269"/>
      <c r="X33" s="269"/>
      <c r="Y33" s="269"/>
      <c r="Z33" s="271" t="s">
        <v>235</v>
      </c>
      <c r="AA33" s="267" t="s">
        <v>236</v>
      </c>
      <c r="AB33" s="267" t="s">
        <v>237</v>
      </c>
      <c r="AC33" s="267" t="s">
        <v>238</v>
      </c>
      <c r="AD33" s="268" t="s">
        <v>239</v>
      </c>
      <c r="AE33" s="269"/>
      <c r="AF33" s="269"/>
      <c r="AG33" s="269"/>
      <c r="AH33" s="269"/>
      <c r="AI33" s="270"/>
      <c r="AJ33" s="267" t="s">
        <v>235</v>
      </c>
      <c r="AK33" s="267" t="s">
        <v>236</v>
      </c>
      <c r="AL33" s="267" t="s">
        <v>237</v>
      </c>
      <c r="AM33" s="267" t="s">
        <v>238</v>
      </c>
      <c r="AN33" s="268" t="s">
        <v>239</v>
      </c>
      <c r="AO33" s="269"/>
      <c r="AP33" s="269"/>
      <c r="AQ33" s="269"/>
      <c r="AR33" s="269"/>
      <c r="AS33" s="270"/>
      <c r="AT33" s="269"/>
      <c r="AU33" s="270"/>
      <c r="AV33" s="269"/>
      <c r="AW33" s="269"/>
      <c r="AX33" s="269"/>
      <c r="AY33" s="269"/>
      <c r="AZ33" s="269"/>
      <c r="BA33" s="269"/>
      <c r="BB33" s="269"/>
      <c r="BC33" s="269"/>
      <c r="BD33" s="269"/>
      <c r="BE33" s="269"/>
      <c r="BF33" s="272"/>
      <c r="BG33" s="269"/>
      <c r="BH33" s="269"/>
      <c r="BI33" s="269"/>
      <c r="BJ33" s="269"/>
      <c r="BK33" s="269"/>
      <c r="BL33" s="269"/>
      <c r="BM33" s="269"/>
      <c r="BN33" s="269"/>
      <c r="BO33" s="270"/>
      <c r="BP33" s="272"/>
      <c r="BQ33" s="269"/>
      <c r="BR33" s="269"/>
      <c r="BS33" s="269"/>
      <c r="BT33" s="269"/>
      <c r="BU33" s="269"/>
      <c r="BV33" s="269"/>
      <c r="BW33" s="269"/>
      <c r="BX33" s="269"/>
      <c r="BY33" s="270"/>
      <c r="BZ33" s="273" t="s">
        <v>235</v>
      </c>
      <c r="CA33" s="273" t="s">
        <v>236</v>
      </c>
      <c r="CB33" s="273" t="s">
        <v>240</v>
      </c>
      <c r="CC33" s="274" t="s">
        <v>259</v>
      </c>
      <c r="CD33" s="273" t="s">
        <v>237</v>
      </c>
      <c r="CE33" s="273" t="s">
        <v>238</v>
      </c>
      <c r="CF33" s="274" t="s">
        <v>242</v>
      </c>
      <c r="CG33" s="273" t="s">
        <v>243</v>
      </c>
      <c r="CH33" s="273" t="s">
        <v>244</v>
      </c>
      <c r="CI33" s="274" t="s">
        <v>260</v>
      </c>
      <c r="CJ33" s="275" t="s">
        <v>246</v>
      </c>
    </row>
    <row r="34" spans="2:88" ht="50.1" customHeight="1" thickBot="1">
      <c r="B34" s="311">
        <v>1</v>
      </c>
      <c r="C34" s="287" t="s">
        <v>274</v>
      </c>
      <c r="D34" s="287" t="s">
        <v>275</v>
      </c>
      <c r="E34" s="278"/>
      <c r="F34" s="279"/>
      <c r="G34" s="279"/>
      <c r="H34" s="279"/>
      <c r="I34" s="279"/>
      <c r="J34" s="279"/>
      <c r="K34" s="279"/>
      <c r="L34" s="279"/>
      <c r="M34" s="279"/>
      <c r="N34" s="279"/>
      <c r="O34" s="280"/>
      <c r="P34" s="281">
        <v>0</v>
      </c>
      <c r="Q34" s="282">
        <v>1</v>
      </c>
      <c r="R34" s="282">
        <v>0</v>
      </c>
      <c r="S34" s="282">
        <v>1</v>
      </c>
      <c r="T34" s="282">
        <v>1</v>
      </c>
      <c r="U34" s="282">
        <v>6</v>
      </c>
      <c r="V34" s="282"/>
      <c r="W34" s="282"/>
      <c r="X34" s="282"/>
      <c r="Y34" s="282"/>
      <c r="Z34" s="281">
        <v>0</v>
      </c>
      <c r="AA34" s="282">
        <v>1</v>
      </c>
      <c r="AB34" s="282">
        <v>0</v>
      </c>
      <c r="AC34" s="282">
        <v>1</v>
      </c>
      <c r="AD34" s="282">
        <v>1</v>
      </c>
      <c r="AE34" s="282">
        <v>6</v>
      </c>
      <c r="AF34" s="282"/>
      <c r="AG34" s="282"/>
      <c r="AH34" s="282"/>
      <c r="AI34" s="283"/>
      <c r="AJ34" s="281"/>
      <c r="AK34" s="282"/>
      <c r="AL34" s="282"/>
      <c r="AM34" s="282"/>
      <c r="AN34" s="282"/>
      <c r="AO34" s="282"/>
      <c r="AP34" s="282"/>
      <c r="AQ34" s="282"/>
      <c r="AR34" s="282"/>
      <c r="AS34" s="283"/>
      <c r="AT34" s="282"/>
      <c r="AU34" s="283"/>
      <c r="AV34" s="282"/>
      <c r="AW34" s="282"/>
      <c r="AX34" s="282"/>
      <c r="AY34" s="282"/>
      <c r="AZ34" s="282"/>
      <c r="BA34" s="282"/>
      <c r="BB34" s="282"/>
      <c r="BC34" s="282"/>
      <c r="BD34" s="282"/>
      <c r="BE34" s="282"/>
      <c r="BF34" s="281"/>
      <c r="BG34" s="282"/>
      <c r="BH34" s="282"/>
      <c r="BI34" s="282"/>
      <c r="BJ34" s="282"/>
      <c r="BK34" s="282"/>
      <c r="BL34" s="282"/>
      <c r="BM34" s="282"/>
      <c r="BN34" s="282"/>
      <c r="BO34" s="283"/>
      <c r="BP34" s="281"/>
      <c r="BQ34" s="282"/>
      <c r="BR34" s="282"/>
      <c r="BS34" s="282"/>
      <c r="BT34" s="282"/>
      <c r="BU34" s="282"/>
      <c r="BV34" s="282"/>
      <c r="BW34" s="282"/>
      <c r="BX34" s="282"/>
      <c r="BY34" s="283"/>
      <c r="BZ34" s="284">
        <f t="shared" ref="BZ34:CA37" si="12">F34+P34+Z34+AJ34</f>
        <v>0</v>
      </c>
      <c r="CA34" s="284">
        <f t="shared" si="12"/>
        <v>2</v>
      </c>
      <c r="CB34" s="284">
        <v>2</v>
      </c>
      <c r="CC34" s="285">
        <f>(BZ34-CA34)/CB34</f>
        <v>-1</v>
      </c>
      <c r="CD34" s="284">
        <f t="shared" ref="CD34:CE37" si="13">H34+R34+AB34+AL34</f>
        <v>0</v>
      </c>
      <c r="CE34" s="284">
        <f t="shared" si="13"/>
        <v>2</v>
      </c>
      <c r="CF34" s="285">
        <f>(CD34-CE34)/CB34</f>
        <v>-1</v>
      </c>
      <c r="CG34" s="284">
        <f t="shared" ref="CG34:CH37" si="14">J34+L34+N34+T34+V34+X34+AD34+AF34+AH34+AN34+AP34+AR34</f>
        <v>2</v>
      </c>
      <c r="CH34" s="284">
        <f t="shared" si="14"/>
        <v>12</v>
      </c>
      <c r="CI34" s="285">
        <f>(CG34-CH34)/CB34</f>
        <v>-5</v>
      </c>
      <c r="CJ34" s="286">
        <v>3</v>
      </c>
    </row>
    <row r="35" spans="2:88" ht="50.1" customHeight="1" thickBot="1">
      <c r="B35" s="311">
        <v>2</v>
      </c>
      <c r="C35" s="287" t="s">
        <v>62</v>
      </c>
      <c r="D35" s="287" t="s">
        <v>63</v>
      </c>
      <c r="E35" s="291"/>
      <c r="F35" s="282">
        <v>1</v>
      </c>
      <c r="G35" s="282">
        <v>0</v>
      </c>
      <c r="H35" s="282">
        <v>1</v>
      </c>
      <c r="I35" s="282">
        <v>0</v>
      </c>
      <c r="J35" s="282">
        <v>6</v>
      </c>
      <c r="K35" s="282">
        <v>1</v>
      </c>
      <c r="L35" s="282"/>
      <c r="M35" s="282"/>
      <c r="N35" s="282"/>
      <c r="O35" s="283"/>
      <c r="P35" s="279"/>
      <c r="Q35" s="279"/>
      <c r="R35" s="279"/>
      <c r="S35" s="279"/>
      <c r="T35" s="279"/>
      <c r="U35" s="279"/>
      <c r="V35" s="279"/>
      <c r="W35" s="279"/>
      <c r="X35" s="279"/>
      <c r="Y35" s="280"/>
      <c r="Z35" s="288">
        <v>1</v>
      </c>
      <c r="AA35" s="289">
        <v>0</v>
      </c>
      <c r="AB35" s="289">
        <v>1</v>
      </c>
      <c r="AC35" s="289">
        <v>0</v>
      </c>
      <c r="AD35" s="289">
        <v>6</v>
      </c>
      <c r="AE35" s="289">
        <v>2</v>
      </c>
      <c r="AF35" s="289"/>
      <c r="AG35" s="289"/>
      <c r="AH35" s="289"/>
      <c r="AI35" s="290"/>
      <c r="AJ35" s="281"/>
      <c r="AK35" s="282"/>
      <c r="AL35" s="282"/>
      <c r="AM35" s="282"/>
      <c r="AN35" s="282"/>
      <c r="AO35" s="282"/>
      <c r="AP35" s="282"/>
      <c r="AQ35" s="282"/>
      <c r="AR35" s="282"/>
      <c r="AS35" s="283"/>
      <c r="AT35" s="282"/>
      <c r="AU35" s="283"/>
      <c r="AV35" s="282"/>
      <c r="AW35" s="282"/>
      <c r="AX35" s="282"/>
      <c r="AY35" s="282"/>
      <c r="AZ35" s="282"/>
      <c r="BA35" s="282"/>
      <c r="BB35" s="282"/>
      <c r="BC35" s="282"/>
      <c r="BD35" s="282"/>
      <c r="BE35" s="282"/>
      <c r="BF35" s="281"/>
      <c r="BG35" s="282"/>
      <c r="BH35" s="282"/>
      <c r="BI35" s="282"/>
      <c r="BJ35" s="282"/>
      <c r="BK35" s="282"/>
      <c r="BL35" s="282"/>
      <c r="BM35" s="282"/>
      <c r="BN35" s="282"/>
      <c r="BO35" s="283"/>
      <c r="BP35" s="281"/>
      <c r="BQ35" s="282"/>
      <c r="BR35" s="282"/>
      <c r="BS35" s="282"/>
      <c r="BT35" s="282"/>
      <c r="BU35" s="282"/>
      <c r="BV35" s="282"/>
      <c r="BW35" s="282"/>
      <c r="BX35" s="282"/>
      <c r="BY35" s="283"/>
      <c r="BZ35" s="284">
        <f t="shared" si="12"/>
        <v>2</v>
      </c>
      <c r="CA35" s="284">
        <f t="shared" si="12"/>
        <v>0</v>
      </c>
      <c r="CB35" s="284">
        <v>2</v>
      </c>
      <c r="CC35" s="285">
        <f>(BZ35-CA35)/CB35</f>
        <v>1</v>
      </c>
      <c r="CD35" s="284">
        <f t="shared" si="13"/>
        <v>2</v>
      </c>
      <c r="CE35" s="284">
        <f t="shared" si="13"/>
        <v>0</v>
      </c>
      <c r="CF35" s="285">
        <f>(CD35-CE35)/CB35</f>
        <v>1</v>
      </c>
      <c r="CG35" s="284">
        <f t="shared" si="14"/>
        <v>12</v>
      </c>
      <c r="CH35" s="284">
        <f t="shared" si="14"/>
        <v>3</v>
      </c>
      <c r="CI35" s="285">
        <f>(CG35-CH35)/CB35</f>
        <v>4.5</v>
      </c>
      <c r="CJ35" s="286">
        <v>1</v>
      </c>
    </row>
    <row r="36" spans="2:88" ht="50.1" customHeight="1" thickBot="1">
      <c r="B36" s="312">
        <v>3</v>
      </c>
      <c r="C36" s="504" t="s">
        <v>276</v>
      </c>
      <c r="D36" s="504" t="s">
        <v>255</v>
      </c>
      <c r="E36" s="293"/>
      <c r="F36" s="282">
        <v>1</v>
      </c>
      <c r="G36" s="282">
        <v>0</v>
      </c>
      <c r="H36" s="282">
        <v>1</v>
      </c>
      <c r="I36" s="282">
        <v>0</v>
      </c>
      <c r="J36" s="282">
        <v>6</v>
      </c>
      <c r="K36" s="282">
        <v>1</v>
      </c>
      <c r="L36" s="282"/>
      <c r="M36" s="282"/>
      <c r="N36" s="282"/>
      <c r="O36" s="283"/>
      <c r="P36" s="281">
        <v>0</v>
      </c>
      <c r="Q36" s="282">
        <v>1</v>
      </c>
      <c r="R36" s="282">
        <v>0</v>
      </c>
      <c r="S36" s="282">
        <v>1</v>
      </c>
      <c r="T36" s="282">
        <v>2</v>
      </c>
      <c r="U36" s="282">
        <v>6</v>
      </c>
      <c r="V36" s="282"/>
      <c r="W36" s="282"/>
      <c r="X36" s="282"/>
      <c r="Y36" s="282"/>
      <c r="Z36" s="279"/>
      <c r="AA36" s="279"/>
      <c r="AB36" s="279"/>
      <c r="AC36" s="279"/>
      <c r="AD36" s="279"/>
      <c r="AE36" s="279"/>
      <c r="AF36" s="279"/>
      <c r="AG36" s="279"/>
      <c r="AH36" s="279"/>
      <c r="AI36" s="280"/>
      <c r="AJ36" s="281"/>
      <c r="AK36" s="282"/>
      <c r="AL36" s="282"/>
      <c r="AM36" s="282"/>
      <c r="AN36" s="282"/>
      <c r="AO36" s="282"/>
      <c r="AP36" s="282"/>
      <c r="AQ36" s="282"/>
      <c r="AR36" s="282"/>
      <c r="AS36" s="283"/>
      <c r="AT36" s="282"/>
      <c r="AU36" s="283"/>
      <c r="AV36" s="282"/>
      <c r="AW36" s="282"/>
      <c r="AX36" s="282"/>
      <c r="AY36" s="282"/>
      <c r="AZ36" s="282"/>
      <c r="BA36" s="282"/>
      <c r="BB36" s="282"/>
      <c r="BC36" s="282"/>
      <c r="BD36" s="282"/>
      <c r="BE36" s="282"/>
      <c r="BF36" s="281"/>
      <c r="BG36" s="282"/>
      <c r="BH36" s="282"/>
      <c r="BI36" s="282"/>
      <c r="BJ36" s="282"/>
      <c r="BK36" s="282"/>
      <c r="BL36" s="282"/>
      <c r="BM36" s="282"/>
      <c r="BN36" s="282"/>
      <c r="BO36" s="283"/>
      <c r="BP36" s="281"/>
      <c r="BQ36" s="282"/>
      <c r="BR36" s="282"/>
      <c r="BS36" s="282"/>
      <c r="BT36" s="282"/>
      <c r="BU36" s="282"/>
      <c r="BV36" s="282"/>
      <c r="BW36" s="282"/>
      <c r="BX36" s="282"/>
      <c r="BY36" s="283"/>
      <c r="BZ36" s="297">
        <f t="shared" si="12"/>
        <v>1</v>
      </c>
      <c r="CA36" s="297">
        <f t="shared" si="12"/>
        <v>1</v>
      </c>
      <c r="CB36" s="297">
        <v>2</v>
      </c>
      <c r="CC36" s="298">
        <f>(BZ36-CA36)/CB36</f>
        <v>0</v>
      </c>
      <c r="CD36" s="297">
        <f t="shared" si="13"/>
        <v>1</v>
      </c>
      <c r="CE36" s="297">
        <f t="shared" si="13"/>
        <v>1</v>
      </c>
      <c r="CF36" s="298">
        <f>(CD36-CE36)/CB36</f>
        <v>0</v>
      </c>
      <c r="CG36" s="297">
        <f t="shared" si="14"/>
        <v>8</v>
      </c>
      <c r="CH36" s="297">
        <f t="shared" si="14"/>
        <v>7</v>
      </c>
      <c r="CI36" s="298">
        <f>(CG36-CH36)/CB36</f>
        <v>0.5</v>
      </c>
      <c r="CJ36" s="299">
        <v>2</v>
      </c>
    </row>
    <row r="37" spans="2:88" ht="50.1" hidden="1" customHeight="1" thickBot="1">
      <c r="B37" s="510">
        <v>4</v>
      </c>
      <c r="C37" s="497"/>
      <c r="D37" s="497"/>
      <c r="E37" s="498"/>
      <c r="F37" s="295"/>
      <c r="G37" s="295"/>
      <c r="H37" s="295"/>
      <c r="I37" s="295"/>
      <c r="J37" s="295"/>
      <c r="K37" s="295"/>
      <c r="L37" s="295"/>
      <c r="M37" s="295"/>
      <c r="N37" s="295"/>
      <c r="O37" s="296"/>
      <c r="P37" s="294"/>
      <c r="Q37" s="295"/>
      <c r="R37" s="295"/>
      <c r="S37" s="295"/>
      <c r="T37" s="295"/>
      <c r="U37" s="295"/>
      <c r="V37" s="295"/>
      <c r="W37" s="295"/>
      <c r="X37" s="295"/>
      <c r="Y37" s="295"/>
      <c r="Z37" s="294"/>
      <c r="AA37" s="295"/>
      <c r="AB37" s="295"/>
      <c r="AC37" s="295"/>
      <c r="AD37" s="295"/>
      <c r="AE37" s="295"/>
      <c r="AF37" s="295"/>
      <c r="AG37" s="295"/>
      <c r="AH37" s="295"/>
      <c r="AI37" s="296"/>
      <c r="AJ37" s="499"/>
      <c r="AK37" s="499"/>
      <c r="AL37" s="499"/>
      <c r="AM37" s="499"/>
      <c r="AN37" s="499"/>
      <c r="AO37" s="499"/>
      <c r="AP37" s="499"/>
      <c r="AQ37" s="499"/>
      <c r="AR37" s="499"/>
      <c r="AS37" s="500"/>
      <c r="AT37" s="295"/>
      <c r="AU37" s="296"/>
      <c r="AV37" s="295"/>
      <c r="AW37" s="295"/>
      <c r="AX37" s="295"/>
      <c r="AY37" s="295"/>
      <c r="AZ37" s="295"/>
      <c r="BA37" s="295"/>
      <c r="BB37" s="295"/>
      <c r="BC37" s="295"/>
      <c r="BD37" s="295"/>
      <c r="BE37" s="295"/>
      <c r="BF37" s="294"/>
      <c r="BG37" s="295"/>
      <c r="BH37" s="295"/>
      <c r="BI37" s="295"/>
      <c r="BJ37" s="295"/>
      <c r="BK37" s="295"/>
      <c r="BL37" s="295"/>
      <c r="BM37" s="295"/>
      <c r="BN37" s="295"/>
      <c r="BO37" s="296"/>
      <c r="BP37" s="294"/>
      <c r="BQ37" s="295"/>
      <c r="BR37" s="295"/>
      <c r="BS37" s="295"/>
      <c r="BT37" s="295"/>
      <c r="BU37" s="295"/>
      <c r="BV37" s="295"/>
      <c r="BW37" s="295"/>
      <c r="BX37" s="295"/>
      <c r="BY37" s="296"/>
      <c r="BZ37" s="501">
        <f t="shared" si="12"/>
        <v>0</v>
      </c>
      <c r="CA37" s="501">
        <f t="shared" si="12"/>
        <v>0</v>
      </c>
      <c r="CB37" s="501">
        <v>2</v>
      </c>
      <c r="CC37" s="502">
        <f>(BZ37-CA37)/CB37</f>
        <v>0</v>
      </c>
      <c r="CD37" s="501">
        <f t="shared" si="13"/>
        <v>0</v>
      </c>
      <c r="CE37" s="501">
        <f t="shared" si="13"/>
        <v>0</v>
      </c>
      <c r="CF37" s="502">
        <f>(CD37-CE37)/CB37</f>
        <v>0</v>
      </c>
      <c r="CG37" s="501">
        <f t="shared" si="14"/>
        <v>0</v>
      </c>
      <c r="CH37" s="501">
        <f t="shared" si="14"/>
        <v>0</v>
      </c>
      <c r="CI37" s="502">
        <f>(CG37-CH37)/CB37</f>
        <v>0</v>
      </c>
      <c r="CJ37" s="503"/>
    </row>
    <row r="38" spans="2:88" ht="69.95" customHeight="1" thickBot="1">
      <c r="B38" s="258" t="s">
        <v>277</v>
      </c>
      <c r="C38" s="300"/>
      <c r="D38" s="300"/>
      <c r="E38" s="301"/>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3"/>
      <c r="CA38" s="303"/>
      <c r="CB38" s="303"/>
      <c r="CC38" s="304"/>
      <c r="CD38" s="303"/>
      <c r="CE38" s="303"/>
      <c r="CF38" s="304"/>
      <c r="CG38" s="303"/>
      <c r="CH38" s="303"/>
      <c r="CI38" s="304"/>
      <c r="CJ38" s="304"/>
    </row>
    <row r="39" spans="2:88" ht="137.25" thickBot="1">
      <c r="B39" s="264"/>
      <c r="C39" s="265" t="s">
        <v>233</v>
      </c>
      <c r="D39" s="265"/>
      <c r="E39" s="266" t="s">
        <v>234</v>
      </c>
      <c r="F39" s="267" t="s">
        <v>235</v>
      </c>
      <c r="G39" s="267" t="s">
        <v>236</v>
      </c>
      <c r="H39" s="267" t="s">
        <v>237</v>
      </c>
      <c r="I39" s="267" t="s">
        <v>238</v>
      </c>
      <c r="J39" s="268" t="s">
        <v>239</v>
      </c>
      <c r="K39" s="269"/>
      <c r="L39" s="269"/>
      <c r="M39" s="269"/>
      <c r="N39" s="269"/>
      <c r="O39" s="270"/>
      <c r="P39" s="267" t="s">
        <v>235</v>
      </c>
      <c r="Q39" s="267" t="s">
        <v>236</v>
      </c>
      <c r="R39" s="267" t="s">
        <v>237</v>
      </c>
      <c r="S39" s="267" t="s">
        <v>238</v>
      </c>
      <c r="T39" s="268" t="s">
        <v>239</v>
      </c>
      <c r="U39" s="269"/>
      <c r="V39" s="269"/>
      <c r="W39" s="269"/>
      <c r="X39" s="269"/>
      <c r="Y39" s="269"/>
      <c r="Z39" s="271" t="s">
        <v>235</v>
      </c>
      <c r="AA39" s="267" t="s">
        <v>236</v>
      </c>
      <c r="AB39" s="267" t="s">
        <v>237</v>
      </c>
      <c r="AC39" s="267" t="s">
        <v>238</v>
      </c>
      <c r="AD39" s="268" t="s">
        <v>239</v>
      </c>
      <c r="AE39" s="269"/>
      <c r="AF39" s="269"/>
      <c r="AG39" s="269"/>
      <c r="AH39" s="269"/>
      <c r="AI39" s="270"/>
      <c r="AJ39" s="267" t="s">
        <v>235</v>
      </c>
      <c r="AK39" s="267" t="s">
        <v>236</v>
      </c>
      <c r="AL39" s="267" t="s">
        <v>237</v>
      </c>
      <c r="AM39" s="267" t="s">
        <v>238</v>
      </c>
      <c r="AN39" s="268" t="s">
        <v>239</v>
      </c>
      <c r="AO39" s="269"/>
      <c r="AP39" s="269"/>
      <c r="AQ39" s="269"/>
      <c r="AR39" s="269"/>
      <c r="AS39" s="270"/>
      <c r="AT39" s="269"/>
      <c r="AU39" s="270"/>
      <c r="AV39" s="269"/>
      <c r="AW39" s="269"/>
      <c r="AX39" s="269"/>
      <c r="AY39" s="269"/>
      <c r="AZ39" s="269"/>
      <c r="BA39" s="269"/>
      <c r="BB39" s="269"/>
      <c r="BC39" s="269"/>
      <c r="BD39" s="269"/>
      <c r="BE39" s="269"/>
      <c r="BF39" s="272"/>
      <c r="BG39" s="269"/>
      <c r="BH39" s="269"/>
      <c r="BI39" s="269"/>
      <c r="BJ39" s="269"/>
      <c r="BK39" s="269"/>
      <c r="BL39" s="269"/>
      <c r="BM39" s="269"/>
      <c r="BN39" s="269"/>
      <c r="BO39" s="270"/>
      <c r="BP39" s="272"/>
      <c r="BQ39" s="269"/>
      <c r="BR39" s="269"/>
      <c r="BS39" s="269"/>
      <c r="BT39" s="269"/>
      <c r="BU39" s="269"/>
      <c r="BV39" s="269"/>
      <c r="BW39" s="269"/>
      <c r="BX39" s="269"/>
      <c r="BY39" s="270"/>
      <c r="BZ39" s="273" t="s">
        <v>235</v>
      </c>
      <c r="CA39" s="273" t="s">
        <v>236</v>
      </c>
      <c r="CB39" s="273" t="s">
        <v>240</v>
      </c>
      <c r="CC39" s="274" t="s">
        <v>259</v>
      </c>
      <c r="CD39" s="273" t="s">
        <v>237</v>
      </c>
      <c r="CE39" s="273" t="s">
        <v>238</v>
      </c>
      <c r="CF39" s="274" t="s">
        <v>242</v>
      </c>
      <c r="CG39" s="273" t="s">
        <v>243</v>
      </c>
      <c r="CH39" s="273" t="s">
        <v>244</v>
      </c>
      <c r="CI39" s="274" t="s">
        <v>260</v>
      </c>
      <c r="CJ39" s="275" t="s">
        <v>246</v>
      </c>
    </row>
    <row r="40" spans="2:88" ht="50.1" customHeight="1" thickBot="1">
      <c r="B40" s="276">
        <v>1</v>
      </c>
      <c r="C40" s="287" t="s">
        <v>278</v>
      </c>
      <c r="D40" s="287" t="s">
        <v>279</v>
      </c>
      <c r="E40" s="291"/>
      <c r="F40" s="279"/>
      <c r="G40" s="279"/>
      <c r="H40" s="279"/>
      <c r="I40" s="279"/>
      <c r="J40" s="279"/>
      <c r="K40" s="279"/>
      <c r="L40" s="279"/>
      <c r="M40" s="279"/>
      <c r="N40" s="279"/>
      <c r="O40" s="280"/>
      <c r="P40" s="281">
        <v>0</v>
      </c>
      <c r="Q40" s="282">
        <v>1</v>
      </c>
      <c r="R40" s="282">
        <v>0</v>
      </c>
      <c r="S40" s="282">
        <v>1</v>
      </c>
      <c r="T40" s="282">
        <v>5</v>
      </c>
      <c r="U40" s="282">
        <v>6</v>
      </c>
      <c r="V40" s="282"/>
      <c r="W40" s="282"/>
      <c r="X40" s="282"/>
      <c r="Y40" s="282"/>
      <c r="Z40" s="281">
        <v>0</v>
      </c>
      <c r="AA40" s="282">
        <v>1</v>
      </c>
      <c r="AB40" s="282">
        <v>0</v>
      </c>
      <c r="AC40" s="282">
        <v>1</v>
      </c>
      <c r="AD40" s="282">
        <v>3</v>
      </c>
      <c r="AE40" s="282">
        <v>6</v>
      </c>
      <c r="AF40" s="282"/>
      <c r="AG40" s="282"/>
      <c r="AH40" s="282"/>
      <c r="AI40" s="283"/>
      <c r="AJ40" s="281">
        <v>0</v>
      </c>
      <c r="AK40" s="282">
        <v>1</v>
      </c>
      <c r="AL40" s="282">
        <v>0</v>
      </c>
      <c r="AM40" s="282">
        <v>1</v>
      </c>
      <c r="AN40" s="282">
        <v>1</v>
      </c>
      <c r="AO40" s="282">
        <v>6</v>
      </c>
      <c r="AP40" s="282"/>
      <c r="AQ40" s="282"/>
      <c r="AR40" s="282"/>
      <c r="AS40" s="283"/>
      <c r="AT40" s="282"/>
      <c r="AU40" s="283"/>
      <c r="AV40" s="282"/>
      <c r="AW40" s="282"/>
      <c r="AX40" s="282"/>
      <c r="AY40" s="282"/>
      <c r="AZ40" s="282"/>
      <c r="BA40" s="282"/>
      <c r="BB40" s="282"/>
      <c r="BC40" s="282"/>
      <c r="BD40" s="282"/>
      <c r="BE40" s="282"/>
      <c r="BF40" s="281"/>
      <c r="BG40" s="282"/>
      <c r="BH40" s="282"/>
      <c r="BI40" s="282"/>
      <c r="BJ40" s="282"/>
      <c r="BK40" s="282"/>
      <c r="BL40" s="282"/>
      <c r="BM40" s="282"/>
      <c r="BN40" s="282"/>
      <c r="BO40" s="283"/>
      <c r="BP40" s="281"/>
      <c r="BQ40" s="282"/>
      <c r="BR40" s="282"/>
      <c r="BS40" s="282"/>
      <c r="BT40" s="282"/>
      <c r="BU40" s="282"/>
      <c r="BV40" s="282"/>
      <c r="BW40" s="282"/>
      <c r="BX40" s="282"/>
      <c r="BY40" s="283"/>
      <c r="BZ40" s="284">
        <f t="shared" ref="BZ40:CA43" si="15">F40+P40+Z40+AJ40</f>
        <v>0</v>
      </c>
      <c r="CA40" s="284">
        <f t="shared" si="15"/>
        <v>3</v>
      </c>
      <c r="CB40" s="284">
        <v>3</v>
      </c>
      <c r="CC40" s="285">
        <f>(BZ40-CA40)/CB40</f>
        <v>-1</v>
      </c>
      <c r="CD40" s="284">
        <f t="shared" ref="CD40:CE43" si="16">H40+R40+AB40+AL40</f>
        <v>0</v>
      </c>
      <c r="CE40" s="284">
        <f t="shared" si="16"/>
        <v>3</v>
      </c>
      <c r="CF40" s="285">
        <f>(CD40-CE40)/CB40</f>
        <v>-1</v>
      </c>
      <c r="CG40" s="284">
        <f t="shared" ref="CG40:CH43" si="17">J40+L40+N40+T40+V40+X40+AD40+AF40+AH40+AN40+AP40+AR40</f>
        <v>9</v>
      </c>
      <c r="CH40" s="284">
        <f t="shared" si="17"/>
        <v>18</v>
      </c>
      <c r="CI40" s="285">
        <f>(CG40-CH40)/CB40</f>
        <v>-3</v>
      </c>
      <c r="CJ40" s="286">
        <v>4</v>
      </c>
    </row>
    <row r="41" spans="2:88" ht="50.1" customHeight="1" thickBot="1">
      <c r="B41" s="276">
        <v>2</v>
      </c>
      <c r="C41" s="287" t="s">
        <v>280</v>
      </c>
      <c r="D41" s="287" t="s">
        <v>281</v>
      </c>
      <c r="E41" s="278"/>
      <c r="F41" s="282">
        <v>1</v>
      </c>
      <c r="G41" s="282">
        <v>0</v>
      </c>
      <c r="H41" s="282">
        <v>1</v>
      </c>
      <c r="I41" s="282">
        <v>0</v>
      </c>
      <c r="J41" s="282">
        <v>6</v>
      </c>
      <c r="K41" s="282">
        <v>5</v>
      </c>
      <c r="L41" s="282"/>
      <c r="M41" s="282"/>
      <c r="N41" s="282"/>
      <c r="O41" s="283"/>
      <c r="P41" s="279"/>
      <c r="Q41" s="279"/>
      <c r="R41" s="279"/>
      <c r="S41" s="279"/>
      <c r="T41" s="279"/>
      <c r="U41" s="279"/>
      <c r="V41" s="279"/>
      <c r="W41" s="279"/>
      <c r="X41" s="279"/>
      <c r="Y41" s="280"/>
      <c r="Z41" s="288">
        <v>0</v>
      </c>
      <c r="AA41" s="289">
        <v>1</v>
      </c>
      <c r="AB41" s="289">
        <v>0</v>
      </c>
      <c r="AC41" s="289">
        <v>1</v>
      </c>
      <c r="AD41" s="289">
        <v>4</v>
      </c>
      <c r="AE41" s="289">
        <v>6</v>
      </c>
      <c r="AF41" s="289"/>
      <c r="AG41" s="289"/>
      <c r="AH41" s="289"/>
      <c r="AI41" s="290"/>
      <c r="AJ41" s="281">
        <v>0</v>
      </c>
      <c r="AK41" s="282">
        <v>1</v>
      </c>
      <c r="AL41" s="282">
        <v>0</v>
      </c>
      <c r="AM41" s="282">
        <v>1</v>
      </c>
      <c r="AN41" s="282">
        <v>1</v>
      </c>
      <c r="AO41" s="282">
        <v>6</v>
      </c>
      <c r="AP41" s="282"/>
      <c r="AQ41" s="282"/>
      <c r="AR41" s="282"/>
      <c r="AS41" s="283"/>
      <c r="AT41" s="282"/>
      <c r="AU41" s="283"/>
      <c r="AV41" s="282"/>
      <c r="AW41" s="282"/>
      <c r="AX41" s="282"/>
      <c r="AY41" s="282"/>
      <c r="AZ41" s="282"/>
      <c r="BA41" s="282"/>
      <c r="BB41" s="282"/>
      <c r="BC41" s="282"/>
      <c r="BD41" s="282"/>
      <c r="BE41" s="282"/>
      <c r="BF41" s="281"/>
      <c r="BG41" s="282"/>
      <c r="BH41" s="282"/>
      <c r="BI41" s="282"/>
      <c r="BJ41" s="282"/>
      <c r="BK41" s="282"/>
      <c r="BL41" s="282"/>
      <c r="BM41" s="282"/>
      <c r="BN41" s="282"/>
      <c r="BO41" s="283"/>
      <c r="BP41" s="281"/>
      <c r="BQ41" s="282"/>
      <c r="BR41" s="282"/>
      <c r="BS41" s="282"/>
      <c r="BT41" s="282"/>
      <c r="BU41" s="282"/>
      <c r="BV41" s="282"/>
      <c r="BW41" s="282"/>
      <c r="BX41" s="282"/>
      <c r="BY41" s="283"/>
      <c r="BZ41" s="284">
        <f t="shared" si="15"/>
        <v>1</v>
      </c>
      <c r="CA41" s="284">
        <f t="shared" si="15"/>
        <v>2</v>
      </c>
      <c r="CB41" s="284">
        <v>3</v>
      </c>
      <c r="CC41" s="285">
        <f>(BZ41-CA41)/CB41</f>
        <v>-0.33333333333333331</v>
      </c>
      <c r="CD41" s="284">
        <f t="shared" si="16"/>
        <v>1</v>
      </c>
      <c r="CE41" s="284">
        <f t="shared" si="16"/>
        <v>2</v>
      </c>
      <c r="CF41" s="285">
        <f>(CD41-CE41)/CB41</f>
        <v>-0.33333333333333331</v>
      </c>
      <c r="CG41" s="284">
        <f t="shared" si="17"/>
        <v>11</v>
      </c>
      <c r="CH41" s="284">
        <f t="shared" si="17"/>
        <v>17</v>
      </c>
      <c r="CI41" s="285">
        <f>(CG41-CH41)/CB41</f>
        <v>-2</v>
      </c>
      <c r="CJ41" s="286">
        <v>3</v>
      </c>
    </row>
    <row r="42" spans="2:88" ht="50.1" customHeight="1" thickBot="1">
      <c r="B42" s="276">
        <v>3</v>
      </c>
      <c r="C42" s="287" t="s">
        <v>282</v>
      </c>
      <c r="D42" s="287" t="s">
        <v>283</v>
      </c>
      <c r="E42" s="291"/>
      <c r="F42" s="282">
        <v>1</v>
      </c>
      <c r="G42" s="282">
        <v>0</v>
      </c>
      <c r="H42" s="282">
        <v>1</v>
      </c>
      <c r="I42" s="282">
        <v>0</v>
      </c>
      <c r="J42" s="282">
        <v>6</v>
      </c>
      <c r="K42" s="282">
        <v>3</v>
      </c>
      <c r="L42" s="282"/>
      <c r="M42" s="282"/>
      <c r="N42" s="282"/>
      <c r="O42" s="283"/>
      <c r="P42" s="281">
        <v>1</v>
      </c>
      <c r="Q42" s="282">
        <v>0</v>
      </c>
      <c r="R42" s="282">
        <v>1</v>
      </c>
      <c r="S42" s="282">
        <v>0</v>
      </c>
      <c r="T42" s="282">
        <v>6</v>
      </c>
      <c r="U42" s="282">
        <v>4</v>
      </c>
      <c r="V42" s="282"/>
      <c r="W42" s="282"/>
      <c r="X42" s="282"/>
      <c r="Y42" s="282"/>
      <c r="Z42" s="279"/>
      <c r="AA42" s="279"/>
      <c r="AB42" s="279"/>
      <c r="AC42" s="279"/>
      <c r="AD42" s="279"/>
      <c r="AE42" s="279"/>
      <c r="AF42" s="279"/>
      <c r="AG42" s="279"/>
      <c r="AH42" s="279"/>
      <c r="AI42" s="280"/>
      <c r="AJ42" s="281">
        <v>0</v>
      </c>
      <c r="AK42" s="282">
        <v>1</v>
      </c>
      <c r="AL42" s="282">
        <v>0</v>
      </c>
      <c r="AM42" s="282">
        <v>1</v>
      </c>
      <c r="AN42" s="282">
        <v>2</v>
      </c>
      <c r="AO42" s="282">
        <v>6</v>
      </c>
      <c r="AP42" s="282"/>
      <c r="AQ42" s="282"/>
      <c r="AR42" s="282"/>
      <c r="AS42" s="283"/>
      <c r="AT42" s="282"/>
      <c r="AU42" s="283"/>
      <c r="AV42" s="282"/>
      <c r="AW42" s="282"/>
      <c r="AX42" s="282"/>
      <c r="AY42" s="282"/>
      <c r="AZ42" s="282"/>
      <c r="BA42" s="282"/>
      <c r="BB42" s="282"/>
      <c r="BC42" s="282"/>
      <c r="BD42" s="282"/>
      <c r="BE42" s="282"/>
      <c r="BF42" s="281"/>
      <c r="BG42" s="282"/>
      <c r="BH42" s="282"/>
      <c r="BI42" s="282"/>
      <c r="BJ42" s="282"/>
      <c r="BK42" s="282"/>
      <c r="BL42" s="282"/>
      <c r="BM42" s="282"/>
      <c r="BN42" s="282"/>
      <c r="BO42" s="283"/>
      <c r="BP42" s="281"/>
      <c r="BQ42" s="282"/>
      <c r="BR42" s="282"/>
      <c r="BS42" s="282"/>
      <c r="BT42" s="282"/>
      <c r="BU42" s="282"/>
      <c r="BV42" s="282"/>
      <c r="BW42" s="282"/>
      <c r="BX42" s="282"/>
      <c r="BY42" s="283"/>
      <c r="BZ42" s="284">
        <f t="shared" si="15"/>
        <v>2</v>
      </c>
      <c r="CA42" s="284">
        <f t="shared" si="15"/>
        <v>1</v>
      </c>
      <c r="CB42" s="284">
        <v>3</v>
      </c>
      <c r="CC42" s="285">
        <f>(BZ42-CA42)/CB42</f>
        <v>0.33333333333333331</v>
      </c>
      <c r="CD42" s="284">
        <f t="shared" si="16"/>
        <v>2</v>
      </c>
      <c r="CE42" s="284">
        <f t="shared" si="16"/>
        <v>1</v>
      </c>
      <c r="CF42" s="285">
        <f>(CD42-CE42)/CB42</f>
        <v>0.33333333333333331</v>
      </c>
      <c r="CG42" s="284">
        <f t="shared" si="17"/>
        <v>14</v>
      </c>
      <c r="CH42" s="284">
        <f t="shared" si="17"/>
        <v>13</v>
      </c>
      <c r="CI42" s="285">
        <f>(CG42-CH42)/CB42</f>
        <v>0.33333333333333331</v>
      </c>
      <c r="CJ42" s="286">
        <v>2</v>
      </c>
    </row>
    <row r="43" spans="2:88" ht="50.1" customHeight="1" thickBot="1">
      <c r="B43" s="292">
        <v>4</v>
      </c>
      <c r="C43" s="504" t="s">
        <v>284</v>
      </c>
      <c r="D43" s="504" t="s">
        <v>285</v>
      </c>
      <c r="E43" s="306"/>
      <c r="F43" s="282">
        <v>1</v>
      </c>
      <c r="G43" s="282">
        <v>0</v>
      </c>
      <c r="H43" s="282">
        <v>1</v>
      </c>
      <c r="I43" s="282">
        <v>0</v>
      </c>
      <c r="J43" s="282">
        <v>6</v>
      </c>
      <c r="K43" s="282">
        <v>1</v>
      </c>
      <c r="L43" s="282"/>
      <c r="M43" s="282"/>
      <c r="N43" s="282"/>
      <c r="O43" s="283"/>
      <c r="P43" s="281">
        <v>1</v>
      </c>
      <c r="Q43" s="282">
        <v>0</v>
      </c>
      <c r="R43" s="282">
        <v>1</v>
      </c>
      <c r="S43" s="282">
        <v>0</v>
      </c>
      <c r="T43" s="282">
        <v>6</v>
      </c>
      <c r="U43" s="282">
        <v>1</v>
      </c>
      <c r="V43" s="282"/>
      <c r="W43" s="282"/>
      <c r="X43" s="282"/>
      <c r="Y43" s="282"/>
      <c r="Z43" s="294">
        <v>1</v>
      </c>
      <c r="AA43" s="295">
        <v>0</v>
      </c>
      <c r="AB43" s="295">
        <v>1</v>
      </c>
      <c r="AC43" s="295">
        <v>0</v>
      </c>
      <c r="AD43" s="295">
        <v>6</v>
      </c>
      <c r="AE43" s="295">
        <v>2</v>
      </c>
      <c r="AF43" s="295"/>
      <c r="AG43" s="295"/>
      <c r="AH43" s="295"/>
      <c r="AI43" s="296"/>
      <c r="AJ43" s="279"/>
      <c r="AK43" s="279"/>
      <c r="AL43" s="279"/>
      <c r="AM43" s="279"/>
      <c r="AN43" s="279"/>
      <c r="AO43" s="279"/>
      <c r="AP43" s="279"/>
      <c r="AQ43" s="279"/>
      <c r="AR43" s="279"/>
      <c r="AS43" s="280"/>
      <c r="AT43" s="282"/>
      <c r="AU43" s="283"/>
      <c r="AV43" s="282"/>
      <c r="AW43" s="282"/>
      <c r="AX43" s="282"/>
      <c r="AY43" s="282"/>
      <c r="AZ43" s="282"/>
      <c r="BA43" s="282"/>
      <c r="BB43" s="282"/>
      <c r="BC43" s="282"/>
      <c r="BD43" s="282"/>
      <c r="BE43" s="282"/>
      <c r="BF43" s="281"/>
      <c r="BG43" s="282"/>
      <c r="BH43" s="282"/>
      <c r="BI43" s="282"/>
      <c r="BJ43" s="282"/>
      <c r="BK43" s="282"/>
      <c r="BL43" s="282"/>
      <c r="BM43" s="282"/>
      <c r="BN43" s="282"/>
      <c r="BO43" s="283"/>
      <c r="BP43" s="281"/>
      <c r="BQ43" s="282"/>
      <c r="BR43" s="282"/>
      <c r="BS43" s="282"/>
      <c r="BT43" s="282"/>
      <c r="BU43" s="282"/>
      <c r="BV43" s="282"/>
      <c r="BW43" s="282"/>
      <c r="BX43" s="282"/>
      <c r="BY43" s="283"/>
      <c r="BZ43" s="297">
        <f t="shared" si="15"/>
        <v>3</v>
      </c>
      <c r="CA43" s="297">
        <f t="shared" si="15"/>
        <v>0</v>
      </c>
      <c r="CB43" s="297">
        <v>3</v>
      </c>
      <c r="CC43" s="298">
        <f>(BZ43-CA43)/CB43</f>
        <v>1</v>
      </c>
      <c r="CD43" s="297">
        <f t="shared" si="16"/>
        <v>3</v>
      </c>
      <c r="CE43" s="297">
        <f t="shared" si="16"/>
        <v>0</v>
      </c>
      <c r="CF43" s="298">
        <f>(CD43-CE43)/CB43</f>
        <v>1</v>
      </c>
      <c r="CG43" s="297">
        <f t="shared" si="17"/>
        <v>18</v>
      </c>
      <c r="CH43" s="297">
        <f t="shared" si="17"/>
        <v>4</v>
      </c>
      <c r="CI43" s="298">
        <f>(CG43-CH43)/CB43</f>
        <v>4.666666666666667</v>
      </c>
      <c r="CJ43" s="299">
        <v>1</v>
      </c>
    </row>
    <row r="44" spans="2:88" ht="69.95" customHeight="1" thickBot="1">
      <c r="B44" s="258" t="s">
        <v>286</v>
      </c>
      <c r="C44" s="300"/>
      <c r="D44" s="300"/>
      <c r="E44" s="301"/>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3"/>
      <c r="CA44" s="303"/>
      <c r="CB44" s="303"/>
      <c r="CC44" s="304"/>
      <c r="CD44" s="303"/>
      <c r="CE44" s="303"/>
      <c r="CF44" s="304"/>
      <c r="CG44" s="303"/>
      <c r="CH44" s="303"/>
      <c r="CI44" s="304"/>
      <c r="CJ44" s="304"/>
    </row>
    <row r="45" spans="2:88" ht="137.25" thickBot="1">
      <c r="B45" s="264"/>
      <c r="C45" s="265" t="s">
        <v>233</v>
      </c>
      <c r="D45" s="265"/>
      <c r="E45" s="266" t="s">
        <v>234</v>
      </c>
      <c r="F45" s="267" t="s">
        <v>235</v>
      </c>
      <c r="G45" s="267" t="s">
        <v>236</v>
      </c>
      <c r="H45" s="267" t="s">
        <v>237</v>
      </c>
      <c r="I45" s="267" t="s">
        <v>238</v>
      </c>
      <c r="J45" s="268" t="s">
        <v>239</v>
      </c>
      <c r="K45" s="269"/>
      <c r="L45" s="269"/>
      <c r="M45" s="269"/>
      <c r="N45" s="269"/>
      <c r="O45" s="270"/>
      <c r="P45" s="267" t="s">
        <v>235</v>
      </c>
      <c r="Q45" s="267" t="s">
        <v>236</v>
      </c>
      <c r="R45" s="267" t="s">
        <v>237</v>
      </c>
      <c r="S45" s="267" t="s">
        <v>238</v>
      </c>
      <c r="T45" s="268" t="s">
        <v>239</v>
      </c>
      <c r="U45" s="269"/>
      <c r="V45" s="269"/>
      <c r="W45" s="269"/>
      <c r="X45" s="269"/>
      <c r="Y45" s="269"/>
      <c r="Z45" s="271" t="s">
        <v>235</v>
      </c>
      <c r="AA45" s="267" t="s">
        <v>236</v>
      </c>
      <c r="AB45" s="267" t="s">
        <v>237</v>
      </c>
      <c r="AC45" s="267" t="s">
        <v>238</v>
      </c>
      <c r="AD45" s="268" t="s">
        <v>239</v>
      </c>
      <c r="AE45" s="269"/>
      <c r="AF45" s="269"/>
      <c r="AG45" s="269"/>
      <c r="AH45" s="269"/>
      <c r="AI45" s="270"/>
      <c r="AJ45" s="267" t="s">
        <v>235</v>
      </c>
      <c r="AK45" s="267" t="s">
        <v>236</v>
      </c>
      <c r="AL45" s="267" t="s">
        <v>237</v>
      </c>
      <c r="AM45" s="267" t="s">
        <v>238</v>
      </c>
      <c r="AN45" s="268" t="s">
        <v>239</v>
      </c>
      <c r="AO45" s="269"/>
      <c r="AP45" s="269"/>
      <c r="AQ45" s="269"/>
      <c r="AR45" s="269"/>
      <c r="AS45" s="270"/>
      <c r="AT45" s="269"/>
      <c r="AU45" s="270"/>
      <c r="AV45" s="269"/>
      <c r="AW45" s="269"/>
      <c r="AX45" s="269"/>
      <c r="AY45" s="269"/>
      <c r="AZ45" s="269"/>
      <c r="BA45" s="269"/>
      <c r="BB45" s="269"/>
      <c r="BC45" s="269"/>
      <c r="BD45" s="269"/>
      <c r="BE45" s="269"/>
      <c r="BF45" s="272"/>
      <c r="BG45" s="269"/>
      <c r="BH45" s="269"/>
      <c r="BI45" s="269"/>
      <c r="BJ45" s="269"/>
      <c r="BK45" s="269"/>
      <c r="BL45" s="269"/>
      <c r="BM45" s="269"/>
      <c r="BN45" s="269"/>
      <c r="BO45" s="270"/>
      <c r="BP45" s="272"/>
      <c r="BQ45" s="269"/>
      <c r="BR45" s="269"/>
      <c r="BS45" s="269"/>
      <c r="BT45" s="269"/>
      <c r="BU45" s="269"/>
      <c r="BV45" s="269"/>
      <c r="BW45" s="269"/>
      <c r="BX45" s="269"/>
      <c r="BY45" s="270"/>
      <c r="BZ45" s="273" t="s">
        <v>235</v>
      </c>
      <c r="CA45" s="273" t="s">
        <v>236</v>
      </c>
      <c r="CB45" s="273" t="s">
        <v>240</v>
      </c>
      <c r="CC45" s="274" t="s">
        <v>259</v>
      </c>
      <c r="CD45" s="273" t="s">
        <v>237</v>
      </c>
      <c r="CE45" s="273" t="s">
        <v>238</v>
      </c>
      <c r="CF45" s="274" t="s">
        <v>242</v>
      </c>
      <c r="CG45" s="273" t="s">
        <v>243</v>
      </c>
      <c r="CH45" s="273" t="s">
        <v>244</v>
      </c>
      <c r="CI45" s="274" t="s">
        <v>260</v>
      </c>
      <c r="CJ45" s="275" t="s">
        <v>246</v>
      </c>
    </row>
    <row r="46" spans="2:88" ht="50.1" customHeight="1" thickBot="1">
      <c r="B46" s="276">
        <v>1</v>
      </c>
      <c r="C46" s="287" t="s">
        <v>287</v>
      </c>
      <c r="D46" s="287" t="s">
        <v>288</v>
      </c>
      <c r="E46" s="278"/>
      <c r="F46" s="279"/>
      <c r="G46" s="279"/>
      <c r="H46" s="279"/>
      <c r="I46" s="279"/>
      <c r="J46" s="279"/>
      <c r="K46" s="279"/>
      <c r="L46" s="279"/>
      <c r="M46" s="279"/>
      <c r="N46" s="279"/>
      <c r="O46" s="280"/>
      <c r="P46" s="281">
        <v>0</v>
      </c>
      <c r="Q46" s="282">
        <v>1</v>
      </c>
      <c r="R46" s="282">
        <v>0</v>
      </c>
      <c r="S46" s="282">
        <v>1</v>
      </c>
      <c r="T46" s="282">
        <v>2</v>
      </c>
      <c r="U46" s="282">
        <v>6</v>
      </c>
      <c r="V46" s="282"/>
      <c r="W46" s="282"/>
      <c r="X46" s="282"/>
      <c r="Y46" s="282"/>
      <c r="Z46" s="281">
        <v>0</v>
      </c>
      <c r="AA46" s="282">
        <v>1</v>
      </c>
      <c r="AB46" s="282">
        <v>0</v>
      </c>
      <c r="AC46" s="282">
        <v>1</v>
      </c>
      <c r="AD46" s="282">
        <v>0</v>
      </c>
      <c r="AE46" s="282">
        <v>6</v>
      </c>
      <c r="AF46" s="282"/>
      <c r="AG46" s="282"/>
      <c r="AH46" s="282"/>
      <c r="AI46" s="283"/>
      <c r="AJ46" s="281">
        <v>0</v>
      </c>
      <c r="AK46" s="282">
        <v>1</v>
      </c>
      <c r="AL46" s="282">
        <v>0</v>
      </c>
      <c r="AM46" s="282">
        <v>1</v>
      </c>
      <c r="AN46" s="282">
        <v>5</v>
      </c>
      <c r="AO46" s="282">
        <v>6</v>
      </c>
      <c r="AP46" s="282"/>
      <c r="AQ46" s="282"/>
      <c r="AR46" s="282"/>
      <c r="AS46" s="283"/>
      <c r="AT46" s="282"/>
      <c r="AU46" s="283"/>
      <c r="AV46" s="282"/>
      <c r="AW46" s="282"/>
      <c r="AX46" s="282"/>
      <c r="AY46" s="282"/>
      <c r="AZ46" s="282"/>
      <c r="BA46" s="282"/>
      <c r="BB46" s="282"/>
      <c r="BC46" s="282"/>
      <c r="BD46" s="282"/>
      <c r="BE46" s="282"/>
      <c r="BF46" s="281"/>
      <c r="BG46" s="282"/>
      <c r="BH46" s="282"/>
      <c r="BI46" s="282"/>
      <c r="BJ46" s="282"/>
      <c r="BK46" s="282"/>
      <c r="BL46" s="282"/>
      <c r="BM46" s="282"/>
      <c r="BN46" s="282"/>
      <c r="BO46" s="283"/>
      <c r="BP46" s="281"/>
      <c r="BQ46" s="282"/>
      <c r="BR46" s="282"/>
      <c r="BS46" s="282"/>
      <c r="BT46" s="282"/>
      <c r="BU46" s="282"/>
      <c r="BV46" s="282"/>
      <c r="BW46" s="282"/>
      <c r="BX46" s="282"/>
      <c r="BY46" s="283"/>
      <c r="BZ46" s="284">
        <f t="shared" ref="BZ46:CA49" si="18">F46+P46+Z46+AJ46</f>
        <v>0</v>
      </c>
      <c r="CA46" s="284">
        <f t="shared" si="18"/>
        <v>3</v>
      </c>
      <c r="CB46" s="284">
        <v>3</v>
      </c>
      <c r="CC46" s="285">
        <f>(BZ46-CA46)/CB46</f>
        <v>-1</v>
      </c>
      <c r="CD46" s="284">
        <f t="shared" ref="CD46:CE49" si="19">H46+R46+AB46+AL46</f>
        <v>0</v>
      </c>
      <c r="CE46" s="284">
        <f t="shared" si="19"/>
        <v>3</v>
      </c>
      <c r="CF46" s="285">
        <f>(CD46-CE46)/CB46</f>
        <v>-1</v>
      </c>
      <c r="CG46" s="284">
        <f t="shared" ref="CG46:CH49" si="20">J46+L46+N46+T46+V46+X46+AD46+AF46+AH46+AN46+AP46+AR46</f>
        <v>7</v>
      </c>
      <c r="CH46" s="284">
        <f t="shared" si="20"/>
        <v>18</v>
      </c>
      <c r="CI46" s="285">
        <f>(CG46-CH46)/CB46</f>
        <v>-3.6666666666666665</v>
      </c>
      <c r="CJ46" s="286">
        <v>4</v>
      </c>
    </row>
    <row r="47" spans="2:88" ht="50.1" customHeight="1" thickBot="1">
      <c r="B47" s="276">
        <v>2</v>
      </c>
      <c r="C47" s="287" t="s">
        <v>289</v>
      </c>
      <c r="D47" s="287" t="s">
        <v>290</v>
      </c>
      <c r="E47" s="291"/>
      <c r="F47" s="282">
        <v>1</v>
      </c>
      <c r="G47" s="282">
        <v>0</v>
      </c>
      <c r="H47" s="282">
        <v>1</v>
      </c>
      <c r="I47" s="282">
        <v>0</v>
      </c>
      <c r="J47" s="282">
        <v>6</v>
      </c>
      <c r="K47" s="282">
        <v>2</v>
      </c>
      <c r="L47" s="282"/>
      <c r="M47" s="282"/>
      <c r="N47" s="282"/>
      <c r="O47" s="283"/>
      <c r="P47" s="279"/>
      <c r="Q47" s="279"/>
      <c r="R47" s="279"/>
      <c r="S47" s="279"/>
      <c r="T47" s="279"/>
      <c r="U47" s="279"/>
      <c r="V47" s="279"/>
      <c r="W47" s="279"/>
      <c r="X47" s="279"/>
      <c r="Y47" s="280"/>
      <c r="Z47" s="288">
        <v>1</v>
      </c>
      <c r="AA47" s="289">
        <v>0</v>
      </c>
      <c r="AB47" s="289">
        <v>1</v>
      </c>
      <c r="AC47" s="289">
        <v>0</v>
      </c>
      <c r="AD47" s="289">
        <v>6</v>
      </c>
      <c r="AE47" s="289">
        <v>3</v>
      </c>
      <c r="AF47" s="289"/>
      <c r="AG47" s="289"/>
      <c r="AH47" s="289"/>
      <c r="AI47" s="290"/>
      <c r="AJ47" s="281">
        <v>1</v>
      </c>
      <c r="AK47" s="282">
        <v>0</v>
      </c>
      <c r="AL47" s="282">
        <v>1</v>
      </c>
      <c r="AM47" s="282">
        <v>0</v>
      </c>
      <c r="AN47" s="282">
        <v>6</v>
      </c>
      <c r="AO47" s="282">
        <v>0</v>
      </c>
      <c r="AP47" s="282"/>
      <c r="AQ47" s="282"/>
      <c r="AR47" s="282"/>
      <c r="AS47" s="283"/>
      <c r="AT47" s="282"/>
      <c r="AU47" s="283"/>
      <c r="AV47" s="282"/>
      <c r="AW47" s="282"/>
      <c r="AX47" s="282"/>
      <c r="AY47" s="282"/>
      <c r="AZ47" s="282"/>
      <c r="BA47" s="282"/>
      <c r="BB47" s="282"/>
      <c r="BC47" s="282"/>
      <c r="BD47" s="282"/>
      <c r="BE47" s="282"/>
      <c r="BF47" s="281"/>
      <c r="BG47" s="282"/>
      <c r="BH47" s="282"/>
      <c r="BI47" s="282"/>
      <c r="BJ47" s="282"/>
      <c r="BK47" s="282"/>
      <c r="BL47" s="282"/>
      <c r="BM47" s="282"/>
      <c r="BN47" s="282"/>
      <c r="BO47" s="283"/>
      <c r="BP47" s="281"/>
      <c r="BQ47" s="282"/>
      <c r="BR47" s="282"/>
      <c r="BS47" s="282"/>
      <c r="BT47" s="282"/>
      <c r="BU47" s="282"/>
      <c r="BV47" s="282"/>
      <c r="BW47" s="282"/>
      <c r="BX47" s="282"/>
      <c r="BY47" s="283"/>
      <c r="BZ47" s="284">
        <f t="shared" si="18"/>
        <v>3</v>
      </c>
      <c r="CA47" s="284">
        <f t="shared" si="18"/>
        <v>0</v>
      </c>
      <c r="CB47" s="284">
        <v>3</v>
      </c>
      <c r="CC47" s="285">
        <f>(BZ47-CA47)/CB47</f>
        <v>1</v>
      </c>
      <c r="CD47" s="284">
        <f t="shared" si="19"/>
        <v>3</v>
      </c>
      <c r="CE47" s="284">
        <f t="shared" si="19"/>
        <v>0</v>
      </c>
      <c r="CF47" s="285">
        <f>(CD47-CE47)/CB47</f>
        <v>1</v>
      </c>
      <c r="CG47" s="284">
        <f t="shared" si="20"/>
        <v>18</v>
      </c>
      <c r="CH47" s="284">
        <f t="shared" si="20"/>
        <v>5</v>
      </c>
      <c r="CI47" s="285">
        <f>(CG47-CH47)/CB47</f>
        <v>4.333333333333333</v>
      </c>
      <c r="CJ47" s="286">
        <v>1</v>
      </c>
    </row>
    <row r="48" spans="2:88" ht="50.1" customHeight="1" thickBot="1">
      <c r="B48" s="276">
        <v>3</v>
      </c>
      <c r="C48" s="287" t="s">
        <v>291</v>
      </c>
      <c r="D48" s="287" t="s">
        <v>292</v>
      </c>
      <c r="E48" s="278"/>
      <c r="F48" s="282">
        <v>1</v>
      </c>
      <c r="G48" s="282">
        <v>0</v>
      </c>
      <c r="H48" s="282">
        <v>1</v>
      </c>
      <c r="I48" s="282">
        <v>0</v>
      </c>
      <c r="J48" s="282">
        <v>6</v>
      </c>
      <c r="K48" s="282">
        <v>0</v>
      </c>
      <c r="L48" s="282"/>
      <c r="M48" s="282"/>
      <c r="N48" s="282"/>
      <c r="O48" s="283"/>
      <c r="P48" s="281">
        <v>0</v>
      </c>
      <c r="Q48" s="282">
        <v>1</v>
      </c>
      <c r="R48" s="282">
        <v>0</v>
      </c>
      <c r="S48" s="282">
        <v>1</v>
      </c>
      <c r="T48" s="282">
        <v>3</v>
      </c>
      <c r="U48" s="282">
        <v>6</v>
      </c>
      <c r="V48" s="282"/>
      <c r="W48" s="282"/>
      <c r="X48" s="282"/>
      <c r="Y48" s="282"/>
      <c r="Z48" s="279"/>
      <c r="AA48" s="279"/>
      <c r="AB48" s="279"/>
      <c r="AC48" s="279"/>
      <c r="AD48" s="279"/>
      <c r="AE48" s="279"/>
      <c r="AF48" s="279"/>
      <c r="AG48" s="279"/>
      <c r="AH48" s="279"/>
      <c r="AI48" s="280"/>
      <c r="AJ48" s="281">
        <v>1</v>
      </c>
      <c r="AK48" s="282">
        <v>0</v>
      </c>
      <c r="AL48" s="282">
        <v>1</v>
      </c>
      <c r="AM48" s="282">
        <v>0</v>
      </c>
      <c r="AN48" s="282">
        <v>6</v>
      </c>
      <c r="AO48" s="282">
        <v>2</v>
      </c>
      <c r="AP48" s="282"/>
      <c r="AQ48" s="282"/>
      <c r="AR48" s="282"/>
      <c r="AS48" s="283"/>
      <c r="AT48" s="282"/>
      <c r="AU48" s="283"/>
      <c r="AV48" s="282"/>
      <c r="AW48" s="282"/>
      <c r="AX48" s="282"/>
      <c r="AY48" s="282"/>
      <c r="AZ48" s="282"/>
      <c r="BA48" s="282"/>
      <c r="BB48" s="282"/>
      <c r="BC48" s="282"/>
      <c r="BD48" s="282"/>
      <c r="BE48" s="282"/>
      <c r="BF48" s="281"/>
      <c r="BG48" s="282"/>
      <c r="BH48" s="282"/>
      <c r="BI48" s="282"/>
      <c r="BJ48" s="282"/>
      <c r="BK48" s="282"/>
      <c r="BL48" s="282"/>
      <c r="BM48" s="282"/>
      <c r="BN48" s="282"/>
      <c r="BO48" s="283"/>
      <c r="BP48" s="281"/>
      <c r="BQ48" s="282"/>
      <c r="BR48" s="282"/>
      <c r="BS48" s="282"/>
      <c r="BT48" s="282"/>
      <c r="BU48" s="282"/>
      <c r="BV48" s="282"/>
      <c r="BW48" s="282"/>
      <c r="BX48" s="282"/>
      <c r="BY48" s="283"/>
      <c r="BZ48" s="284">
        <f t="shared" si="18"/>
        <v>2</v>
      </c>
      <c r="CA48" s="284">
        <f t="shared" si="18"/>
        <v>1</v>
      </c>
      <c r="CB48" s="284">
        <v>3</v>
      </c>
      <c r="CC48" s="285">
        <f>(BZ48-CA48)/CB48</f>
        <v>0.33333333333333331</v>
      </c>
      <c r="CD48" s="284">
        <f t="shared" si="19"/>
        <v>2</v>
      </c>
      <c r="CE48" s="284">
        <f t="shared" si="19"/>
        <v>1</v>
      </c>
      <c r="CF48" s="285">
        <f>(CD48-CE48)/CB48</f>
        <v>0.33333333333333331</v>
      </c>
      <c r="CG48" s="284">
        <f t="shared" si="20"/>
        <v>15</v>
      </c>
      <c r="CH48" s="284">
        <f t="shared" si="20"/>
        <v>8</v>
      </c>
      <c r="CI48" s="285">
        <f>(CG48-CH48)/CB48</f>
        <v>2.3333333333333335</v>
      </c>
      <c r="CJ48" s="286">
        <v>2</v>
      </c>
    </row>
    <row r="49" spans="2:88" ht="50.1" customHeight="1" thickBot="1">
      <c r="B49" s="292">
        <v>4</v>
      </c>
      <c r="C49" s="504" t="s">
        <v>293</v>
      </c>
      <c r="D49" s="504" t="s">
        <v>294</v>
      </c>
      <c r="E49" s="293"/>
      <c r="F49" s="282">
        <v>1</v>
      </c>
      <c r="G49" s="282">
        <v>0</v>
      </c>
      <c r="H49" s="282">
        <v>1</v>
      </c>
      <c r="I49" s="282">
        <v>0</v>
      </c>
      <c r="J49" s="282">
        <v>6</v>
      </c>
      <c r="K49" s="282">
        <v>5</v>
      </c>
      <c r="L49" s="282"/>
      <c r="M49" s="282"/>
      <c r="N49" s="282"/>
      <c r="O49" s="283"/>
      <c r="P49" s="281">
        <v>0</v>
      </c>
      <c r="Q49" s="282">
        <v>1</v>
      </c>
      <c r="R49" s="282">
        <v>0</v>
      </c>
      <c r="S49" s="282">
        <v>1</v>
      </c>
      <c r="T49" s="282">
        <v>0</v>
      </c>
      <c r="U49" s="282">
        <v>6</v>
      </c>
      <c r="V49" s="282"/>
      <c r="W49" s="282"/>
      <c r="X49" s="282"/>
      <c r="Y49" s="282"/>
      <c r="Z49" s="294">
        <v>0</v>
      </c>
      <c r="AA49" s="295">
        <v>1</v>
      </c>
      <c r="AB49" s="295">
        <v>0</v>
      </c>
      <c r="AC49" s="295">
        <v>1</v>
      </c>
      <c r="AD49" s="295">
        <v>2</v>
      </c>
      <c r="AE49" s="295">
        <v>6</v>
      </c>
      <c r="AF49" s="295"/>
      <c r="AG49" s="295"/>
      <c r="AH49" s="295"/>
      <c r="AI49" s="296"/>
      <c r="AJ49" s="279"/>
      <c r="AK49" s="279"/>
      <c r="AL49" s="279"/>
      <c r="AM49" s="279"/>
      <c r="AN49" s="279"/>
      <c r="AO49" s="279"/>
      <c r="AP49" s="279"/>
      <c r="AQ49" s="279"/>
      <c r="AR49" s="279"/>
      <c r="AS49" s="280"/>
      <c r="AT49" s="282"/>
      <c r="AU49" s="283"/>
      <c r="AV49" s="282"/>
      <c r="AW49" s="282"/>
      <c r="AX49" s="282"/>
      <c r="AY49" s="282"/>
      <c r="AZ49" s="282"/>
      <c r="BA49" s="282"/>
      <c r="BB49" s="282"/>
      <c r="BC49" s="282"/>
      <c r="BD49" s="282"/>
      <c r="BE49" s="282"/>
      <c r="BF49" s="281"/>
      <c r="BG49" s="282"/>
      <c r="BH49" s="282"/>
      <c r="BI49" s="282"/>
      <c r="BJ49" s="282"/>
      <c r="BK49" s="282"/>
      <c r="BL49" s="282"/>
      <c r="BM49" s="282"/>
      <c r="BN49" s="282"/>
      <c r="BO49" s="283"/>
      <c r="BP49" s="281"/>
      <c r="BQ49" s="282"/>
      <c r="BR49" s="282"/>
      <c r="BS49" s="282"/>
      <c r="BT49" s="282"/>
      <c r="BU49" s="282"/>
      <c r="BV49" s="282"/>
      <c r="BW49" s="282"/>
      <c r="BX49" s="282"/>
      <c r="BY49" s="283"/>
      <c r="BZ49" s="297">
        <f t="shared" si="18"/>
        <v>1</v>
      </c>
      <c r="CA49" s="297">
        <f t="shared" si="18"/>
        <v>2</v>
      </c>
      <c r="CB49" s="297">
        <v>3</v>
      </c>
      <c r="CC49" s="298">
        <f>(BZ49-CA49)/CB49</f>
        <v>-0.33333333333333331</v>
      </c>
      <c r="CD49" s="297">
        <f t="shared" si="19"/>
        <v>1</v>
      </c>
      <c r="CE49" s="297">
        <f t="shared" si="19"/>
        <v>2</v>
      </c>
      <c r="CF49" s="298">
        <f>(CD49-CE49)/CB49</f>
        <v>-0.33333333333333331</v>
      </c>
      <c r="CG49" s="297">
        <f t="shared" si="20"/>
        <v>8</v>
      </c>
      <c r="CH49" s="297">
        <f t="shared" si="20"/>
        <v>17</v>
      </c>
      <c r="CI49" s="298">
        <f>(CG49-CH49)/CB49</f>
        <v>-3</v>
      </c>
      <c r="CJ49" s="299">
        <v>3</v>
      </c>
    </row>
    <row r="50" spans="2:88" ht="69.95" customHeight="1" thickBot="1">
      <c r="B50" s="258" t="s">
        <v>295</v>
      </c>
      <c r="C50" s="300"/>
      <c r="D50" s="300"/>
      <c r="E50" s="301"/>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3"/>
      <c r="CA50" s="303"/>
      <c r="CB50" s="303"/>
      <c r="CC50" s="304"/>
      <c r="CD50" s="303"/>
      <c r="CE50" s="303"/>
      <c r="CF50" s="304"/>
      <c r="CG50" s="303"/>
      <c r="CH50" s="303"/>
      <c r="CI50" s="304"/>
      <c r="CJ50" s="304"/>
    </row>
    <row r="51" spans="2:88" ht="137.25" thickBot="1">
      <c r="B51" s="264"/>
      <c r="C51" s="265" t="s">
        <v>233</v>
      </c>
      <c r="D51" s="265"/>
      <c r="E51" s="266" t="s">
        <v>234</v>
      </c>
      <c r="F51" s="267" t="s">
        <v>235</v>
      </c>
      <c r="G51" s="267" t="s">
        <v>236</v>
      </c>
      <c r="H51" s="267" t="s">
        <v>237</v>
      </c>
      <c r="I51" s="267" t="s">
        <v>238</v>
      </c>
      <c r="J51" s="268" t="s">
        <v>239</v>
      </c>
      <c r="K51" s="269"/>
      <c r="L51" s="269"/>
      <c r="M51" s="269"/>
      <c r="N51" s="269"/>
      <c r="O51" s="270"/>
      <c r="P51" s="267" t="s">
        <v>235</v>
      </c>
      <c r="Q51" s="267" t="s">
        <v>236</v>
      </c>
      <c r="R51" s="267" t="s">
        <v>237</v>
      </c>
      <c r="S51" s="267" t="s">
        <v>238</v>
      </c>
      <c r="T51" s="268" t="s">
        <v>239</v>
      </c>
      <c r="U51" s="269"/>
      <c r="V51" s="269"/>
      <c r="W51" s="269"/>
      <c r="X51" s="269"/>
      <c r="Y51" s="269"/>
      <c r="Z51" s="271" t="s">
        <v>235</v>
      </c>
      <c r="AA51" s="267" t="s">
        <v>236</v>
      </c>
      <c r="AB51" s="267" t="s">
        <v>237</v>
      </c>
      <c r="AC51" s="267" t="s">
        <v>238</v>
      </c>
      <c r="AD51" s="268" t="s">
        <v>239</v>
      </c>
      <c r="AE51" s="269"/>
      <c r="AF51" s="269"/>
      <c r="AG51" s="269"/>
      <c r="AH51" s="269"/>
      <c r="AI51" s="270"/>
      <c r="AJ51" s="267" t="s">
        <v>235</v>
      </c>
      <c r="AK51" s="267" t="s">
        <v>236</v>
      </c>
      <c r="AL51" s="267" t="s">
        <v>237</v>
      </c>
      <c r="AM51" s="267" t="s">
        <v>238</v>
      </c>
      <c r="AN51" s="268" t="s">
        <v>239</v>
      </c>
      <c r="AO51" s="269"/>
      <c r="AP51" s="269"/>
      <c r="AQ51" s="269"/>
      <c r="AR51" s="269"/>
      <c r="AS51" s="270"/>
      <c r="AT51" s="269"/>
      <c r="AU51" s="270"/>
      <c r="AV51" s="269"/>
      <c r="AW51" s="269"/>
      <c r="AX51" s="269"/>
      <c r="AY51" s="269"/>
      <c r="AZ51" s="269"/>
      <c r="BA51" s="269"/>
      <c r="BB51" s="269"/>
      <c r="BC51" s="269"/>
      <c r="BD51" s="269"/>
      <c r="BE51" s="269"/>
      <c r="BF51" s="272"/>
      <c r="BG51" s="269"/>
      <c r="BH51" s="269"/>
      <c r="BI51" s="269"/>
      <c r="BJ51" s="269"/>
      <c r="BK51" s="269"/>
      <c r="BL51" s="269"/>
      <c r="BM51" s="269"/>
      <c r="BN51" s="269"/>
      <c r="BO51" s="270"/>
      <c r="BP51" s="272"/>
      <c r="BQ51" s="269"/>
      <c r="BR51" s="269"/>
      <c r="BS51" s="269"/>
      <c r="BT51" s="269"/>
      <c r="BU51" s="269"/>
      <c r="BV51" s="269"/>
      <c r="BW51" s="269"/>
      <c r="BX51" s="269"/>
      <c r="BY51" s="270"/>
      <c r="BZ51" s="273" t="s">
        <v>235</v>
      </c>
      <c r="CA51" s="273" t="s">
        <v>236</v>
      </c>
      <c r="CB51" s="273" t="s">
        <v>240</v>
      </c>
      <c r="CC51" s="274" t="s">
        <v>259</v>
      </c>
      <c r="CD51" s="273" t="s">
        <v>237</v>
      </c>
      <c r="CE51" s="273" t="s">
        <v>238</v>
      </c>
      <c r="CF51" s="274" t="s">
        <v>242</v>
      </c>
      <c r="CG51" s="273" t="s">
        <v>243</v>
      </c>
      <c r="CH51" s="273" t="s">
        <v>244</v>
      </c>
      <c r="CI51" s="274" t="s">
        <v>260</v>
      </c>
      <c r="CJ51" s="275" t="s">
        <v>246</v>
      </c>
    </row>
    <row r="52" spans="2:88" ht="50.1" customHeight="1" thickBot="1">
      <c r="B52" s="276">
        <v>1</v>
      </c>
      <c r="C52" s="287" t="s">
        <v>296</v>
      </c>
      <c r="D52" s="287" t="s">
        <v>297</v>
      </c>
      <c r="E52" s="278"/>
      <c r="F52" s="279"/>
      <c r="G52" s="279"/>
      <c r="H52" s="279"/>
      <c r="I52" s="279"/>
      <c r="J52" s="279"/>
      <c r="K52" s="279"/>
      <c r="L52" s="279"/>
      <c r="M52" s="279"/>
      <c r="N52" s="279"/>
      <c r="O52" s="280"/>
      <c r="P52" s="281">
        <v>1</v>
      </c>
      <c r="Q52" s="282">
        <v>0</v>
      </c>
      <c r="R52" s="282">
        <v>1</v>
      </c>
      <c r="S52" s="282">
        <v>0</v>
      </c>
      <c r="T52" s="282">
        <v>6</v>
      </c>
      <c r="U52" s="282">
        <v>0</v>
      </c>
      <c r="V52" s="282"/>
      <c r="W52" s="282"/>
      <c r="X52" s="282"/>
      <c r="Y52" s="282"/>
      <c r="Z52" s="281">
        <v>1</v>
      </c>
      <c r="AA52" s="282">
        <v>0</v>
      </c>
      <c r="AB52" s="282">
        <v>1</v>
      </c>
      <c r="AC52" s="282">
        <v>0</v>
      </c>
      <c r="AD52" s="282">
        <v>6</v>
      </c>
      <c r="AE52" s="282">
        <v>2</v>
      </c>
      <c r="AF52" s="282"/>
      <c r="AG52" s="282"/>
      <c r="AH52" s="282"/>
      <c r="AI52" s="283"/>
      <c r="AJ52" s="281">
        <v>1</v>
      </c>
      <c r="AK52" s="282">
        <v>0</v>
      </c>
      <c r="AL52" s="282">
        <v>1</v>
      </c>
      <c r="AM52" s="282">
        <v>0</v>
      </c>
      <c r="AN52" s="282">
        <v>6</v>
      </c>
      <c r="AO52" s="282">
        <v>4</v>
      </c>
      <c r="AP52" s="282"/>
      <c r="AQ52" s="282"/>
      <c r="AR52" s="282"/>
      <c r="AS52" s="283"/>
      <c r="AT52" s="282"/>
      <c r="AU52" s="283"/>
      <c r="AV52" s="282"/>
      <c r="AW52" s="282"/>
      <c r="AX52" s="282"/>
      <c r="AY52" s="282"/>
      <c r="AZ52" s="282"/>
      <c r="BA52" s="282"/>
      <c r="BB52" s="282"/>
      <c r="BC52" s="282"/>
      <c r="BD52" s="282"/>
      <c r="BE52" s="282"/>
      <c r="BF52" s="281"/>
      <c r="BG52" s="282"/>
      <c r="BH52" s="282"/>
      <c r="BI52" s="282"/>
      <c r="BJ52" s="282"/>
      <c r="BK52" s="282"/>
      <c r="BL52" s="282"/>
      <c r="BM52" s="282"/>
      <c r="BN52" s="282"/>
      <c r="BO52" s="283"/>
      <c r="BP52" s="281"/>
      <c r="BQ52" s="282"/>
      <c r="BR52" s="282"/>
      <c r="BS52" s="282"/>
      <c r="BT52" s="282"/>
      <c r="BU52" s="282"/>
      <c r="BV52" s="282"/>
      <c r="BW52" s="282"/>
      <c r="BX52" s="282"/>
      <c r="BY52" s="283"/>
      <c r="BZ52" s="284">
        <f t="shared" ref="BZ52:CA55" si="21">F52+P52+Z52+AJ52</f>
        <v>3</v>
      </c>
      <c r="CA52" s="284">
        <f t="shared" si="21"/>
        <v>0</v>
      </c>
      <c r="CB52" s="284">
        <v>3</v>
      </c>
      <c r="CC52" s="285">
        <f>(BZ52-CA52)/CB52</f>
        <v>1</v>
      </c>
      <c r="CD52" s="284">
        <f t="shared" ref="CD52:CE55" si="22">H52+R52+AB52+AL52</f>
        <v>3</v>
      </c>
      <c r="CE52" s="284">
        <f t="shared" si="22"/>
        <v>0</v>
      </c>
      <c r="CF52" s="285">
        <f>(CD52-CE52)/CB52</f>
        <v>1</v>
      </c>
      <c r="CG52" s="284">
        <f t="shared" ref="CG52:CH55" si="23">J52+L52+N52+T52+V52+X52+AD52+AF52+AH52+AN52+AP52+AR52</f>
        <v>18</v>
      </c>
      <c r="CH52" s="284">
        <f t="shared" si="23"/>
        <v>6</v>
      </c>
      <c r="CI52" s="285">
        <f>(CG52-CH52)/CB52</f>
        <v>4</v>
      </c>
      <c r="CJ52" s="286">
        <v>1</v>
      </c>
    </row>
    <row r="53" spans="2:88" ht="50.1" customHeight="1" thickBot="1">
      <c r="B53" s="276">
        <v>2</v>
      </c>
      <c r="C53" s="287" t="s">
        <v>298</v>
      </c>
      <c r="D53" s="287" t="s">
        <v>299</v>
      </c>
      <c r="E53" s="291"/>
      <c r="F53" s="282">
        <v>0</v>
      </c>
      <c r="G53" s="282">
        <v>1</v>
      </c>
      <c r="H53" s="282">
        <v>0</v>
      </c>
      <c r="I53" s="282">
        <v>1</v>
      </c>
      <c r="J53" s="282">
        <v>0</v>
      </c>
      <c r="K53" s="282">
        <v>6</v>
      </c>
      <c r="L53" s="282"/>
      <c r="M53" s="282"/>
      <c r="N53" s="282"/>
      <c r="O53" s="283"/>
      <c r="P53" s="279"/>
      <c r="Q53" s="279"/>
      <c r="R53" s="279"/>
      <c r="S53" s="279"/>
      <c r="T53" s="279"/>
      <c r="U53" s="279"/>
      <c r="V53" s="279"/>
      <c r="W53" s="279"/>
      <c r="X53" s="279"/>
      <c r="Y53" s="280"/>
      <c r="Z53" s="288">
        <v>0</v>
      </c>
      <c r="AA53" s="289">
        <v>1</v>
      </c>
      <c r="AB53" s="289">
        <v>0</v>
      </c>
      <c r="AC53" s="289">
        <v>1</v>
      </c>
      <c r="AD53" s="289">
        <v>4</v>
      </c>
      <c r="AE53" s="289">
        <v>6</v>
      </c>
      <c r="AF53" s="289"/>
      <c r="AG53" s="289"/>
      <c r="AH53" s="289"/>
      <c r="AI53" s="290"/>
      <c r="AJ53" s="281">
        <v>0</v>
      </c>
      <c r="AK53" s="282">
        <v>1</v>
      </c>
      <c r="AL53" s="282">
        <v>0</v>
      </c>
      <c r="AM53" s="282">
        <v>1</v>
      </c>
      <c r="AN53" s="282">
        <v>1</v>
      </c>
      <c r="AO53" s="282">
        <v>6</v>
      </c>
      <c r="AP53" s="282"/>
      <c r="AQ53" s="282"/>
      <c r="AR53" s="282"/>
      <c r="AS53" s="283"/>
      <c r="AT53" s="282"/>
      <c r="AU53" s="283"/>
      <c r="AV53" s="282"/>
      <c r="AW53" s="282"/>
      <c r="AX53" s="282"/>
      <c r="AY53" s="282"/>
      <c r="AZ53" s="282"/>
      <c r="BA53" s="282"/>
      <c r="BB53" s="282"/>
      <c r="BC53" s="282"/>
      <c r="BD53" s="282"/>
      <c r="BE53" s="282"/>
      <c r="BF53" s="281"/>
      <c r="BG53" s="282"/>
      <c r="BH53" s="282"/>
      <c r="BI53" s="282"/>
      <c r="BJ53" s="282"/>
      <c r="BK53" s="282"/>
      <c r="BL53" s="282"/>
      <c r="BM53" s="282"/>
      <c r="BN53" s="282"/>
      <c r="BO53" s="283"/>
      <c r="BP53" s="281"/>
      <c r="BQ53" s="282"/>
      <c r="BR53" s="282"/>
      <c r="BS53" s="282"/>
      <c r="BT53" s="282"/>
      <c r="BU53" s="282"/>
      <c r="BV53" s="282"/>
      <c r="BW53" s="282"/>
      <c r="BX53" s="282"/>
      <c r="BY53" s="283"/>
      <c r="BZ53" s="284">
        <f t="shared" si="21"/>
        <v>0</v>
      </c>
      <c r="CA53" s="284">
        <f t="shared" si="21"/>
        <v>3</v>
      </c>
      <c r="CB53" s="284">
        <v>3</v>
      </c>
      <c r="CC53" s="285">
        <f>(BZ53-CA53)/CB53</f>
        <v>-1</v>
      </c>
      <c r="CD53" s="284">
        <f t="shared" si="22"/>
        <v>0</v>
      </c>
      <c r="CE53" s="284">
        <f t="shared" si="22"/>
        <v>3</v>
      </c>
      <c r="CF53" s="285">
        <f>(CD53-CE53)/CB53</f>
        <v>-1</v>
      </c>
      <c r="CG53" s="284">
        <f t="shared" si="23"/>
        <v>5</v>
      </c>
      <c r="CH53" s="284">
        <f t="shared" si="23"/>
        <v>18</v>
      </c>
      <c r="CI53" s="285">
        <f>(CG53-CH53)/CB53</f>
        <v>-4.333333333333333</v>
      </c>
      <c r="CJ53" s="286">
        <v>4</v>
      </c>
    </row>
    <row r="54" spans="2:88" ht="50.1" customHeight="1" thickBot="1">
      <c r="B54" s="276">
        <v>3</v>
      </c>
      <c r="C54" s="287" t="s">
        <v>300</v>
      </c>
      <c r="D54" s="287" t="s">
        <v>301</v>
      </c>
      <c r="E54" s="291"/>
      <c r="F54" s="282">
        <v>0</v>
      </c>
      <c r="G54" s="282">
        <v>1</v>
      </c>
      <c r="H54" s="282">
        <v>0</v>
      </c>
      <c r="I54" s="282">
        <v>1</v>
      </c>
      <c r="J54" s="282">
        <v>2</v>
      </c>
      <c r="K54" s="282">
        <v>6</v>
      </c>
      <c r="L54" s="282"/>
      <c r="M54" s="282"/>
      <c r="N54" s="282"/>
      <c r="O54" s="283"/>
      <c r="P54" s="281">
        <v>1</v>
      </c>
      <c r="Q54" s="282">
        <v>0</v>
      </c>
      <c r="R54" s="282">
        <v>1</v>
      </c>
      <c r="S54" s="282">
        <v>0</v>
      </c>
      <c r="T54" s="282">
        <v>6</v>
      </c>
      <c r="U54" s="282">
        <v>4</v>
      </c>
      <c r="V54" s="282"/>
      <c r="W54" s="282"/>
      <c r="X54" s="282"/>
      <c r="Y54" s="282"/>
      <c r="Z54" s="279"/>
      <c r="AA54" s="279"/>
      <c r="AB54" s="279"/>
      <c r="AC54" s="279"/>
      <c r="AD54" s="279"/>
      <c r="AE54" s="279"/>
      <c r="AF54" s="279"/>
      <c r="AG54" s="279"/>
      <c r="AH54" s="279"/>
      <c r="AI54" s="280"/>
      <c r="AJ54" s="281">
        <v>0</v>
      </c>
      <c r="AK54" s="282">
        <v>1</v>
      </c>
      <c r="AL54" s="282">
        <v>0</v>
      </c>
      <c r="AM54" s="282">
        <v>1</v>
      </c>
      <c r="AN54" s="282">
        <v>5</v>
      </c>
      <c r="AO54" s="282">
        <v>6</v>
      </c>
      <c r="AP54" s="282"/>
      <c r="AQ54" s="282"/>
      <c r="AR54" s="282"/>
      <c r="AS54" s="283"/>
      <c r="AT54" s="282"/>
      <c r="AU54" s="283"/>
      <c r="AV54" s="282"/>
      <c r="AW54" s="282"/>
      <c r="AX54" s="282"/>
      <c r="AY54" s="282"/>
      <c r="AZ54" s="282"/>
      <c r="BA54" s="282"/>
      <c r="BB54" s="282"/>
      <c r="BC54" s="282"/>
      <c r="BD54" s="282"/>
      <c r="BE54" s="282"/>
      <c r="BF54" s="281"/>
      <c r="BG54" s="282"/>
      <c r="BH54" s="282"/>
      <c r="BI54" s="282"/>
      <c r="BJ54" s="282"/>
      <c r="BK54" s="282"/>
      <c r="BL54" s="282"/>
      <c r="BM54" s="282"/>
      <c r="BN54" s="282"/>
      <c r="BO54" s="283"/>
      <c r="BP54" s="281"/>
      <c r="BQ54" s="282"/>
      <c r="BR54" s="282"/>
      <c r="BS54" s="282"/>
      <c r="BT54" s="282"/>
      <c r="BU54" s="282"/>
      <c r="BV54" s="282"/>
      <c r="BW54" s="282"/>
      <c r="BX54" s="282"/>
      <c r="BY54" s="283"/>
      <c r="BZ54" s="284">
        <f t="shared" si="21"/>
        <v>1</v>
      </c>
      <c r="CA54" s="284">
        <f t="shared" si="21"/>
        <v>2</v>
      </c>
      <c r="CB54" s="284">
        <v>3</v>
      </c>
      <c r="CC54" s="285">
        <f>(BZ54-CA54)/CB54</f>
        <v>-0.33333333333333331</v>
      </c>
      <c r="CD54" s="284">
        <f t="shared" si="22"/>
        <v>1</v>
      </c>
      <c r="CE54" s="284">
        <f t="shared" si="22"/>
        <v>2</v>
      </c>
      <c r="CF54" s="285">
        <f>(CD54-CE54)/CB54</f>
        <v>-0.33333333333333331</v>
      </c>
      <c r="CG54" s="284">
        <f t="shared" si="23"/>
        <v>13</v>
      </c>
      <c r="CH54" s="284">
        <f t="shared" si="23"/>
        <v>16</v>
      </c>
      <c r="CI54" s="285">
        <f>(CG54-CH54)/CB54</f>
        <v>-1</v>
      </c>
      <c r="CJ54" s="286">
        <v>3</v>
      </c>
    </row>
    <row r="55" spans="2:88" ht="50.1" customHeight="1" thickBot="1">
      <c r="B55" s="292">
        <v>4</v>
      </c>
      <c r="C55" s="287" t="s">
        <v>302</v>
      </c>
      <c r="D55" s="287" t="s">
        <v>303</v>
      </c>
      <c r="E55" s="305"/>
      <c r="F55" s="282">
        <v>0</v>
      </c>
      <c r="G55" s="282">
        <v>1</v>
      </c>
      <c r="H55" s="282">
        <v>0</v>
      </c>
      <c r="I55" s="282">
        <v>1</v>
      </c>
      <c r="J55" s="282">
        <v>4</v>
      </c>
      <c r="K55" s="282">
        <v>6</v>
      </c>
      <c r="L55" s="282"/>
      <c r="M55" s="282"/>
      <c r="N55" s="282"/>
      <c r="O55" s="283"/>
      <c r="P55" s="281">
        <v>1</v>
      </c>
      <c r="Q55" s="282">
        <v>0</v>
      </c>
      <c r="R55" s="282">
        <v>1</v>
      </c>
      <c r="S55" s="282">
        <v>0</v>
      </c>
      <c r="T55" s="282">
        <v>6</v>
      </c>
      <c r="U55" s="282">
        <v>1</v>
      </c>
      <c r="V55" s="282"/>
      <c r="W55" s="282"/>
      <c r="X55" s="282"/>
      <c r="Y55" s="282"/>
      <c r="Z55" s="294">
        <v>1</v>
      </c>
      <c r="AA55" s="295">
        <v>0</v>
      </c>
      <c r="AB55" s="295">
        <v>1</v>
      </c>
      <c r="AC55" s="295">
        <v>0</v>
      </c>
      <c r="AD55" s="295">
        <v>6</v>
      </c>
      <c r="AE55" s="295">
        <v>5</v>
      </c>
      <c r="AF55" s="295"/>
      <c r="AG55" s="295"/>
      <c r="AH55" s="295"/>
      <c r="AI55" s="296"/>
      <c r="AJ55" s="279"/>
      <c r="AK55" s="279"/>
      <c r="AL55" s="279"/>
      <c r="AM55" s="279"/>
      <c r="AN55" s="279"/>
      <c r="AO55" s="279"/>
      <c r="AP55" s="279"/>
      <c r="AQ55" s="279"/>
      <c r="AR55" s="279"/>
      <c r="AS55" s="280"/>
      <c r="AT55" s="282"/>
      <c r="AU55" s="283"/>
      <c r="AV55" s="282"/>
      <c r="AW55" s="282"/>
      <c r="AX55" s="282"/>
      <c r="AY55" s="282"/>
      <c r="AZ55" s="282"/>
      <c r="BA55" s="282"/>
      <c r="BB55" s="282"/>
      <c r="BC55" s="282"/>
      <c r="BD55" s="282"/>
      <c r="BE55" s="282"/>
      <c r="BF55" s="281"/>
      <c r="BG55" s="282"/>
      <c r="BH55" s="282"/>
      <c r="BI55" s="282"/>
      <c r="BJ55" s="282"/>
      <c r="BK55" s="282"/>
      <c r="BL55" s="282"/>
      <c r="BM55" s="282"/>
      <c r="BN55" s="282"/>
      <c r="BO55" s="283"/>
      <c r="BP55" s="281"/>
      <c r="BQ55" s="282"/>
      <c r="BR55" s="282"/>
      <c r="BS55" s="282"/>
      <c r="BT55" s="282"/>
      <c r="BU55" s="282"/>
      <c r="BV55" s="282"/>
      <c r="BW55" s="282"/>
      <c r="BX55" s="282"/>
      <c r="BY55" s="283"/>
      <c r="BZ55" s="297">
        <f t="shared" si="21"/>
        <v>2</v>
      </c>
      <c r="CA55" s="297">
        <f t="shared" si="21"/>
        <v>1</v>
      </c>
      <c r="CB55" s="297">
        <v>3</v>
      </c>
      <c r="CC55" s="298">
        <f>(BZ55-CA55)/CB55</f>
        <v>0.33333333333333331</v>
      </c>
      <c r="CD55" s="297">
        <f t="shared" si="22"/>
        <v>2</v>
      </c>
      <c r="CE55" s="297">
        <f t="shared" si="22"/>
        <v>1</v>
      </c>
      <c r="CF55" s="298">
        <f>(CD55-CE55)/CB55</f>
        <v>0.33333333333333331</v>
      </c>
      <c r="CG55" s="297">
        <f t="shared" si="23"/>
        <v>16</v>
      </c>
      <c r="CH55" s="297">
        <f t="shared" si="23"/>
        <v>12</v>
      </c>
      <c r="CI55" s="298">
        <f>(CG55-CH55)/CB55</f>
        <v>1.3333333333333333</v>
      </c>
      <c r="CJ55" s="299">
        <v>2</v>
      </c>
    </row>
  </sheetData>
  <mergeCells count="2">
    <mergeCell ref="I1:AM2"/>
    <mergeCell ref="F5:AS5"/>
  </mergeCells>
  <pageMargins left="0.74803149606299213" right="0.74803149606299213" top="0.59055118110236227" bottom="0.23622047244094491" header="0" footer="0"/>
  <pageSetup scale="32" fitToHeight="2" orientation="landscape" horizontalDpi="300" verticalDpi="300" r:id="rId1"/>
  <headerFooter alignWithMargins="0"/>
  <rowBreaks count="1" manualBreakCount="1">
    <brk id="31" max="87" man="1"/>
  </rowBreaks>
  <drawing r:id="rId2"/>
</worksheet>
</file>

<file path=xl/worksheets/sheet10.xml><?xml version="1.0" encoding="utf-8"?>
<worksheet xmlns="http://schemas.openxmlformats.org/spreadsheetml/2006/main" xmlns:r="http://schemas.openxmlformats.org/officeDocument/2006/relationships">
  <sheetPr codeName="Sheet132">
    <tabColor rgb="FF00B050"/>
    <pageSetUpPr fitToPage="1"/>
  </sheetPr>
  <dimension ref="A1:T79"/>
  <sheetViews>
    <sheetView showGridLines="0" showZeros="0" workbookViewId="0">
      <selection activeCell="U12" sqref="U12"/>
    </sheetView>
  </sheetViews>
  <sheetFormatPr defaultRowHeight="12.75"/>
  <cols>
    <col min="1" max="2" width="3.28515625" style="254" customWidth="1"/>
    <col min="3" max="3" width="4.7109375" style="254" customWidth="1"/>
    <col min="4" max="4" width="4.28515625" style="254" customWidth="1"/>
    <col min="5" max="5" width="12.7109375" style="254" customWidth="1"/>
    <col min="6" max="6" width="2.7109375" style="254" customWidth="1"/>
    <col min="7" max="7" width="7.7109375" style="254" customWidth="1"/>
    <col min="8" max="8" width="5.85546875" style="254" customWidth="1"/>
    <col min="9" max="9" width="1.7109375" style="445" customWidth="1"/>
    <col min="10" max="10" width="10.7109375" style="254" customWidth="1"/>
    <col min="11" max="11" width="1.7109375" style="445" customWidth="1"/>
    <col min="12" max="12" width="10.7109375" style="254" customWidth="1"/>
    <col min="13" max="13" width="1.7109375" style="446" customWidth="1"/>
    <col min="14" max="14" width="10.7109375" style="254" customWidth="1"/>
    <col min="15" max="15" width="1.7109375" style="445" customWidth="1"/>
    <col min="16" max="16" width="10.7109375" style="254" customWidth="1"/>
    <col min="17" max="17" width="1.7109375" style="446" customWidth="1"/>
    <col min="18" max="18" width="9.140625" style="254" hidden="1" customWidth="1"/>
    <col min="19" max="19" width="8.7109375" style="254" customWidth="1"/>
    <col min="20" max="20" width="9.140625" style="254" hidden="1" customWidth="1"/>
    <col min="21" max="256" width="9.140625" style="254"/>
    <col min="257" max="258" width="3.28515625" style="254" customWidth="1"/>
    <col min="259" max="259" width="4.7109375" style="254" customWidth="1"/>
    <col min="260" max="260" width="4.28515625" style="254" customWidth="1"/>
    <col min="261" max="261" width="12.7109375" style="254" customWidth="1"/>
    <col min="262" max="262" width="2.7109375" style="254" customWidth="1"/>
    <col min="263" max="263" width="7.7109375" style="254" customWidth="1"/>
    <col min="264" max="264" width="5.85546875" style="254" customWidth="1"/>
    <col min="265" max="265" width="1.7109375" style="254" customWidth="1"/>
    <col min="266" max="266" width="10.7109375" style="254" customWidth="1"/>
    <col min="267" max="267" width="1.7109375" style="254" customWidth="1"/>
    <col min="268" max="268" width="10.7109375" style="254" customWidth="1"/>
    <col min="269" max="269" width="1.7109375" style="254" customWidth="1"/>
    <col min="270" max="270" width="10.7109375" style="254" customWidth="1"/>
    <col min="271" max="271" width="1.7109375" style="254" customWidth="1"/>
    <col min="272" max="272" width="10.7109375" style="254" customWidth="1"/>
    <col min="273" max="273" width="1.7109375" style="254" customWidth="1"/>
    <col min="274" max="274" width="0" style="254" hidden="1" customWidth="1"/>
    <col min="275" max="275" width="8.7109375" style="254" customWidth="1"/>
    <col min="276" max="276" width="0" style="254" hidden="1" customWidth="1"/>
    <col min="277" max="512" width="9.140625" style="254"/>
    <col min="513" max="514" width="3.28515625" style="254" customWidth="1"/>
    <col min="515" max="515" width="4.7109375" style="254" customWidth="1"/>
    <col min="516" max="516" width="4.28515625" style="254" customWidth="1"/>
    <col min="517" max="517" width="12.7109375" style="254" customWidth="1"/>
    <col min="518" max="518" width="2.7109375" style="254" customWidth="1"/>
    <col min="519" max="519" width="7.7109375" style="254" customWidth="1"/>
    <col min="520" max="520" width="5.85546875" style="254" customWidth="1"/>
    <col min="521" max="521" width="1.7109375" style="254" customWidth="1"/>
    <col min="522" max="522" width="10.7109375" style="254" customWidth="1"/>
    <col min="523" max="523" width="1.7109375" style="254" customWidth="1"/>
    <col min="524" max="524" width="10.7109375" style="254" customWidth="1"/>
    <col min="525" max="525" width="1.7109375" style="254" customWidth="1"/>
    <col min="526" max="526" width="10.7109375" style="254" customWidth="1"/>
    <col min="527" max="527" width="1.7109375" style="254" customWidth="1"/>
    <col min="528" max="528" width="10.7109375" style="254" customWidth="1"/>
    <col min="529" max="529" width="1.7109375" style="254" customWidth="1"/>
    <col min="530" max="530" width="0" style="254" hidden="1" customWidth="1"/>
    <col min="531" max="531" width="8.7109375" style="254" customWidth="1"/>
    <col min="532" max="532" width="0" style="254" hidden="1" customWidth="1"/>
    <col min="533" max="768" width="9.140625" style="254"/>
    <col min="769" max="770" width="3.28515625" style="254" customWidth="1"/>
    <col min="771" max="771" width="4.7109375" style="254" customWidth="1"/>
    <col min="772" max="772" width="4.28515625" style="254" customWidth="1"/>
    <col min="773" max="773" width="12.7109375" style="254" customWidth="1"/>
    <col min="774" max="774" width="2.7109375" style="254" customWidth="1"/>
    <col min="775" max="775" width="7.7109375" style="254" customWidth="1"/>
    <col min="776" max="776" width="5.85546875" style="254" customWidth="1"/>
    <col min="777" max="777" width="1.7109375" style="254" customWidth="1"/>
    <col min="778" max="778" width="10.7109375" style="254" customWidth="1"/>
    <col min="779" max="779" width="1.7109375" style="254" customWidth="1"/>
    <col min="780" max="780" width="10.7109375" style="254" customWidth="1"/>
    <col min="781" max="781" width="1.7109375" style="254" customWidth="1"/>
    <col min="782" max="782" width="10.7109375" style="254" customWidth="1"/>
    <col min="783" max="783" width="1.7109375" style="254" customWidth="1"/>
    <col min="784" max="784" width="10.7109375" style="254" customWidth="1"/>
    <col min="785" max="785" width="1.7109375" style="254" customWidth="1"/>
    <col min="786" max="786" width="0" style="254" hidden="1" customWidth="1"/>
    <col min="787" max="787" width="8.7109375" style="254" customWidth="1"/>
    <col min="788" max="788" width="0" style="254" hidden="1" customWidth="1"/>
    <col min="789" max="1024" width="9.140625" style="254"/>
    <col min="1025" max="1026" width="3.28515625" style="254" customWidth="1"/>
    <col min="1027" max="1027" width="4.7109375" style="254" customWidth="1"/>
    <col min="1028" max="1028" width="4.28515625" style="254" customWidth="1"/>
    <col min="1029" max="1029" width="12.7109375" style="254" customWidth="1"/>
    <col min="1030" max="1030" width="2.7109375" style="254" customWidth="1"/>
    <col min="1031" max="1031" width="7.7109375" style="254" customWidth="1"/>
    <col min="1032" max="1032" width="5.85546875" style="254" customWidth="1"/>
    <col min="1033" max="1033" width="1.7109375" style="254" customWidth="1"/>
    <col min="1034" max="1034" width="10.7109375" style="254" customWidth="1"/>
    <col min="1035" max="1035" width="1.7109375" style="254" customWidth="1"/>
    <col min="1036" max="1036" width="10.7109375" style="254" customWidth="1"/>
    <col min="1037" max="1037" width="1.7109375" style="254" customWidth="1"/>
    <col min="1038" max="1038" width="10.7109375" style="254" customWidth="1"/>
    <col min="1039" max="1039" width="1.7109375" style="254" customWidth="1"/>
    <col min="1040" max="1040" width="10.7109375" style="254" customWidth="1"/>
    <col min="1041" max="1041" width="1.7109375" style="254" customWidth="1"/>
    <col min="1042" max="1042" width="0" style="254" hidden="1" customWidth="1"/>
    <col min="1043" max="1043" width="8.7109375" style="254" customWidth="1"/>
    <col min="1044" max="1044" width="0" style="254" hidden="1" customWidth="1"/>
    <col min="1045" max="1280" width="9.140625" style="254"/>
    <col min="1281" max="1282" width="3.28515625" style="254" customWidth="1"/>
    <col min="1283" max="1283" width="4.7109375" style="254" customWidth="1"/>
    <col min="1284" max="1284" width="4.28515625" style="254" customWidth="1"/>
    <col min="1285" max="1285" width="12.7109375" style="254" customWidth="1"/>
    <col min="1286" max="1286" width="2.7109375" style="254" customWidth="1"/>
    <col min="1287" max="1287" width="7.7109375" style="254" customWidth="1"/>
    <col min="1288" max="1288" width="5.85546875" style="254" customWidth="1"/>
    <col min="1289" max="1289" width="1.7109375" style="254" customWidth="1"/>
    <col min="1290" max="1290" width="10.7109375" style="254" customWidth="1"/>
    <col min="1291" max="1291" width="1.7109375" style="254" customWidth="1"/>
    <col min="1292" max="1292" width="10.7109375" style="254" customWidth="1"/>
    <col min="1293" max="1293" width="1.7109375" style="254" customWidth="1"/>
    <col min="1294" max="1294" width="10.7109375" style="254" customWidth="1"/>
    <col min="1295" max="1295" width="1.7109375" style="254" customWidth="1"/>
    <col min="1296" max="1296" width="10.7109375" style="254" customWidth="1"/>
    <col min="1297" max="1297" width="1.7109375" style="254" customWidth="1"/>
    <col min="1298" max="1298" width="0" style="254" hidden="1" customWidth="1"/>
    <col min="1299" max="1299" width="8.7109375" style="254" customWidth="1"/>
    <col min="1300" max="1300" width="0" style="254" hidden="1" customWidth="1"/>
    <col min="1301" max="1536" width="9.140625" style="254"/>
    <col min="1537" max="1538" width="3.28515625" style="254" customWidth="1"/>
    <col min="1539" max="1539" width="4.7109375" style="254" customWidth="1"/>
    <col min="1540" max="1540" width="4.28515625" style="254" customWidth="1"/>
    <col min="1541" max="1541" width="12.7109375" style="254" customWidth="1"/>
    <col min="1542" max="1542" width="2.7109375" style="254" customWidth="1"/>
    <col min="1543" max="1543" width="7.7109375" style="254" customWidth="1"/>
    <col min="1544" max="1544" width="5.85546875" style="254" customWidth="1"/>
    <col min="1545" max="1545" width="1.7109375" style="254" customWidth="1"/>
    <col min="1546" max="1546" width="10.7109375" style="254" customWidth="1"/>
    <col min="1547" max="1547" width="1.7109375" style="254" customWidth="1"/>
    <col min="1548" max="1548" width="10.7109375" style="254" customWidth="1"/>
    <col min="1549" max="1549" width="1.7109375" style="254" customWidth="1"/>
    <col min="1550" max="1550" width="10.7109375" style="254" customWidth="1"/>
    <col min="1551" max="1551" width="1.7109375" style="254" customWidth="1"/>
    <col min="1552" max="1552" width="10.7109375" style="254" customWidth="1"/>
    <col min="1553" max="1553" width="1.7109375" style="254" customWidth="1"/>
    <col min="1554" max="1554" width="0" style="254" hidden="1" customWidth="1"/>
    <col min="1555" max="1555" width="8.7109375" style="254" customWidth="1"/>
    <col min="1556" max="1556" width="0" style="254" hidden="1" customWidth="1"/>
    <col min="1557" max="1792" width="9.140625" style="254"/>
    <col min="1793" max="1794" width="3.28515625" style="254" customWidth="1"/>
    <col min="1795" max="1795" width="4.7109375" style="254" customWidth="1"/>
    <col min="1796" max="1796" width="4.28515625" style="254" customWidth="1"/>
    <col min="1797" max="1797" width="12.7109375" style="254" customWidth="1"/>
    <col min="1798" max="1798" width="2.7109375" style="254" customWidth="1"/>
    <col min="1799" max="1799" width="7.7109375" style="254" customWidth="1"/>
    <col min="1800" max="1800" width="5.85546875" style="254" customWidth="1"/>
    <col min="1801" max="1801" width="1.7109375" style="254" customWidth="1"/>
    <col min="1802" max="1802" width="10.7109375" style="254" customWidth="1"/>
    <col min="1803" max="1803" width="1.7109375" style="254" customWidth="1"/>
    <col min="1804" max="1804" width="10.7109375" style="254" customWidth="1"/>
    <col min="1805" max="1805" width="1.7109375" style="254" customWidth="1"/>
    <col min="1806" max="1806" width="10.7109375" style="254" customWidth="1"/>
    <col min="1807" max="1807" width="1.7109375" style="254" customWidth="1"/>
    <col min="1808" max="1808" width="10.7109375" style="254" customWidth="1"/>
    <col min="1809" max="1809" width="1.7109375" style="254" customWidth="1"/>
    <col min="1810" max="1810" width="0" style="254" hidden="1" customWidth="1"/>
    <col min="1811" max="1811" width="8.7109375" style="254" customWidth="1"/>
    <col min="1812" max="1812" width="0" style="254" hidden="1" customWidth="1"/>
    <col min="1813" max="2048" width="9.140625" style="254"/>
    <col min="2049" max="2050" width="3.28515625" style="254" customWidth="1"/>
    <col min="2051" max="2051" width="4.7109375" style="254" customWidth="1"/>
    <col min="2052" max="2052" width="4.28515625" style="254" customWidth="1"/>
    <col min="2053" max="2053" width="12.7109375" style="254" customWidth="1"/>
    <col min="2054" max="2054" width="2.7109375" style="254" customWidth="1"/>
    <col min="2055" max="2055" width="7.7109375" style="254" customWidth="1"/>
    <col min="2056" max="2056" width="5.85546875" style="254" customWidth="1"/>
    <col min="2057" max="2057" width="1.7109375" style="254" customWidth="1"/>
    <col min="2058" max="2058" width="10.7109375" style="254" customWidth="1"/>
    <col min="2059" max="2059" width="1.7109375" style="254" customWidth="1"/>
    <col min="2060" max="2060" width="10.7109375" style="254" customWidth="1"/>
    <col min="2061" max="2061" width="1.7109375" style="254" customWidth="1"/>
    <col min="2062" max="2062" width="10.7109375" style="254" customWidth="1"/>
    <col min="2063" max="2063" width="1.7109375" style="254" customWidth="1"/>
    <col min="2064" max="2064" width="10.7109375" style="254" customWidth="1"/>
    <col min="2065" max="2065" width="1.7109375" style="254" customWidth="1"/>
    <col min="2066" max="2066" width="0" style="254" hidden="1" customWidth="1"/>
    <col min="2067" max="2067" width="8.7109375" style="254" customWidth="1"/>
    <col min="2068" max="2068" width="0" style="254" hidden="1" customWidth="1"/>
    <col min="2069" max="2304" width="9.140625" style="254"/>
    <col min="2305" max="2306" width="3.28515625" style="254" customWidth="1"/>
    <col min="2307" max="2307" width="4.7109375" style="254" customWidth="1"/>
    <col min="2308" max="2308" width="4.28515625" style="254" customWidth="1"/>
    <col min="2309" max="2309" width="12.7109375" style="254" customWidth="1"/>
    <col min="2310" max="2310" width="2.7109375" style="254" customWidth="1"/>
    <col min="2311" max="2311" width="7.7109375" style="254" customWidth="1"/>
    <col min="2312" max="2312" width="5.85546875" style="254" customWidth="1"/>
    <col min="2313" max="2313" width="1.7109375" style="254" customWidth="1"/>
    <col min="2314" max="2314" width="10.7109375" style="254" customWidth="1"/>
    <col min="2315" max="2315" width="1.7109375" style="254" customWidth="1"/>
    <col min="2316" max="2316" width="10.7109375" style="254" customWidth="1"/>
    <col min="2317" max="2317" width="1.7109375" style="254" customWidth="1"/>
    <col min="2318" max="2318" width="10.7109375" style="254" customWidth="1"/>
    <col min="2319" max="2319" width="1.7109375" style="254" customWidth="1"/>
    <col min="2320" max="2320" width="10.7109375" style="254" customWidth="1"/>
    <col min="2321" max="2321" width="1.7109375" style="254" customWidth="1"/>
    <col min="2322" max="2322" width="0" style="254" hidden="1" customWidth="1"/>
    <col min="2323" max="2323" width="8.7109375" style="254" customWidth="1"/>
    <col min="2324" max="2324" width="0" style="254" hidden="1" customWidth="1"/>
    <col min="2325" max="2560" width="9.140625" style="254"/>
    <col min="2561" max="2562" width="3.28515625" style="254" customWidth="1"/>
    <col min="2563" max="2563" width="4.7109375" style="254" customWidth="1"/>
    <col min="2564" max="2564" width="4.28515625" style="254" customWidth="1"/>
    <col min="2565" max="2565" width="12.7109375" style="254" customWidth="1"/>
    <col min="2566" max="2566" width="2.7109375" style="254" customWidth="1"/>
    <col min="2567" max="2567" width="7.7109375" style="254" customWidth="1"/>
    <col min="2568" max="2568" width="5.85546875" style="254" customWidth="1"/>
    <col min="2569" max="2569" width="1.7109375" style="254" customWidth="1"/>
    <col min="2570" max="2570" width="10.7109375" style="254" customWidth="1"/>
    <col min="2571" max="2571" width="1.7109375" style="254" customWidth="1"/>
    <col min="2572" max="2572" width="10.7109375" style="254" customWidth="1"/>
    <col min="2573" max="2573" width="1.7109375" style="254" customWidth="1"/>
    <col min="2574" max="2574" width="10.7109375" style="254" customWidth="1"/>
    <col min="2575" max="2575" width="1.7109375" style="254" customWidth="1"/>
    <col min="2576" max="2576" width="10.7109375" style="254" customWidth="1"/>
    <col min="2577" max="2577" width="1.7109375" style="254" customWidth="1"/>
    <col min="2578" max="2578" width="0" style="254" hidden="1" customWidth="1"/>
    <col min="2579" max="2579" width="8.7109375" style="254" customWidth="1"/>
    <col min="2580" max="2580" width="0" style="254" hidden="1" customWidth="1"/>
    <col min="2581" max="2816" width="9.140625" style="254"/>
    <col min="2817" max="2818" width="3.28515625" style="254" customWidth="1"/>
    <col min="2819" max="2819" width="4.7109375" style="254" customWidth="1"/>
    <col min="2820" max="2820" width="4.28515625" style="254" customWidth="1"/>
    <col min="2821" max="2821" width="12.7109375" style="254" customWidth="1"/>
    <col min="2822" max="2822" width="2.7109375" style="254" customWidth="1"/>
    <col min="2823" max="2823" width="7.7109375" style="254" customWidth="1"/>
    <col min="2824" max="2824" width="5.85546875" style="254" customWidth="1"/>
    <col min="2825" max="2825" width="1.7109375" style="254" customWidth="1"/>
    <col min="2826" max="2826" width="10.7109375" style="254" customWidth="1"/>
    <col min="2827" max="2827" width="1.7109375" style="254" customWidth="1"/>
    <col min="2828" max="2828" width="10.7109375" style="254" customWidth="1"/>
    <col min="2829" max="2829" width="1.7109375" style="254" customWidth="1"/>
    <col min="2830" max="2830" width="10.7109375" style="254" customWidth="1"/>
    <col min="2831" max="2831" width="1.7109375" style="254" customWidth="1"/>
    <col min="2832" max="2832" width="10.7109375" style="254" customWidth="1"/>
    <col min="2833" max="2833" width="1.7109375" style="254" customWidth="1"/>
    <col min="2834" max="2834" width="0" style="254" hidden="1" customWidth="1"/>
    <col min="2835" max="2835" width="8.7109375" style="254" customWidth="1"/>
    <col min="2836" max="2836" width="0" style="254" hidden="1" customWidth="1"/>
    <col min="2837" max="3072" width="9.140625" style="254"/>
    <col min="3073" max="3074" width="3.28515625" style="254" customWidth="1"/>
    <col min="3075" max="3075" width="4.7109375" style="254" customWidth="1"/>
    <col min="3076" max="3076" width="4.28515625" style="254" customWidth="1"/>
    <col min="3077" max="3077" width="12.7109375" style="254" customWidth="1"/>
    <col min="3078" max="3078" width="2.7109375" style="254" customWidth="1"/>
    <col min="3079" max="3079" width="7.7109375" style="254" customWidth="1"/>
    <col min="3080" max="3080" width="5.85546875" style="254" customWidth="1"/>
    <col min="3081" max="3081" width="1.7109375" style="254" customWidth="1"/>
    <col min="3082" max="3082" width="10.7109375" style="254" customWidth="1"/>
    <col min="3083" max="3083" width="1.7109375" style="254" customWidth="1"/>
    <col min="3084" max="3084" width="10.7109375" style="254" customWidth="1"/>
    <col min="3085" max="3085" width="1.7109375" style="254" customWidth="1"/>
    <col min="3086" max="3086" width="10.7109375" style="254" customWidth="1"/>
    <col min="3087" max="3087" width="1.7109375" style="254" customWidth="1"/>
    <col min="3088" max="3088" width="10.7109375" style="254" customWidth="1"/>
    <col min="3089" max="3089" width="1.7109375" style="254" customWidth="1"/>
    <col min="3090" max="3090" width="0" style="254" hidden="1" customWidth="1"/>
    <col min="3091" max="3091" width="8.7109375" style="254" customWidth="1"/>
    <col min="3092" max="3092" width="0" style="254" hidden="1" customWidth="1"/>
    <col min="3093" max="3328" width="9.140625" style="254"/>
    <col min="3329" max="3330" width="3.28515625" style="254" customWidth="1"/>
    <col min="3331" max="3331" width="4.7109375" style="254" customWidth="1"/>
    <col min="3332" max="3332" width="4.28515625" style="254" customWidth="1"/>
    <col min="3333" max="3333" width="12.7109375" style="254" customWidth="1"/>
    <col min="3334" max="3334" width="2.7109375" style="254" customWidth="1"/>
    <col min="3335" max="3335" width="7.7109375" style="254" customWidth="1"/>
    <col min="3336" max="3336" width="5.85546875" style="254" customWidth="1"/>
    <col min="3337" max="3337" width="1.7109375" style="254" customWidth="1"/>
    <col min="3338" max="3338" width="10.7109375" style="254" customWidth="1"/>
    <col min="3339" max="3339" width="1.7109375" style="254" customWidth="1"/>
    <col min="3340" max="3340" width="10.7109375" style="254" customWidth="1"/>
    <col min="3341" max="3341" width="1.7109375" style="254" customWidth="1"/>
    <col min="3342" max="3342" width="10.7109375" style="254" customWidth="1"/>
    <col min="3343" max="3343" width="1.7109375" style="254" customWidth="1"/>
    <col min="3344" max="3344" width="10.7109375" style="254" customWidth="1"/>
    <col min="3345" max="3345" width="1.7109375" style="254" customWidth="1"/>
    <col min="3346" max="3346" width="0" style="254" hidden="1" customWidth="1"/>
    <col min="3347" max="3347" width="8.7109375" style="254" customWidth="1"/>
    <col min="3348" max="3348" width="0" style="254" hidden="1" customWidth="1"/>
    <col min="3349" max="3584" width="9.140625" style="254"/>
    <col min="3585" max="3586" width="3.28515625" style="254" customWidth="1"/>
    <col min="3587" max="3587" width="4.7109375" style="254" customWidth="1"/>
    <col min="3588" max="3588" width="4.28515625" style="254" customWidth="1"/>
    <col min="3589" max="3589" width="12.7109375" style="254" customWidth="1"/>
    <col min="3590" max="3590" width="2.7109375" style="254" customWidth="1"/>
    <col min="3591" max="3591" width="7.7109375" style="254" customWidth="1"/>
    <col min="3592" max="3592" width="5.85546875" style="254" customWidth="1"/>
    <col min="3593" max="3593" width="1.7109375" style="254" customWidth="1"/>
    <col min="3594" max="3594" width="10.7109375" style="254" customWidth="1"/>
    <col min="3595" max="3595" width="1.7109375" style="254" customWidth="1"/>
    <col min="3596" max="3596" width="10.7109375" style="254" customWidth="1"/>
    <col min="3597" max="3597" width="1.7109375" style="254" customWidth="1"/>
    <col min="3598" max="3598" width="10.7109375" style="254" customWidth="1"/>
    <col min="3599" max="3599" width="1.7109375" style="254" customWidth="1"/>
    <col min="3600" max="3600" width="10.7109375" style="254" customWidth="1"/>
    <col min="3601" max="3601" width="1.7109375" style="254" customWidth="1"/>
    <col min="3602" max="3602" width="0" style="254" hidden="1" customWidth="1"/>
    <col min="3603" max="3603" width="8.7109375" style="254" customWidth="1"/>
    <col min="3604" max="3604" width="0" style="254" hidden="1" customWidth="1"/>
    <col min="3605" max="3840" width="9.140625" style="254"/>
    <col min="3841" max="3842" width="3.28515625" style="254" customWidth="1"/>
    <col min="3843" max="3843" width="4.7109375" style="254" customWidth="1"/>
    <col min="3844" max="3844" width="4.28515625" style="254" customWidth="1"/>
    <col min="3845" max="3845" width="12.7109375" style="254" customWidth="1"/>
    <col min="3846" max="3846" width="2.7109375" style="254" customWidth="1"/>
    <col min="3847" max="3847" width="7.7109375" style="254" customWidth="1"/>
    <col min="3848" max="3848" width="5.85546875" style="254" customWidth="1"/>
    <col min="3849" max="3849" width="1.7109375" style="254" customWidth="1"/>
    <col min="3850" max="3850" width="10.7109375" style="254" customWidth="1"/>
    <col min="3851" max="3851" width="1.7109375" style="254" customWidth="1"/>
    <col min="3852" max="3852" width="10.7109375" style="254" customWidth="1"/>
    <col min="3853" max="3853" width="1.7109375" style="254" customWidth="1"/>
    <col min="3854" max="3854" width="10.7109375" style="254" customWidth="1"/>
    <col min="3855" max="3855" width="1.7109375" style="254" customWidth="1"/>
    <col min="3856" max="3856" width="10.7109375" style="254" customWidth="1"/>
    <col min="3857" max="3857" width="1.7109375" style="254" customWidth="1"/>
    <col min="3858" max="3858" width="0" style="254" hidden="1" customWidth="1"/>
    <col min="3859" max="3859" width="8.7109375" style="254" customWidth="1"/>
    <col min="3860" max="3860" width="0" style="254" hidden="1" customWidth="1"/>
    <col min="3861" max="4096" width="9.140625" style="254"/>
    <col min="4097" max="4098" width="3.28515625" style="254" customWidth="1"/>
    <col min="4099" max="4099" width="4.7109375" style="254" customWidth="1"/>
    <col min="4100" max="4100" width="4.28515625" style="254" customWidth="1"/>
    <col min="4101" max="4101" width="12.7109375" style="254" customWidth="1"/>
    <col min="4102" max="4102" width="2.7109375" style="254" customWidth="1"/>
    <col min="4103" max="4103" width="7.7109375" style="254" customWidth="1"/>
    <col min="4104" max="4104" width="5.85546875" style="254" customWidth="1"/>
    <col min="4105" max="4105" width="1.7109375" style="254" customWidth="1"/>
    <col min="4106" max="4106" width="10.7109375" style="254" customWidth="1"/>
    <col min="4107" max="4107" width="1.7109375" style="254" customWidth="1"/>
    <col min="4108" max="4108" width="10.7109375" style="254" customWidth="1"/>
    <col min="4109" max="4109" width="1.7109375" style="254" customWidth="1"/>
    <col min="4110" max="4110" width="10.7109375" style="254" customWidth="1"/>
    <col min="4111" max="4111" width="1.7109375" style="254" customWidth="1"/>
    <col min="4112" max="4112" width="10.7109375" style="254" customWidth="1"/>
    <col min="4113" max="4113" width="1.7109375" style="254" customWidth="1"/>
    <col min="4114" max="4114" width="0" style="254" hidden="1" customWidth="1"/>
    <col min="4115" max="4115" width="8.7109375" style="254" customWidth="1"/>
    <col min="4116" max="4116" width="0" style="254" hidden="1" customWidth="1"/>
    <col min="4117" max="4352" width="9.140625" style="254"/>
    <col min="4353" max="4354" width="3.28515625" style="254" customWidth="1"/>
    <col min="4355" max="4355" width="4.7109375" style="254" customWidth="1"/>
    <col min="4356" max="4356" width="4.28515625" style="254" customWidth="1"/>
    <col min="4357" max="4357" width="12.7109375" style="254" customWidth="1"/>
    <col min="4358" max="4358" width="2.7109375" style="254" customWidth="1"/>
    <col min="4359" max="4359" width="7.7109375" style="254" customWidth="1"/>
    <col min="4360" max="4360" width="5.85546875" style="254" customWidth="1"/>
    <col min="4361" max="4361" width="1.7109375" style="254" customWidth="1"/>
    <col min="4362" max="4362" width="10.7109375" style="254" customWidth="1"/>
    <col min="4363" max="4363" width="1.7109375" style="254" customWidth="1"/>
    <col min="4364" max="4364" width="10.7109375" style="254" customWidth="1"/>
    <col min="4365" max="4365" width="1.7109375" style="254" customWidth="1"/>
    <col min="4366" max="4366" width="10.7109375" style="254" customWidth="1"/>
    <col min="4367" max="4367" width="1.7109375" style="254" customWidth="1"/>
    <col min="4368" max="4368" width="10.7109375" style="254" customWidth="1"/>
    <col min="4369" max="4369" width="1.7109375" style="254" customWidth="1"/>
    <col min="4370" max="4370" width="0" style="254" hidden="1" customWidth="1"/>
    <col min="4371" max="4371" width="8.7109375" style="254" customWidth="1"/>
    <col min="4372" max="4372" width="0" style="254" hidden="1" customWidth="1"/>
    <col min="4373" max="4608" width="9.140625" style="254"/>
    <col min="4609" max="4610" width="3.28515625" style="254" customWidth="1"/>
    <col min="4611" max="4611" width="4.7109375" style="254" customWidth="1"/>
    <col min="4612" max="4612" width="4.28515625" style="254" customWidth="1"/>
    <col min="4613" max="4613" width="12.7109375" style="254" customWidth="1"/>
    <col min="4614" max="4614" width="2.7109375" style="254" customWidth="1"/>
    <col min="4615" max="4615" width="7.7109375" style="254" customWidth="1"/>
    <col min="4616" max="4616" width="5.85546875" style="254" customWidth="1"/>
    <col min="4617" max="4617" width="1.7109375" style="254" customWidth="1"/>
    <col min="4618" max="4618" width="10.7109375" style="254" customWidth="1"/>
    <col min="4619" max="4619" width="1.7109375" style="254" customWidth="1"/>
    <col min="4620" max="4620" width="10.7109375" style="254" customWidth="1"/>
    <col min="4621" max="4621" width="1.7109375" style="254" customWidth="1"/>
    <col min="4622" max="4622" width="10.7109375" style="254" customWidth="1"/>
    <col min="4623" max="4623" width="1.7109375" style="254" customWidth="1"/>
    <col min="4624" max="4624" width="10.7109375" style="254" customWidth="1"/>
    <col min="4625" max="4625" width="1.7109375" style="254" customWidth="1"/>
    <col min="4626" max="4626" width="0" style="254" hidden="1" customWidth="1"/>
    <col min="4627" max="4627" width="8.7109375" style="254" customWidth="1"/>
    <col min="4628" max="4628" width="0" style="254" hidden="1" customWidth="1"/>
    <col min="4629" max="4864" width="9.140625" style="254"/>
    <col min="4865" max="4866" width="3.28515625" style="254" customWidth="1"/>
    <col min="4867" max="4867" width="4.7109375" style="254" customWidth="1"/>
    <col min="4868" max="4868" width="4.28515625" style="254" customWidth="1"/>
    <col min="4869" max="4869" width="12.7109375" style="254" customWidth="1"/>
    <col min="4870" max="4870" width="2.7109375" style="254" customWidth="1"/>
    <col min="4871" max="4871" width="7.7109375" style="254" customWidth="1"/>
    <col min="4872" max="4872" width="5.85546875" style="254" customWidth="1"/>
    <col min="4873" max="4873" width="1.7109375" style="254" customWidth="1"/>
    <col min="4874" max="4874" width="10.7109375" style="254" customWidth="1"/>
    <col min="4875" max="4875" width="1.7109375" style="254" customWidth="1"/>
    <col min="4876" max="4876" width="10.7109375" style="254" customWidth="1"/>
    <col min="4877" max="4877" width="1.7109375" style="254" customWidth="1"/>
    <col min="4878" max="4878" width="10.7109375" style="254" customWidth="1"/>
    <col min="4879" max="4879" width="1.7109375" style="254" customWidth="1"/>
    <col min="4880" max="4880" width="10.7109375" style="254" customWidth="1"/>
    <col min="4881" max="4881" width="1.7109375" style="254" customWidth="1"/>
    <col min="4882" max="4882" width="0" style="254" hidden="1" customWidth="1"/>
    <col min="4883" max="4883" width="8.7109375" style="254" customWidth="1"/>
    <col min="4884" max="4884" width="0" style="254" hidden="1" customWidth="1"/>
    <col min="4885" max="5120" width="9.140625" style="254"/>
    <col min="5121" max="5122" width="3.28515625" style="254" customWidth="1"/>
    <col min="5123" max="5123" width="4.7109375" style="254" customWidth="1"/>
    <col min="5124" max="5124" width="4.28515625" style="254" customWidth="1"/>
    <col min="5125" max="5125" width="12.7109375" style="254" customWidth="1"/>
    <col min="5126" max="5126" width="2.7109375" style="254" customWidth="1"/>
    <col min="5127" max="5127" width="7.7109375" style="254" customWidth="1"/>
    <col min="5128" max="5128" width="5.85546875" style="254" customWidth="1"/>
    <col min="5129" max="5129" width="1.7109375" style="254" customWidth="1"/>
    <col min="5130" max="5130" width="10.7109375" style="254" customWidth="1"/>
    <col min="5131" max="5131" width="1.7109375" style="254" customWidth="1"/>
    <col min="5132" max="5132" width="10.7109375" style="254" customWidth="1"/>
    <col min="5133" max="5133" width="1.7109375" style="254" customWidth="1"/>
    <col min="5134" max="5134" width="10.7109375" style="254" customWidth="1"/>
    <col min="5135" max="5135" width="1.7109375" style="254" customWidth="1"/>
    <col min="5136" max="5136" width="10.7109375" style="254" customWidth="1"/>
    <col min="5137" max="5137" width="1.7109375" style="254" customWidth="1"/>
    <col min="5138" max="5138" width="0" style="254" hidden="1" customWidth="1"/>
    <col min="5139" max="5139" width="8.7109375" style="254" customWidth="1"/>
    <col min="5140" max="5140" width="0" style="254" hidden="1" customWidth="1"/>
    <col min="5141" max="5376" width="9.140625" style="254"/>
    <col min="5377" max="5378" width="3.28515625" style="254" customWidth="1"/>
    <col min="5379" max="5379" width="4.7109375" style="254" customWidth="1"/>
    <col min="5380" max="5380" width="4.28515625" style="254" customWidth="1"/>
    <col min="5381" max="5381" width="12.7109375" style="254" customWidth="1"/>
    <col min="5382" max="5382" width="2.7109375" style="254" customWidth="1"/>
    <col min="5383" max="5383" width="7.7109375" style="254" customWidth="1"/>
    <col min="5384" max="5384" width="5.85546875" style="254" customWidth="1"/>
    <col min="5385" max="5385" width="1.7109375" style="254" customWidth="1"/>
    <col min="5386" max="5386" width="10.7109375" style="254" customWidth="1"/>
    <col min="5387" max="5387" width="1.7109375" style="254" customWidth="1"/>
    <col min="5388" max="5388" width="10.7109375" style="254" customWidth="1"/>
    <col min="5389" max="5389" width="1.7109375" style="254" customWidth="1"/>
    <col min="5390" max="5390" width="10.7109375" style="254" customWidth="1"/>
    <col min="5391" max="5391" width="1.7109375" style="254" customWidth="1"/>
    <col min="5392" max="5392" width="10.7109375" style="254" customWidth="1"/>
    <col min="5393" max="5393" width="1.7109375" style="254" customWidth="1"/>
    <col min="5394" max="5394" width="0" style="254" hidden="1" customWidth="1"/>
    <col min="5395" max="5395" width="8.7109375" style="254" customWidth="1"/>
    <col min="5396" max="5396" width="0" style="254" hidden="1" customWidth="1"/>
    <col min="5397" max="5632" width="9.140625" style="254"/>
    <col min="5633" max="5634" width="3.28515625" style="254" customWidth="1"/>
    <col min="5635" max="5635" width="4.7109375" style="254" customWidth="1"/>
    <col min="5636" max="5636" width="4.28515625" style="254" customWidth="1"/>
    <col min="5637" max="5637" width="12.7109375" style="254" customWidth="1"/>
    <col min="5638" max="5638" width="2.7109375" style="254" customWidth="1"/>
    <col min="5639" max="5639" width="7.7109375" style="254" customWidth="1"/>
    <col min="5640" max="5640" width="5.85546875" style="254" customWidth="1"/>
    <col min="5641" max="5641" width="1.7109375" style="254" customWidth="1"/>
    <col min="5642" max="5642" width="10.7109375" style="254" customWidth="1"/>
    <col min="5643" max="5643" width="1.7109375" style="254" customWidth="1"/>
    <col min="5644" max="5644" width="10.7109375" style="254" customWidth="1"/>
    <col min="5645" max="5645" width="1.7109375" style="254" customWidth="1"/>
    <col min="5646" max="5646" width="10.7109375" style="254" customWidth="1"/>
    <col min="5647" max="5647" width="1.7109375" style="254" customWidth="1"/>
    <col min="5648" max="5648" width="10.7109375" style="254" customWidth="1"/>
    <col min="5649" max="5649" width="1.7109375" style="254" customWidth="1"/>
    <col min="5650" max="5650" width="0" style="254" hidden="1" customWidth="1"/>
    <col min="5651" max="5651" width="8.7109375" style="254" customWidth="1"/>
    <col min="5652" max="5652" width="0" style="254" hidden="1" customWidth="1"/>
    <col min="5653" max="5888" width="9.140625" style="254"/>
    <col min="5889" max="5890" width="3.28515625" style="254" customWidth="1"/>
    <col min="5891" max="5891" width="4.7109375" style="254" customWidth="1"/>
    <col min="5892" max="5892" width="4.28515625" style="254" customWidth="1"/>
    <col min="5893" max="5893" width="12.7109375" style="254" customWidth="1"/>
    <col min="5894" max="5894" width="2.7109375" style="254" customWidth="1"/>
    <col min="5895" max="5895" width="7.7109375" style="254" customWidth="1"/>
    <col min="5896" max="5896" width="5.85546875" style="254" customWidth="1"/>
    <col min="5897" max="5897" width="1.7109375" style="254" customWidth="1"/>
    <col min="5898" max="5898" width="10.7109375" style="254" customWidth="1"/>
    <col min="5899" max="5899" width="1.7109375" style="254" customWidth="1"/>
    <col min="5900" max="5900" width="10.7109375" style="254" customWidth="1"/>
    <col min="5901" max="5901" width="1.7109375" style="254" customWidth="1"/>
    <col min="5902" max="5902" width="10.7109375" style="254" customWidth="1"/>
    <col min="5903" max="5903" width="1.7109375" style="254" customWidth="1"/>
    <col min="5904" max="5904" width="10.7109375" style="254" customWidth="1"/>
    <col min="5905" max="5905" width="1.7109375" style="254" customWidth="1"/>
    <col min="5906" max="5906" width="0" style="254" hidden="1" customWidth="1"/>
    <col min="5907" max="5907" width="8.7109375" style="254" customWidth="1"/>
    <col min="5908" max="5908" width="0" style="254" hidden="1" customWidth="1"/>
    <col min="5909" max="6144" width="9.140625" style="254"/>
    <col min="6145" max="6146" width="3.28515625" style="254" customWidth="1"/>
    <col min="6147" max="6147" width="4.7109375" style="254" customWidth="1"/>
    <col min="6148" max="6148" width="4.28515625" style="254" customWidth="1"/>
    <col min="6149" max="6149" width="12.7109375" style="254" customWidth="1"/>
    <col min="6150" max="6150" width="2.7109375" style="254" customWidth="1"/>
    <col min="6151" max="6151" width="7.7109375" style="254" customWidth="1"/>
    <col min="6152" max="6152" width="5.85546875" style="254" customWidth="1"/>
    <col min="6153" max="6153" width="1.7109375" style="254" customWidth="1"/>
    <col min="6154" max="6154" width="10.7109375" style="254" customWidth="1"/>
    <col min="6155" max="6155" width="1.7109375" style="254" customWidth="1"/>
    <col min="6156" max="6156" width="10.7109375" style="254" customWidth="1"/>
    <col min="6157" max="6157" width="1.7109375" style="254" customWidth="1"/>
    <col min="6158" max="6158" width="10.7109375" style="254" customWidth="1"/>
    <col min="6159" max="6159" width="1.7109375" style="254" customWidth="1"/>
    <col min="6160" max="6160" width="10.7109375" style="254" customWidth="1"/>
    <col min="6161" max="6161" width="1.7109375" style="254" customWidth="1"/>
    <col min="6162" max="6162" width="0" style="254" hidden="1" customWidth="1"/>
    <col min="6163" max="6163" width="8.7109375" style="254" customWidth="1"/>
    <col min="6164" max="6164" width="0" style="254" hidden="1" customWidth="1"/>
    <col min="6165" max="6400" width="9.140625" style="254"/>
    <col min="6401" max="6402" width="3.28515625" style="254" customWidth="1"/>
    <col min="6403" max="6403" width="4.7109375" style="254" customWidth="1"/>
    <col min="6404" max="6404" width="4.28515625" style="254" customWidth="1"/>
    <col min="6405" max="6405" width="12.7109375" style="254" customWidth="1"/>
    <col min="6406" max="6406" width="2.7109375" style="254" customWidth="1"/>
    <col min="6407" max="6407" width="7.7109375" style="254" customWidth="1"/>
    <col min="6408" max="6408" width="5.85546875" style="254" customWidth="1"/>
    <col min="6409" max="6409" width="1.7109375" style="254" customWidth="1"/>
    <col min="6410" max="6410" width="10.7109375" style="254" customWidth="1"/>
    <col min="6411" max="6411" width="1.7109375" style="254" customWidth="1"/>
    <col min="6412" max="6412" width="10.7109375" style="254" customWidth="1"/>
    <col min="6413" max="6413" width="1.7109375" style="254" customWidth="1"/>
    <col min="6414" max="6414" width="10.7109375" style="254" customWidth="1"/>
    <col min="6415" max="6415" width="1.7109375" style="254" customWidth="1"/>
    <col min="6416" max="6416" width="10.7109375" style="254" customWidth="1"/>
    <col min="6417" max="6417" width="1.7109375" style="254" customWidth="1"/>
    <col min="6418" max="6418" width="0" style="254" hidden="1" customWidth="1"/>
    <col min="6419" max="6419" width="8.7109375" style="254" customWidth="1"/>
    <col min="6420" max="6420" width="0" style="254" hidden="1" customWidth="1"/>
    <col min="6421" max="6656" width="9.140625" style="254"/>
    <col min="6657" max="6658" width="3.28515625" style="254" customWidth="1"/>
    <col min="6659" max="6659" width="4.7109375" style="254" customWidth="1"/>
    <col min="6660" max="6660" width="4.28515625" style="254" customWidth="1"/>
    <col min="6661" max="6661" width="12.7109375" style="254" customWidth="1"/>
    <col min="6662" max="6662" width="2.7109375" style="254" customWidth="1"/>
    <col min="6663" max="6663" width="7.7109375" style="254" customWidth="1"/>
    <col min="6664" max="6664" width="5.85546875" style="254" customWidth="1"/>
    <col min="6665" max="6665" width="1.7109375" style="254" customWidth="1"/>
    <col min="6666" max="6666" width="10.7109375" style="254" customWidth="1"/>
    <col min="6667" max="6667" width="1.7109375" style="254" customWidth="1"/>
    <col min="6668" max="6668" width="10.7109375" style="254" customWidth="1"/>
    <col min="6669" max="6669" width="1.7109375" style="254" customWidth="1"/>
    <col min="6670" max="6670" width="10.7109375" style="254" customWidth="1"/>
    <col min="6671" max="6671" width="1.7109375" style="254" customWidth="1"/>
    <col min="6672" max="6672" width="10.7109375" style="254" customWidth="1"/>
    <col min="6673" max="6673" width="1.7109375" style="254" customWidth="1"/>
    <col min="6674" max="6674" width="0" style="254" hidden="1" customWidth="1"/>
    <col min="6675" max="6675" width="8.7109375" style="254" customWidth="1"/>
    <col min="6676" max="6676" width="0" style="254" hidden="1" customWidth="1"/>
    <col min="6677" max="6912" width="9.140625" style="254"/>
    <col min="6913" max="6914" width="3.28515625" style="254" customWidth="1"/>
    <col min="6915" max="6915" width="4.7109375" style="254" customWidth="1"/>
    <col min="6916" max="6916" width="4.28515625" style="254" customWidth="1"/>
    <col min="6917" max="6917" width="12.7109375" style="254" customWidth="1"/>
    <col min="6918" max="6918" width="2.7109375" style="254" customWidth="1"/>
    <col min="6919" max="6919" width="7.7109375" style="254" customWidth="1"/>
    <col min="6920" max="6920" width="5.85546875" style="254" customWidth="1"/>
    <col min="6921" max="6921" width="1.7109375" style="254" customWidth="1"/>
    <col min="6922" max="6922" width="10.7109375" style="254" customWidth="1"/>
    <col min="6923" max="6923" width="1.7109375" style="254" customWidth="1"/>
    <col min="6924" max="6924" width="10.7109375" style="254" customWidth="1"/>
    <col min="6925" max="6925" width="1.7109375" style="254" customWidth="1"/>
    <col min="6926" max="6926" width="10.7109375" style="254" customWidth="1"/>
    <col min="6927" max="6927" width="1.7109375" style="254" customWidth="1"/>
    <col min="6928" max="6928" width="10.7109375" style="254" customWidth="1"/>
    <col min="6929" max="6929" width="1.7109375" style="254" customWidth="1"/>
    <col min="6930" max="6930" width="0" style="254" hidden="1" customWidth="1"/>
    <col min="6931" max="6931" width="8.7109375" style="254" customWidth="1"/>
    <col min="6932" max="6932" width="0" style="254" hidden="1" customWidth="1"/>
    <col min="6933" max="7168" width="9.140625" style="254"/>
    <col min="7169" max="7170" width="3.28515625" style="254" customWidth="1"/>
    <col min="7171" max="7171" width="4.7109375" style="254" customWidth="1"/>
    <col min="7172" max="7172" width="4.28515625" style="254" customWidth="1"/>
    <col min="7173" max="7173" width="12.7109375" style="254" customWidth="1"/>
    <col min="7174" max="7174" width="2.7109375" style="254" customWidth="1"/>
    <col min="7175" max="7175" width="7.7109375" style="254" customWidth="1"/>
    <col min="7176" max="7176" width="5.85546875" style="254" customWidth="1"/>
    <col min="7177" max="7177" width="1.7109375" style="254" customWidth="1"/>
    <col min="7178" max="7178" width="10.7109375" style="254" customWidth="1"/>
    <col min="7179" max="7179" width="1.7109375" style="254" customWidth="1"/>
    <col min="7180" max="7180" width="10.7109375" style="254" customWidth="1"/>
    <col min="7181" max="7181" width="1.7109375" style="254" customWidth="1"/>
    <col min="7182" max="7182" width="10.7109375" style="254" customWidth="1"/>
    <col min="7183" max="7183" width="1.7109375" style="254" customWidth="1"/>
    <col min="7184" max="7184" width="10.7109375" style="254" customWidth="1"/>
    <col min="7185" max="7185" width="1.7109375" style="254" customWidth="1"/>
    <col min="7186" max="7186" width="0" style="254" hidden="1" customWidth="1"/>
    <col min="7187" max="7187" width="8.7109375" style="254" customWidth="1"/>
    <col min="7188" max="7188" width="0" style="254" hidden="1" customWidth="1"/>
    <col min="7189" max="7424" width="9.140625" style="254"/>
    <col min="7425" max="7426" width="3.28515625" style="254" customWidth="1"/>
    <col min="7427" max="7427" width="4.7109375" style="254" customWidth="1"/>
    <col min="7428" max="7428" width="4.28515625" style="254" customWidth="1"/>
    <col min="7429" max="7429" width="12.7109375" style="254" customWidth="1"/>
    <col min="7430" max="7430" width="2.7109375" style="254" customWidth="1"/>
    <col min="7431" max="7431" width="7.7109375" style="254" customWidth="1"/>
    <col min="7432" max="7432" width="5.85546875" style="254" customWidth="1"/>
    <col min="7433" max="7433" width="1.7109375" style="254" customWidth="1"/>
    <col min="7434" max="7434" width="10.7109375" style="254" customWidth="1"/>
    <col min="7435" max="7435" width="1.7109375" style="254" customWidth="1"/>
    <col min="7436" max="7436" width="10.7109375" style="254" customWidth="1"/>
    <col min="7437" max="7437" width="1.7109375" style="254" customWidth="1"/>
    <col min="7438" max="7438" width="10.7109375" style="254" customWidth="1"/>
    <col min="7439" max="7439" width="1.7109375" style="254" customWidth="1"/>
    <col min="7440" max="7440" width="10.7109375" style="254" customWidth="1"/>
    <col min="7441" max="7441" width="1.7109375" style="254" customWidth="1"/>
    <col min="7442" max="7442" width="0" style="254" hidden="1" customWidth="1"/>
    <col min="7443" max="7443" width="8.7109375" style="254" customWidth="1"/>
    <col min="7444" max="7444" width="0" style="254" hidden="1" customWidth="1"/>
    <col min="7445" max="7680" width="9.140625" style="254"/>
    <col min="7681" max="7682" width="3.28515625" style="254" customWidth="1"/>
    <col min="7683" max="7683" width="4.7109375" style="254" customWidth="1"/>
    <col min="7684" max="7684" width="4.28515625" style="254" customWidth="1"/>
    <col min="7685" max="7685" width="12.7109375" style="254" customWidth="1"/>
    <col min="7686" max="7686" width="2.7109375" style="254" customWidth="1"/>
    <col min="7687" max="7687" width="7.7109375" style="254" customWidth="1"/>
    <col min="7688" max="7688" width="5.85546875" style="254" customWidth="1"/>
    <col min="7689" max="7689" width="1.7109375" style="254" customWidth="1"/>
    <col min="7690" max="7690" width="10.7109375" style="254" customWidth="1"/>
    <col min="7691" max="7691" width="1.7109375" style="254" customWidth="1"/>
    <col min="7692" max="7692" width="10.7109375" style="254" customWidth="1"/>
    <col min="7693" max="7693" width="1.7109375" style="254" customWidth="1"/>
    <col min="7694" max="7694" width="10.7109375" style="254" customWidth="1"/>
    <col min="7695" max="7695" width="1.7109375" style="254" customWidth="1"/>
    <col min="7696" max="7696" width="10.7109375" style="254" customWidth="1"/>
    <col min="7697" max="7697" width="1.7109375" style="254" customWidth="1"/>
    <col min="7698" max="7698" width="0" style="254" hidden="1" customWidth="1"/>
    <col min="7699" max="7699" width="8.7109375" style="254" customWidth="1"/>
    <col min="7700" max="7700" width="0" style="254" hidden="1" customWidth="1"/>
    <col min="7701" max="7936" width="9.140625" style="254"/>
    <col min="7937" max="7938" width="3.28515625" style="254" customWidth="1"/>
    <col min="7939" max="7939" width="4.7109375" style="254" customWidth="1"/>
    <col min="7940" max="7940" width="4.28515625" style="254" customWidth="1"/>
    <col min="7941" max="7941" width="12.7109375" style="254" customWidth="1"/>
    <col min="7942" max="7942" width="2.7109375" style="254" customWidth="1"/>
    <col min="7943" max="7943" width="7.7109375" style="254" customWidth="1"/>
    <col min="7944" max="7944" width="5.85546875" style="254" customWidth="1"/>
    <col min="7945" max="7945" width="1.7109375" style="254" customWidth="1"/>
    <col min="7946" max="7946" width="10.7109375" style="254" customWidth="1"/>
    <col min="7947" max="7947" width="1.7109375" style="254" customWidth="1"/>
    <col min="7948" max="7948" width="10.7109375" style="254" customWidth="1"/>
    <col min="7949" max="7949" width="1.7109375" style="254" customWidth="1"/>
    <col min="7950" max="7950" width="10.7109375" style="254" customWidth="1"/>
    <col min="7951" max="7951" width="1.7109375" style="254" customWidth="1"/>
    <col min="7952" max="7952" width="10.7109375" style="254" customWidth="1"/>
    <col min="7953" max="7953" width="1.7109375" style="254" customWidth="1"/>
    <col min="7954" max="7954" width="0" style="254" hidden="1" customWidth="1"/>
    <col min="7955" max="7955" width="8.7109375" style="254" customWidth="1"/>
    <col min="7956" max="7956" width="0" style="254" hidden="1" customWidth="1"/>
    <col min="7957" max="8192" width="9.140625" style="254"/>
    <col min="8193" max="8194" width="3.28515625" style="254" customWidth="1"/>
    <col min="8195" max="8195" width="4.7109375" style="254" customWidth="1"/>
    <col min="8196" max="8196" width="4.28515625" style="254" customWidth="1"/>
    <col min="8197" max="8197" width="12.7109375" style="254" customWidth="1"/>
    <col min="8198" max="8198" width="2.7109375" style="254" customWidth="1"/>
    <col min="8199" max="8199" width="7.7109375" style="254" customWidth="1"/>
    <col min="8200" max="8200" width="5.85546875" style="254" customWidth="1"/>
    <col min="8201" max="8201" width="1.7109375" style="254" customWidth="1"/>
    <col min="8202" max="8202" width="10.7109375" style="254" customWidth="1"/>
    <col min="8203" max="8203" width="1.7109375" style="254" customWidth="1"/>
    <col min="8204" max="8204" width="10.7109375" style="254" customWidth="1"/>
    <col min="8205" max="8205" width="1.7109375" style="254" customWidth="1"/>
    <col min="8206" max="8206" width="10.7109375" style="254" customWidth="1"/>
    <col min="8207" max="8207" width="1.7109375" style="254" customWidth="1"/>
    <col min="8208" max="8208" width="10.7109375" style="254" customWidth="1"/>
    <col min="8209" max="8209" width="1.7109375" style="254" customWidth="1"/>
    <col min="8210" max="8210" width="0" style="254" hidden="1" customWidth="1"/>
    <col min="8211" max="8211" width="8.7109375" style="254" customWidth="1"/>
    <col min="8212" max="8212" width="0" style="254" hidden="1" customWidth="1"/>
    <col min="8213" max="8448" width="9.140625" style="254"/>
    <col min="8449" max="8450" width="3.28515625" style="254" customWidth="1"/>
    <col min="8451" max="8451" width="4.7109375" style="254" customWidth="1"/>
    <col min="8452" max="8452" width="4.28515625" style="254" customWidth="1"/>
    <col min="8453" max="8453" width="12.7109375" style="254" customWidth="1"/>
    <col min="8454" max="8454" width="2.7109375" style="254" customWidth="1"/>
    <col min="8455" max="8455" width="7.7109375" style="254" customWidth="1"/>
    <col min="8456" max="8456" width="5.85546875" style="254" customWidth="1"/>
    <col min="8457" max="8457" width="1.7109375" style="254" customWidth="1"/>
    <col min="8458" max="8458" width="10.7109375" style="254" customWidth="1"/>
    <col min="8459" max="8459" width="1.7109375" style="254" customWidth="1"/>
    <col min="8460" max="8460" width="10.7109375" style="254" customWidth="1"/>
    <col min="8461" max="8461" width="1.7109375" style="254" customWidth="1"/>
    <col min="8462" max="8462" width="10.7109375" style="254" customWidth="1"/>
    <col min="8463" max="8463" width="1.7109375" style="254" customWidth="1"/>
    <col min="8464" max="8464" width="10.7109375" style="254" customWidth="1"/>
    <col min="8465" max="8465" width="1.7109375" style="254" customWidth="1"/>
    <col min="8466" max="8466" width="0" style="254" hidden="1" customWidth="1"/>
    <col min="8467" max="8467" width="8.7109375" style="254" customWidth="1"/>
    <col min="8468" max="8468" width="0" style="254" hidden="1" customWidth="1"/>
    <col min="8469" max="8704" width="9.140625" style="254"/>
    <col min="8705" max="8706" width="3.28515625" style="254" customWidth="1"/>
    <col min="8707" max="8707" width="4.7109375" style="254" customWidth="1"/>
    <col min="8708" max="8708" width="4.28515625" style="254" customWidth="1"/>
    <col min="8709" max="8709" width="12.7109375" style="254" customWidth="1"/>
    <col min="8710" max="8710" width="2.7109375" style="254" customWidth="1"/>
    <col min="8711" max="8711" width="7.7109375" style="254" customWidth="1"/>
    <col min="8712" max="8712" width="5.85546875" style="254" customWidth="1"/>
    <col min="8713" max="8713" width="1.7109375" style="254" customWidth="1"/>
    <col min="8714" max="8714" width="10.7109375" style="254" customWidth="1"/>
    <col min="8715" max="8715" width="1.7109375" style="254" customWidth="1"/>
    <col min="8716" max="8716" width="10.7109375" style="254" customWidth="1"/>
    <col min="8717" max="8717" width="1.7109375" style="254" customWidth="1"/>
    <col min="8718" max="8718" width="10.7109375" style="254" customWidth="1"/>
    <col min="8719" max="8719" width="1.7109375" style="254" customWidth="1"/>
    <col min="8720" max="8720" width="10.7109375" style="254" customWidth="1"/>
    <col min="8721" max="8721" width="1.7109375" style="254" customWidth="1"/>
    <col min="8722" max="8722" width="0" style="254" hidden="1" customWidth="1"/>
    <col min="8723" max="8723" width="8.7109375" style="254" customWidth="1"/>
    <col min="8724" max="8724" width="0" style="254" hidden="1" customWidth="1"/>
    <col min="8725" max="8960" width="9.140625" style="254"/>
    <col min="8961" max="8962" width="3.28515625" style="254" customWidth="1"/>
    <col min="8963" max="8963" width="4.7109375" style="254" customWidth="1"/>
    <col min="8964" max="8964" width="4.28515625" style="254" customWidth="1"/>
    <col min="8965" max="8965" width="12.7109375" style="254" customWidth="1"/>
    <col min="8966" max="8966" width="2.7109375" style="254" customWidth="1"/>
    <col min="8967" max="8967" width="7.7109375" style="254" customWidth="1"/>
    <col min="8968" max="8968" width="5.85546875" style="254" customWidth="1"/>
    <col min="8969" max="8969" width="1.7109375" style="254" customWidth="1"/>
    <col min="8970" max="8970" width="10.7109375" style="254" customWidth="1"/>
    <col min="8971" max="8971" width="1.7109375" style="254" customWidth="1"/>
    <col min="8972" max="8972" width="10.7109375" style="254" customWidth="1"/>
    <col min="8973" max="8973" width="1.7109375" style="254" customWidth="1"/>
    <col min="8974" max="8974" width="10.7109375" style="254" customWidth="1"/>
    <col min="8975" max="8975" width="1.7109375" style="254" customWidth="1"/>
    <col min="8976" max="8976" width="10.7109375" style="254" customWidth="1"/>
    <col min="8977" max="8977" width="1.7109375" style="254" customWidth="1"/>
    <col min="8978" max="8978" width="0" style="254" hidden="1" customWidth="1"/>
    <col min="8979" max="8979" width="8.7109375" style="254" customWidth="1"/>
    <col min="8980" max="8980" width="0" style="254" hidden="1" customWidth="1"/>
    <col min="8981" max="9216" width="9.140625" style="254"/>
    <col min="9217" max="9218" width="3.28515625" style="254" customWidth="1"/>
    <col min="9219" max="9219" width="4.7109375" style="254" customWidth="1"/>
    <col min="9220" max="9220" width="4.28515625" style="254" customWidth="1"/>
    <col min="9221" max="9221" width="12.7109375" style="254" customWidth="1"/>
    <col min="9222" max="9222" width="2.7109375" style="254" customWidth="1"/>
    <col min="9223" max="9223" width="7.7109375" style="254" customWidth="1"/>
    <col min="9224" max="9224" width="5.85546875" style="254" customWidth="1"/>
    <col min="9225" max="9225" width="1.7109375" style="254" customWidth="1"/>
    <col min="9226" max="9226" width="10.7109375" style="254" customWidth="1"/>
    <col min="9227" max="9227" width="1.7109375" style="254" customWidth="1"/>
    <col min="9228" max="9228" width="10.7109375" style="254" customWidth="1"/>
    <col min="9229" max="9229" width="1.7109375" style="254" customWidth="1"/>
    <col min="9230" max="9230" width="10.7109375" style="254" customWidth="1"/>
    <col min="9231" max="9231" width="1.7109375" style="254" customWidth="1"/>
    <col min="9232" max="9232" width="10.7109375" style="254" customWidth="1"/>
    <col min="9233" max="9233" width="1.7109375" style="254" customWidth="1"/>
    <col min="9234" max="9234" width="0" style="254" hidden="1" customWidth="1"/>
    <col min="9235" max="9235" width="8.7109375" style="254" customWidth="1"/>
    <col min="9236" max="9236" width="0" style="254" hidden="1" customWidth="1"/>
    <col min="9237" max="9472" width="9.140625" style="254"/>
    <col min="9473" max="9474" width="3.28515625" style="254" customWidth="1"/>
    <col min="9475" max="9475" width="4.7109375" style="254" customWidth="1"/>
    <col min="9476" max="9476" width="4.28515625" style="254" customWidth="1"/>
    <col min="9477" max="9477" width="12.7109375" style="254" customWidth="1"/>
    <col min="9478" max="9478" width="2.7109375" style="254" customWidth="1"/>
    <col min="9479" max="9479" width="7.7109375" style="254" customWidth="1"/>
    <col min="9480" max="9480" width="5.85546875" style="254" customWidth="1"/>
    <col min="9481" max="9481" width="1.7109375" style="254" customWidth="1"/>
    <col min="9482" max="9482" width="10.7109375" style="254" customWidth="1"/>
    <col min="9483" max="9483" width="1.7109375" style="254" customWidth="1"/>
    <col min="9484" max="9484" width="10.7109375" style="254" customWidth="1"/>
    <col min="9485" max="9485" width="1.7109375" style="254" customWidth="1"/>
    <col min="9486" max="9486" width="10.7109375" style="254" customWidth="1"/>
    <col min="9487" max="9487" width="1.7109375" style="254" customWidth="1"/>
    <col min="9488" max="9488" width="10.7109375" style="254" customWidth="1"/>
    <col min="9489" max="9489" width="1.7109375" style="254" customWidth="1"/>
    <col min="9490" max="9490" width="0" style="254" hidden="1" customWidth="1"/>
    <col min="9491" max="9491" width="8.7109375" style="254" customWidth="1"/>
    <col min="9492" max="9492" width="0" style="254" hidden="1" customWidth="1"/>
    <col min="9493" max="9728" width="9.140625" style="254"/>
    <col min="9729" max="9730" width="3.28515625" style="254" customWidth="1"/>
    <col min="9731" max="9731" width="4.7109375" style="254" customWidth="1"/>
    <col min="9732" max="9732" width="4.28515625" style="254" customWidth="1"/>
    <col min="9733" max="9733" width="12.7109375" style="254" customWidth="1"/>
    <col min="9734" max="9734" width="2.7109375" style="254" customWidth="1"/>
    <col min="9735" max="9735" width="7.7109375" style="254" customWidth="1"/>
    <col min="9736" max="9736" width="5.85546875" style="254" customWidth="1"/>
    <col min="9737" max="9737" width="1.7109375" style="254" customWidth="1"/>
    <col min="9738" max="9738" width="10.7109375" style="254" customWidth="1"/>
    <col min="9739" max="9739" width="1.7109375" style="254" customWidth="1"/>
    <col min="9740" max="9740" width="10.7109375" style="254" customWidth="1"/>
    <col min="9741" max="9741" width="1.7109375" style="254" customWidth="1"/>
    <col min="9742" max="9742" width="10.7109375" style="254" customWidth="1"/>
    <col min="9743" max="9743" width="1.7109375" style="254" customWidth="1"/>
    <col min="9744" max="9744" width="10.7109375" style="254" customWidth="1"/>
    <col min="9745" max="9745" width="1.7109375" style="254" customWidth="1"/>
    <col min="9746" max="9746" width="0" style="254" hidden="1" customWidth="1"/>
    <col min="9747" max="9747" width="8.7109375" style="254" customWidth="1"/>
    <col min="9748" max="9748" width="0" style="254" hidden="1" customWidth="1"/>
    <col min="9749" max="9984" width="9.140625" style="254"/>
    <col min="9985" max="9986" width="3.28515625" style="254" customWidth="1"/>
    <col min="9987" max="9987" width="4.7109375" style="254" customWidth="1"/>
    <col min="9988" max="9988" width="4.28515625" style="254" customWidth="1"/>
    <col min="9989" max="9989" width="12.7109375" style="254" customWidth="1"/>
    <col min="9990" max="9990" width="2.7109375" style="254" customWidth="1"/>
    <col min="9991" max="9991" width="7.7109375" style="254" customWidth="1"/>
    <col min="9992" max="9992" width="5.85546875" style="254" customWidth="1"/>
    <col min="9993" max="9993" width="1.7109375" style="254" customWidth="1"/>
    <col min="9994" max="9994" width="10.7109375" style="254" customWidth="1"/>
    <col min="9995" max="9995" width="1.7109375" style="254" customWidth="1"/>
    <col min="9996" max="9996" width="10.7109375" style="254" customWidth="1"/>
    <col min="9997" max="9997" width="1.7109375" style="254" customWidth="1"/>
    <col min="9998" max="9998" width="10.7109375" style="254" customWidth="1"/>
    <col min="9999" max="9999" width="1.7109375" style="254" customWidth="1"/>
    <col min="10000" max="10000" width="10.7109375" style="254" customWidth="1"/>
    <col min="10001" max="10001" width="1.7109375" style="254" customWidth="1"/>
    <col min="10002" max="10002" width="0" style="254" hidden="1" customWidth="1"/>
    <col min="10003" max="10003" width="8.7109375" style="254" customWidth="1"/>
    <col min="10004" max="10004" width="0" style="254" hidden="1" customWidth="1"/>
    <col min="10005" max="10240" width="9.140625" style="254"/>
    <col min="10241" max="10242" width="3.28515625" style="254" customWidth="1"/>
    <col min="10243" max="10243" width="4.7109375" style="254" customWidth="1"/>
    <col min="10244" max="10244" width="4.28515625" style="254" customWidth="1"/>
    <col min="10245" max="10245" width="12.7109375" style="254" customWidth="1"/>
    <col min="10246" max="10246" width="2.7109375" style="254" customWidth="1"/>
    <col min="10247" max="10247" width="7.7109375" style="254" customWidth="1"/>
    <col min="10248" max="10248" width="5.85546875" style="254" customWidth="1"/>
    <col min="10249" max="10249" width="1.7109375" style="254" customWidth="1"/>
    <col min="10250" max="10250" width="10.7109375" style="254" customWidth="1"/>
    <col min="10251" max="10251" width="1.7109375" style="254" customWidth="1"/>
    <col min="10252" max="10252" width="10.7109375" style="254" customWidth="1"/>
    <col min="10253" max="10253" width="1.7109375" style="254" customWidth="1"/>
    <col min="10254" max="10254" width="10.7109375" style="254" customWidth="1"/>
    <col min="10255" max="10255" width="1.7109375" style="254" customWidth="1"/>
    <col min="10256" max="10256" width="10.7109375" style="254" customWidth="1"/>
    <col min="10257" max="10257" width="1.7109375" style="254" customWidth="1"/>
    <col min="10258" max="10258" width="0" style="254" hidden="1" customWidth="1"/>
    <col min="10259" max="10259" width="8.7109375" style="254" customWidth="1"/>
    <col min="10260" max="10260" width="0" style="254" hidden="1" customWidth="1"/>
    <col min="10261" max="10496" width="9.140625" style="254"/>
    <col min="10497" max="10498" width="3.28515625" style="254" customWidth="1"/>
    <col min="10499" max="10499" width="4.7109375" style="254" customWidth="1"/>
    <col min="10500" max="10500" width="4.28515625" style="254" customWidth="1"/>
    <col min="10501" max="10501" width="12.7109375" style="254" customWidth="1"/>
    <col min="10502" max="10502" width="2.7109375" style="254" customWidth="1"/>
    <col min="10503" max="10503" width="7.7109375" style="254" customWidth="1"/>
    <col min="10504" max="10504" width="5.85546875" style="254" customWidth="1"/>
    <col min="10505" max="10505" width="1.7109375" style="254" customWidth="1"/>
    <col min="10506" max="10506" width="10.7109375" style="254" customWidth="1"/>
    <col min="10507" max="10507" width="1.7109375" style="254" customWidth="1"/>
    <col min="10508" max="10508" width="10.7109375" style="254" customWidth="1"/>
    <col min="10509" max="10509" width="1.7109375" style="254" customWidth="1"/>
    <col min="10510" max="10510" width="10.7109375" style="254" customWidth="1"/>
    <col min="10511" max="10511" width="1.7109375" style="254" customWidth="1"/>
    <col min="10512" max="10512" width="10.7109375" style="254" customWidth="1"/>
    <col min="10513" max="10513" width="1.7109375" style="254" customWidth="1"/>
    <col min="10514" max="10514" width="0" style="254" hidden="1" customWidth="1"/>
    <col min="10515" max="10515" width="8.7109375" style="254" customWidth="1"/>
    <col min="10516" max="10516" width="0" style="254" hidden="1" customWidth="1"/>
    <col min="10517" max="10752" width="9.140625" style="254"/>
    <col min="10753" max="10754" width="3.28515625" style="254" customWidth="1"/>
    <col min="10755" max="10755" width="4.7109375" style="254" customWidth="1"/>
    <col min="10756" max="10756" width="4.28515625" style="254" customWidth="1"/>
    <col min="10757" max="10757" width="12.7109375" style="254" customWidth="1"/>
    <col min="10758" max="10758" width="2.7109375" style="254" customWidth="1"/>
    <col min="10759" max="10759" width="7.7109375" style="254" customWidth="1"/>
    <col min="10760" max="10760" width="5.85546875" style="254" customWidth="1"/>
    <col min="10761" max="10761" width="1.7109375" style="254" customWidth="1"/>
    <col min="10762" max="10762" width="10.7109375" style="254" customWidth="1"/>
    <col min="10763" max="10763" width="1.7109375" style="254" customWidth="1"/>
    <col min="10764" max="10764" width="10.7109375" style="254" customWidth="1"/>
    <col min="10765" max="10765" width="1.7109375" style="254" customWidth="1"/>
    <col min="10766" max="10766" width="10.7109375" style="254" customWidth="1"/>
    <col min="10767" max="10767" width="1.7109375" style="254" customWidth="1"/>
    <col min="10768" max="10768" width="10.7109375" style="254" customWidth="1"/>
    <col min="10769" max="10769" width="1.7109375" style="254" customWidth="1"/>
    <col min="10770" max="10770" width="0" style="254" hidden="1" customWidth="1"/>
    <col min="10771" max="10771" width="8.7109375" style="254" customWidth="1"/>
    <col min="10772" max="10772" width="0" style="254" hidden="1" customWidth="1"/>
    <col min="10773" max="11008" width="9.140625" style="254"/>
    <col min="11009" max="11010" width="3.28515625" style="254" customWidth="1"/>
    <col min="11011" max="11011" width="4.7109375" style="254" customWidth="1"/>
    <col min="11012" max="11012" width="4.28515625" style="254" customWidth="1"/>
    <col min="11013" max="11013" width="12.7109375" style="254" customWidth="1"/>
    <col min="11014" max="11014" width="2.7109375" style="254" customWidth="1"/>
    <col min="11015" max="11015" width="7.7109375" style="254" customWidth="1"/>
    <col min="11016" max="11016" width="5.85546875" style="254" customWidth="1"/>
    <col min="11017" max="11017" width="1.7109375" style="254" customWidth="1"/>
    <col min="11018" max="11018" width="10.7109375" style="254" customWidth="1"/>
    <col min="11019" max="11019" width="1.7109375" style="254" customWidth="1"/>
    <col min="11020" max="11020" width="10.7109375" style="254" customWidth="1"/>
    <col min="11021" max="11021" width="1.7109375" style="254" customWidth="1"/>
    <col min="11022" max="11022" width="10.7109375" style="254" customWidth="1"/>
    <col min="11023" max="11023" width="1.7109375" style="254" customWidth="1"/>
    <col min="11024" max="11024" width="10.7109375" style="254" customWidth="1"/>
    <col min="11025" max="11025" width="1.7109375" style="254" customWidth="1"/>
    <col min="11026" max="11026" width="0" style="254" hidden="1" customWidth="1"/>
    <col min="11027" max="11027" width="8.7109375" style="254" customWidth="1"/>
    <col min="11028" max="11028" width="0" style="254" hidden="1" customWidth="1"/>
    <col min="11029" max="11264" width="9.140625" style="254"/>
    <col min="11265" max="11266" width="3.28515625" style="254" customWidth="1"/>
    <col min="11267" max="11267" width="4.7109375" style="254" customWidth="1"/>
    <col min="11268" max="11268" width="4.28515625" style="254" customWidth="1"/>
    <col min="11269" max="11269" width="12.7109375" style="254" customWidth="1"/>
    <col min="11270" max="11270" width="2.7109375" style="254" customWidth="1"/>
    <col min="11271" max="11271" width="7.7109375" style="254" customWidth="1"/>
    <col min="11272" max="11272" width="5.85546875" style="254" customWidth="1"/>
    <col min="11273" max="11273" width="1.7109375" style="254" customWidth="1"/>
    <col min="11274" max="11274" width="10.7109375" style="254" customWidth="1"/>
    <col min="11275" max="11275" width="1.7109375" style="254" customWidth="1"/>
    <col min="11276" max="11276" width="10.7109375" style="254" customWidth="1"/>
    <col min="11277" max="11277" width="1.7109375" style="254" customWidth="1"/>
    <col min="11278" max="11278" width="10.7109375" style="254" customWidth="1"/>
    <col min="11279" max="11279" width="1.7109375" style="254" customWidth="1"/>
    <col min="11280" max="11280" width="10.7109375" style="254" customWidth="1"/>
    <col min="11281" max="11281" width="1.7109375" style="254" customWidth="1"/>
    <col min="11282" max="11282" width="0" style="254" hidden="1" customWidth="1"/>
    <col min="11283" max="11283" width="8.7109375" style="254" customWidth="1"/>
    <col min="11284" max="11284" width="0" style="254" hidden="1" customWidth="1"/>
    <col min="11285" max="11520" width="9.140625" style="254"/>
    <col min="11521" max="11522" width="3.28515625" style="254" customWidth="1"/>
    <col min="11523" max="11523" width="4.7109375" style="254" customWidth="1"/>
    <col min="11524" max="11524" width="4.28515625" style="254" customWidth="1"/>
    <col min="11525" max="11525" width="12.7109375" style="254" customWidth="1"/>
    <col min="11526" max="11526" width="2.7109375" style="254" customWidth="1"/>
    <col min="11527" max="11527" width="7.7109375" style="254" customWidth="1"/>
    <col min="11528" max="11528" width="5.85546875" style="254" customWidth="1"/>
    <col min="11529" max="11529" width="1.7109375" style="254" customWidth="1"/>
    <col min="11530" max="11530" width="10.7109375" style="254" customWidth="1"/>
    <col min="11531" max="11531" width="1.7109375" style="254" customWidth="1"/>
    <col min="11532" max="11532" width="10.7109375" style="254" customWidth="1"/>
    <col min="11533" max="11533" width="1.7109375" style="254" customWidth="1"/>
    <col min="11534" max="11534" width="10.7109375" style="254" customWidth="1"/>
    <col min="11535" max="11535" width="1.7109375" style="254" customWidth="1"/>
    <col min="11536" max="11536" width="10.7109375" style="254" customWidth="1"/>
    <col min="11537" max="11537" width="1.7109375" style="254" customWidth="1"/>
    <col min="11538" max="11538" width="0" style="254" hidden="1" customWidth="1"/>
    <col min="11539" max="11539" width="8.7109375" style="254" customWidth="1"/>
    <col min="11540" max="11540" width="0" style="254" hidden="1" customWidth="1"/>
    <col min="11541" max="11776" width="9.140625" style="254"/>
    <col min="11777" max="11778" width="3.28515625" style="254" customWidth="1"/>
    <col min="11779" max="11779" width="4.7109375" style="254" customWidth="1"/>
    <col min="11780" max="11780" width="4.28515625" style="254" customWidth="1"/>
    <col min="11781" max="11781" width="12.7109375" style="254" customWidth="1"/>
    <col min="11782" max="11782" width="2.7109375" style="254" customWidth="1"/>
    <col min="11783" max="11783" width="7.7109375" style="254" customWidth="1"/>
    <col min="11784" max="11784" width="5.85546875" style="254" customWidth="1"/>
    <col min="11785" max="11785" width="1.7109375" style="254" customWidth="1"/>
    <col min="11786" max="11786" width="10.7109375" style="254" customWidth="1"/>
    <col min="11787" max="11787" width="1.7109375" style="254" customWidth="1"/>
    <col min="11788" max="11788" width="10.7109375" style="254" customWidth="1"/>
    <col min="11789" max="11789" width="1.7109375" style="254" customWidth="1"/>
    <col min="11790" max="11790" width="10.7109375" style="254" customWidth="1"/>
    <col min="11791" max="11791" width="1.7109375" style="254" customWidth="1"/>
    <col min="11792" max="11792" width="10.7109375" style="254" customWidth="1"/>
    <col min="11793" max="11793" width="1.7109375" style="254" customWidth="1"/>
    <col min="11794" max="11794" width="0" style="254" hidden="1" customWidth="1"/>
    <col min="11795" max="11795" width="8.7109375" style="254" customWidth="1"/>
    <col min="11796" max="11796" width="0" style="254" hidden="1" customWidth="1"/>
    <col min="11797" max="12032" width="9.140625" style="254"/>
    <col min="12033" max="12034" width="3.28515625" style="254" customWidth="1"/>
    <col min="12035" max="12035" width="4.7109375" style="254" customWidth="1"/>
    <col min="12036" max="12036" width="4.28515625" style="254" customWidth="1"/>
    <col min="12037" max="12037" width="12.7109375" style="254" customWidth="1"/>
    <col min="12038" max="12038" width="2.7109375" style="254" customWidth="1"/>
    <col min="12039" max="12039" width="7.7109375" style="254" customWidth="1"/>
    <col min="12040" max="12040" width="5.85546875" style="254" customWidth="1"/>
    <col min="12041" max="12041" width="1.7109375" style="254" customWidth="1"/>
    <col min="12042" max="12042" width="10.7109375" style="254" customWidth="1"/>
    <col min="12043" max="12043" width="1.7109375" style="254" customWidth="1"/>
    <col min="12044" max="12044" width="10.7109375" style="254" customWidth="1"/>
    <col min="12045" max="12045" width="1.7109375" style="254" customWidth="1"/>
    <col min="12046" max="12046" width="10.7109375" style="254" customWidth="1"/>
    <col min="12047" max="12047" width="1.7109375" style="254" customWidth="1"/>
    <col min="12048" max="12048" width="10.7109375" style="254" customWidth="1"/>
    <col min="12049" max="12049" width="1.7109375" style="254" customWidth="1"/>
    <col min="12050" max="12050" width="0" style="254" hidden="1" customWidth="1"/>
    <col min="12051" max="12051" width="8.7109375" style="254" customWidth="1"/>
    <col min="12052" max="12052" width="0" style="254" hidden="1" customWidth="1"/>
    <col min="12053" max="12288" width="9.140625" style="254"/>
    <col min="12289" max="12290" width="3.28515625" style="254" customWidth="1"/>
    <col min="12291" max="12291" width="4.7109375" style="254" customWidth="1"/>
    <col min="12292" max="12292" width="4.28515625" style="254" customWidth="1"/>
    <col min="12293" max="12293" width="12.7109375" style="254" customWidth="1"/>
    <col min="12294" max="12294" width="2.7109375" style="254" customWidth="1"/>
    <col min="12295" max="12295" width="7.7109375" style="254" customWidth="1"/>
    <col min="12296" max="12296" width="5.85546875" style="254" customWidth="1"/>
    <col min="12297" max="12297" width="1.7109375" style="254" customWidth="1"/>
    <col min="12298" max="12298" width="10.7109375" style="254" customWidth="1"/>
    <col min="12299" max="12299" width="1.7109375" style="254" customWidth="1"/>
    <col min="12300" max="12300" width="10.7109375" style="254" customWidth="1"/>
    <col min="12301" max="12301" width="1.7109375" style="254" customWidth="1"/>
    <col min="12302" max="12302" width="10.7109375" style="254" customWidth="1"/>
    <col min="12303" max="12303" width="1.7109375" style="254" customWidth="1"/>
    <col min="12304" max="12304" width="10.7109375" style="254" customWidth="1"/>
    <col min="12305" max="12305" width="1.7109375" style="254" customWidth="1"/>
    <col min="12306" max="12306" width="0" style="254" hidden="1" customWidth="1"/>
    <col min="12307" max="12307" width="8.7109375" style="254" customWidth="1"/>
    <col min="12308" max="12308" width="0" style="254" hidden="1" customWidth="1"/>
    <col min="12309" max="12544" width="9.140625" style="254"/>
    <col min="12545" max="12546" width="3.28515625" style="254" customWidth="1"/>
    <col min="12547" max="12547" width="4.7109375" style="254" customWidth="1"/>
    <col min="12548" max="12548" width="4.28515625" style="254" customWidth="1"/>
    <col min="12549" max="12549" width="12.7109375" style="254" customWidth="1"/>
    <col min="12550" max="12550" width="2.7109375" style="254" customWidth="1"/>
    <col min="12551" max="12551" width="7.7109375" style="254" customWidth="1"/>
    <col min="12552" max="12552" width="5.85546875" style="254" customWidth="1"/>
    <col min="12553" max="12553" width="1.7109375" style="254" customWidth="1"/>
    <col min="12554" max="12554" width="10.7109375" style="254" customWidth="1"/>
    <col min="12555" max="12555" width="1.7109375" style="254" customWidth="1"/>
    <col min="12556" max="12556" width="10.7109375" style="254" customWidth="1"/>
    <col min="12557" max="12557" width="1.7109375" style="254" customWidth="1"/>
    <col min="12558" max="12558" width="10.7109375" style="254" customWidth="1"/>
    <col min="12559" max="12559" width="1.7109375" style="254" customWidth="1"/>
    <col min="12560" max="12560" width="10.7109375" style="254" customWidth="1"/>
    <col min="12561" max="12561" width="1.7109375" style="254" customWidth="1"/>
    <col min="12562" max="12562" width="0" style="254" hidden="1" customWidth="1"/>
    <col min="12563" max="12563" width="8.7109375" style="254" customWidth="1"/>
    <col min="12564" max="12564" width="0" style="254" hidden="1" customWidth="1"/>
    <col min="12565" max="12800" width="9.140625" style="254"/>
    <col min="12801" max="12802" width="3.28515625" style="254" customWidth="1"/>
    <col min="12803" max="12803" width="4.7109375" style="254" customWidth="1"/>
    <col min="12804" max="12804" width="4.28515625" style="254" customWidth="1"/>
    <col min="12805" max="12805" width="12.7109375" style="254" customWidth="1"/>
    <col min="12806" max="12806" width="2.7109375" style="254" customWidth="1"/>
    <col min="12807" max="12807" width="7.7109375" style="254" customWidth="1"/>
    <col min="12808" max="12808" width="5.85546875" style="254" customWidth="1"/>
    <col min="12809" max="12809" width="1.7109375" style="254" customWidth="1"/>
    <col min="12810" max="12810" width="10.7109375" style="254" customWidth="1"/>
    <col min="12811" max="12811" width="1.7109375" style="254" customWidth="1"/>
    <col min="12812" max="12812" width="10.7109375" style="254" customWidth="1"/>
    <col min="12813" max="12813" width="1.7109375" style="254" customWidth="1"/>
    <col min="12814" max="12814" width="10.7109375" style="254" customWidth="1"/>
    <col min="12815" max="12815" width="1.7109375" style="254" customWidth="1"/>
    <col min="12816" max="12816" width="10.7109375" style="254" customWidth="1"/>
    <col min="12817" max="12817" width="1.7109375" style="254" customWidth="1"/>
    <col min="12818" max="12818" width="0" style="254" hidden="1" customWidth="1"/>
    <col min="12819" max="12819" width="8.7109375" style="254" customWidth="1"/>
    <col min="12820" max="12820" width="0" style="254" hidden="1" customWidth="1"/>
    <col min="12821" max="13056" width="9.140625" style="254"/>
    <col min="13057" max="13058" width="3.28515625" style="254" customWidth="1"/>
    <col min="13059" max="13059" width="4.7109375" style="254" customWidth="1"/>
    <col min="13060" max="13060" width="4.28515625" style="254" customWidth="1"/>
    <col min="13061" max="13061" width="12.7109375" style="254" customWidth="1"/>
    <col min="13062" max="13062" width="2.7109375" style="254" customWidth="1"/>
    <col min="13063" max="13063" width="7.7109375" style="254" customWidth="1"/>
    <col min="13064" max="13064" width="5.85546875" style="254" customWidth="1"/>
    <col min="13065" max="13065" width="1.7109375" style="254" customWidth="1"/>
    <col min="13066" max="13066" width="10.7109375" style="254" customWidth="1"/>
    <col min="13067" max="13067" width="1.7109375" style="254" customWidth="1"/>
    <col min="13068" max="13068" width="10.7109375" style="254" customWidth="1"/>
    <col min="13069" max="13069" width="1.7109375" style="254" customWidth="1"/>
    <col min="13070" max="13070" width="10.7109375" style="254" customWidth="1"/>
    <col min="13071" max="13071" width="1.7109375" style="254" customWidth="1"/>
    <col min="13072" max="13072" width="10.7109375" style="254" customWidth="1"/>
    <col min="13073" max="13073" width="1.7109375" style="254" customWidth="1"/>
    <col min="13074" max="13074" width="0" style="254" hidden="1" customWidth="1"/>
    <col min="13075" max="13075" width="8.7109375" style="254" customWidth="1"/>
    <col min="13076" max="13076" width="0" style="254" hidden="1" customWidth="1"/>
    <col min="13077" max="13312" width="9.140625" style="254"/>
    <col min="13313" max="13314" width="3.28515625" style="254" customWidth="1"/>
    <col min="13315" max="13315" width="4.7109375" style="254" customWidth="1"/>
    <col min="13316" max="13316" width="4.28515625" style="254" customWidth="1"/>
    <col min="13317" max="13317" width="12.7109375" style="254" customWidth="1"/>
    <col min="13318" max="13318" width="2.7109375" style="254" customWidth="1"/>
    <col min="13319" max="13319" width="7.7109375" style="254" customWidth="1"/>
    <col min="13320" max="13320" width="5.85546875" style="254" customWidth="1"/>
    <col min="13321" max="13321" width="1.7109375" style="254" customWidth="1"/>
    <col min="13322" max="13322" width="10.7109375" style="254" customWidth="1"/>
    <col min="13323" max="13323" width="1.7109375" style="254" customWidth="1"/>
    <col min="13324" max="13324" width="10.7109375" style="254" customWidth="1"/>
    <col min="13325" max="13325" width="1.7109375" style="254" customWidth="1"/>
    <col min="13326" max="13326" width="10.7109375" style="254" customWidth="1"/>
    <col min="13327" max="13327" width="1.7109375" style="254" customWidth="1"/>
    <col min="13328" max="13328" width="10.7109375" style="254" customWidth="1"/>
    <col min="13329" max="13329" width="1.7109375" style="254" customWidth="1"/>
    <col min="13330" max="13330" width="0" style="254" hidden="1" customWidth="1"/>
    <col min="13331" max="13331" width="8.7109375" style="254" customWidth="1"/>
    <col min="13332" max="13332" width="0" style="254" hidden="1" customWidth="1"/>
    <col min="13333" max="13568" width="9.140625" style="254"/>
    <col min="13569" max="13570" width="3.28515625" style="254" customWidth="1"/>
    <col min="13571" max="13571" width="4.7109375" style="254" customWidth="1"/>
    <col min="13572" max="13572" width="4.28515625" style="254" customWidth="1"/>
    <col min="13573" max="13573" width="12.7109375" style="254" customWidth="1"/>
    <col min="13574" max="13574" width="2.7109375" style="254" customWidth="1"/>
    <col min="13575" max="13575" width="7.7109375" style="254" customWidth="1"/>
    <col min="13576" max="13576" width="5.85546875" style="254" customWidth="1"/>
    <col min="13577" max="13577" width="1.7109375" style="254" customWidth="1"/>
    <col min="13578" max="13578" width="10.7109375" style="254" customWidth="1"/>
    <col min="13579" max="13579" width="1.7109375" style="254" customWidth="1"/>
    <col min="13580" max="13580" width="10.7109375" style="254" customWidth="1"/>
    <col min="13581" max="13581" width="1.7109375" style="254" customWidth="1"/>
    <col min="13582" max="13582" width="10.7109375" style="254" customWidth="1"/>
    <col min="13583" max="13583" width="1.7109375" style="254" customWidth="1"/>
    <col min="13584" max="13584" width="10.7109375" style="254" customWidth="1"/>
    <col min="13585" max="13585" width="1.7109375" style="254" customWidth="1"/>
    <col min="13586" max="13586" width="0" style="254" hidden="1" customWidth="1"/>
    <col min="13587" max="13587" width="8.7109375" style="254" customWidth="1"/>
    <col min="13588" max="13588" width="0" style="254" hidden="1" customWidth="1"/>
    <col min="13589" max="13824" width="9.140625" style="254"/>
    <col min="13825" max="13826" width="3.28515625" style="254" customWidth="1"/>
    <col min="13827" max="13827" width="4.7109375" style="254" customWidth="1"/>
    <col min="13828" max="13828" width="4.28515625" style="254" customWidth="1"/>
    <col min="13829" max="13829" width="12.7109375" style="254" customWidth="1"/>
    <col min="13830" max="13830" width="2.7109375" style="254" customWidth="1"/>
    <col min="13831" max="13831" width="7.7109375" style="254" customWidth="1"/>
    <col min="13832" max="13832" width="5.85546875" style="254" customWidth="1"/>
    <col min="13833" max="13833" width="1.7109375" style="254" customWidth="1"/>
    <col min="13834" max="13834" width="10.7109375" style="254" customWidth="1"/>
    <col min="13835" max="13835" width="1.7109375" style="254" customWidth="1"/>
    <col min="13836" max="13836" width="10.7109375" style="254" customWidth="1"/>
    <col min="13837" max="13837" width="1.7109375" style="254" customWidth="1"/>
    <col min="13838" max="13838" width="10.7109375" style="254" customWidth="1"/>
    <col min="13839" max="13839" width="1.7109375" style="254" customWidth="1"/>
    <col min="13840" max="13840" width="10.7109375" style="254" customWidth="1"/>
    <col min="13841" max="13841" width="1.7109375" style="254" customWidth="1"/>
    <col min="13842" max="13842" width="0" style="254" hidden="1" customWidth="1"/>
    <col min="13843" max="13843" width="8.7109375" style="254" customWidth="1"/>
    <col min="13844" max="13844" width="0" style="254" hidden="1" customWidth="1"/>
    <col min="13845" max="14080" width="9.140625" style="254"/>
    <col min="14081" max="14082" width="3.28515625" style="254" customWidth="1"/>
    <col min="14083" max="14083" width="4.7109375" style="254" customWidth="1"/>
    <col min="14084" max="14084" width="4.28515625" style="254" customWidth="1"/>
    <col min="14085" max="14085" width="12.7109375" style="254" customWidth="1"/>
    <col min="14086" max="14086" width="2.7109375" style="254" customWidth="1"/>
    <col min="14087" max="14087" width="7.7109375" style="254" customWidth="1"/>
    <col min="14088" max="14088" width="5.85546875" style="254" customWidth="1"/>
    <col min="14089" max="14089" width="1.7109375" style="254" customWidth="1"/>
    <col min="14090" max="14090" width="10.7109375" style="254" customWidth="1"/>
    <col min="14091" max="14091" width="1.7109375" style="254" customWidth="1"/>
    <col min="14092" max="14092" width="10.7109375" style="254" customWidth="1"/>
    <col min="14093" max="14093" width="1.7109375" style="254" customWidth="1"/>
    <col min="14094" max="14094" width="10.7109375" style="254" customWidth="1"/>
    <col min="14095" max="14095" width="1.7109375" style="254" customWidth="1"/>
    <col min="14096" max="14096" width="10.7109375" style="254" customWidth="1"/>
    <col min="14097" max="14097" width="1.7109375" style="254" customWidth="1"/>
    <col min="14098" max="14098" width="0" style="254" hidden="1" customWidth="1"/>
    <col min="14099" max="14099" width="8.7109375" style="254" customWidth="1"/>
    <col min="14100" max="14100" width="0" style="254" hidden="1" customWidth="1"/>
    <col min="14101" max="14336" width="9.140625" style="254"/>
    <col min="14337" max="14338" width="3.28515625" style="254" customWidth="1"/>
    <col min="14339" max="14339" width="4.7109375" style="254" customWidth="1"/>
    <col min="14340" max="14340" width="4.28515625" style="254" customWidth="1"/>
    <col min="14341" max="14341" width="12.7109375" style="254" customWidth="1"/>
    <col min="14342" max="14342" width="2.7109375" style="254" customWidth="1"/>
    <col min="14343" max="14343" width="7.7109375" style="254" customWidth="1"/>
    <col min="14344" max="14344" width="5.85546875" style="254" customWidth="1"/>
    <col min="14345" max="14345" width="1.7109375" style="254" customWidth="1"/>
    <col min="14346" max="14346" width="10.7109375" style="254" customWidth="1"/>
    <col min="14347" max="14347" width="1.7109375" style="254" customWidth="1"/>
    <col min="14348" max="14348" width="10.7109375" style="254" customWidth="1"/>
    <col min="14349" max="14349" width="1.7109375" style="254" customWidth="1"/>
    <col min="14350" max="14350" width="10.7109375" style="254" customWidth="1"/>
    <col min="14351" max="14351" width="1.7109375" style="254" customWidth="1"/>
    <col min="14352" max="14352" width="10.7109375" style="254" customWidth="1"/>
    <col min="14353" max="14353" width="1.7109375" style="254" customWidth="1"/>
    <col min="14354" max="14354" width="0" style="254" hidden="1" customWidth="1"/>
    <col min="14355" max="14355" width="8.7109375" style="254" customWidth="1"/>
    <col min="14356" max="14356" width="0" style="254" hidden="1" customWidth="1"/>
    <col min="14357" max="14592" width="9.140625" style="254"/>
    <col min="14593" max="14594" width="3.28515625" style="254" customWidth="1"/>
    <col min="14595" max="14595" width="4.7109375" style="254" customWidth="1"/>
    <col min="14596" max="14596" width="4.28515625" style="254" customWidth="1"/>
    <col min="14597" max="14597" width="12.7109375" style="254" customWidth="1"/>
    <col min="14598" max="14598" width="2.7109375" style="254" customWidth="1"/>
    <col min="14599" max="14599" width="7.7109375" style="254" customWidth="1"/>
    <col min="14600" max="14600" width="5.85546875" style="254" customWidth="1"/>
    <col min="14601" max="14601" width="1.7109375" style="254" customWidth="1"/>
    <col min="14602" max="14602" width="10.7109375" style="254" customWidth="1"/>
    <col min="14603" max="14603" width="1.7109375" style="254" customWidth="1"/>
    <col min="14604" max="14604" width="10.7109375" style="254" customWidth="1"/>
    <col min="14605" max="14605" width="1.7109375" style="254" customWidth="1"/>
    <col min="14606" max="14606" width="10.7109375" style="254" customWidth="1"/>
    <col min="14607" max="14607" width="1.7109375" style="254" customWidth="1"/>
    <col min="14608" max="14608" width="10.7109375" style="254" customWidth="1"/>
    <col min="14609" max="14609" width="1.7109375" style="254" customWidth="1"/>
    <col min="14610" max="14610" width="0" style="254" hidden="1" customWidth="1"/>
    <col min="14611" max="14611" width="8.7109375" style="254" customWidth="1"/>
    <col min="14612" max="14612" width="0" style="254" hidden="1" customWidth="1"/>
    <col min="14613" max="14848" width="9.140625" style="254"/>
    <col min="14849" max="14850" width="3.28515625" style="254" customWidth="1"/>
    <col min="14851" max="14851" width="4.7109375" style="254" customWidth="1"/>
    <col min="14852" max="14852" width="4.28515625" style="254" customWidth="1"/>
    <col min="14853" max="14853" width="12.7109375" style="254" customWidth="1"/>
    <col min="14854" max="14854" width="2.7109375" style="254" customWidth="1"/>
    <col min="14855" max="14855" width="7.7109375" style="254" customWidth="1"/>
    <col min="14856" max="14856" width="5.85546875" style="254" customWidth="1"/>
    <col min="14857" max="14857" width="1.7109375" style="254" customWidth="1"/>
    <col min="14858" max="14858" width="10.7109375" style="254" customWidth="1"/>
    <col min="14859" max="14859" width="1.7109375" style="254" customWidth="1"/>
    <col min="14860" max="14860" width="10.7109375" style="254" customWidth="1"/>
    <col min="14861" max="14861" width="1.7109375" style="254" customWidth="1"/>
    <col min="14862" max="14862" width="10.7109375" style="254" customWidth="1"/>
    <col min="14863" max="14863" width="1.7109375" style="254" customWidth="1"/>
    <col min="14864" max="14864" width="10.7109375" style="254" customWidth="1"/>
    <col min="14865" max="14865" width="1.7109375" style="254" customWidth="1"/>
    <col min="14866" max="14866" width="0" style="254" hidden="1" customWidth="1"/>
    <col min="14867" max="14867" width="8.7109375" style="254" customWidth="1"/>
    <col min="14868" max="14868" width="0" style="254" hidden="1" customWidth="1"/>
    <col min="14869" max="15104" width="9.140625" style="254"/>
    <col min="15105" max="15106" width="3.28515625" style="254" customWidth="1"/>
    <col min="15107" max="15107" width="4.7109375" style="254" customWidth="1"/>
    <col min="15108" max="15108" width="4.28515625" style="254" customWidth="1"/>
    <col min="15109" max="15109" width="12.7109375" style="254" customWidth="1"/>
    <col min="15110" max="15110" width="2.7109375" style="254" customWidth="1"/>
    <col min="15111" max="15111" width="7.7109375" style="254" customWidth="1"/>
    <col min="15112" max="15112" width="5.85546875" style="254" customWidth="1"/>
    <col min="15113" max="15113" width="1.7109375" style="254" customWidth="1"/>
    <col min="15114" max="15114" width="10.7109375" style="254" customWidth="1"/>
    <col min="15115" max="15115" width="1.7109375" style="254" customWidth="1"/>
    <col min="15116" max="15116" width="10.7109375" style="254" customWidth="1"/>
    <col min="15117" max="15117" width="1.7109375" style="254" customWidth="1"/>
    <col min="15118" max="15118" width="10.7109375" style="254" customWidth="1"/>
    <col min="15119" max="15119" width="1.7109375" style="254" customWidth="1"/>
    <col min="15120" max="15120" width="10.7109375" style="254" customWidth="1"/>
    <col min="15121" max="15121" width="1.7109375" style="254" customWidth="1"/>
    <col min="15122" max="15122" width="0" style="254" hidden="1" customWidth="1"/>
    <col min="15123" max="15123" width="8.7109375" style="254" customWidth="1"/>
    <col min="15124" max="15124" width="0" style="254" hidden="1" customWidth="1"/>
    <col min="15125" max="15360" width="9.140625" style="254"/>
    <col min="15361" max="15362" width="3.28515625" style="254" customWidth="1"/>
    <col min="15363" max="15363" width="4.7109375" style="254" customWidth="1"/>
    <col min="15364" max="15364" width="4.28515625" style="254" customWidth="1"/>
    <col min="15365" max="15365" width="12.7109375" style="254" customWidth="1"/>
    <col min="15366" max="15366" width="2.7109375" style="254" customWidth="1"/>
    <col min="15367" max="15367" width="7.7109375" style="254" customWidth="1"/>
    <col min="15368" max="15368" width="5.85546875" style="254" customWidth="1"/>
    <col min="15369" max="15369" width="1.7109375" style="254" customWidth="1"/>
    <col min="15370" max="15370" width="10.7109375" style="254" customWidth="1"/>
    <col min="15371" max="15371" width="1.7109375" style="254" customWidth="1"/>
    <col min="15372" max="15372" width="10.7109375" style="254" customWidth="1"/>
    <col min="15373" max="15373" width="1.7109375" style="254" customWidth="1"/>
    <col min="15374" max="15374" width="10.7109375" style="254" customWidth="1"/>
    <col min="15375" max="15375" width="1.7109375" style="254" customWidth="1"/>
    <col min="15376" max="15376" width="10.7109375" style="254" customWidth="1"/>
    <col min="15377" max="15377" width="1.7109375" style="254" customWidth="1"/>
    <col min="15378" max="15378" width="0" style="254" hidden="1" customWidth="1"/>
    <col min="15379" max="15379" width="8.7109375" style="254" customWidth="1"/>
    <col min="15380" max="15380" width="0" style="254" hidden="1" customWidth="1"/>
    <col min="15381" max="15616" width="9.140625" style="254"/>
    <col min="15617" max="15618" width="3.28515625" style="254" customWidth="1"/>
    <col min="15619" max="15619" width="4.7109375" style="254" customWidth="1"/>
    <col min="15620" max="15620" width="4.28515625" style="254" customWidth="1"/>
    <col min="15621" max="15621" width="12.7109375" style="254" customWidth="1"/>
    <col min="15622" max="15622" width="2.7109375" style="254" customWidth="1"/>
    <col min="15623" max="15623" width="7.7109375" style="254" customWidth="1"/>
    <col min="15624" max="15624" width="5.85546875" style="254" customWidth="1"/>
    <col min="15625" max="15625" width="1.7109375" style="254" customWidth="1"/>
    <col min="15626" max="15626" width="10.7109375" style="254" customWidth="1"/>
    <col min="15627" max="15627" width="1.7109375" style="254" customWidth="1"/>
    <col min="15628" max="15628" width="10.7109375" style="254" customWidth="1"/>
    <col min="15629" max="15629" width="1.7109375" style="254" customWidth="1"/>
    <col min="15630" max="15630" width="10.7109375" style="254" customWidth="1"/>
    <col min="15631" max="15631" width="1.7109375" style="254" customWidth="1"/>
    <col min="15632" max="15632" width="10.7109375" style="254" customWidth="1"/>
    <col min="15633" max="15633" width="1.7109375" style="254" customWidth="1"/>
    <col min="15634" max="15634" width="0" style="254" hidden="1" customWidth="1"/>
    <col min="15635" max="15635" width="8.7109375" style="254" customWidth="1"/>
    <col min="15636" max="15636" width="0" style="254" hidden="1" customWidth="1"/>
    <col min="15637" max="15872" width="9.140625" style="254"/>
    <col min="15873" max="15874" width="3.28515625" style="254" customWidth="1"/>
    <col min="15875" max="15875" width="4.7109375" style="254" customWidth="1"/>
    <col min="15876" max="15876" width="4.28515625" style="254" customWidth="1"/>
    <col min="15877" max="15877" width="12.7109375" style="254" customWidth="1"/>
    <col min="15878" max="15878" width="2.7109375" style="254" customWidth="1"/>
    <col min="15879" max="15879" width="7.7109375" style="254" customWidth="1"/>
    <col min="15880" max="15880" width="5.85546875" style="254" customWidth="1"/>
    <col min="15881" max="15881" width="1.7109375" style="254" customWidth="1"/>
    <col min="15882" max="15882" width="10.7109375" style="254" customWidth="1"/>
    <col min="15883" max="15883" width="1.7109375" style="254" customWidth="1"/>
    <col min="15884" max="15884" width="10.7109375" style="254" customWidth="1"/>
    <col min="15885" max="15885" width="1.7109375" style="254" customWidth="1"/>
    <col min="15886" max="15886" width="10.7109375" style="254" customWidth="1"/>
    <col min="15887" max="15887" width="1.7109375" style="254" customWidth="1"/>
    <col min="15888" max="15888" width="10.7109375" style="254" customWidth="1"/>
    <col min="15889" max="15889" width="1.7109375" style="254" customWidth="1"/>
    <col min="15890" max="15890" width="0" style="254" hidden="1" customWidth="1"/>
    <col min="15891" max="15891" width="8.7109375" style="254" customWidth="1"/>
    <col min="15892" max="15892" width="0" style="254" hidden="1" customWidth="1"/>
    <col min="15893" max="16128" width="9.140625" style="254"/>
    <col min="16129" max="16130" width="3.28515625" style="254" customWidth="1"/>
    <col min="16131" max="16131" width="4.7109375" style="254" customWidth="1"/>
    <col min="16132" max="16132" width="4.28515625" style="254" customWidth="1"/>
    <col min="16133" max="16133" width="12.7109375" style="254" customWidth="1"/>
    <col min="16134" max="16134" width="2.7109375" style="254" customWidth="1"/>
    <col min="16135" max="16135" width="7.7109375" style="254" customWidth="1"/>
    <col min="16136" max="16136" width="5.85546875" style="254" customWidth="1"/>
    <col min="16137" max="16137" width="1.7109375" style="254" customWidth="1"/>
    <col min="16138" max="16138" width="10.7109375" style="254" customWidth="1"/>
    <col min="16139" max="16139" width="1.7109375" style="254" customWidth="1"/>
    <col min="16140" max="16140" width="10.7109375" style="254" customWidth="1"/>
    <col min="16141" max="16141" width="1.7109375" style="254" customWidth="1"/>
    <col min="16142" max="16142" width="10.7109375" style="254" customWidth="1"/>
    <col min="16143" max="16143" width="1.7109375" style="254" customWidth="1"/>
    <col min="16144" max="16144" width="10.7109375" style="254" customWidth="1"/>
    <col min="16145" max="16145" width="1.7109375" style="254" customWidth="1"/>
    <col min="16146" max="16146" width="0" style="254" hidden="1" customWidth="1"/>
    <col min="16147" max="16147" width="8.7109375" style="254" customWidth="1"/>
    <col min="16148" max="16148" width="0" style="254" hidden="1" customWidth="1"/>
    <col min="16149" max="16384" width="9.140625" style="254"/>
  </cols>
  <sheetData>
    <row r="1" spans="1:20" s="327" customFormat="1" ht="21.75" customHeight="1">
      <c r="A1" s="322">
        <f>'[4]Week SetUp'!$A$6</f>
        <v>0</v>
      </c>
      <c r="B1" s="322"/>
      <c r="C1" s="323"/>
      <c r="D1" s="323"/>
      <c r="E1" s="323"/>
      <c r="F1" s="323"/>
      <c r="G1" s="323"/>
      <c r="H1" s="323"/>
      <c r="I1" s="324"/>
      <c r="J1" s="325"/>
      <c r="K1" s="325"/>
      <c r="L1" s="326"/>
      <c r="M1" s="324"/>
      <c r="N1" s="324" t="s">
        <v>125</v>
      </c>
      <c r="O1" s="324"/>
      <c r="P1" s="323"/>
      <c r="Q1" s="324"/>
    </row>
    <row r="2" spans="1:20" s="332" customFormat="1">
      <c r="A2" s="328"/>
      <c r="B2" s="328"/>
      <c r="C2" s="328"/>
      <c r="D2" s="328"/>
      <c r="E2" s="328"/>
      <c r="F2" s="329"/>
      <c r="G2" s="330"/>
      <c r="H2" s="330"/>
      <c r="I2" s="331"/>
      <c r="J2" s="325"/>
      <c r="K2" s="325"/>
      <c r="L2" s="325"/>
      <c r="M2" s="331"/>
      <c r="N2" s="330"/>
      <c r="O2" s="331"/>
      <c r="P2" s="330"/>
      <c r="Q2" s="331"/>
    </row>
    <row r="3" spans="1:20" s="333" customFormat="1" ht="48.75" customHeight="1">
      <c r="A3" s="447"/>
      <c r="B3" s="447"/>
      <c r="C3" s="447"/>
      <c r="D3" s="447"/>
      <c r="E3" s="466"/>
      <c r="F3" s="467" t="s">
        <v>467</v>
      </c>
      <c r="G3" s="467"/>
      <c r="H3" s="467"/>
      <c r="I3" s="467"/>
      <c r="J3" s="467"/>
      <c r="K3" s="467"/>
      <c r="L3" s="467"/>
      <c r="M3" s="448"/>
      <c r="N3" s="447"/>
      <c r="O3" s="448"/>
      <c r="P3" s="447"/>
      <c r="Q3" s="449" t="s">
        <v>468</v>
      </c>
    </row>
    <row r="4" spans="1:20" s="338" customFormat="1" ht="11.25" customHeight="1" thickBot="1">
      <c r="A4" s="522" t="str">
        <f>'[4]Week SetUp'!$A$10</f>
        <v>13th - 18th December 2014</v>
      </c>
      <c r="B4" s="522"/>
      <c r="C4" s="522"/>
      <c r="D4" s="522"/>
      <c r="E4" s="522"/>
      <c r="F4" s="334">
        <f>'[4]Week SetUp'!$C$10</f>
        <v>0</v>
      </c>
      <c r="G4" s="459"/>
      <c r="H4" s="334"/>
      <c r="I4" s="335"/>
      <c r="J4" s="336">
        <f>'[4]Week SetUp'!$D$10</f>
        <v>0</v>
      </c>
      <c r="K4" s="335"/>
      <c r="L4" s="337"/>
      <c r="M4" s="335"/>
      <c r="N4" s="474"/>
      <c r="O4" s="475"/>
      <c r="P4" s="474"/>
      <c r="Q4" s="476" t="str">
        <f>'[4]Week SetUp'!$E$10</f>
        <v>Lamech Kevin Clarke</v>
      </c>
      <c r="R4" s="478"/>
      <c r="S4" s="478"/>
    </row>
    <row r="5" spans="1:20" s="333" customFormat="1" ht="12">
      <c r="A5" s="339"/>
      <c r="B5" s="450" t="s">
        <v>4</v>
      </c>
      <c r="C5" s="450" t="s">
        <v>5</v>
      </c>
      <c r="D5" s="450" t="s">
        <v>6</v>
      </c>
      <c r="E5" s="451" t="s">
        <v>7</v>
      </c>
      <c r="F5" s="451" t="s">
        <v>8</v>
      </c>
      <c r="G5" s="451"/>
      <c r="H5" s="451"/>
      <c r="I5" s="451"/>
      <c r="J5" s="450" t="s">
        <v>10</v>
      </c>
      <c r="K5" s="452"/>
      <c r="L5" s="450" t="s">
        <v>465</v>
      </c>
      <c r="M5" s="452"/>
      <c r="N5" s="450" t="s">
        <v>12</v>
      </c>
      <c r="O5" s="452"/>
      <c r="P5" s="450"/>
      <c r="Q5" s="342"/>
    </row>
    <row r="6" spans="1:20" s="333" customFormat="1" ht="3.75" customHeight="1" thickBot="1">
      <c r="A6" s="343"/>
      <c r="B6" s="344"/>
      <c r="C6" s="345"/>
      <c r="D6" s="344"/>
      <c r="E6" s="346"/>
      <c r="F6" s="346"/>
      <c r="G6" s="347"/>
      <c r="H6" s="346"/>
      <c r="I6" s="348"/>
      <c r="J6" s="344"/>
      <c r="K6" s="348"/>
      <c r="L6" s="344"/>
      <c r="M6" s="348"/>
      <c r="N6" s="344"/>
      <c r="O6" s="348"/>
      <c r="P6" s="344"/>
      <c r="Q6" s="349"/>
    </row>
    <row r="7" spans="1:20" s="361" customFormat="1" ht="10.5" customHeight="1">
      <c r="A7" s="350">
        <v>1</v>
      </c>
      <c r="B7" s="351">
        <f>IF($D7="","",VLOOKUP($D7,'[4]Boys 12 Si Con Prep'!$A$7:$P$22,15))</f>
        <v>0</v>
      </c>
      <c r="C7" s="351">
        <f>IF($D7="","",VLOOKUP($D7,'[4]Boys 12 Si Con Prep'!$A$7:$P$22,16))</f>
        <v>0</v>
      </c>
      <c r="D7" s="352">
        <v>1</v>
      </c>
      <c r="E7" s="353" t="str">
        <f>UPPER(IF($D7="","",VLOOKUP($D7,'[4]Boys 12 Si Con Prep'!$A$7:$P$22,2)))</f>
        <v>THORP</v>
      </c>
      <c r="F7" s="353" t="str">
        <f>IF($D7="","",VLOOKUP($D7,'[4]Boys 12 Si Con Prep'!$A$7:$P$22,3))</f>
        <v>CHRISTOPHER</v>
      </c>
      <c r="G7" s="353"/>
      <c r="H7" s="353">
        <f>IF($D7="","",VLOOKUP($D7,'[4]Boys 12 Si Con Prep'!$A$7:$P$22,4))</f>
        <v>0</v>
      </c>
      <c r="I7" s="354"/>
      <c r="J7" s="355"/>
      <c r="K7" s="355"/>
      <c r="L7" s="355"/>
      <c r="M7" s="355"/>
      <c r="N7" s="356"/>
      <c r="O7" s="357"/>
      <c r="P7" s="358"/>
      <c r="Q7" s="359"/>
      <c r="R7" s="360"/>
      <c r="T7" s="362" t="str">
        <f>'[4]SetUp Officials'!P21</f>
        <v>Umpire</v>
      </c>
    </row>
    <row r="8" spans="1:20" s="361" customFormat="1" ht="9.6" customHeight="1">
      <c r="A8" s="363"/>
      <c r="B8" s="364"/>
      <c r="C8" s="364"/>
      <c r="D8" s="364"/>
      <c r="E8" s="355"/>
      <c r="F8" s="355"/>
      <c r="G8" s="365"/>
      <c r="H8" s="366" t="s">
        <v>13</v>
      </c>
      <c r="I8" s="367" t="s">
        <v>54</v>
      </c>
      <c r="J8" s="368" t="str">
        <f>UPPER(IF(OR(I8="a",I8="as"),E7,IF(OR(I8="b",I8="bs"),E9,)))</f>
        <v>THORP</v>
      </c>
      <c r="K8" s="368"/>
      <c r="L8" s="355"/>
      <c r="M8" s="355"/>
      <c r="N8" s="356"/>
      <c r="O8" s="357"/>
      <c r="P8" s="358"/>
      <c r="Q8" s="359"/>
      <c r="R8" s="360"/>
      <c r="T8" s="369" t="str">
        <f>'[4]SetUp Officials'!P22</f>
        <v xml:space="preserve"> </v>
      </c>
    </row>
    <row r="9" spans="1:20" s="361" customFormat="1" ht="9.6" customHeight="1">
      <c r="A9" s="363">
        <v>2</v>
      </c>
      <c r="B9" s="351">
        <f>IF($D9="","",VLOOKUP($D9,'[4]Boys 12 Si Con Prep'!$A$7:$P$22,15))</f>
        <v>0</v>
      </c>
      <c r="C9" s="351">
        <f>IF($D9="","",VLOOKUP($D9,'[4]Boys 12 Si Con Prep'!$A$7:$P$22,16))</f>
        <v>0</v>
      </c>
      <c r="D9" s="352">
        <v>8</v>
      </c>
      <c r="E9" s="351" t="str">
        <f>UPPER(IF($D9="","",VLOOKUP($D9,'[4]Boys 12 Si Con Prep'!$A$7:$P$22,2)))</f>
        <v>BYE</v>
      </c>
      <c r="F9" s="351">
        <f>IF($D9="","",VLOOKUP($D9,'[4]Boys 12 Si Con Prep'!$A$7:$P$22,3))</f>
        <v>0</v>
      </c>
      <c r="G9" s="351"/>
      <c r="H9" s="351">
        <f>IF($D9="","",VLOOKUP($D9,'[4]Boys 12 Si Con Prep'!$A$7:$P$22,4))</f>
        <v>0</v>
      </c>
      <c r="I9" s="370"/>
      <c r="J9" s="355"/>
      <c r="K9" s="371"/>
      <c r="L9" s="355"/>
      <c r="M9" s="355"/>
      <c r="N9" s="356"/>
      <c r="O9" s="357"/>
      <c r="P9" s="358"/>
      <c r="Q9" s="359"/>
      <c r="R9" s="360"/>
      <c r="T9" s="369" t="str">
        <f>'[4]SetUp Officials'!P23</f>
        <v xml:space="preserve"> </v>
      </c>
    </row>
    <row r="10" spans="1:20" s="361" customFormat="1" ht="9.6" customHeight="1">
      <c r="A10" s="363"/>
      <c r="B10" s="364"/>
      <c r="C10" s="364"/>
      <c r="D10" s="372"/>
      <c r="E10" s="355"/>
      <c r="F10" s="355"/>
      <c r="G10" s="365"/>
      <c r="H10" s="355"/>
      <c r="I10" s="373"/>
      <c r="J10" s="366" t="s">
        <v>13</v>
      </c>
      <c r="K10" s="374" t="s">
        <v>14</v>
      </c>
      <c r="L10" s="368" t="str">
        <f>UPPER(IF(OR(K10="a",K10="as"),J8,IF(OR(K10="b",K10="bs"),J12,)))</f>
        <v>THORP</v>
      </c>
      <c r="M10" s="375"/>
      <c r="N10" s="376"/>
      <c r="O10" s="376"/>
      <c r="P10" s="358"/>
      <c r="Q10" s="359"/>
      <c r="R10" s="360"/>
      <c r="T10" s="369" t="str">
        <f>'[4]SetUp Officials'!P24</f>
        <v xml:space="preserve"> </v>
      </c>
    </row>
    <row r="11" spans="1:20" s="361" customFormat="1" ht="9.6" customHeight="1">
      <c r="A11" s="363">
        <v>3</v>
      </c>
      <c r="B11" s="351">
        <f>IF($D11="","",VLOOKUP($D11,'[4]Boys 12 Si Con Prep'!$A$7:$P$22,15))</f>
        <v>0</v>
      </c>
      <c r="C11" s="351">
        <f>IF($D11="","",VLOOKUP($D11,'[4]Boys 12 Si Con Prep'!$A$7:$P$22,16))</f>
        <v>0</v>
      </c>
      <c r="D11" s="352">
        <v>7</v>
      </c>
      <c r="E11" s="351" t="str">
        <f>UPPER(IF($D11="","",VLOOKUP($D11,'[4]Boys 12 Si Con Prep'!$A$7:$P$22,2)))</f>
        <v>ALFONSO-MILLS</v>
      </c>
      <c r="F11" s="351" t="str">
        <f>IF($D11="","",VLOOKUP($D11,'[4]Boys 12 Si Con Prep'!$A$7:$P$22,3))</f>
        <v>MATTHEW</v>
      </c>
      <c r="G11" s="351"/>
      <c r="H11" s="351">
        <f>IF($D11="","",VLOOKUP($D11,'[4]Boys 12 Si Con Prep'!$A$7:$P$22,4))</f>
        <v>0</v>
      </c>
      <c r="I11" s="354"/>
      <c r="J11" s="355"/>
      <c r="K11" s="377"/>
      <c r="L11" s="470">
        <v>63</v>
      </c>
      <c r="M11" s="378"/>
      <c r="N11" s="376"/>
      <c r="O11" s="376"/>
      <c r="P11" s="358"/>
      <c r="Q11" s="359"/>
      <c r="R11" s="360"/>
      <c r="T11" s="369" t="str">
        <f>'[4]SetUp Officials'!P25</f>
        <v xml:space="preserve"> </v>
      </c>
    </row>
    <row r="12" spans="1:20" s="361" customFormat="1" ht="9.6" customHeight="1">
      <c r="A12" s="363"/>
      <c r="B12" s="364"/>
      <c r="C12" s="364"/>
      <c r="D12" s="372"/>
      <c r="E12" s="355"/>
      <c r="F12" s="355"/>
      <c r="G12" s="365"/>
      <c r="H12" s="366" t="s">
        <v>13</v>
      </c>
      <c r="I12" s="367" t="s">
        <v>17</v>
      </c>
      <c r="J12" s="368" t="str">
        <f>UPPER(IF(OR(I12="a",I12="as"),E11,IF(OR(I12="b",I12="bs"),E13,)))</f>
        <v>BORDE</v>
      </c>
      <c r="K12" s="379"/>
      <c r="L12" s="355"/>
      <c r="M12" s="378"/>
      <c r="N12" s="376"/>
      <c r="O12" s="376"/>
      <c r="P12" s="358"/>
      <c r="Q12" s="359"/>
      <c r="R12" s="360"/>
      <c r="T12" s="369" t="str">
        <f>'[4]SetUp Officials'!P26</f>
        <v xml:space="preserve"> </v>
      </c>
    </row>
    <row r="13" spans="1:20" s="361" customFormat="1" ht="9.6" customHeight="1">
      <c r="A13" s="363">
        <v>4</v>
      </c>
      <c r="B13" s="351">
        <f>IF($D13="","",VLOOKUP($D13,'[4]Boys 12 Si Con Prep'!$A$7:$P$22,15))</f>
        <v>0</v>
      </c>
      <c r="C13" s="351">
        <f>IF($D13="","",VLOOKUP($D13,'[4]Boys 12 Si Con Prep'!$A$7:$P$22,16))</f>
        <v>0</v>
      </c>
      <c r="D13" s="352">
        <v>6</v>
      </c>
      <c r="E13" s="351" t="str">
        <f>UPPER(IF($D13="","",VLOOKUP($D13,'[4]Boys 12 Si Con Prep'!$A$7:$P$22,2)))</f>
        <v>BORDE</v>
      </c>
      <c r="F13" s="351" t="str">
        <f>IF($D13="","",VLOOKUP($D13,'[4]Boys 12 Si Con Prep'!$A$7:$P$22,3))</f>
        <v>HUGO</v>
      </c>
      <c r="G13" s="351"/>
      <c r="H13" s="351">
        <f>IF($D13="","",VLOOKUP($D13,'[4]Boys 12 Si Con Prep'!$A$7:$P$22,4))</f>
        <v>0</v>
      </c>
      <c r="I13" s="380"/>
      <c r="J13" s="355"/>
      <c r="K13" s="355"/>
      <c r="L13" s="355"/>
      <c r="M13" s="378"/>
      <c r="N13" s="376"/>
      <c r="O13" s="376"/>
      <c r="P13" s="358"/>
      <c r="Q13" s="359"/>
      <c r="R13" s="360"/>
      <c r="T13" s="369" t="str">
        <f>'[4]SetUp Officials'!P27</f>
        <v xml:space="preserve"> </v>
      </c>
    </row>
    <row r="14" spans="1:20" s="361" customFormat="1" ht="9.6" customHeight="1">
      <c r="A14" s="363"/>
      <c r="B14" s="364"/>
      <c r="C14" s="364"/>
      <c r="D14" s="372"/>
      <c r="E14" s="355"/>
      <c r="F14" s="355"/>
      <c r="G14" s="365"/>
      <c r="H14" s="381"/>
      <c r="I14" s="373"/>
      <c r="J14" s="355"/>
      <c r="K14" s="355"/>
      <c r="L14" s="366" t="s">
        <v>13</v>
      </c>
      <c r="M14" s="374"/>
      <c r="N14" s="376"/>
      <c r="O14" s="376"/>
      <c r="P14" s="358"/>
      <c r="Q14" s="359"/>
      <c r="R14" s="360"/>
      <c r="T14" s="369" t="str">
        <f>'[4]SetUp Officials'!P28</f>
        <v xml:space="preserve"> </v>
      </c>
    </row>
    <row r="15" spans="1:20" s="361" customFormat="1" ht="9.6" customHeight="1">
      <c r="A15" s="363">
        <v>5</v>
      </c>
      <c r="B15" s="351">
        <f>IF($D15="","",VLOOKUP($D15,'[4]Boys 12 Si Con Prep'!$A$7:$P$22,15))</f>
        <v>0</v>
      </c>
      <c r="C15" s="351">
        <f>IF($D15="","",VLOOKUP($D15,'[4]Boys 12 Si Con Prep'!$A$7:$P$22,16))</f>
        <v>0</v>
      </c>
      <c r="D15" s="352">
        <v>5</v>
      </c>
      <c r="E15" s="351" t="str">
        <f>UPPER(IF($D15="","",VLOOKUP($D15,'[4]Boys 12 Si Con Prep'!$A$7:$P$22,2)))</f>
        <v>GREGOIRE</v>
      </c>
      <c r="F15" s="351" t="str">
        <f>IF($D15="","",VLOOKUP($D15,'[4]Boys 12 Si Con Prep'!$A$7:$P$22,3))</f>
        <v>NICHOLAS</v>
      </c>
      <c r="G15" s="351"/>
      <c r="H15" s="351">
        <f>IF($D15="","",VLOOKUP($D15,'[4]Boys 12 Si Con Prep'!$A$7:$P$22,4))</f>
        <v>0</v>
      </c>
      <c r="I15" s="382"/>
      <c r="J15" s="355"/>
      <c r="K15" s="355"/>
      <c r="L15" s="355"/>
      <c r="M15" s="378"/>
      <c r="N15" s="368" t="s">
        <v>379</v>
      </c>
      <c r="O15" s="375"/>
      <c r="P15" s="358"/>
      <c r="Q15" s="359"/>
      <c r="R15" s="360"/>
      <c r="T15" s="369" t="str">
        <f>'[4]SetUp Officials'!P29</f>
        <v xml:space="preserve"> </v>
      </c>
    </row>
    <row r="16" spans="1:20" s="361" customFormat="1" ht="9.6" customHeight="1" thickBot="1">
      <c r="A16" s="363"/>
      <c r="B16" s="364"/>
      <c r="C16" s="364"/>
      <c r="D16" s="372"/>
      <c r="E16" s="355"/>
      <c r="F16" s="355"/>
      <c r="G16" s="365"/>
      <c r="H16" s="366" t="s">
        <v>13</v>
      </c>
      <c r="I16" s="367" t="s">
        <v>17</v>
      </c>
      <c r="J16" s="368" t="str">
        <f>UPPER(IF(OR(I16="a",I16="as"),E15,IF(OR(I16="b",I16="bs"),E17,)))</f>
        <v>SINGH</v>
      </c>
      <c r="K16" s="368"/>
      <c r="L16" s="355"/>
      <c r="M16" s="378"/>
      <c r="N16" s="355" t="s">
        <v>61</v>
      </c>
      <c r="O16" s="455"/>
      <c r="P16" s="468"/>
      <c r="Q16" s="359"/>
      <c r="R16" s="360"/>
      <c r="T16" s="383" t="str">
        <f>'[4]SetUp Officials'!P30</f>
        <v>None</v>
      </c>
    </row>
    <row r="17" spans="1:18" s="361" customFormat="1" ht="9.6" customHeight="1">
      <c r="A17" s="363">
        <v>6</v>
      </c>
      <c r="B17" s="351">
        <f>IF($D17="","",VLOOKUP($D17,'[4]Boys 12 Si Con Prep'!$A$7:$P$22,15))</f>
        <v>0</v>
      </c>
      <c r="C17" s="351">
        <f>IF($D17="","",VLOOKUP($D17,'[4]Boys 12 Si Con Prep'!$A$7:$P$22,16))</f>
        <v>0</v>
      </c>
      <c r="D17" s="352">
        <v>4</v>
      </c>
      <c r="E17" s="351" t="str">
        <f>UPPER(IF($D17="","",VLOOKUP($D17,'[4]Boys 12 Si Con Prep'!$A$7:$P$22,2)))</f>
        <v>SINGH</v>
      </c>
      <c r="F17" s="351" t="str">
        <f>IF($D17="","",VLOOKUP($D17,'[4]Boys 12 Si Con Prep'!$A$7:$P$22,3))</f>
        <v>JAYDON</v>
      </c>
      <c r="G17" s="351"/>
      <c r="H17" s="351">
        <f>IF($D17="","",VLOOKUP($D17,'[4]Boys 12 Si Con Prep'!$A$7:$P$22,4))</f>
        <v>0</v>
      </c>
      <c r="I17" s="370"/>
      <c r="J17" s="355"/>
      <c r="K17" s="371"/>
      <c r="L17" s="355"/>
      <c r="M17" s="378"/>
      <c r="N17" s="376"/>
      <c r="O17" s="455"/>
      <c r="P17" s="468"/>
      <c r="Q17" s="359"/>
      <c r="R17" s="360"/>
    </row>
    <row r="18" spans="1:18" s="361" customFormat="1" ht="9.6" customHeight="1">
      <c r="A18" s="363"/>
      <c r="B18" s="364"/>
      <c r="C18" s="364"/>
      <c r="D18" s="372"/>
      <c r="E18" s="355"/>
      <c r="F18" s="355"/>
      <c r="G18" s="365"/>
      <c r="H18" s="355"/>
      <c r="I18" s="373"/>
      <c r="J18" s="366" t="s">
        <v>13</v>
      </c>
      <c r="K18" s="374" t="s">
        <v>17</v>
      </c>
      <c r="L18" s="368" t="str">
        <f>UPPER(IF(OR(K18="a",K18="as"),J16,IF(OR(K18="b",K18="bs"),J20,)))</f>
        <v>YEARWOOD</v>
      </c>
      <c r="M18" s="384"/>
      <c r="N18" s="376"/>
      <c r="O18" s="455"/>
      <c r="P18" s="468"/>
      <c r="Q18" s="359"/>
      <c r="R18" s="360"/>
    </row>
    <row r="19" spans="1:18" s="361" customFormat="1" ht="9.6" customHeight="1">
      <c r="A19" s="363">
        <v>7</v>
      </c>
      <c r="B19" s="351">
        <f>IF($D19="","",VLOOKUP($D19,'[4]Boys 12 Si Con Prep'!$A$7:$P$22,15))</f>
        <v>0</v>
      </c>
      <c r="C19" s="351">
        <f>IF($D19="","",VLOOKUP($D19,'[4]Boys 12 Si Con Prep'!$A$7:$P$22,16))</f>
        <v>0</v>
      </c>
      <c r="D19" s="352">
        <v>3</v>
      </c>
      <c r="E19" s="351" t="str">
        <f>UPPER(IF($D19="","",VLOOKUP($D19,'[4]Boys 12 Si Con Prep'!$A$7:$P$22,2)))</f>
        <v>LYON</v>
      </c>
      <c r="F19" s="351" t="str">
        <f>IF($D19="","",VLOOKUP($D19,'[4]Boys 12 Si Con Prep'!$A$7:$P$22,3))</f>
        <v>NIKOLAI</v>
      </c>
      <c r="G19" s="351"/>
      <c r="H19" s="351">
        <f>IF($D19="","",VLOOKUP($D19,'[4]Boys 12 Si Con Prep'!$A$7:$P$22,4))</f>
        <v>0</v>
      </c>
      <c r="I19" s="354"/>
      <c r="J19" s="355"/>
      <c r="K19" s="377"/>
      <c r="L19" s="470">
        <v>61</v>
      </c>
      <c r="M19" s="376"/>
      <c r="N19" s="376"/>
      <c r="O19" s="455"/>
      <c r="P19" s="468"/>
      <c r="Q19" s="359"/>
      <c r="R19" s="360"/>
    </row>
    <row r="20" spans="1:18" s="361" customFormat="1" ht="9.6" customHeight="1">
      <c r="A20" s="363"/>
      <c r="B20" s="364"/>
      <c r="C20" s="364"/>
      <c r="D20" s="364"/>
      <c r="E20" s="355"/>
      <c r="F20" s="355"/>
      <c r="G20" s="365"/>
      <c r="H20" s="366" t="s">
        <v>13</v>
      </c>
      <c r="I20" s="367" t="s">
        <v>20</v>
      </c>
      <c r="J20" s="368" t="str">
        <f>UPPER(IF(OR(I20="a",I20="as"),E19,IF(OR(I20="b",I20="bs"),E21,)))</f>
        <v>YEARWOOD</v>
      </c>
      <c r="K20" s="379"/>
      <c r="L20" s="355"/>
      <c r="M20" s="376"/>
      <c r="N20" s="376"/>
      <c r="O20" s="455"/>
      <c r="P20" s="468"/>
      <c r="Q20" s="359"/>
      <c r="R20" s="360"/>
    </row>
    <row r="21" spans="1:18" s="361" customFormat="1" ht="9.6" customHeight="1">
      <c r="A21" s="350">
        <v>8</v>
      </c>
      <c r="B21" s="351">
        <f>IF($D21="","",VLOOKUP($D21,'[4]Boys 12 Si Con Prep'!$A$7:$P$22,15))</f>
        <v>0</v>
      </c>
      <c r="C21" s="351">
        <f>IF($D21="","",VLOOKUP($D21,'[4]Boys 12 Si Con Prep'!$A$7:$P$22,16))</f>
        <v>0</v>
      </c>
      <c r="D21" s="352">
        <v>2</v>
      </c>
      <c r="E21" s="353" t="str">
        <f>UPPER(IF($D21="","",VLOOKUP($D21,'[4]Boys 12 Si Con Prep'!$A$7:$P$22,2)))</f>
        <v>YEARWOOD</v>
      </c>
      <c r="F21" s="353" t="str">
        <f>IF($D21="","",VLOOKUP($D21,'[4]Boys 12 Si Con Prep'!$A$7:$P$22,3))</f>
        <v>KEIEL</v>
      </c>
      <c r="G21" s="351"/>
      <c r="H21" s="353">
        <f>IF($D21="","",VLOOKUP($D21,'[4]Boys 12 Si Con Prep'!$A$7:$P$22,4))</f>
        <v>0</v>
      </c>
      <c r="I21" s="380"/>
      <c r="J21" s="355"/>
      <c r="K21" s="355"/>
      <c r="L21" s="355"/>
      <c r="M21" s="376"/>
      <c r="N21" s="376"/>
      <c r="O21" s="455"/>
      <c r="P21" s="468"/>
      <c r="Q21" s="359"/>
      <c r="R21" s="360"/>
    </row>
    <row r="22" spans="1:18" s="361" customFormat="1" ht="9.6" customHeight="1">
      <c r="A22" s="363"/>
      <c r="B22" s="364"/>
      <c r="C22" s="364"/>
      <c r="D22" s="364"/>
      <c r="E22" s="381"/>
      <c r="F22" s="381"/>
      <c r="G22" s="385"/>
      <c r="H22" s="381"/>
      <c r="I22" s="373"/>
      <c r="J22" s="355"/>
      <c r="K22" s="355"/>
      <c r="L22" s="355"/>
      <c r="M22" s="376"/>
      <c r="N22" s="376"/>
      <c r="O22" s="455"/>
      <c r="P22" s="468"/>
      <c r="Q22" s="359"/>
      <c r="R22" s="360"/>
    </row>
    <row r="23" spans="1:18" s="361" customFormat="1" ht="9.6" hidden="1" customHeight="1">
      <c r="A23" s="350">
        <v>9</v>
      </c>
      <c r="B23" s="351" t="str">
        <f>IF($D23="","",VLOOKUP($D23,'[4]Boys 12 Si Con Prep'!$A$7:$P$22,15))</f>
        <v/>
      </c>
      <c r="C23" s="351" t="str">
        <f>IF($D23="","",VLOOKUP($D23,'[4]Boys 12 Si Con Prep'!$A$7:$P$22,16))</f>
        <v/>
      </c>
      <c r="D23" s="352"/>
      <c r="E23" s="353" t="str">
        <f>UPPER(IF($D23="","",VLOOKUP($D23,'[4]Boys 12 Si Con Prep'!$A$7:$P$22,2)))</f>
        <v/>
      </c>
      <c r="F23" s="353" t="str">
        <f>IF($D23="","",VLOOKUP($D23,'[4]Boys 12 Si Con Prep'!$A$7:$P$22,3))</f>
        <v/>
      </c>
      <c r="G23" s="353"/>
      <c r="H23" s="353" t="str">
        <f>IF($D23="","",VLOOKUP($D23,'[4]Boys 12 Si Con Prep'!$A$7:$P$22,4))</f>
        <v/>
      </c>
      <c r="I23" s="354"/>
      <c r="J23" s="355"/>
      <c r="K23" s="355"/>
      <c r="L23" s="355"/>
      <c r="M23" s="376"/>
      <c r="N23" s="366" t="s">
        <v>13</v>
      </c>
      <c r="O23" s="374"/>
      <c r="P23" s="368" t="str">
        <f>UPPER(IF(OR(O23="a",O23="as"),N15,IF(OR(O23="b",O23="bs"),N31,)))</f>
        <v/>
      </c>
      <c r="Q23" s="375"/>
      <c r="R23" s="360"/>
    </row>
    <row r="24" spans="1:18" s="361" customFormat="1" ht="9.6" hidden="1" customHeight="1">
      <c r="A24" s="363"/>
      <c r="B24" s="364"/>
      <c r="C24" s="364"/>
      <c r="D24" s="364"/>
      <c r="E24" s="355"/>
      <c r="F24" s="355"/>
      <c r="G24" s="365"/>
      <c r="H24" s="366" t="s">
        <v>13</v>
      </c>
      <c r="I24" s="367"/>
      <c r="J24" s="368" t="str">
        <f>UPPER(IF(OR(I24="a",I24="as"),E23,IF(OR(I24="b",I24="bs"),E25,)))</f>
        <v/>
      </c>
      <c r="K24" s="368"/>
      <c r="L24" s="355"/>
      <c r="M24" s="376"/>
      <c r="N24" s="355"/>
      <c r="O24" s="378"/>
      <c r="P24" s="355"/>
      <c r="Q24" s="376"/>
      <c r="R24" s="360"/>
    </row>
    <row r="25" spans="1:18" s="361" customFormat="1" ht="9.6" hidden="1" customHeight="1">
      <c r="A25" s="363">
        <v>10</v>
      </c>
      <c r="B25" s="351" t="str">
        <f>IF($D25="","",VLOOKUP($D25,'[4]Boys 12 Si Con Prep'!$A$7:$P$22,15))</f>
        <v/>
      </c>
      <c r="C25" s="351" t="str">
        <f>IF($D25="","",VLOOKUP($D25,'[4]Boys 12 Si Con Prep'!$A$7:$P$22,16))</f>
        <v/>
      </c>
      <c r="D25" s="352"/>
      <c r="E25" s="351" t="str">
        <f>UPPER(IF($D25="","",VLOOKUP($D25,'[4]Boys 12 Si Con Prep'!$A$7:$P$22,2)))</f>
        <v/>
      </c>
      <c r="F25" s="351" t="str">
        <f>IF($D25="","",VLOOKUP($D25,'[4]Boys 12 Si Con Prep'!$A$7:$P$22,3))</f>
        <v/>
      </c>
      <c r="G25" s="351"/>
      <c r="H25" s="351" t="str">
        <f>IF($D25="","",VLOOKUP($D25,'[4]Boys 12 Si Con Prep'!$A$7:$P$22,4))</f>
        <v/>
      </c>
      <c r="I25" s="370"/>
      <c r="J25" s="355"/>
      <c r="K25" s="371"/>
      <c r="L25" s="355"/>
      <c r="M25" s="376"/>
      <c r="N25" s="376"/>
      <c r="O25" s="378"/>
      <c r="P25" s="358"/>
      <c r="Q25" s="359"/>
      <c r="R25" s="360"/>
    </row>
    <row r="26" spans="1:18" s="361" customFormat="1" ht="9.6" hidden="1" customHeight="1">
      <c r="A26" s="363"/>
      <c r="B26" s="364"/>
      <c r="C26" s="364"/>
      <c r="D26" s="372"/>
      <c r="E26" s="355"/>
      <c r="F26" s="355"/>
      <c r="G26" s="365"/>
      <c r="H26" s="355"/>
      <c r="I26" s="373"/>
      <c r="J26" s="366" t="s">
        <v>13</v>
      </c>
      <c r="K26" s="374"/>
      <c r="L26" s="368" t="str">
        <f>UPPER(IF(OR(K26="a",K26="as"),J24,IF(OR(K26="b",K26="bs"),J28,)))</f>
        <v/>
      </c>
      <c r="M26" s="375"/>
      <c r="N26" s="376"/>
      <c r="O26" s="378"/>
      <c r="P26" s="358"/>
      <c r="Q26" s="359"/>
      <c r="R26" s="360"/>
    </row>
    <row r="27" spans="1:18" s="361" customFormat="1" ht="9.6" hidden="1" customHeight="1">
      <c r="A27" s="363">
        <v>11</v>
      </c>
      <c r="B27" s="351" t="str">
        <f>IF($D27="","",VLOOKUP($D27,'[4]Boys 12 Si Con Prep'!$A$7:$P$22,15))</f>
        <v/>
      </c>
      <c r="C27" s="351" t="str">
        <f>IF($D27="","",VLOOKUP($D27,'[4]Boys 12 Si Con Prep'!$A$7:$P$22,16))</f>
        <v/>
      </c>
      <c r="D27" s="352"/>
      <c r="E27" s="351" t="str">
        <f>UPPER(IF($D27="","",VLOOKUP($D27,'[4]Boys 12 Si Con Prep'!$A$7:$P$22,2)))</f>
        <v/>
      </c>
      <c r="F27" s="351" t="str">
        <f>IF($D27="","",VLOOKUP($D27,'[4]Boys 12 Si Con Prep'!$A$7:$P$22,3))</f>
        <v/>
      </c>
      <c r="G27" s="351"/>
      <c r="H27" s="351" t="str">
        <f>IF($D27="","",VLOOKUP($D27,'[4]Boys 12 Si Con Prep'!$A$7:$P$22,4))</f>
        <v/>
      </c>
      <c r="I27" s="354"/>
      <c r="J27" s="355"/>
      <c r="K27" s="377"/>
      <c r="L27" s="355"/>
      <c r="M27" s="378"/>
      <c r="N27" s="376"/>
      <c r="O27" s="378"/>
      <c r="P27" s="358"/>
      <c r="Q27" s="359"/>
      <c r="R27" s="360"/>
    </row>
    <row r="28" spans="1:18" s="361" customFormat="1" ht="9.6" hidden="1" customHeight="1">
      <c r="A28" s="350"/>
      <c r="B28" s="364"/>
      <c r="C28" s="364"/>
      <c r="D28" s="372"/>
      <c r="E28" s="355"/>
      <c r="F28" s="355"/>
      <c r="G28" s="365"/>
      <c r="H28" s="366" t="s">
        <v>13</v>
      </c>
      <c r="I28" s="367"/>
      <c r="J28" s="368" t="str">
        <f>UPPER(IF(OR(I28="a",I28="as"),E27,IF(OR(I28="b",I28="bs"),E29,)))</f>
        <v/>
      </c>
      <c r="K28" s="379"/>
      <c r="L28" s="355"/>
      <c r="M28" s="378"/>
      <c r="N28" s="376"/>
      <c r="O28" s="378"/>
      <c r="P28" s="358"/>
      <c r="Q28" s="359"/>
      <c r="R28" s="360"/>
    </row>
    <row r="29" spans="1:18" s="361" customFormat="1" ht="9.6" hidden="1" customHeight="1">
      <c r="A29" s="363">
        <v>12</v>
      </c>
      <c r="B29" s="351" t="str">
        <f>IF($D29="","",VLOOKUP($D29,'[4]Boys 12 Si Con Prep'!$A$7:$P$22,15))</f>
        <v/>
      </c>
      <c r="C29" s="351" t="str">
        <f>IF($D29="","",VLOOKUP($D29,'[4]Boys 12 Si Con Prep'!$A$7:$P$22,16))</f>
        <v/>
      </c>
      <c r="D29" s="352"/>
      <c r="E29" s="351" t="str">
        <f>UPPER(IF($D29="","",VLOOKUP($D29,'[4]Boys 12 Si Con Prep'!$A$7:$P$22,2)))</f>
        <v/>
      </c>
      <c r="F29" s="351" t="str">
        <f>IF($D29="","",VLOOKUP($D29,'[4]Boys 12 Si Con Prep'!$A$7:$P$22,3))</f>
        <v/>
      </c>
      <c r="G29" s="351"/>
      <c r="H29" s="351" t="str">
        <f>IF($D29="","",VLOOKUP($D29,'[4]Boys 12 Si Con Prep'!$A$7:$P$22,4))</f>
        <v/>
      </c>
      <c r="I29" s="380"/>
      <c r="J29" s="355"/>
      <c r="K29" s="355"/>
      <c r="L29" s="355"/>
      <c r="M29" s="378"/>
      <c r="N29" s="376"/>
      <c r="O29" s="378"/>
      <c r="P29" s="358"/>
      <c r="Q29" s="359"/>
      <c r="R29" s="360"/>
    </row>
    <row r="30" spans="1:18" s="361" customFormat="1" ht="9.6" hidden="1" customHeight="1">
      <c r="A30" s="363"/>
      <c r="B30" s="364"/>
      <c r="C30" s="364"/>
      <c r="D30" s="372"/>
      <c r="E30" s="355"/>
      <c r="F30" s="355"/>
      <c r="G30" s="365"/>
      <c r="H30" s="381"/>
      <c r="I30" s="373"/>
      <c r="J30" s="355"/>
      <c r="K30" s="355"/>
      <c r="L30" s="366" t="s">
        <v>13</v>
      </c>
      <c r="M30" s="374"/>
      <c r="N30" s="376"/>
      <c r="O30" s="378"/>
      <c r="P30" s="358"/>
      <c r="Q30" s="359"/>
      <c r="R30" s="360"/>
    </row>
    <row r="31" spans="1:18" s="361" customFormat="1" ht="9.6" hidden="1" customHeight="1">
      <c r="A31" s="363">
        <v>13</v>
      </c>
      <c r="B31" s="351" t="str">
        <f>IF($D31="","",VLOOKUP($D31,'[4]Boys 12 Si Con Prep'!$A$7:$P$22,15))</f>
        <v/>
      </c>
      <c r="C31" s="351" t="str">
        <f>IF($D31="","",VLOOKUP($D31,'[4]Boys 12 Si Con Prep'!$A$7:$P$22,16))</f>
        <v/>
      </c>
      <c r="D31" s="352"/>
      <c r="E31" s="351" t="str">
        <f>UPPER(IF($D31="","",VLOOKUP($D31,'[4]Boys 12 Si Con Prep'!$A$7:$P$22,2)))</f>
        <v/>
      </c>
      <c r="F31" s="351" t="str">
        <f>IF($D31="","",VLOOKUP($D31,'[4]Boys 12 Si Con Prep'!$A$7:$P$22,3))</f>
        <v/>
      </c>
      <c r="G31" s="351"/>
      <c r="H31" s="351" t="str">
        <f>IF($D31="","",VLOOKUP($D31,'[4]Boys 12 Si Con Prep'!$A$7:$P$22,4))</f>
        <v/>
      </c>
      <c r="I31" s="382"/>
      <c r="J31" s="355"/>
      <c r="K31" s="355"/>
      <c r="L31" s="355"/>
      <c r="M31" s="378"/>
      <c r="N31" s="368" t="str">
        <f>UPPER(IF(OR(M31="a",M31="as"),L27,IF(OR(M31="b",M31="bs"),L35,)))</f>
        <v/>
      </c>
      <c r="O31" s="384"/>
      <c r="P31" s="358"/>
      <c r="Q31" s="359"/>
      <c r="R31" s="360"/>
    </row>
    <row r="32" spans="1:18" s="361" customFormat="1" ht="9.6" hidden="1" customHeight="1">
      <c r="A32" s="363"/>
      <c r="B32" s="364"/>
      <c r="C32" s="364"/>
      <c r="D32" s="372"/>
      <c r="E32" s="355"/>
      <c r="F32" s="355"/>
      <c r="G32" s="365"/>
      <c r="H32" s="366" t="s">
        <v>13</v>
      </c>
      <c r="I32" s="367"/>
      <c r="J32" s="368" t="str">
        <f>UPPER(IF(OR(I32="a",I32="as"),E31,IF(OR(I32="b",I32="bs"),E33,)))</f>
        <v/>
      </c>
      <c r="K32" s="368"/>
      <c r="L32" s="355"/>
      <c r="M32" s="378"/>
      <c r="N32" s="355"/>
      <c r="O32" s="376"/>
      <c r="P32" s="358"/>
      <c r="Q32" s="359"/>
      <c r="R32" s="360"/>
    </row>
    <row r="33" spans="1:18" s="361" customFormat="1" ht="9.6" hidden="1" customHeight="1">
      <c r="A33" s="363">
        <v>14</v>
      </c>
      <c r="B33" s="351" t="str">
        <f>IF($D33="","",VLOOKUP($D33,'[4]Boys 12 Si Con Prep'!$A$7:$P$22,15))</f>
        <v/>
      </c>
      <c r="C33" s="351" t="str">
        <f>IF($D33="","",VLOOKUP($D33,'[4]Boys 12 Si Con Prep'!$A$7:$P$22,16))</f>
        <v/>
      </c>
      <c r="D33" s="352"/>
      <c r="E33" s="351" t="str">
        <f>UPPER(IF($D33="","",VLOOKUP($D33,'[4]Boys 12 Si Con Prep'!$A$7:$P$22,2)))</f>
        <v/>
      </c>
      <c r="F33" s="351" t="str">
        <f>IF($D33="","",VLOOKUP($D33,'[4]Boys 12 Si Con Prep'!$A$7:$P$22,3))</f>
        <v/>
      </c>
      <c r="G33" s="351"/>
      <c r="H33" s="351" t="str">
        <f>IF($D33="","",VLOOKUP($D33,'[4]Boys 12 Si Con Prep'!$A$7:$P$22,4))</f>
        <v/>
      </c>
      <c r="I33" s="370"/>
      <c r="J33" s="355"/>
      <c r="K33" s="371"/>
      <c r="L33" s="355"/>
      <c r="M33" s="378"/>
      <c r="N33" s="376"/>
      <c r="O33" s="376"/>
      <c r="P33" s="358"/>
      <c r="Q33" s="359"/>
      <c r="R33" s="360"/>
    </row>
    <row r="34" spans="1:18" s="361" customFormat="1" ht="9.6" hidden="1" customHeight="1">
      <c r="A34" s="363"/>
      <c r="B34" s="364"/>
      <c r="C34" s="364"/>
      <c r="D34" s="372"/>
      <c r="E34" s="355"/>
      <c r="F34" s="355"/>
      <c r="G34" s="365"/>
      <c r="H34" s="355"/>
      <c r="I34" s="373"/>
      <c r="J34" s="366" t="s">
        <v>13</v>
      </c>
      <c r="K34" s="374"/>
      <c r="L34" s="368" t="str">
        <f>UPPER(IF(OR(K34="a",K34="as"),J32,IF(OR(K34="b",K34="bs"),J36,)))</f>
        <v/>
      </c>
      <c r="M34" s="384"/>
      <c r="N34" s="376"/>
      <c r="O34" s="376"/>
      <c r="P34" s="358"/>
      <c r="Q34" s="359"/>
      <c r="R34" s="360"/>
    </row>
    <row r="35" spans="1:18" s="361" customFormat="1" ht="9.6" hidden="1" customHeight="1">
      <c r="A35" s="363">
        <v>15</v>
      </c>
      <c r="B35" s="351" t="str">
        <f>IF($D35="","",VLOOKUP($D35,'[4]Boys 12 Si Con Prep'!$A$7:$P$22,15))</f>
        <v/>
      </c>
      <c r="C35" s="351" t="str">
        <f>IF($D35="","",VLOOKUP($D35,'[4]Boys 12 Si Con Prep'!$A$7:$P$22,16))</f>
        <v/>
      </c>
      <c r="D35" s="352"/>
      <c r="E35" s="351" t="str">
        <f>UPPER(IF($D35="","",VLOOKUP($D35,'[4]Boys 12 Si Con Prep'!$A$7:$P$22,2)))</f>
        <v/>
      </c>
      <c r="F35" s="351" t="str">
        <f>IF($D35="","",VLOOKUP($D35,'[4]Boys 12 Si Con Prep'!$A$7:$P$22,3))</f>
        <v/>
      </c>
      <c r="G35" s="351"/>
      <c r="H35" s="351" t="str">
        <f>IF($D35="","",VLOOKUP($D35,'[4]Boys 12 Si Con Prep'!$A$7:$P$22,4))</f>
        <v/>
      </c>
      <c r="I35" s="354"/>
      <c r="J35" s="355"/>
      <c r="K35" s="377"/>
      <c r="L35" s="355"/>
      <c r="M35" s="376"/>
      <c r="N35" s="376"/>
      <c r="O35" s="376"/>
      <c r="P35" s="358"/>
      <c r="Q35" s="359"/>
      <c r="R35" s="360"/>
    </row>
    <row r="36" spans="1:18" s="361" customFormat="1" ht="9.6" hidden="1" customHeight="1">
      <c r="A36" s="363"/>
      <c r="B36" s="364"/>
      <c r="C36" s="364"/>
      <c r="D36" s="364"/>
      <c r="E36" s="355"/>
      <c r="F36" s="355"/>
      <c r="G36" s="365"/>
      <c r="H36" s="366" t="s">
        <v>13</v>
      </c>
      <c r="I36" s="367"/>
      <c r="J36" s="368" t="str">
        <f>UPPER(IF(OR(I36="a",I36="as"),E35,IF(OR(I36="b",I36="bs"),E37,)))</f>
        <v/>
      </c>
      <c r="K36" s="379"/>
      <c r="L36" s="355"/>
      <c r="M36" s="376"/>
      <c r="N36" s="376"/>
      <c r="O36" s="376"/>
      <c r="P36" s="358"/>
      <c r="Q36" s="359"/>
      <c r="R36" s="360"/>
    </row>
    <row r="37" spans="1:18" s="361" customFormat="1" ht="9.6" hidden="1" customHeight="1">
      <c r="A37" s="350">
        <v>16</v>
      </c>
      <c r="B37" s="351" t="str">
        <f>IF($D37="","",VLOOKUP($D37,'[4]Boys 12 Si Con Prep'!$A$7:$P$22,15))</f>
        <v/>
      </c>
      <c r="C37" s="351" t="str">
        <f>IF($D37="","",VLOOKUP($D37,'[4]Boys 12 Si Con Prep'!$A$7:$P$22,16))</f>
        <v/>
      </c>
      <c r="D37" s="352"/>
      <c r="E37" s="353" t="str">
        <f>UPPER(IF($D37="","",VLOOKUP($D37,'[4]Boys 12 Si Con Prep'!$A$7:$P$22,2)))</f>
        <v/>
      </c>
      <c r="F37" s="353" t="str">
        <f>IF($D37="","",VLOOKUP($D37,'[4]Boys 12 Si Con Prep'!$A$7:$P$22,3))</f>
        <v/>
      </c>
      <c r="G37" s="351"/>
      <c r="H37" s="353" t="str">
        <f>IF($D37="","",VLOOKUP($D37,'[4]Boys 12 Si Con Prep'!$A$7:$P$22,4))</f>
        <v/>
      </c>
      <c r="I37" s="380"/>
      <c r="J37" s="355"/>
      <c r="K37" s="355"/>
      <c r="L37" s="355"/>
      <c r="M37" s="376"/>
      <c r="N37" s="376"/>
      <c r="O37" s="376"/>
      <c r="P37" s="358"/>
      <c r="Q37" s="359"/>
      <c r="R37" s="360"/>
    </row>
    <row r="38" spans="1:18" s="361" customFormat="1" ht="9.6" customHeight="1">
      <c r="A38" s="386"/>
      <c r="B38" s="364"/>
      <c r="C38" s="364"/>
      <c r="D38" s="364"/>
      <c r="E38" s="381"/>
      <c r="F38" s="381"/>
      <c r="G38" s="385"/>
      <c r="H38" s="355"/>
      <c r="I38" s="373"/>
      <c r="J38" s="355"/>
      <c r="K38" s="355"/>
      <c r="L38" s="355"/>
      <c r="M38" s="376"/>
      <c r="N38" s="376"/>
      <c r="O38" s="376"/>
      <c r="P38" s="358"/>
      <c r="Q38" s="359"/>
      <c r="R38" s="360"/>
    </row>
    <row r="39" spans="1:18" s="361" customFormat="1" ht="9.6" customHeight="1">
      <c r="A39" s="387"/>
      <c r="B39" s="388"/>
      <c r="C39" s="388"/>
      <c r="D39" s="364"/>
      <c r="E39" s="388"/>
      <c r="F39" s="388"/>
      <c r="G39" s="388"/>
      <c r="H39" s="388"/>
      <c r="I39" s="364"/>
      <c r="J39" s="388"/>
      <c r="K39" s="388"/>
      <c r="L39" s="388"/>
      <c r="M39" s="389"/>
      <c r="N39" s="389"/>
      <c r="O39" s="389"/>
      <c r="P39" s="358"/>
      <c r="Q39" s="359"/>
      <c r="R39" s="360"/>
    </row>
    <row r="40" spans="1:18" s="361" customFormat="1" ht="9.6" customHeight="1">
      <c r="A40" s="386"/>
      <c r="B40" s="364"/>
      <c r="C40" s="364"/>
      <c r="D40" s="364"/>
      <c r="E40" s="388"/>
      <c r="F40" s="388"/>
      <c r="H40" s="390"/>
      <c r="I40" s="364"/>
      <c r="J40" s="388"/>
      <c r="K40" s="388"/>
      <c r="L40" s="388"/>
      <c r="M40" s="389"/>
      <c r="N40" s="389"/>
      <c r="O40" s="389"/>
      <c r="P40" s="358"/>
      <c r="Q40" s="359"/>
      <c r="R40" s="360"/>
    </row>
    <row r="41" spans="1:18" s="361" customFormat="1" ht="9.6" hidden="1" customHeight="1">
      <c r="A41" s="386"/>
      <c r="B41" s="388"/>
      <c r="C41" s="388"/>
      <c r="D41" s="364"/>
      <c r="E41" s="388"/>
      <c r="F41" s="388"/>
      <c r="G41" s="388"/>
      <c r="H41" s="388"/>
      <c r="I41" s="364"/>
      <c r="J41" s="388"/>
      <c r="K41" s="391"/>
      <c r="L41" s="388"/>
      <c r="M41" s="389"/>
      <c r="N41" s="389"/>
      <c r="O41" s="389"/>
      <c r="P41" s="358"/>
      <c r="Q41" s="359"/>
      <c r="R41" s="360"/>
    </row>
    <row r="42" spans="1:18" s="361" customFormat="1" ht="9.6" hidden="1" customHeight="1">
      <c r="A42" s="386"/>
      <c r="B42" s="364"/>
      <c r="C42" s="364"/>
      <c r="D42" s="364"/>
      <c r="E42" s="388"/>
      <c r="F42" s="388"/>
      <c r="H42" s="388"/>
      <c r="I42" s="364"/>
      <c r="J42" s="390"/>
      <c r="K42" s="364"/>
      <c r="L42" s="388"/>
      <c r="M42" s="389"/>
      <c r="N42" s="389"/>
      <c r="O42" s="389"/>
      <c r="P42" s="358"/>
      <c r="Q42" s="359"/>
      <c r="R42" s="360"/>
    </row>
    <row r="43" spans="1:18" s="361" customFormat="1" ht="9.6" hidden="1" customHeight="1">
      <c r="A43" s="386"/>
      <c r="B43" s="388"/>
      <c r="C43" s="388"/>
      <c r="D43" s="364"/>
      <c r="E43" s="388"/>
      <c r="F43" s="388"/>
      <c r="G43" s="388"/>
      <c r="H43" s="388"/>
      <c r="I43" s="364"/>
      <c r="J43" s="388"/>
      <c r="K43" s="388"/>
      <c r="L43" s="388"/>
      <c r="M43" s="389"/>
      <c r="N43" s="389"/>
      <c r="O43" s="389"/>
      <c r="P43" s="358"/>
      <c r="Q43" s="359"/>
      <c r="R43" s="392"/>
    </row>
    <row r="44" spans="1:18" s="361" customFormat="1" ht="9.6" hidden="1" customHeight="1">
      <c r="A44" s="386"/>
      <c r="B44" s="364"/>
      <c r="C44" s="364"/>
      <c r="D44" s="364"/>
      <c r="E44" s="388"/>
      <c r="F44" s="388"/>
      <c r="H44" s="390"/>
      <c r="I44" s="364"/>
      <c r="J44" s="388"/>
      <c r="K44" s="388"/>
      <c r="L44" s="388"/>
      <c r="M44" s="389"/>
      <c r="N44" s="389"/>
      <c r="O44" s="389"/>
      <c r="P44" s="358"/>
      <c r="Q44" s="359"/>
      <c r="R44" s="360"/>
    </row>
    <row r="45" spans="1:18" s="361" customFormat="1" ht="9.6" hidden="1" customHeight="1">
      <c r="A45" s="386"/>
      <c r="B45" s="388"/>
      <c r="C45" s="388"/>
      <c r="D45" s="364"/>
      <c r="E45" s="388"/>
      <c r="F45" s="388"/>
      <c r="G45" s="388"/>
      <c r="H45" s="388"/>
      <c r="I45" s="364"/>
      <c r="J45" s="388"/>
      <c r="K45" s="388"/>
      <c r="L45" s="388"/>
      <c r="M45" s="389"/>
      <c r="N45" s="389"/>
      <c r="O45" s="389"/>
      <c r="P45" s="358"/>
      <c r="Q45" s="359"/>
      <c r="R45" s="360"/>
    </row>
    <row r="46" spans="1:18" s="361" customFormat="1" ht="9.6" hidden="1" customHeight="1">
      <c r="A46" s="386"/>
      <c r="B46" s="364"/>
      <c r="C46" s="364"/>
      <c r="D46" s="364"/>
      <c r="E46" s="388"/>
      <c r="F46" s="388"/>
      <c r="H46" s="388"/>
      <c r="I46" s="364"/>
      <c r="J46" s="388"/>
      <c r="K46" s="388"/>
      <c r="L46" s="390"/>
      <c r="M46" s="364"/>
      <c r="N46" s="388"/>
      <c r="O46" s="389"/>
      <c r="P46" s="358"/>
      <c r="Q46" s="359"/>
      <c r="R46" s="360"/>
    </row>
    <row r="47" spans="1:18" s="361" customFormat="1" ht="9.6" hidden="1" customHeight="1">
      <c r="A47" s="386"/>
      <c r="B47" s="388"/>
      <c r="C47" s="388"/>
      <c r="D47" s="364"/>
      <c r="E47" s="388"/>
      <c r="F47" s="388"/>
      <c r="G47" s="388"/>
      <c r="H47" s="388"/>
      <c r="I47" s="364"/>
      <c r="J47" s="388"/>
      <c r="K47" s="388"/>
      <c r="L47" s="388"/>
      <c r="M47" s="389"/>
      <c r="N47" s="388"/>
      <c r="O47" s="389"/>
      <c r="P47" s="358"/>
      <c r="Q47" s="359"/>
      <c r="R47" s="360"/>
    </row>
    <row r="48" spans="1:18" s="361" customFormat="1" ht="9.6" hidden="1" customHeight="1">
      <c r="A48" s="386"/>
      <c r="B48" s="364"/>
      <c r="C48" s="364"/>
      <c r="D48" s="364"/>
      <c r="E48" s="388"/>
      <c r="F48" s="388"/>
      <c r="H48" s="390"/>
      <c r="I48" s="364"/>
      <c r="J48" s="388"/>
      <c r="K48" s="388"/>
      <c r="L48" s="388"/>
      <c r="M48" s="389"/>
      <c r="N48" s="389"/>
      <c r="O48" s="389"/>
      <c r="P48" s="358"/>
      <c r="Q48" s="359"/>
      <c r="R48" s="360"/>
    </row>
    <row r="49" spans="1:18" s="361" customFormat="1" ht="9.6" hidden="1" customHeight="1">
      <c r="A49" s="386"/>
      <c r="B49" s="388"/>
      <c r="C49" s="388"/>
      <c r="D49" s="364"/>
      <c r="E49" s="388"/>
      <c r="F49" s="388"/>
      <c r="G49" s="388"/>
      <c r="H49" s="388"/>
      <c r="I49" s="364"/>
      <c r="J49" s="388"/>
      <c r="K49" s="391"/>
      <c r="L49" s="388"/>
      <c r="M49" s="389"/>
      <c r="N49" s="389"/>
      <c r="O49" s="389"/>
      <c r="P49" s="358"/>
      <c r="Q49" s="359"/>
      <c r="R49" s="360"/>
    </row>
    <row r="50" spans="1:18" s="361" customFormat="1" ht="9.6" hidden="1" customHeight="1">
      <c r="A50" s="386"/>
      <c r="B50" s="364"/>
      <c r="C50" s="364"/>
      <c r="D50" s="364"/>
      <c r="E50" s="388"/>
      <c r="F50" s="388"/>
      <c r="H50" s="388"/>
      <c r="I50" s="364"/>
      <c r="J50" s="390"/>
      <c r="K50" s="364"/>
      <c r="L50" s="388"/>
      <c r="M50" s="389"/>
      <c r="N50" s="389"/>
      <c r="O50" s="389"/>
      <c r="P50" s="358"/>
      <c r="Q50" s="359"/>
      <c r="R50" s="360"/>
    </row>
    <row r="51" spans="1:18" s="361" customFormat="1" ht="9.6" hidden="1" customHeight="1">
      <c r="A51" s="386"/>
      <c r="B51" s="388"/>
      <c r="C51" s="388"/>
      <c r="D51" s="364"/>
      <c r="E51" s="388"/>
      <c r="F51" s="388"/>
      <c r="G51" s="388"/>
      <c r="H51" s="388"/>
      <c r="I51" s="364"/>
      <c r="J51" s="388"/>
      <c r="K51" s="388"/>
      <c r="L51" s="388"/>
      <c r="M51" s="389"/>
      <c r="N51" s="389"/>
      <c r="O51" s="389"/>
      <c r="P51" s="358"/>
      <c r="Q51" s="359"/>
      <c r="R51" s="360"/>
    </row>
    <row r="52" spans="1:18" s="361" customFormat="1" ht="9.6" hidden="1" customHeight="1">
      <c r="A52" s="386"/>
      <c r="B52" s="364"/>
      <c r="C52" s="364"/>
      <c r="D52" s="364"/>
      <c r="E52" s="388"/>
      <c r="F52" s="388"/>
      <c r="H52" s="390"/>
      <c r="I52" s="364"/>
      <c r="J52" s="388"/>
      <c r="K52" s="388"/>
      <c r="L52" s="388"/>
      <c r="M52" s="389"/>
      <c r="N52" s="389"/>
      <c r="O52" s="389"/>
      <c r="P52" s="358"/>
      <c r="Q52" s="359"/>
      <c r="R52" s="360"/>
    </row>
    <row r="53" spans="1:18" s="361" customFormat="1" ht="9.6" hidden="1" customHeight="1">
      <c r="A53" s="387"/>
      <c r="B53" s="388"/>
      <c r="C53" s="388"/>
      <c r="D53" s="364"/>
      <c r="E53" s="388"/>
      <c r="F53" s="388"/>
      <c r="G53" s="388"/>
      <c r="H53" s="388"/>
      <c r="I53" s="364"/>
      <c r="J53" s="388"/>
      <c r="K53" s="388"/>
      <c r="L53" s="388"/>
      <c r="M53" s="388"/>
      <c r="N53" s="356"/>
      <c r="O53" s="356"/>
      <c r="P53" s="358"/>
      <c r="Q53" s="359"/>
      <c r="R53" s="360"/>
    </row>
    <row r="54" spans="1:18" s="361" customFormat="1" ht="9.6" hidden="1" customHeight="1">
      <c r="A54" s="386"/>
      <c r="B54" s="364"/>
      <c r="C54" s="364"/>
      <c r="D54" s="364"/>
      <c r="E54" s="381"/>
      <c r="F54" s="381"/>
      <c r="G54" s="385"/>
      <c r="H54" s="355"/>
      <c r="I54" s="373"/>
      <c r="J54" s="355"/>
      <c r="K54" s="355"/>
      <c r="L54" s="355"/>
      <c r="M54" s="376"/>
      <c r="N54" s="376"/>
      <c r="O54" s="376"/>
      <c r="P54" s="358"/>
      <c r="Q54" s="359"/>
      <c r="R54" s="360"/>
    </row>
    <row r="55" spans="1:18" s="361" customFormat="1" ht="9.6" hidden="1" customHeight="1">
      <c r="A55" s="387"/>
      <c r="B55" s="388"/>
      <c r="C55" s="388"/>
      <c r="D55" s="364"/>
      <c r="E55" s="388"/>
      <c r="F55" s="388"/>
      <c r="G55" s="388"/>
      <c r="H55" s="388"/>
      <c r="I55" s="364"/>
      <c r="J55" s="388"/>
      <c r="K55" s="388"/>
      <c r="L55" s="388"/>
      <c r="M55" s="389"/>
      <c r="N55" s="389"/>
      <c r="O55" s="389"/>
      <c r="P55" s="358"/>
      <c r="Q55" s="359"/>
      <c r="R55" s="360"/>
    </row>
    <row r="56" spans="1:18" s="361" customFormat="1" ht="9.6" hidden="1" customHeight="1">
      <c r="A56" s="386"/>
      <c r="B56" s="364"/>
      <c r="C56" s="364"/>
      <c r="D56" s="364"/>
      <c r="E56" s="388"/>
      <c r="F56" s="388"/>
      <c r="H56" s="390"/>
      <c r="I56" s="364"/>
      <c r="J56" s="388"/>
      <c r="K56" s="388"/>
      <c r="L56" s="388"/>
      <c r="M56" s="389"/>
      <c r="N56" s="389"/>
      <c r="O56" s="389"/>
      <c r="P56" s="358"/>
      <c r="Q56" s="359"/>
      <c r="R56" s="360"/>
    </row>
    <row r="57" spans="1:18" s="361" customFormat="1" ht="9.6" hidden="1" customHeight="1">
      <c r="A57" s="386"/>
      <c r="B57" s="388"/>
      <c r="C57" s="388"/>
      <c r="D57" s="364"/>
      <c r="E57" s="388"/>
      <c r="F57" s="388"/>
      <c r="G57" s="388"/>
      <c r="H57" s="388"/>
      <c r="I57" s="364"/>
      <c r="J57" s="388"/>
      <c r="K57" s="391"/>
      <c r="L57" s="388"/>
      <c r="M57" s="389"/>
      <c r="N57" s="389"/>
      <c r="O57" s="389"/>
      <c r="P57" s="358"/>
      <c r="Q57" s="359"/>
      <c r="R57" s="360"/>
    </row>
    <row r="58" spans="1:18" s="361" customFormat="1" ht="9.6" hidden="1" customHeight="1">
      <c r="A58" s="386"/>
      <c r="B58" s="364"/>
      <c r="C58" s="364"/>
      <c r="D58" s="364"/>
      <c r="E58" s="388"/>
      <c r="F58" s="388"/>
      <c r="H58" s="388"/>
      <c r="I58" s="364"/>
      <c r="J58" s="390"/>
      <c r="K58" s="364"/>
      <c r="L58" s="388"/>
      <c r="M58" s="389"/>
      <c r="N58" s="389"/>
      <c r="O58" s="389"/>
      <c r="P58" s="358"/>
      <c r="Q58" s="359"/>
      <c r="R58" s="360"/>
    </row>
    <row r="59" spans="1:18" s="361" customFormat="1" ht="9.6" hidden="1" customHeight="1">
      <c r="A59" s="386"/>
      <c r="B59" s="388"/>
      <c r="C59" s="388"/>
      <c r="D59" s="364"/>
      <c r="E59" s="388"/>
      <c r="F59" s="388"/>
      <c r="G59" s="388"/>
      <c r="H59" s="388"/>
      <c r="I59" s="364"/>
      <c r="J59" s="388"/>
      <c r="K59" s="388"/>
      <c r="L59" s="388"/>
      <c r="M59" s="389"/>
      <c r="N59" s="389"/>
      <c r="O59" s="389"/>
      <c r="P59" s="358"/>
      <c r="Q59" s="359"/>
      <c r="R59" s="392"/>
    </row>
    <row r="60" spans="1:18" s="361" customFormat="1" ht="9.6" hidden="1" customHeight="1">
      <c r="A60" s="386"/>
      <c r="B60" s="364"/>
      <c r="C60" s="364"/>
      <c r="D60" s="364"/>
      <c r="E60" s="388"/>
      <c r="F60" s="388"/>
      <c r="H60" s="390"/>
      <c r="I60" s="364"/>
      <c r="J60" s="388"/>
      <c r="K60" s="388"/>
      <c r="L60" s="388"/>
      <c r="M60" s="389"/>
      <c r="N60" s="389"/>
      <c r="O60" s="389"/>
      <c r="P60" s="358"/>
      <c r="Q60" s="359"/>
      <c r="R60" s="360"/>
    </row>
    <row r="61" spans="1:18" s="361" customFormat="1" ht="9.6" hidden="1" customHeight="1">
      <c r="A61" s="386"/>
      <c r="B61" s="388"/>
      <c r="C61" s="388"/>
      <c r="D61" s="364"/>
      <c r="E61" s="388"/>
      <c r="F61" s="388"/>
      <c r="G61" s="388"/>
      <c r="H61" s="388"/>
      <c r="I61" s="364"/>
      <c r="J61" s="388"/>
      <c r="K61" s="388"/>
      <c r="L61" s="388"/>
      <c r="M61" s="389"/>
      <c r="N61" s="389"/>
      <c r="O61" s="389"/>
      <c r="P61" s="358"/>
      <c r="Q61" s="359"/>
      <c r="R61" s="360"/>
    </row>
    <row r="62" spans="1:18" s="361" customFormat="1" ht="9.6" hidden="1" customHeight="1">
      <c r="A62" s="386"/>
      <c r="B62" s="364"/>
      <c r="C62" s="364"/>
      <c r="D62" s="364"/>
      <c r="E62" s="388"/>
      <c r="F62" s="388"/>
      <c r="H62" s="388"/>
      <c r="I62" s="364"/>
      <c r="J62" s="388"/>
      <c r="K62" s="388"/>
      <c r="L62" s="390"/>
      <c r="M62" s="364"/>
      <c r="N62" s="388"/>
      <c r="O62" s="389"/>
      <c r="P62" s="358"/>
      <c r="Q62" s="359"/>
      <c r="R62" s="360"/>
    </row>
    <row r="63" spans="1:18" s="361" customFormat="1" ht="9.6" hidden="1" customHeight="1">
      <c r="A63" s="386"/>
      <c r="B63" s="388"/>
      <c r="C63" s="388"/>
      <c r="D63" s="364"/>
      <c r="E63" s="388"/>
      <c r="F63" s="388"/>
      <c r="G63" s="388"/>
      <c r="H63" s="388"/>
      <c r="I63" s="364"/>
      <c r="J63" s="388"/>
      <c r="K63" s="388"/>
      <c r="L63" s="388"/>
      <c r="M63" s="389"/>
      <c r="N63" s="388"/>
      <c r="O63" s="389"/>
      <c r="P63" s="358"/>
      <c r="Q63" s="359"/>
      <c r="R63" s="360"/>
    </row>
    <row r="64" spans="1:18" s="361" customFormat="1" ht="9.6" hidden="1" customHeight="1">
      <c r="A64" s="386"/>
      <c r="B64" s="364"/>
      <c r="C64" s="364"/>
      <c r="D64" s="364"/>
      <c r="E64" s="388"/>
      <c r="F64" s="388"/>
      <c r="H64" s="390"/>
      <c r="I64" s="364"/>
      <c r="J64" s="388"/>
      <c r="K64" s="388"/>
      <c r="L64" s="388"/>
      <c r="M64" s="389"/>
      <c r="N64" s="389"/>
      <c r="O64" s="389"/>
      <c r="P64" s="358"/>
      <c r="Q64" s="359"/>
      <c r="R64" s="360"/>
    </row>
    <row r="65" spans="1:18" s="361" customFormat="1" ht="9.6" hidden="1" customHeight="1">
      <c r="A65" s="386"/>
      <c r="B65" s="388"/>
      <c r="C65" s="388"/>
      <c r="D65" s="364"/>
      <c r="E65" s="388"/>
      <c r="F65" s="388"/>
      <c r="G65" s="388"/>
      <c r="H65" s="388"/>
      <c r="I65" s="364"/>
      <c r="J65" s="388"/>
      <c r="K65" s="391"/>
      <c r="L65" s="388"/>
      <c r="M65" s="389"/>
      <c r="N65" s="389"/>
      <c r="O65" s="389"/>
      <c r="P65" s="358"/>
      <c r="Q65" s="359"/>
      <c r="R65" s="360"/>
    </row>
    <row r="66" spans="1:18" s="361" customFormat="1" ht="9.6" hidden="1" customHeight="1">
      <c r="A66" s="386"/>
      <c r="B66" s="364"/>
      <c r="C66" s="364"/>
      <c r="D66" s="364"/>
      <c r="E66" s="388"/>
      <c r="F66" s="388"/>
      <c r="H66" s="388"/>
      <c r="I66" s="364"/>
      <c r="J66" s="390"/>
      <c r="K66" s="364"/>
      <c r="L66" s="388"/>
      <c r="M66" s="389"/>
      <c r="N66" s="389"/>
      <c r="O66" s="389"/>
      <c r="P66" s="358"/>
      <c r="Q66" s="359"/>
      <c r="R66" s="360"/>
    </row>
    <row r="67" spans="1:18" s="361" customFormat="1" ht="9.6" hidden="1" customHeight="1">
      <c r="A67" s="386"/>
      <c r="B67" s="388"/>
      <c r="C67" s="388"/>
      <c r="D67" s="364"/>
      <c r="E67" s="388"/>
      <c r="F67" s="388"/>
      <c r="G67" s="388"/>
      <c r="H67" s="388"/>
      <c r="I67" s="364"/>
      <c r="J67" s="388"/>
      <c r="K67" s="388"/>
      <c r="L67" s="388"/>
      <c r="M67" s="389"/>
      <c r="N67" s="389"/>
      <c r="O67" s="389"/>
      <c r="P67" s="358"/>
      <c r="Q67" s="359"/>
      <c r="R67" s="360"/>
    </row>
    <row r="68" spans="1:18" s="361" customFormat="1" ht="9.6" hidden="1" customHeight="1">
      <c r="A68" s="386"/>
      <c r="B68" s="364"/>
      <c r="C68" s="364"/>
      <c r="D68" s="364"/>
      <c r="E68" s="388"/>
      <c r="F68" s="388"/>
      <c r="H68" s="390"/>
      <c r="I68" s="364"/>
      <c r="J68" s="388"/>
      <c r="K68" s="388"/>
      <c r="L68" s="388"/>
      <c r="M68" s="389"/>
      <c r="N68" s="389"/>
      <c r="O68" s="389"/>
      <c r="P68" s="358"/>
      <c r="Q68" s="359"/>
      <c r="R68" s="360"/>
    </row>
    <row r="69" spans="1:18" s="361" customFormat="1" ht="9.6" hidden="1" customHeight="1">
      <c r="A69" s="387"/>
      <c r="B69" s="388"/>
      <c r="C69" s="388"/>
      <c r="D69" s="364"/>
      <c r="E69" s="388"/>
      <c r="F69" s="388"/>
      <c r="G69" s="388"/>
      <c r="H69" s="388"/>
      <c r="I69" s="364"/>
      <c r="J69" s="388"/>
      <c r="K69" s="388"/>
      <c r="L69" s="388"/>
      <c r="M69" s="388"/>
      <c r="N69" s="356"/>
      <c r="O69" s="356"/>
      <c r="P69" s="358"/>
      <c r="Q69" s="359"/>
      <c r="R69" s="360"/>
    </row>
    <row r="70" spans="1:18" s="399" customFormat="1" ht="6.75" customHeight="1">
      <c r="A70" s="393"/>
      <c r="B70" s="393"/>
      <c r="C70" s="393"/>
      <c r="D70" s="393"/>
      <c r="E70" s="394"/>
      <c r="F70" s="394"/>
      <c r="G70" s="394"/>
      <c r="H70" s="394"/>
      <c r="I70" s="395"/>
      <c r="J70" s="396"/>
      <c r="K70" s="397"/>
      <c r="L70" s="396"/>
      <c r="M70" s="397"/>
      <c r="N70" s="396"/>
      <c r="O70" s="397"/>
      <c r="P70" s="396"/>
      <c r="Q70" s="397"/>
      <c r="R70" s="398"/>
    </row>
    <row r="71" spans="1:18" s="412" customFormat="1" ht="10.5" customHeight="1">
      <c r="A71" s="400" t="s">
        <v>23</v>
      </c>
      <c r="B71" s="401"/>
      <c r="C71" s="402"/>
      <c r="D71" s="403" t="s">
        <v>24</v>
      </c>
      <c r="E71" s="404" t="s">
        <v>25</v>
      </c>
      <c r="F71" s="403"/>
      <c r="G71" s="405"/>
      <c r="H71" s="406"/>
      <c r="I71" s="403" t="s">
        <v>24</v>
      </c>
      <c r="J71" s="404" t="s">
        <v>68</v>
      </c>
      <c r="K71" s="407"/>
      <c r="L71" s="404" t="s">
        <v>27</v>
      </c>
      <c r="M71" s="408"/>
      <c r="N71" s="409" t="s">
        <v>28</v>
      </c>
      <c r="O71" s="409"/>
      <c r="P71" s="410"/>
      <c r="Q71" s="411"/>
    </row>
    <row r="72" spans="1:18" s="412" customFormat="1" ht="9" customHeight="1">
      <c r="A72" s="413" t="s">
        <v>29</v>
      </c>
      <c r="B72" s="414"/>
      <c r="C72" s="415"/>
      <c r="D72" s="416">
        <v>1</v>
      </c>
      <c r="E72" s="417" t="str">
        <f>IF(D72&gt;$Q$79,,UPPER(VLOOKUP(D72,'[4]Boys 12 Si Con Prep'!$A$7:$R$134,2)))</f>
        <v>THORP</v>
      </c>
      <c r="F72" s="418"/>
      <c r="G72" s="417"/>
      <c r="H72" s="419"/>
      <c r="I72" s="420" t="s">
        <v>30</v>
      </c>
      <c r="J72" s="414"/>
      <c r="K72" s="421"/>
      <c r="L72" s="414"/>
      <c r="M72" s="422"/>
      <c r="N72" s="423" t="s">
        <v>31</v>
      </c>
      <c r="O72" s="424"/>
      <c r="P72" s="424"/>
      <c r="Q72" s="425"/>
    </row>
    <row r="73" spans="1:18" s="412" customFormat="1" ht="9" customHeight="1">
      <c r="A73" s="413" t="s">
        <v>32</v>
      </c>
      <c r="B73" s="414"/>
      <c r="C73" s="415"/>
      <c r="D73" s="416">
        <v>2</v>
      </c>
      <c r="E73" s="417" t="str">
        <f>IF(D73&gt;$Q$79,,UPPER(VLOOKUP(D73,'[4]Boys 12 Si Con Prep'!$A$7:$R$134,2)))</f>
        <v>YEARWOOD</v>
      </c>
      <c r="F73" s="418"/>
      <c r="G73" s="417"/>
      <c r="H73" s="419"/>
      <c r="I73" s="420" t="s">
        <v>33</v>
      </c>
      <c r="J73" s="414"/>
      <c r="K73" s="421"/>
      <c r="L73" s="414"/>
      <c r="M73" s="422"/>
      <c r="N73" s="426"/>
      <c r="O73" s="427"/>
      <c r="P73" s="428"/>
      <c r="Q73" s="429"/>
    </row>
    <row r="74" spans="1:18" s="412" customFormat="1" ht="9" customHeight="1">
      <c r="A74" s="430" t="s">
        <v>34</v>
      </c>
      <c r="B74" s="428"/>
      <c r="C74" s="431"/>
      <c r="D74" s="416">
        <v>3</v>
      </c>
      <c r="E74" s="417">
        <f>IF(D74&gt;$Q$79,,UPPER(VLOOKUP(D74,'[4]Boys 12 Si Con Prep'!$A$7:$R$134,2)))</f>
        <v>0</v>
      </c>
      <c r="F74" s="418"/>
      <c r="G74" s="417"/>
      <c r="H74" s="419"/>
      <c r="I74" s="420" t="s">
        <v>35</v>
      </c>
      <c r="J74" s="414"/>
      <c r="K74" s="421"/>
      <c r="L74" s="414"/>
      <c r="M74" s="422"/>
      <c r="N74" s="423" t="s">
        <v>36</v>
      </c>
      <c r="O74" s="424"/>
      <c r="P74" s="424"/>
      <c r="Q74" s="425"/>
    </row>
    <row r="75" spans="1:18" s="412" customFormat="1" ht="9" customHeight="1">
      <c r="A75" s="432"/>
      <c r="B75" s="339"/>
      <c r="C75" s="433"/>
      <c r="D75" s="416">
        <v>4</v>
      </c>
      <c r="E75" s="417">
        <f>IF(D75&gt;$Q$79,,UPPER(VLOOKUP(D75,'[4]Boys 12 Si Con Prep'!$A$7:$R$134,2)))</f>
        <v>0</v>
      </c>
      <c r="F75" s="418"/>
      <c r="G75" s="417"/>
      <c r="H75" s="419"/>
      <c r="I75" s="420" t="s">
        <v>37</v>
      </c>
      <c r="J75" s="414"/>
      <c r="K75" s="421"/>
      <c r="L75" s="414"/>
      <c r="M75" s="422"/>
      <c r="N75" s="414"/>
      <c r="O75" s="421"/>
      <c r="P75" s="414"/>
      <c r="Q75" s="422"/>
    </row>
    <row r="76" spans="1:18" s="412" customFormat="1" ht="9" customHeight="1">
      <c r="A76" s="434" t="s">
        <v>38</v>
      </c>
      <c r="B76" s="435"/>
      <c r="C76" s="436"/>
      <c r="D76" s="416"/>
      <c r="E76" s="417"/>
      <c r="F76" s="418"/>
      <c r="G76" s="417"/>
      <c r="H76" s="419"/>
      <c r="I76" s="420" t="s">
        <v>39</v>
      </c>
      <c r="J76" s="414"/>
      <c r="K76" s="421"/>
      <c r="L76" s="414"/>
      <c r="M76" s="422"/>
      <c r="N76" s="428"/>
      <c r="O76" s="427"/>
      <c r="P76" s="428"/>
      <c r="Q76" s="429"/>
    </row>
    <row r="77" spans="1:18" s="412" customFormat="1" ht="9" customHeight="1">
      <c r="A77" s="413" t="s">
        <v>29</v>
      </c>
      <c r="B77" s="414"/>
      <c r="C77" s="415"/>
      <c r="D77" s="416"/>
      <c r="E77" s="417"/>
      <c r="F77" s="418"/>
      <c r="G77" s="417"/>
      <c r="H77" s="419"/>
      <c r="I77" s="420" t="s">
        <v>40</v>
      </c>
      <c r="J77" s="414"/>
      <c r="K77" s="421"/>
      <c r="L77" s="414"/>
      <c r="M77" s="422"/>
      <c r="N77" s="423" t="s">
        <v>469</v>
      </c>
      <c r="O77" s="424"/>
      <c r="P77" s="424"/>
      <c r="Q77" s="425"/>
    </row>
    <row r="78" spans="1:18" s="412" customFormat="1" ht="9" customHeight="1">
      <c r="A78" s="413" t="s">
        <v>42</v>
      </c>
      <c r="B78" s="414"/>
      <c r="C78" s="437"/>
      <c r="D78" s="416"/>
      <c r="E78" s="417"/>
      <c r="F78" s="418"/>
      <c r="G78" s="417"/>
      <c r="H78" s="419"/>
      <c r="I78" s="420" t="s">
        <v>43</v>
      </c>
      <c r="J78" s="414"/>
      <c r="K78" s="421"/>
      <c r="L78" s="414"/>
      <c r="M78" s="422"/>
      <c r="N78" s="414"/>
      <c r="O78" s="421"/>
      <c r="P78" s="414"/>
      <c r="Q78" s="422"/>
    </row>
    <row r="79" spans="1:18" s="412" customFormat="1" ht="9" customHeight="1">
      <c r="A79" s="430" t="s">
        <v>44</v>
      </c>
      <c r="B79" s="428"/>
      <c r="C79" s="438"/>
      <c r="D79" s="439"/>
      <c r="E79" s="440"/>
      <c r="F79" s="441"/>
      <c r="G79" s="440"/>
      <c r="H79" s="442"/>
      <c r="I79" s="443" t="s">
        <v>45</v>
      </c>
      <c r="J79" s="428"/>
      <c r="K79" s="427"/>
      <c r="L79" s="428"/>
      <c r="M79" s="429"/>
      <c r="N79" s="428" t="str">
        <f>Q4</f>
        <v>Lamech Kevin Clarke</v>
      </c>
      <c r="O79" s="427"/>
      <c r="P79" s="428"/>
      <c r="Q79" s="444">
        <f>MIN(4,'[4]Boys 12 Si Con Prep'!R5)</f>
        <v>2</v>
      </c>
    </row>
  </sheetData>
  <mergeCells count="1">
    <mergeCell ref="A4:E4"/>
  </mergeCells>
  <dataValidations count="1">
    <dataValidation type="list" allowBlank="1" showInputMessage="1" 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N23 JJ23 TF23 ADB23 AMX23 AWT23 BGP23 BQL23 CAH23 CKD23 CTZ23 DDV23 DNR23 DXN23 EHJ23 ERF23 FBB23 FKX23 FUT23 GEP23 GOL23 GYH23 HID23 HRZ23 IBV23 ILR23 IVN23 JFJ23 JPF23 JZB23 KIX23 KST23 LCP23 LML23 LWH23 MGD23 MPZ23 MZV23 NJR23 NTN23 ODJ23 ONF23 OXB23 PGX23 PQT23 QAP23 QKL23 QUH23 RED23 RNZ23 RXV23 SHR23 SRN23 TBJ23 TLF23 TVB23 UEX23 UOT23 UYP23 VIL23 VSH23 WCD23 WLZ23 WVV23 N65559 JJ65559 TF65559 ADB65559 AMX65559 AWT65559 BGP65559 BQL65559 CAH65559 CKD65559 CTZ65559 DDV65559 DNR65559 DXN65559 EHJ65559 ERF65559 FBB65559 FKX65559 FUT65559 GEP65559 GOL65559 GYH65559 HID65559 HRZ65559 IBV65559 ILR65559 IVN65559 JFJ65559 JPF65559 JZB65559 KIX65559 KST65559 LCP65559 LML65559 LWH65559 MGD65559 MPZ65559 MZV65559 NJR65559 NTN65559 ODJ65559 ONF65559 OXB65559 PGX65559 PQT65559 QAP65559 QKL65559 QUH65559 RED65559 RNZ65559 RXV65559 SHR65559 SRN65559 TBJ65559 TLF65559 TVB65559 UEX65559 UOT65559 UYP65559 VIL65559 VSH65559 WCD65559 WLZ65559 WVV65559 N131095 JJ131095 TF131095 ADB131095 AMX131095 AWT131095 BGP131095 BQL131095 CAH131095 CKD131095 CTZ131095 DDV131095 DNR131095 DXN131095 EHJ131095 ERF131095 FBB131095 FKX131095 FUT131095 GEP131095 GOL131095 GYH131095 HID131095 HRZ131095 IBV131095 ILR131095 IVN131095 JFJ131095 JPF131095 JZB131095 KIX131095 KST131095 LCP131095 LML131095 LWH131095 MGD131095 MPZ131095 MZV131095 NJR131095 NTN131095 ODJ131095 ONF131095 OXB131095 PGX131095 PQT131095 QAP131095 QKL131095 QUH131095 RED131095 RNZ131095 RXV131095 SHR131095 SRN131095 TBJ131095 TLF131095 TVB131095 UEX131095 UOT131095 UYP131095 VIL131095 VSH131095 WCD131095 WLZ131095 WVV131095 N196631 JJ196631 TF196631 ADB196631 AMX196631 AWT196631 BGP196631 BQL196631 CAH196631 CKD196631 CTZ196631 DDV196631 DNR196631 DXN196631 EHJ196631 ERF196631 FBB196631 FKX196631 FUT196631 GEP196631 GOL196631 GYH196631 HID196631 HRZ196631 IBV196631 ILR196631 IVN196631 JFJ196631 JPF196631 JZB196631 KIX196631 KST196631 LCP196631 LML196631 LWH196631 MGD196631 MPZ196631 MZV196631 NJR196631 NTN196631 ODJ196631 ONF196631 OXB196631 PGX196631 PQT196631 QAP196631 QKL196631 QUH196631 RED196631 RNZ196631 RXV196631 SHR196631 SRN196631 TBJ196631 TLF196631 TVB196631 UEX196631 UOT196631 UYP196631 VIL196631 VSH196631 WCD196631 WLZ196631 WVV196631 N262167 JJ262167 TF262167 ADB262167 AMX262167 AWT262167 BGP262167 BQL262167 CAH262167 CKD262167 CTZ262167 DDV262167 DNR262167 DXN262167 EHJ262167 ERF262167 FBB262167 FKX262167 FUT262167 GEP262167 GOL262167 GYH262167 HID262167 HRZ262167 IBV262167 ILR262167 IVN262167 JFJ262167 JPF262167 JZB262167 KIX262167 KST262167 LCP262167 LML262167 LWH262167 MGD262167 MPZ262167 MZV262167 NJR262167 NTN262167 ODJ262167 ONF262167 OXB262167 PGX262167 PQT262167 QAP262167 QKL262167 QUH262167 RED262167 RNZ262167 RXV262167 SHR262167 SRN262167 TBJ262167 TLF262167 TVB262167 UEX262167 UOT262167 UYP262167 VIL262167 VSH262167 WCD262167 WLZ262167 WVV262167 N327703 JJ327703 TF327703 ADB327703 AMX327703 AWT327703 BGP327703 BQL327703 CAH327703 CKD327703 CTZ327703 DDV327703 DNR327703 DXN327703 EHJ327703 ERF327703 FBB327703 FKX327703 FUT327703 GEP327703 GOL327703 GYH327703 HID327703 HRZ327703 IBV327703 ILR327703 IVN327703 JFJ327703 JPF327703 JZB327703 KIX327703 KST327703 LCP327703 LML327703 LWH327703 MGD327703 MPZ327703 MZV327703 NJR327703 NTN327703 ODJ327703 ONF327703 OXB327703 PGX327703 PQT327703 QAP327703 QKL327703 QUH327703 RED327703 RNZ327703 RXV327703 SHR327703 SRN327703 TBJ327703 TLF327703 TVB327703 UEX327703 UOT327703 UYP327703 VIL327703 VSH327703 WCD327703 WLZ327703 WVV327703 N393239 JJ393239 TF393239 ADB393239 AMX393239 AWT393239 BGP393239 BQL393239 CAH393239 CKD393239 CTZ393239 DDV393239 DNR393239 DXN393239 EHJ393239 ERF393239 FBB393239 FKX393239 FUT393239 GEP393239 GOL393239 GYH393239 HID393239 HRZ393239 IBV393239 ILR393239 IVN393239 JFJ393239 JPF393239 JZB393239 KIX393239 KST393239 LCP393239 LML393239 LWH393239 MGD393239 MPZ393239 MZV393239 NJR393239 NTN393239 ODJ393239 ONF393239 OXB393239 PGX393239 PQT393239 QAP393239 QKL393239 QUH393239 RED393239 RNZ393239 RXV393239 SHR393239 SRN393239 TBJ393239 TLF393239 TVB393239 UEX393239 UOT393239 UYP393239 VIL393239 VSH393239 WCD393239 WLZ393239 WVV393239 N458775 JJ458775 TF458775 ADB458775 AMX458775 AWT458775 BGP458775 BQL458775 CAH458775 CKD458775 CTZ458775 DDV458775 DNR458775 DXN458775 EHJ458775 ERF458775 FBB458775 FKX458775 FUT458775 GEP458775 GOL458775 GYH458775 HID458775 HRZ458775 IBV458775 ILR458775 IVN458775 JFJ458775 JPF458775 JZB458775 KIX458775 KST458775 LCP458775 LML458775 LWH458775 MGD458775 MPZ458775 MZV458775 NJR458775 NTN458775 ODJ458775 ONF458775 OXB458775 PGX458775 PQT458775 QAP458775 QKL458775 QUH458775 RED458775 RNZ458775 RXV458775 SHR458775 SRN458775 TBJ458775 TLF458775 TVB458775 UEX458775 UOT458775 UYP458775 VIL458775 VSH458775 WCD458775 WLZ458775 WVV458775 N524311 JJ524311 TF524311 ADB524311 AMX524311 AWT524311 BGP524311 BQL524311 CAH524311 CKD524311 CTZ524311 DDV524311 DNR524311 DXN524311 EHJ524311 ERF524311 FBB524311 FKX524311 FUT524311 GEP524311 GOL524311 GYH524311 HID524311 HRZ524311 IBV524311 ILR524311 IVN524311 JFJ524311 JPF524311 JZB524311 KIX524311 KST524311 LCP524311 LML524311 LWH524311 MGD524311 MPZ524311 MZV524311 NJR524311 NTN524311 ODJ524311 ONF524311 OXB524311 PGX524311 PQT524311 QAP524311 QKL524311 QUH524311 RED524311 RNZ524311 RXV524311 SHR524311 SRN524311 TBJ524311 TLF524311 TVB524311 UEX524311 UOT524311 UYP524311 VIL524311 VSH524311 WCD524311 WLZ524311 WVV524311 N589847 JJ589847 TF589847 ADB589847 AMX589847 AWT589847 BGP589847 BQL589847 CAH589847 CKD589847 CTZ589847 DDV589847 DNR589847 DXN589847 EHJ589847 ERF589847 FBB589847 FKX589847 FUT589847 GEP589847 GOL589847 GYH589847 HID589847 HRZ589847 IBV589847 ILR589847 IVN589847 JFJ589847 JPF589847 JZB589847 KIX589847 KST589847 LCP589847 LML589847 LWH589847 MGD589847 MPZ589847 MZV589847 NJR589847 NTN589847 ODJ589847 ONF589847 OXB589847 PGX589847 PQT589847 QAP589847 QKL589847 QUH589847 RED589847 RNZ589847 RXV589847 SHR589847 SRN589847 TBJ589847 TLF589847 TVB589847 UEX589847 UOT589847 UYP589847 VIL589847 VSH589847 WCD589847 WLZ589847 WVV589847 N655383 JJ655383 TF655383 ADB655383 AMX655383 AWT655383 BGP655383 BQL655383 CAH655383 CKD655383 CTZ655383 DDV655383 DNR655383 DXN655383 EHJ655383 ERF655383 FBB655383 FKX655383 FUT655383 GEP655383 GOL655383 GYH655383 HID655383 HRZ655383 IBV655383 ILR655383 IVN655383 JFJ655383 JPF655383 JZB655383 KIX655383 KST655383 LCP655383 LML655383 LWH655383 MGD655383 MPZ655383 MZV655383 NJR655383 NTN655383 ODJ655383 ONF655383 OXB655383 PGX655383 PQT655383 QAP655383 QKL655383 QUH655383 RED655383 RNZ655383 RXV655383 SHR655383 SRN655383 TBJ655383 TLF655383 TVB655383 UEX655383 UOT655383 UYP655383 VIL655383 VSH655383 WCD655383 WLZ655383 WVV655383 N720919 JJ720919 TF720919 ADB720919 AMX720919 AWT720919 BGP720919 BQL720919 CAH720919 CKD720919 CTZ720919 DDV720919 DNR720919 DXN720919 EHJ720919 ERF720919 FBB720919 FKX720919 FUT720919 GEP720919 GOL720919 GYH720919 HID720919 HRZ720919 IBV720919 ILR720919 IVN720919 JFJ720919 JPF720919 JZB720919 KIX720919 KST720919 LCP720919 LML720919 LWH720919 MGD720919 MPZ720919 MZV720919 NJR720919 NTN720919 ODJ720919 ONF720919 OXB720919 PGX720919 PQT720919 QAP720919 QKL720919 QUH720919 RED720919 RNZ720919 RXV720919 SHR720919 SRN720919 TBJ720919 TLF720919 TVB720919 UEX720919 UOT720919 UYP720919 VIL720919 VSH720919 WCD720919 WLZ720919 WVV720919 N786455 JJ786455 TF786455 ADB786455 AMX786455 AWT786455 BGP786455 BQL786455 CAH786455 CKD786455 CTZ786455 DDV786455 DNR786455 DXN786455 EHJ786455 ERF786455 FBB786455 FKX786455 FUT786455 GEP786455 GOL786455 GYH786455 HID786455 HRZ786455 IBV786455 ILR786455 IVN786455 JFJ786455 JPF786455 JZB786455 KIX786455 KST786455 LCP786455 LML786455 LWH786455 MGD786455 MPZ786455 MZV786455 NJR786455 NTN786455 ODJ786455 ONF786455 OXB786455 PGX786455 PQT786455 QAP786455 QKL786455 QUH786455 RED786455 RNZ786455 RXV786455 SHR786455 SRN786455 TBJ786455 TLF786455 TVB786455 UEX786455 UOT786455 UYP786455 VIL786455 VSH786455 WCD786455 WLZ786455 WVV786455 N851991 JJ851991 TF851991 ADB851991 AMX851991 AWT851991 BGP851991 BQL851991 CAH851991 CKD851991 CTZ851991 DDV851991 DNR851991 DXN851991 EHJ851991 ERF851991 FBB851991 FKX851991 FUT851991 GEP851991 GOL851991 GYH851991 HID851991 HRZ851991 IBV851991 ILR851991 IVN851991 JFJ851991 JPF851991 JZB851991 KIX851991 KST851991 LCP851991 LML851991 LWH851991 MGD851991 MPZ851991 MZV851991 NJR851991 NTN851991 ODJ851991 ONF851991 OXB851991 PGX851991 PQT851991 QAP851991 QKL851991 QUH851991 RED851991 RNZ851991 RXV851991 SHR851991 SRN851991 TBJ851991 TLF851991 TVB851991 UEX851991 UOT851991 UYP851991 VIL851991 VSH851991 WCD851991 WLZ851991 WVV851991 N917527 JJ917527 TF917527 ADB917527 AMX917527 AWT917527 BGP917527 BQL917527 CAH917527 CKD917527 CTZ917527 DDV917527 DNR917527 DXN917527 EHJ917527 ERF917527 FBB917527 FKX917527 FUT917527 GEP917527 GOL917527 GYH917527 HID917527 HRZ917527 IBV917527 ILR917527 IVN917527 JFJ917527 JPF917527 JZB917527 KIX917527 KST917527 LCP917527 LML917527 LWH917527 MGD917527 MPZ917527 MZV917527 NJR917527 NTN917527 ODJ917527 ONF917527 OXB917527 PGX917527 PQT917527 QAP917527 QKL917527 QUH917527 RED917527 RNZ917527 RXV917527 SHR917527 SRN917527 TBJ917527 TLF917527 TVB917527 UEX917527 UOT917527 UYP917527 VIL917527 VSH917527 WCD917527 WLZ917527 WVV917527 N983063 JJ983063 TF983063 ADB983063 AMX983063 AWT983063 BGP983063 BQL983063 CAH983063 CKD983063 CTZ983063 DDV983063 DNR983063 DXN983063 EHJ983063 ERF983063 FBB983063 FKX983063 FUT983063 GEP983063 GOL983063 GYH983063 HID983063 HRZ983063 IBV983063 ILR983063 IVN983063 JFJ983063 JPF983063 JZB983063 KIX983063 KST983063 LCP983063 LML983063 LWH983063 MGD983063 MPZ983063 MZV983063 NJR983063 NTN983063 ODJ983063 ONF983063 OXB983063 PGX983063 PQT983063 QAP983063 QKL983063 QUH983063 RED983063 RNZ983063 RXV983063 SHR983063 SRN983063 TBJ983063 TLF983063 TVB983063 UEX983063 UOT983063 UYP983063 VIL983063 VSH983063 WCD983063 WLZ983063 WVV983063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formula1>$T$7:$T$16</formula1>
    </dataValidation>
  </dataValidations>
  <printOptions horizontalCentered="1"/>
  <pageMargins left="0.35433070866141703" right="0.35433070866141703" top="1.393700787" bottom="0.39370078740157499" header="0" footer="0"/>
  <pageSetup paperSize="9" orientation="landscape" horizontalDpi="4294967293" verticalDpi="4294967293"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Sheet134">
    <tabColor rgb="FFFF00FF"/>
    <pageSetUpPr fitToPage="1"/>
  </sheetPr>
  <dimension ref="A1:T79"/>
  <sheetViews>
    <sheetView showGridLines="0" showZeros="0" workbookViewId="0">
      <selection activeCell="W16" sqref="W16"/>
    </sheetView>
  </sheetViews>
  <sheetFormatPr defaultRowHeight="12.75"/>
  <cols>
    <col min="1" max="2" width="3.28515625" style="254" customWidth="1"/>
    <col min="3" max="3" width="4.7109375" style="254" customWidth="1"/>
    <col min="4" max="4" width="4.28515625" style="254" customWidth="1"/>
    <col min="5" max="5" width="12.7109375" style="254" customWidth="1"/>
    <col min="6" max="6" width="2.7109375" style="254" customWidth="1"/>
    <col min="7" max="7" width="7.7109375" style="254" customWidth="1"/>
    <col min="8" max="8" width="5.85546875" style="254" customWidth="1"/>
    <col min="9" max="9" width="1.7109375" style="445" customWidth="1"/>
    <col min="10" max="10" width="10.7109375" style="254" customWidth="1"/>
    <col min="11" max="11" width="1.7109375" style="445" customWidth="1"/>
    <col min="12" max="12" width="10.7109375" style="254" customWidth="1"/>
    <col min="13" max="13" width="1.7109375" style="446" customWidth="1"/>
    <col min="14" max="14" width="10.7109375" style="254" customWidth="1"/>
    <col min="15" max="15" width="1.7109375" style="445" customWidth="1"/>
    <col min="16" max="16" width="10.7109375" style="254" customWidth="1"/>
    <col min="17" max="17" width="1.7109375" style="446" customWidth="1"/>
    <col min="18" max="18" width="9.140625" style="254" hidden="1" customWidth="1"/>
    <col min="19" max="19" width="8.7109375" style="254" customWidth="1"/>
    <col min="20" max="20" width="9.140625" style="254" hidden="1" customWidth="1"/>
    <col min="21" max="256" width="9.140625" style="254"/>
    <col min="257" max="258" width="3.28515625" style="254" customWidth="1"/>
    <col min="259" max="259" width="4.7109375" style="254" customWidth="1"/>
    <col min="260" max="260" width="4.28515625" style="254" customWidth="1"/>
    <col min="261" max="261" width="12.7109375" style="254" customWidth="1"/>
    <col min="262" max="262" width="2.7109375" style="254" customWidth="1"/>
    <col min="263" max="263" width="7.7109375" style="254" customWidth="1"/>
    <col min="264" max="264" width="5.85546875" style="254" customWidth="1"/>
    <col min="265" max="265" width="1.7109375" style="254" customWidth="1"/>
    <col min="266" max="266" width="10.7109375" style="254" customWidth="1"/>
    <col min="267" max="267" width="1.7109375" style="254" customWidth="1"/>
    <col min="268" max="268" width="10.7109375" style="254" customWidth="1"/>
    <col min="269" max="269" width="1.7109375" style="254" customWidth="1"/>
    <col min="270" max="270" width="10.7109375" style="254" customWidth="1"/>
    <col min="271" max="271" width="1.7109375" style="254" customWidth="1"/>
    <col min="272" max="272" width="10.7109375" style="254" customWidth="1"/>
    <col min="273" max="273" width="1.7109375" style="254" customWidth="1"/>
    <col min="274" max="274" width="0" style="254" hidden="1" customWidth="1"/>
    <col min="275" max="275" width="8.7109375" style="254" customWidth="1"/>
    <col min="276" max="276" width="0" style="254" hidden="1" customWidth="1"/>
    <col min="277" max="512" width="9.140625" style="254"/>
    <col min="513" max="514" width="3.28515625" style="254" customWidth="1"/>
    <col min="515" max="515" width="4.7109375" style="254" customWidth="1"/>
    <col min="516" max="516" width="4.28515625" style="254" customWidth="1"/>
    <col min="517" max="517" width="12.7109375" style="254" customWidth="1"/>
    <col min="518" max="518" width="2.7109375" style="254" customWidth="1"/>
    <col min="519" max="519" width="7.7109375" style="254" customWidth="1"/>
    <col min="520" max="520" width="5.85546875" style="254" customWidth="1"/>
    <col min="521" max="521" width="1.7109375" style="254" customWidth="1"/>
    <col min="522" max="522" width="10.7109375" style="254" customWidth="1"/>
    <col min="523" max="523" width="1.7109375" style="254" customWidth="1"/>
    <col min="524" max="524" width="10.7109375" style="254" customWidth="1"/>
    <col min="525" max="525" width="1.7109375" style="254" customWidth="1"/>
    <col min="526" max="526" width="10.7109375" style="254" customWidth="1"/>
    <col min="527" max="527" width="1.7109375" style="254" customWidth="1"/>
    <col min="528" max="528" width="10.7109375" style="254" customWidth="1"/>
    <col min="529" max="529" width="1.7109375" style="254" customWidth="1"/>
    <col min="530" max="530" width="0" style="254" hidden="1" customWidth="1"/>
    <col min="531" max="531" width="8.7109375" style="254" customWidth="1"/>
    <col min="532" max="532" width="0" style="254" hidden="1" customWidth="1"/>
    <col min="533" max="768" width="9.140625" style="254"/>
    <col min="769" max="770" width="3.28515625" style="254" customWidth="1"/>
    <col min="771" max="771" width="4.7109375" style="254" customWidth="1"/>
    <col min="772" max="772" width="4.28515625" style="254" customWidth="1"/>
    <col min="773" max="773" width="12.7109375" style="254" customWidth="1"/>
    <col min="774" max="774" width="2.7109375" style="254" customWidth="1"/>
    <col min="775" max="775" width="7.7109375" style="254" customWidth="1"/>
    <col min="776" max="776" width="5.85546875" style="254" customWidth="1"/>
    <col min="777" max="777" width="1.7109375" style="254" customWidth="1"/>
    <col min="778" max="778" width="10.7109375" style="254" customWidth="1"/>
    <col min="779" max="779" width="1.7109375" style="254" customWidth="1"/>
    <col min="780" max="780" width="10.7109375" style="254" customWidth="1"/>
    <col min="781" max="781" width="1.7109375" style="254" customWidth="1"/>
    <col min="782" max="782" width="10.7109375" style="254" customWidth="1"/>
    <col min="783" max="783" width="1.7109375" style="254" customWidth="1"/>
    <col min="784" max="784" width="10.7109375" style="254" customWidth="1"/>
    <col min="785" max="785" width="1.7109375" style="254" customWidth="1"/>
    <col min="786" max="786" width="0" style="254" hidden="1" customWidth="1"/>
    <col min="787" max="787" width="8.7109375" style="254" customWidth="1"/>
    <col min="788" max="788" width="0" style="254" hidden="1" customWidth="1"/>
    <col min="789" max="1024" width="9.140625" style="254"/>
    <col min="1025" max="1026" width="3.28515625" style="254" customWidth="1"/>
    <col min="1027" max="1027" width="4.7109375" style="254" customWidth="1"/>
    <col min="1028" max="1028" width="4.28515625" style="254" customWidth="1"/>
    <col min="1029" max="1029" width="12.7109375" style="254" customWidth="1"/>
    <col min="1030" max="1030" width="2.7109375" style="254" customWidth="1"/>
    <col min="1031" max="1031" width="7.7109375" style="254" customWidth="1"/>
    <col min="1032" max="1032" width="5.85546875" style="254" customWidth="1"/>
    <col min="1033" max="1033" width="1.7109375" style="254" customWidth="1"/>
    <col min="1034" max="1034" width="10.7109375" style="254" customWidth="1"/>
    <col min="1035" max="1035" width="1.7109375" style="254" customWidth="1"/>
    <col min="1036" max="1036" width="10.7109375" style="254" customWidth="1"/>
    <col min="1037" max="1037" width="1.7109375" style="254" customWidth="1"/>
    <col min="1038" max="1038" width="10.7109375" style="254" customWidth="1"/>
    <col min="1039" max="1039" width="1.7109375" style="254" customWidth="1"/>
    <col min="1040" max="1040" width="10.7109375" style="254" customWidth="1"/>
    <col min="1041" max="1041" width="1.7109375" style="254" customWidth="1"/>
    <col min="1042" max="1042" width="0" style="254" hidden="1" customWidth="1"/>
    <col min="1043" max="1043" width="8.7109375" style="254" customWidth="1"/>
    <col min="1044" max="1044" width="0" style="254" hidden="1" customWidth="1"/>
    <col min="1045" max="1280" width="9.140625" style="254"/>
    <col min="1281" max="1282" width="3.28515625" style="254" customWidth="1"/>
    <col min="1283" max="1283" width="4.7109375" style="254" customWidth="1"/>
    <col min="1284" max="1284" width="4.28515625" style="254" customWidth="1"/>
    <col min="1285" max="1285" width="12.7109375" style="254" customWidth="1"/>
    <col min="1286" max="1286" width="2.7109375" style="254" customWidth="1"/>
    <col min="1287" max="1287" width="7.7109375" style="254" customWidth="1"/>
    <col min="1288" max="1288" width="5.85546875" style="254" customWidth="1"/>
    <col min="1289" max="1289" width="1.7109375" style="254" customWidth="1"/>
    <col min="1290" max="1290" width="10.7109375" style="254" customWidth="1"/>
    <col min="1291" max="1291" width="1.7109375" style="254" customWidth="1"/>
    <col min="1292" max="1292" width="10.7109375" style="254" customWidth="1"/>
    <col min="1293" max="1293" width="1.7109375" style="254" customWidth="1"/>
    <col min="1294" max="1294" width="10.7109375" style="254" customWidth="1"/>
    <col min="1295" max="1295" width="1.7109375" style="254" customWidth="1"/>
    <col min="1296" max="1296" width="10.7109375" style="254" customWidth="1"/>
    <col min="1297" max="1297" width="1.7109375" style="254" customWidth="1"/>
    <col min="1298" max="1298" width="0" style="254" hidden="1" customWidth="1"/>
    <col min="1299" max="1299" width="8.7109375" style="254" customWidth="1"/>
    <col min="1300" max="1300" width="0" style="254" hidden="1" customWidth="1"/>
    <col min="1301" max="1536" width="9.140625" style="254"/>
    <col min="1537" max="1538" width="3.28515625" style="254" customWidth="1"/>
    <col min="1539" max="1539" width="4.7109375" style="254" customWidth="1"/>
    <col min="1540" max="1540" width="4.28515625" style="254" customWidth="1"/>
    <col min="1541" max="1541" width="12.7109375" style="254" customWidth="1"/>
    <col min="1542" max="1542" width="2.7109375" style="254" customWidth="1"/>
    <col min="1543" max="1543" width="7.7109375" style="254" customWidth="1"/>
    <col min="1544" max="1544" width="5.85546875" style="254" customWidth="1"/>
    <col min="1545" max="1545" width="1.7109375" style="254" customWidth="1"/>
    <col min="1546" max="1546" width="10.7109375" style="254" customWidth="1"/>
    <col min="1547" max="1547" width="1.7109375" style="254" customWidth="1"/>
    <col min="1548" max="1548" width="10.7109375" style="254" customWidth="1"/>
    <col min="1549" max="1549" width="1.7109375" style="254" customWidth="1"/>
    <col min="1550" max="1550" width="10.7109375" style="254" customWidth="1"/>
    <col min="1551" max="1551" width="1.7109375" style="254" customWidth="1"/>
    <col min="1552" max="1552" width="10.7109375" style="254" customWidth="1"/>
    <col min="1553" max="1553" width="1.7109375" style="254" customWidth="1"/>
    <col min="1554" max="1554" width="0" style="254" hidden="1" customWidth="1"/>
    <col min="1555" max="1555" width="8.7109375" style="254" customWidth="1"/>
    <col min="1556" max="1556" width="0" style="254" hidden="1" customWidth="1"/>
    <col min="1557" max="1792" width="9.140625" style="254"/>
    <col min="1793" max="1794" width="3.28515625" style="254" customWidth="1"/>
    <col min="1795" max="1795" width="4.7109375" style="254" customWidth="1"/>
    <col min="1796" max="1796" width="4.28515625" style="254" customWidth="1"/>
    <col min="1797" max="1797" width="12.7109375" style="254" customWidth="1"/>
    <col min="1798" max="1798" width="2.7109375" style="254" customWidth="1"/>
    <col min="1799" max="1799" width="7.7109375" style="254" customWidth="1"/>
    <col min="1800" max="1800" width="5.85546875" style="254" customWidth="1"/>
    <col min="1801" max="1801" width="1.7109375" style="254" customWidth="1"/>
    <col min="1802" max="1802" width="10.7109375" style="254" customWidth="1"/>
    <col min="1803" max="1803" width="1.7109375" style="254" customWidth="1"/>
    <col min="1804" max="1804" width="10.7109375" style="254" customWidth="1"/>
    <col min="1805" max="1805" width="1.7109375" style="254" customWidth="1"/>
    <col min="1806" max="1806" width="10.7109375" style="254" customWidth="1"/>
    <col min="1807" max="1807" width="1.7109375" style="254" customWidth="1"/>
    <col min="1808" max="1808" width="10.7109375" style="254" customWidth="1"/>
    <col min="1809" max="1809" width="1.7109375" style="254" customWidth="1"/>
    <col min="1810" max="1810" width="0" style="254" hidden="1" customWidth="1"/>
    <col min="1811" max="1811" width="8.7109375" style="254" customWidth="1"/>
    <col min="1812" max="1812" width="0" style="254" hidden="1" customWidth="1"/>
    <col min="1813" max="2048" width="9.140625" style="254"/>
    <col min="2049" max="2050" width="3.28515625" style="254" customWidth="1"/>
    <col min="2051" max="2051" width="4.7109375" style="254" customWidth="1"/>
    <col min="2052" max="2052" width="4.28515625" style="254" customWidth="1"/>
    <col min="2053" max="2053" width="12.7109375" style="254" customWidth="1"/>
    <col min="2054" max="2054" width="2.7109375" style="254" customWidth="1"/>
    <col min="2055" max="2055" width="7.7109375" style="254" customWidth="1"/>
    <col min="2056" max="2056" width="5.85546875" style="254" customWidth="1"/>
    <col min="2057" max="2057" width="1.7109375" style="254" customWidth="1"/>
    <col min="2058" max="2058" width="10.7109375" style="254" customWidth="1"/>
    <col min="2059" max="2059" width="1.7109375" style="254" customWidth="1"/>
    <col min="2060" max="2060" width="10.7109375" style="254" customWidth="1"/>
    <col min="2061" max="2061" width="1.7109375" style="254" customWidth="1"/>
    <col min="2062" max="2062" width="10.7109375" style="254" customWidth="1"/>
    <col min="2063" max="2063" width="1.7109375" style="254" customWidth="1"/>
    <col min="2064" max="2064" width="10.7109375" style="254" customWidth="1"/>
    <col min="2065" max="2065" width="1.7109375" style="254" customWidth="1"/>
    <col min="2066" max="2066" width="0" style="254" hidden="1" customWidth="1"/>
    <col min="2067" max="2067" width="8.7109375" style="254" customWidth="1"/>
    <col min="2068" max="2068" width="0" style="254" hidden="1" customWidth="1"/>
    <col min="2069" max="2304" width="9.140625" style="254"/>
    <col min="2305" max="2306" width="3.28515625" style="254" customWidth="1"/>
    <col min="2307" max="2307" width="4.7109375" style="254" customWidth="1"/>
    <col min="2308" max="2308" width="4.28515625" style="254" customWidth="1"/>
    <col min="2309" max="2309" width="12.7109375" style="254" customWidth="1"/>
    <col min="2310" max="2310" width="2.7109375" style="254" customWidth="1"/>
    <col min="2311" max="2311" width="7.7109375" style="254" customWidth="1"/>
    <col min="2312" max="2312" width="5.85546875" style="254" customWidth="1"/>
    <col min="2313" max="2313" width="1.7109375" style="254" customWidth="1"/>
    <col min="2314" max="2314" width="10.7109375" style="254" customWidth="1"/>
    <col min="2315" max="2315" width="1.7109375" style="254" customWidth="1"/>
    <col min="2316" max="2316" width="10.7109375" style="254" customWidth="1"/>
    <col min="2317" max="2317" width="1.7109375" style="254" customWidth="1"/>
    <col min="2318" max="2318" width="10.7109375" style="254" customWidth="1"/>
    <col min="2319" max="2319" width="1.7109375" style="254" customWidth="1"/>
    <col min="2320" max="2320" width="10.7109375" style="254" customWidth="1"/>
    <col min="2321" max="2321" width="1.7109375" style="254" customWidth="1"/>
    <col min="2322" max="2322" width="0" style="254" hidden="1" customWidth="1"/>
    <col min="2323" max="2323" width="8.7109375" style="254" customWidth="1"/>
    <col min="2324" max="2324" width="0" style="254" hidden="1" customWidth="1"/>
    <col min="2325" max="2560" width="9.140625" style="254"/>
    <col min="2561" max="2562" width="3.28515625" style="254" customWidth="1"/>
    <col min="2563" max="2563" width="4.7109375" style="254" customWidth="1"/>
    <col min="2564" max="2564" width="4.28515625" style="254" customWidth="1"/>
    <col min="2565" max="2565" width="12.7109375" style="254" customWidth="1"/>
    <col min="2566" max="2566" width="2.7109375" style="254" customWidth="1"/>
    <col min="2567" max="2567" width="7.7109375" style="254" customWidth="1"/>
    <col min="2568" max="2568" width="5.85546875" style="254" customWidth="1"/>
    <col min="2569" max="2569" width="1.7109375" style="254" customWidth="1"/>
    <col min="2570" max="2570" width="10.7109375" style="254" customWidth="1"/>
    <col min="2571" max="2571" width="1.7109375" style="254" customWidth="1"/>
    <col min="2572" max="2572" width="10.7109375" style="254" customWidth="1"/>
    <col min="2573" max="2573" width="1.7109375" style="254" customWidth="1"/>
    <col min="2574" max="2574" width="10.7109375" style="254" customWidth="1"/>
    <col min="2575" max="2575" width="1.7109375" style="254" customWidth="1"/>
    <col min="2576" max="2576" width="10.7109375" style="254" customWidth="1"/>
    <col min="2577" max="2577" width="1.7109375" style="254" customWidth="1"/>
    <col min="2578" max="2578" width="0" style="254" hidden="1" customWidth="1"/>
    <col min="2579" max="2579" width="8.7109375" style="254" customWidth="1"/>
    <col min="2580" max="2580" width="0" style="254" hidden="1" customWidth="1"/>
    <col min="2581" max="2816" width="9.140625" style="254"/>
    <col min="2817" max="2818" width="3.28515625" style="254" customWidth="1"/>
    <col min="2819" max="2819" width="4.7109375" style="254" customWidth="1"/>
    <col min="2820" max="2820" width="4.28515625" style="254" customWidth="1"/>
    <col min="2821" max="2821" width="12.7109375" style="254" customWidth="1"/>
    <col min="2822" max="2822" width="2.7109375" style="254" customWidth="1"/>
    <col min="2823" max="2823" width="7.7109375" style="254" customWidth="1"/>
    <col min="2824" max="2824" width="5.85546875" style="254" customWidth="1"/>
    <col min="2825" max="2825" width="1.7109375" style="254" customWidth="1"/>
    <col min="2826" max="2826" width="10.7109375" style="254" customWidth="1"/>
    <col min="2827" max="2827" width="1.7109375" style="254" customWidth="1"/>
    <col min="2828" max="2828" width="10.7109375" style="254" customWidth="1"/>
    <col min="2829" max="2829" width="1.7109375" style="254" customWidth="1"/>
    <col min="2830" max="2830" width="10.7109375" style="254" customWidth="1"/>
    <col min="2831" max="2831" width="1.7109375" style="254" customWidth="1"/>
    <col min="2832" max="2832" width="10.7109375" style="254" customWidth="1"/>
    <col min="2833" max="2833" width="1.7109375" style="254" customWidth="1"/>
    <col min="2834" max="2834" width="0" style="254" hidden="1" customWidth="1"/>
    <col min="2835" max="2835" width="8.7109375" style="254" customWidth="1"/>
    <col min="2836" max="2836" width="0" style="254" hidden="1" customWidth="1"/>
    <col min="2837" max="3072" width="9.140625" style="254"/>
    <col min="3073" max="3074" width="3.28515625" style="254" customWidth="1"/>
    <col min="3075" max="3075" width="4.7109375" style="254" customWidth="1"/>
    <col min="3076" max="3076" width="4.28515625" style="254" customWidth="1"/>
    <col min="3077" max="3077" width="12.7109375" style="254" customWidth="1"/>
    <col min="3078" max="3078" width="2.7109375" style="254" customWidth="1"/>
    <col min="3079" max="3079" width="7.7109375" style="254" customWidth="1"/>
    <col min="3080" max="3080" width="5.85546875" style="254" customWidth="1"/>
    <col min="3081" max="3081" width="1.7109375" style="254" customWidth="1"/>
    <col min="3082" max="3082" width="10.7109375" style="254" customWidth="1"/>
    <col min="3083" max="3083" width="1.7109375" style="254" customWidth="1"/>
    <col min="3084" max="3084" width="10.7109375" style="254" customWidth="1"/>
    <col min="3085" max="3085" width="1.7109375" style="254" customWidth="1"/>
    <col min="3086" max="3086" width="10.7109375" style="254" customWidth="1"/>
    <col min="3087" max="3087" width="1.7109375" style="254" customWidth="1"/>
    <col min="3088" max="3088" width="10.7109375" style="254" customWidth="1"/>
    <col min="3089" max="3089" width="1.7109375" style="254" customWidth="1"/>
    <col min="3090" max="3090" width="0" style="254" hidden="1" customWidth="1"/>
    <col min="3091" max="3091" width="8.7109375" style="254" customWidth="1"/>
    <col min="3092" max="3092" width="0" style="254" hidden="1" customWidth="1"/>
    <col min="3093" max="3328" width="9.140625" style="254"/>
    <col min="3329" max="3330" width="3.28515625" style="254" customWidth="1"/>
    <col min="3331" max="3331" width="4.7109375" style="254" customWidth="1"/>
    <col min="3332" max="3332" width="4.28515625" style="254" customWidth="1"/>
    <col min="3333" max="3333" width="12.7109375" style="254" customWidth="1"/>
    <col min="3334" max="3334" width="2.7109375" style="254" customWidth="1"/>
    <col min="3335" max="3335" width="7.7109375" style="254" customWidth="1"/>
    <col min="3336" max="3336" width="5.85546875" style="254" customWidth="1"/>
    <col min="3337" max="3337" width="1.7109375" style="254" customWidth="1"/>
    <col min="3338" max="3338" width="10.7109375" style="254" customWidth="1"/>
    <col min="3339" max="3339" width="1.7109375" style="254" customWidth="1"/>
    <col min="3340" max="3340" width="10.7109375" style="254" customWidth="1"/>
    <col min="3341" max="3341" width="1.7109375" style="254" customWidth="1"/>
    <col min="3342" max="3342" width="10.7109375" style="254" customWidth="1"/>
    <col min="3343" max="3343" width="1.7109375" style="254" customWidth="1"/>
    <col min="3344" max="3344" width="10.7109375" style="254" customWidth="1"/>
    <col min="3345" max="3345" width="1.7109375" style="254" customWidth="1"/>
    <col min="3346" max="3346" width="0" style="254" hidden="1" customWidth="1"/>
    <col min="3347" max="3347" width="8.7109375" style="254" customWidth="1"/>
    <col min="3348" max="3348" width="0" style="254" hidden="1" customWidth="1"/>
    <col min="3349" max="3584" width="9.140625" style="254"/>
    <col min="3585" max="3586" width="3.28515625" style="254" customWidth="1"/>
    <col min="3587" max="3587" width="4.7109375" style="254" customWidth="1"/>
    <col min="3588" max="3588" width="4.28515625" style="254" customWidth="1"/>
    <col min="3589" max="3589" width="12.7109375" style="254" customWidth="1"/>
    <col min="3590" max="3590" width="2.7109375" style="254" customWidth="1"/>
    <col min="3591" max="3591" width="7.7109375" style="254" customWidth="1"/>
    <col min="3592" max="3592" width="5.85546875" style="254" customWidth="1"/>
    <col min="3593" max="3593" width="1.7109375" style="254" customWidth="1"/>
    <col min="3594" max="3594" width="10.7109375" style="254" customWidth="1"/>
    <col min="3595" max="3595" width="1.7109375" style="254" customWidth="1"/>
    <col min="3596" max="3596" width="10.7109375" style="254" customWidth="1"/>
    <col min="3597" max="3597" width="1.7109375" style="254" customWidth="1"/>
    <col min="3598" max="3598" width="10.7109375" style="254" customWidth="1"/>
    <col min="3599" max="3599" width="1.7109375" style="254" customWidth="1"/>
    <col min="3600" max="3600" width="10.7109375" style="254" customWidth="1"/>
    <col min="3601" max="3601" width="1.7109375" style="254" customWidth="1"/>
    <col min="3602" max="3602" width="0" style="254" hidden="1" customWidth="1"/>
    <col min="3603" max="3603" width="8.7109375" style="254" customWidth="1"/>
    <col min="3604" max="3604" width="0" style="254" hidden="1" customWidth="1"/>
    <col min="3605" max="3840" width="9.140625" style="254"/>
    <col min="3841" max="3842" width="3.28515625" style="254" customWidth="1"/>
    <col min="3843" max="3843" width="4.7109375" style="254" customWidth="1"/>
    <col min="3844" max="3844" width="4.28515625" style="254" customWidth="1"/>
    <col min="3845" max="3845" width="12.7109375" style="254" customWidth="1"/>
    <col min="3846" max="3846" width="2.7109375" style="254" customWidth="1"/>
    <col min="3847" max="3847" width="7.7109375" style="254" customWidth="1"/>
    <col min="3848" max="3848" width="5.85546875" style="254" customWidth="1"/>
    <col min="3849" max="3849" width="1.7109375" style="254" customWidth="1"/>
    <col min="3850" max="3850" width="10.7109375" style="254" customWidth="1"/>
    <col min="3851" max="3851" width="1.7109375" style="254" customWidth="1"/>
    <col min="3852" max="3852" width="10.7109375" style="254" customWidth="1"/>
    <col min="3853" max="3853" width="1.7109375" style="254" customWidth="1"/>
    <col min="3854" max="3854" width="10.7109375" style="254" customWidth="1"/>
    <col min="3855" max="3855" width="1.7109375" style="254" customWidth="1"/>
    <col min="3856" max="3856" width="10.7109375" style="254" customWidth="1"/>
    <col min="3857" max="3857" width="1.7109375" style="254" customWidth="1"/>
    <col min="3858" max="3858" width="0" style="254" hidden="1" customWidth="1"/>
    <col min="3859" max="3859" width="8.7109375" style="254" customWidth="1"/>
    <col min="3860" max="3860" width="0" style="254" hidden="1" customWidth="1"/>
    <col min="3861" max="4096" width="9.140625" style="254"/>
    <col min="4097" max="4098" width="3.28515625" style="254" customWidth="1"/>
    <col min="4099" max="4099" width="4.7109375" style="254" customWidth="1"/>
    <col min="4100" max="4100" width="4.28515625" style="254" customWidth="1"/>
    <col min="4101" max="4101" width="12.7109375" style="254" customWidth="1"/>
    <col min="4102" max="4102" width="2.7109375" style="254" customWidth="1"/>
    <col min="4103" max="4103" width="7.7109375" style="254" customWidth="1"/>
    <col min="4104" max="4104" width="5.85546875" style="254" customWidth="1"/>
    <col min="4105" max="4105" width="1.7109375" style="254" customWidth="1"/>
    <col min="4106" max="4106" width="10.7109375" style="254" customWidth="1"/>
    <col min="4107" max="4107" width="1.7109375" style="254" customWidth="1"/>
    <col min="4108" max="4108" width="10.7109375" style="254" customWidth="1"/>
    <col min="4109" max="4109" width="1.7109375" style="254" customWidth="1"/>
    <col min="4110" max="4110" width="10.7109375" style="254" customWidth="1"/>
    <col min="4111" max="4111" width="1.7109375" style="254" customWidth="1"/>
    <col min="4112" max="4112" width="10.7109375" style="254" customWidth="1"/>
    <col min="4113" max="4113" width="1.7109375" style="254" customWidth="1"/>
    <col min="4114" max="4114" width="0" style="254" hidden="1" customWidth="1"/>
    <col min="4115" max="4115" width="8.7109375" style="254" customWidth="1"/>
    <col min="4116" max="4116" width="0" style="254" hidden="1" customWidth="1"/>
    <col min="4117" max="4352" width="9.140625" style="254"/>
    <col min="4353" max="4354" width="3.28515625" style="254" customWidth="1"/>
    <col min="4355" max="4355" width="4.7109375" style="254" customWidth="1"/>
    <col min="4356" max="4356" width="4.28515625" style="254" customWidth="1"/>
    <col min="4357" max="4357" width="12.7109375" style="254" customWidth="1"/>
    <col min="4358" max="4358" width="2.7109375" style="254" customWidth="1"/>
    <col min="4359" max="4359" width="7.7109375" style="254" customWidth="1"/>
    <col min="4360" max="4360" width="5.85546875" style="254" customWidth="1"/>
    <col min="4361" max="4361" width="1.7109375" style="254" customWidth="1"/>
    <col min="4362" max="4362" width="10.7109375" style="254" customWidth="1"/>
    <col min="4363" max="4363" width="1.7109375" style="254" customWidth="1"/>
    <col min="4364" max="4364" width="10.7109375" style="254" customWidth="1"/>
    <col min="4365" max="4365" width="1.7109375" style="254" customWidth="1"/>
    <col min="4366" max="4366" width="10.7109375" style="254" customWidth="1"/>
    <col min="4367" max="4367" width="1.7109375" style="254" customWidth="1"/>
    <col min="4368" max="4368" width="10.7109375" style="254" customWidth="1"/>
    <col min="4369" max="4369" width="1.7109375" style="254" customWidth="1"/>
    <col min="4370" max="4370" width="0" style="254" hidden="1" customWidth="1"/>
    <col min="4371" max="4371" width="8.7109375" style="254" customWidth="1"/>
    <col min="4372" max="4372" width="0" style="254" hidden="1" customWidth="1"/>
    <col min="4373" max="4608" width="9.140625" style="254"/>
    <col min="4609" max="4610" width="3.28515625" style="254" customWidth="1"/>
    <col min="4611" max="4611" width="4.7109375" style="254" customWidth="1"/>
    <col min="4612" max="4612" width="4.28515625" style="254" customWidth="1"/>
    <col min="4613" max="4613" width="12.7109375" style="254" customWidth="1"/>
    <col min="4614" max="4614" width="2.7109375" style="254" customWidth="1"/>
    <col min="4615" max="4615" width="7.7109375" style="254" customWidth="1"/>
    <col min="4616" max="4616" width="5.85546875" style="254" customWidth="1"/>
    <col min="4617" max="4617" width="1.7109375" style="254" customWidth="1"/>
    <col min="4618" max="4618" width="10.7109375" style="254" customWidth="1"/>
    <col min="4619" max="4619" width="1.7109375" style="254" customWidth="1"/>
    <col min="4620" max="4620" width="10.7109375" style="254" customWidth="1"/>
    <col min="4621" max="4621" width="1.7109375" style="254" customWidth="1"/>
    <col min="4622" max="4622" width="10.7109375" style="254" customWidth="1"/>
    <col min="4623" max="4623" width="1.7109375" style="254" customWidth="1"/>
    <col min="4624" max="4624" width="10.7109375" style="254" customWidth="1"/>
    <col min="4625" max="4625" width="1.7109375" style="254" customWidth="1"/>
    <col min="4626" max="4626" width="0" style="254" hidden="1" customWidth="1"/>
    <col min="4627" max="4627" width="8.7109375" style="254" customWidth="1"/>
    <col min="4628" max="4628" width="0" style="254" hidden="1" customWidth="1"/>
    <col min="4629" max="4864" width="9.140625" style="254"/>
    <col min="4865" max="4866" width="3.28515625" style="254" customWidth="1"/>
    <col min="4867" max="4867" width="4.7109375" style="254" customWidth="1"/>
    <col min="4868" max="4868" width="4.28515625" style="254" customWidth="1"/>
    <col min="4869" max="4869" width="12.7109375" style="254" customWidth="1"/>
    <col min="4870" max="4870" width="2.7109375" style="254" customWidth="1"/>
    <col min="4871" max="4871" width="7.7109375" style="254" customWidth="1"/>
    <col min="4872" max="4872" width="5.85546875" style="254" customWidth="1"/>
    <col min="4873" max="4873" width="1.7109375" style="254" customWidth="1"/>
    <col min="4874" max="4874" width="10.7109375" style="254" customWidth="1"/>
    <col min="4875" max="4875" width="1.7109375" style="254" customWidth="1"/>
    <col min="4876" max="4876" width="10.7109375" style="254" customWidth="1"/>
    <col min="4877" max="4877" width="1.7109375" style="254" customWidth="1"/>
    <col min="4878" max="4878" width="10.7109375" style="254" customWidth="1"/>
    <col min="4879" max="4879" width="1.7109375" style="254" customWidth="1"/>
    <col min="4880" max="4880" width="10.7109375" style="254" customWidth="1"/>
    <col min="4881" max="4881" width="1.7109375" style="254" customWidth="1"/>
    <col min="4882" max="4882" width="0" style="254" hidden="1" customWidth="1"/>
    <col min="4883" max="4883" width="8.7109375" style="254" customWidth="1"/>
    <col min="4884" max="4884" width="0" style="254" hidden="1" customWidth="1"/>
    <col min="4885" max="5120" width="9.140625" style="254"/>
    <col min="5121" max="5122" width="3.28515625" style="254" customWidth="1"/>
    <col min="5123" max="5123" width="4.7109375" style="254" customWidth="1"/>
    <col min="5124" max="5124" width="4.28515625" style="254" customWidth="1"/>
    <col min="5125" max="5125" width="12.7109375" style="254" customWidth="1"/>
    <col min="5126" max="5126" width="2.7109375" style="254" customWidth="1"/>
    <col min="5127" max="5127" width="7.7109375" style="254" customWidth="1"/>
    <col min="5128" max="5128" width="5.85546875" style="254" customWidth="1"/>
    <col min="5129" max="5129" width="1.7109375" style="254" customWidth="1"/>
    <col min="5130" max="5130" width="10.7109375" style="254" customWidth="1"/>
    <col min="5131" max="5131" width="1.7109375" style="254" customWidth="1"/>
    <col min="5132" max="5132" width="10.7109375" style="254" customWidth="1"/>
    <col min="5133" max="5133" width="1.7109375" style="254" customWidth="1"/>
    <col min="5134" max="5134" width="10.7109375" style="254" customWidth="1"/>
    <col min="5135" max="5135" width="1.7109375" style="254" customWidth="1"/>
    <col min="5136" max="5136" width="10.7109375" style="254" customWidth="1"/>
    <col min="5137" max="5137" width="1.7109375" style="254" customWidth="1"/>
    <col min="5138" max="5138" width="0" style="254" hidden="1" customWidth="1"/>
    <col min="5139" max="5139" width="8.7109375" style="254" customWidth="1"/>
    <col min="5140" max="5140" width="0" style="254" hidden="1" customWidth="1"/>
    <col min="5141" max="5376" width="9.140625" style="254"/>
    <col min="5377" max="5378" width="3.28515625" style="254" customWidth="1"/>
    <col min="5379" max="5379" width="4.7109375" style="254" customWidth="1"/>
    <col min="5380" max="5380" width="4.28515625" style="254" customWidth="1"/>
    <col min="5381" max="5381" width="12.7109375" style="254" customWidth="1"/>
    <col min="5382" max="5382" width="2.7109375" style="254" customWidth="1"/>
    <col min="5383" max="5383" width="7.7109375" style="254" customWidth="1"/>
    <col min="5384" max="5384" width="5.85546875" style="254" customWidth="1"/>
    <col min="5385" max="5385" width="1.7109375" style="254" customWidth="1"/>
    <col min="5386" max="5386" width="10.7109375" style="254" customWidth="1"/>
    <col min="5387" max="5387" width="1.7109375" style="254" customWidth="1"/>
    <col min="5388" max="5388" width="10.7109375" style="254" customWidth="1"/>
    <col min="5389" max="5389" width="1.7109375" style="254" customWidth="1"/>
    <col min="5390" max="5390" width="10.7109375" style="254" customWidth="1"/>
    <col min="5391" max="5391" width="1.7109375" style="254" customWidth="1"/>
    <col min="5392" max="5392" width="10.7109375" style="254" customWidth="1"/>
    <col min="5393" max="5393" width="1.7109375" style="254" customWidth="1"/>
    <col min="5394" max="5394" width="0" style="254" hidden="1" customWidth="1"/>
    <col min="5395" max="5395" width="8.7109375" style="254" customWidth="1"/>
    <col min="5396" max="5396" width="0" style="254" hidden="1" customWidth="1"/>
    <col min="5397" max="5632" width="9.140625" style="254"/>
    <col min="5633" max="5634" width="3.28515625" style="254" customWidth="1"/>
    <col min="5635" max="5635" width="4.7109375" style="254" customWidth="1"/>
    <col min="5636" max="5636" width="4.28515625" style="254" customWidth="1"/>
    <col min="5637" max="5637" width="12.7109375" style="254" customWidth="1"/>
    <col min="5638" max="5638" width="2.7109375" style="254" customWidth="1"/>
    <col min="5639" max="5639" width="7.7109375" style="254" customWidth="1"/>
    <col min="5640" max="5640" width="5.85546875" style="254" customWidth="1"/>
    <col min="5641" max="5641" width="1.7109375" style="254" customWidth="1"/>
    <col min="5642" max="5642" width="10.7109375" style="254" customWidth="1"/>
    <col min="5643" max="5643" width="1.7109375" style="254" customWidth="1"/>
    <col min="5644" max="5644" width="10.7109375" style="254" customWidth="1"/>
    <col min="5645" max="5645" width="1.7109375" style="254" customWidth="1"/>
    <col min="5646" max="5646" width="10.7109375" style="254" customWidth="1"/>
    <col min="5647" max="5647" width="1.7109375" style="254" customWidth="1"/>
    <col min="5648" max="5648" width="10.7109375" style="254" customWidth="1"/>
    <col min="5649" max="5649" width="1.7109375" style="254" customWidth="1"/>
    <col min="5650" max="5650" width="0" style="254" hidden="1" customWidth="1"/>
    <col min="5651" max="5651" width="8.7109375" style="254" customWidth="1"/>
    <col min="5652" max="5652" width="0" style="254" hidden="1" customWidth="1"/>
    <col min="5653" max="5888" width="9.140625" style="254"/>
    <col min="5889" max="5890" width="3.28515625" style="254" customWidth="1"/>
    <col min="5891" max="5891" width="4.7109375" style="254" customWidth="1"/>
    <col min="5892" max="5892" width="4.28515625" style="254" customWidth="1"/>
    <col min="5893" max="5893" width="12.7109375" style="254" customWidth="1"/>
    <col min="5894" max="5894" width="2.7109375" style="254" customWidth="1"/>
    <col min="5895" max="5895" width="7.7109375" style="254" customWidth="1"/>
    <col min="5896" max="5896" width="5.85546875" style="254" customWidth="1"/>
    <col min="5897" max="5897" width="1.7109375" style="254" customWidth="1"/>
    <col min="5898" max="5898" width="10.7109375" style="254" customWidth="1"/>
    <col min="5899" max="5899" width="1.7109375" style="254" customWidth="1"/>
    <col min="5900" max="5900" width="10.7109375" style="254" customWidth="1"/>
    <col min="5901" max="5901" width="1.7109375" style="254" customWidth="1"/>
    <col min="5902" max="5902" width="10.7109375" style="254" customWidth="1"/>
    <col min="5903" max="5903" width="1.7109375" style="254" customWidth="1"/>
    <col min="5904" max="5904" width="10.7109375" style="254" customWidth="1"/>
    <col min="5905" max="5905" width="1.7109375" style="254" customWidth="1"/>
    <col min="5906" max="5906" width="0" style="254" hidden="1" customWidth="1"/>
    <col min="5907" max="5907" width="8.7109375" style="254" customWidth="1"/>
    <col min="5908" max="5908" width="0" style="254" hidden="1" customWidth="1"/>
    <col min="5909" max="6144" width="9.140625" style="254"/>
    <col min="6145" max="6146" width="3.28515625" style="254" customWidth="1"/>
    <col min="6147" max="6147" width="4.7109375" style="254" customWidth="1"/>
    <col min="6148" max="6148" width="4.28515625" style="254" customWidth="1"/>
    <col min="6149" max="6149" width="12.7109375" style="254" customWidth="1"/>
    <col min="6150" max="6150" width="2.7109375" style="254" customWidth="1"/>
    <col min="6151" max="6151" width="7.7109375" style="254" customWidth="1"/>
    <col min="6152" max="6152" width="5.85546875" style="254" customWidth="1"/>
    <col min="6153" max="6153" width="1.7109375" style="254" customWidth="1"/>
    <col min="6154" max="6154" width="10.7109375" style="254" customWidth="1"/>
    <col min="6155" max="6155" width="1.7109375" style="254" customWidth="1"/>
    <col min="6156" max="6156" width="10.7109375" style="254" customWidth="1"/>
    <col min="6157" max="6157" width="1.7109375" style="254" customWidth="1"/>
    <col min="6158" max="6158" width="10.7109375" style="254" customWidth="1"/>
    <col min="6159" max="6159" width="1.7109375" style="254" customWidth="1"/>
    <col min="6160" max="6160" width="10.7109375" style="254" customWidth="1"/>
    <col min="6161" max="6161" width="1.7109375" style="254" customWidth="1"/>
    <col min="6162" max="6162" width="0" style="254" hidden="1" customWidth="1"/>
    <col min="6163" max="6163" width="8.7109375" style="254" customWidth="1"/>
    <col min="6164" max="6164" width="0" style="254" hidden="1" customWidth="1"/>
    <col min="6165" max="6400" width="9.140625" style="254"/>
    <col min="6401" max="6402" width="3.28515625" style="254" customWidth="1"/>
    <col min="6403" max="6403" width="4.7109375" style="254" customWidth="1"/>
    <col min="6404" max="6404" width="4.28515625" style="254" customWidth="1"/>
    <col min="6405" max="6405" width="12.7109375" style="254" customWidth="1"/>
    <col min="6406" max="6406" width="2.7109375" style="254" customWidth="1"/>
    <col min="6407" max="6407" width="7.7109375" style="254" customWidth="1"/>
    <col min="6408" max="6408" width="5.85546875" style="254" customWidth="1"/>
    <col min="6409" max="6409" width="1.7109375" style="254" customWidth="1"/>
    <col min="6410" max="6410" width="10.7109375" style="254" customWidth="1"/>
    <col min="6411" max="6411" width="1.7109375" style="254" customWidth="1"/>
    <col min="6412" max="6412" width="10.7109375" style="254" customWidth="1"/>
    <col min="6413" max="6413" width="1.7109375" style="254" customWidth="1"/>
    <col min="6414" max="6414" width="10.7109375" style="254" customWidth="1"/>
    <col min="6415" max="6415" width="1.7109375" style="254" customWidth="1"/>
    <col min="6416" max="6416" width="10.7109375" style="254" customWidth="1"/>
    <col min="6417" max="6417" width="1.7109375" style="254" customWidth="1"/>
    <col min="6418" max="6418" width="0" style="254" hidden="1" customWidth="1"/>
    <col min="6419" max="6419" width="8.7109375" style="254" customWidth="1"/>
    <col min="6420" max="6420" width="0" style="254" hidden="1" customWidth="1"/>
    <col min="6421" max="6656" width="9.140625" style="254"/>
    <col min="6657" max="6658" width="3.28515625" style="254" customWidth="1"/>
    <col min="6659" max="6659" width="4.7109375" style="254" customWidth="1"/>
    <col min="6660" max="6660" width="4.28515625" style="254" customWidth="1"/>
    <col min="6661" max="6661" width="12.7109375" style="254" customWidth="1"/>
    <col min="6662" max="6662" width="2.7109375" style="254" customWidth="1"/>
    <col min="6663" max="6663" width="7.7109375" style="254" customWidth="1"/>
    <col min="6664" max="6664" width="5.85546875" style="254" customWidth="1"/>
    <col min="6665" max="6665" width="1.7109375" style="254" customWidth="1"/>
    <col min="6666" max="6666" width="10.7109375" style="254" customWidth="1"/>
    <col min="6667" max="6667" width="1.7109375" style="254" customWidth="1"/>
    <col min="6668" max="6668" width="10.7109375" style="254" customWidth="1"/>
    <col min="6669" max="6669" width="1.7109375" style="254" customWidth="1"/>
    <col min="6670" max="6670" width="10.7109375" style="254" customWidth="1"/>
    <col min="6671" max="6671" width="1.7109375" style="254" customWidth="1"/>
    <col min="6672" max="6672" width="10.7109375" style="254" customWidth="1"/>
    <col min="6673" max="6673" width="1.7109375" style="254" customWidth="1"/>
    <col min="6674" max="6674" width="0" style="254" hidden="1" customWidth="1"/>
    <col min="6675" max="6675" width="8.7109375" style="254" customWidth="1"/>
    <col min="6676" max="6676" width="0" style="254" hidden="1" customWidth="1"/>
    <col min="6677" max="6912" width="9.140625" style="254"/>
    <col min="6913" max="6914" width="3.28515625" style="254" customWidth="1"/>
    <col min="6915" max="6915" width="4.7109375" style="254" customWidth="1"/>
    <col min="6916" max="6916" width="4.28515625" style="254" customWidth="1"/>
    <col min="6917" max="6917" width="12.7109375" style="254" customWidth="1"/>
    <col min="6918" max="6918" width="2.7109375" style="254" customWidth="1"/>
    <col min="6919" max="6919" width="7.7109375" style="254" customWidth="1"/>
    <col min="6920" max="6920" width="5.85546875" style="254" customWidth="1"/>
    <col min="6921" max="6921" width="1.7109375" style="254" customWidth="1"/>
    <col min="6922" max="6922" width="10.7109375" style="254" customWidth="1"/>
    <col min="6923" max="6923" width="1.7109375" style="254" customWidth="1"/>
    <col min="6924" max="6924" width="10.7109375" style="254" customWidth="1"/>
    <col min="6925" max="6925" width="1.7109375" style="254" customWidth="1"/>
    <col min="6926" max="6926" width="10.7109375" style="254" customWidth="1"/>
    <col min="6927" max="6927" width="1.7109375" style="254" customWidth="1"/>
    <col min="6928" max="6928" width="10.7109375" style="254" customWidth="1"/>
    <col min="6929" max="6929" width="1.7109375" style="254" customWidth="1"/>
    <col min="6930" max="6930" width="0" style="254" hidden="1" customWidth="1"/>
    <col min="6931" max="6931" width="8.7109375" style="254" customWidth="1"/>
    <col min="6932" max="6932" width="0" style="254" hidden="1" customWidth="1"/>
    <col min="6933" max="7168" width="9.140625" style="254"/>
    <col min="7169" max="7170" width="3.28515625" style="254" customWidth="1"/>
    <col min="7171" max="7171" width="4.7109375" style="254" customWidth="1"/>
    <col min="7172" max="7172" width="4.28515625" style="254" customWidth="1"/>
    <col min="7173" max="7173" width="12.7109375" style="254" customWidth="1"/>
    <col min="7174" max="7174" width="2.7109375" style="254" customWidth="1"/>
    <col min="7175" max="7175" width="7.7109375" style="254" customWidth="1"/>
    <col min="7176" max="7176" width="5.85546875" style="254" customWidth="1"/>
    <col min="7177" max="7177" width="1.7109375" style="254" customWidth="1"/>
    <col min="7178" max="7178" width="10.7109375" style="254" customWidth="1"/>
    <col min="7179" max="7179" width="1.7109375" style="254" customWidth="1"/>
    <col min="7180" max="7180" width="10.7109375" style="254" customWidth="1"/>
    <col min="7181" max="7181" width="1.7109375" style="254" customWidth="1"/>
    <col min="7182" max="7182" width="10.7109375" style="254" customWidth="1"/>
    <col min="7183" max="7183" width="1.7109375" style="254" customWidth="1"/>
    <col min="7184" max="7184" width="10.7109375" style="254" customWidth="1"/>
    <col min="7185" max="7185" width="1.7109375" style="254" customWidth="1"/>
    <col min="7186" max="7186" width="0" style="254" hidden="1" customWidth="1"/>
    <col min="7187" max="7187" width="8.7109375" style="254" customWidth="1"/>
    <col min="7188" max="7188" width="0" style="254" hidden="1" customWidth="1"/>
    <col min="7189" max="7424" width="9.140625" style="254"/>
    <col min="7425" max="7426" width="3.28515625" style="254" customWidth="1"/>
    <col min="7427" max="7427" width="4.7109375" style="254" customWidth="1"/>
    <col min="7428" max="7428" width="4.28515625" style="254" customWidth="1"/>
    <col min="7429" max="7429" width="12.7109375" style="254" customWidth="1"/>
    <col min="7430" max="7430" width="2.7109375" style="254" customWidth="1"/>
    <col min="7431" max="7431" width="7.7109375" style="254" customWidth="1"/>
    <col min="7432" max="7432" width="5.85546875" style="254" customWidth="1"/>
    <col min="7433" max="7433" width="1.7109375" style="254" customWidth="1"/>
    <col min="7434" max="7434" width="10.7109375" style="254" customWidth="1"/>
    <col min="7435" max="7435" width="1.7109375" style="254" customWidth="1"/>
    <col min="7436" max="7436" width="10.7109375" style="254" customWidth="1"/>
    <col min="7437" max="7437" width="1.7109375" style="254" customWidth="1"/>
    <col min="7438" max="7438" width="10.7109375" style="254" customWidth="1"/>
    <col min="7439" max="7439" width="1.7109375" style="254" customWidth="1"/>
    <col min="7440" max="7440" width="10.7109375" style="254" customWidth="1"/>
    <col min="7441" max="7441" width="1.7109375" style="254" customWidth="1"/>
    <col min="7442" max="7442" width="0" style="254" hidden="1" customWidth="1"/>
    <col min="7443" max="7443" width="8.7109375" style="254" customWidth="1"/>
    <col min="7444" max="7444" width="0" style="254" hidden="1" customWidth="1"/>
    <col min="7445" max="7680" width="9.140625" style="254"/>
    <col min="7681" max="7682" width="3.28515625" style="254" customWidth="1"/>
    <col min="7683" max="7683" width="4.7109375" style="254" customWidth="1"/>
    <col min="7684" max="7684" width="4.28515625" style="254" customWidth="1"/>
    <col min="7685" max="7685" width="12.7109375" style="254" customWidth="1"/>
    <col min="7686" max="7686" width="2.7109375" style="254" customWidth="1"/>
    <col min="7687" max="7687" width="7.7109375" style="254" customWidth="1"/>
    <col min="7688" max="7688" width="5.85546875" style="254" customWidth="1"/>
    <col min="7689" max="7689" width="1.7109375" style="254" customWidth="1"/>
    <col min="7690" max="7690" width="10.7109375" style="254" customWidth="1"/>
    <col min="7691" max="7691" width="1.7109375" style="254" customWidth="1"/>
    <col min="7692" max="7692" width="10.7109375" style="254" customWidth="1"/>
    <col min="7693" max="7693" width="1.7109375" style="254" customWidth="1"/>
    <col min="7694" max="7694" width="10.7109375" style="254" customWidth="1"/>
    <col min="7695" max="7695" width="1.7109375" style="254" customWidth="1"/>
    <col min="7696" max="7696" width="10.7109375" style="254" customWidth="1"/>
    <col min="7697" max="7697" width="1.7109375" style="254" customWidth="1"/>
    <col min="7698" max="7698" width="0" style="254" hidden="1" customWidth="1"/>
    <col min="7699" max="7699" width="8.7109375" style="254" customWidth="1"/>
    <col min="7700" max="7700" width="0" style="254" hidden="1" customWidth="1"/>
    <col min="7701" max="7936" width="9.140625" style="254"/>
    <col min="7937" max="7938" width="3.28515625" style="254" customWidth="1"/>
    <col min="7939" max="7939" width="4.7109375" style="254" customWidth="1"/>
    <col min="7940" max="7940" width="4.28515625" style="254" customWidth="1"/>
    <col min="7941" max="7941" width="12.7109375" style="254" customWidth="1"/>
    <col min="7942" max="7942" width="2.7109375" style="254" customWidth="1"/>
    <col min="7943" max="7943" width="7.7109375" style="254" customWidth="1"/>
    <col min="7944" max="7944" width="5.85546875" style="254" customWidth="1"/>
    <col min="7945" max="7945" width="1.7109375" style="254" customWidth="1"/>
    <col min="7946" max="7946" width="10.7109375" style="254" customWidth="1"/>
    <col min="7947" max="7947" width="1.7109375" style="254" customWidth="1"/>
    <col min="7948" max="7948" width="10.7109375" style="254" customWidth="1"/>
    <col min="7949" max="7949" width="1.7109375" style="254" customWidth="1"/>
    <col min="7950" max="7950" width="10.7109375" style="254" customWidth="1"/>
    <col min="7951" max="7951" width="1.7109375" style="254" customWidth="1"/>
    <col min="7952" max="7952" width="10.7109375" style="254" customWidth="1"/>
    <col min="7953" max="7953" width="1.7109375" style="254" customWidth="1"/>
    <col min="7954" max="7954" width="0" style="254" hidden="1" customWidth="1"/>
    <col min="7955" max="7955" width="8.7109375" style="254" customWidth="1"/>
    <col min="7956" max="7956" width="0" style="254" hidden="1" customWidth="1"/>
    <col min="7957" max="8192" width="9.140625" style="254"/>
    <col min="8193" max="8194" width="3.28515625" style="254" customWidth="1"/>
    <col min="8195" max="8195" width="4.7109375" style="254" customWidth="1"/>
    <col min="8196" max="8196" width="4.28515625" style="254" customWidth="1"/>
    <col min="8197" max="8197" width="12.7109375" style="254" customWidth="1"/>
    <col min="8198" max="8198" width="2.7109375" style="254" customWidth="1"/>
    <col min="8199" max="8199" width="7.7109375" style="254" customWidth="1"/>
    <col min="8200" max="8200" width="5.85546875" style="254" customWidth="1"/>
    <col min="8201" max="8201" width="1.7109375" style="254" customWidth="1"/>
    <col min="8202" max="8202" width="10.7109375" style="254" customWidth="1"/>
    <col min="8203" max="8203" width="1.7109375" style="254" customWidth="1"/>
    <col min="8204" max="8204" width="10.7109375" style="254" customWidth="1"/>
    <col min="8205" max="8205" width="1.7109375" style="254" customWidth="1"/>
    <col min="8206" max="8206" width="10.7109375" style="254" customWidth="1"/>
    <col min="8207" max="8207" width="1.7109375" style="254" customWidth="1"/>
    <col min="8208" max="8208" width="10.7109375" style="254" customWidth="1"/>
    <col min="8209" max="8209" width="1.7109375" style="254" customWidth="1"/>
    <col min="8210" max="8210" width="0" style="254" hidden="1" customWidth="1"/>
    <col min="8211" max="8211" width="8.7109375" style="254" customWidth="1"/>
    <col min="8212" max="8212" width="0" style="254" hidden="1" customWidth="1"/>
    <col min="8213" max="8448" width="9.140625" style="254"/>
    <col min="8449" max="8450" width="3.28515625" style="254" customWidth="1"/>
    <col min="8451" max="8451" width="4.7109375" style="254" customWidth="1"/>
    <col min="8452" max="8452" width="4.28515625" style="254" customWidth="1"/>
    <col min="8453" max="8453" width="12.7109375" style="254" customWidth="1"/>
    <col min="8454" max="8454" width="2.7109375" style="254" customWidth="1"/>
    <col min="8455" max="8455" width="7.7109375" style="254" customWidth="1"/>
    <col min="8456" max="8456" width="5.85546875" style="254" customWidth="1"/>
    <col min="8457" max="8457" width="1.7109375" style="254" customWidth="1"/>
    <col min="8458" max="8458" width="10.7109375" style="254" customWidth="1"/>
    <col min="8459" max="8459" width="1.7109375" style="254" customWidth="1"/>
    <col min="8460" max="8460" width="10.7109375" style="254" customWidth="1"/>
    <col min="8461" max="8461" width="1.7109375" style="254" customWidth="1"/>
    <col min="8462" max="8462" width="10.7109375" style="254" customWidth="1"/>
    <col min="8463" max="8463" width="1.7109375" style="254" customWidth="1"/>
    <col min="8464" max="8464" width="10.7109375" style="254" customWidth="1"/>
    <col min="8465" max="8465" width="1.7109375" style="254" customWidth="1"/>
    <col min="8466" max="8466" width="0" style="254" hidden="1" customWidth="1"/>
    <col min="8467" max="8467" width="8.7109375" style="254" customWidth="1"/>
    <col min="8468" max="8468" width="0" style="254" hidden="1" customWidth="1"/>
    <col min="8469" max="8704" width="9.140625" style="254"/>
    <col min="8705" max="8706" width="3.28515625" style="254" customWidth="1"/>
    <col min="8707" max="8707" width="4.7109375" style="254" customWidth="1"/>
    <col min="8708" max="8708" width="4.28515625" style="254" customWidth="1"/>
    <col min="8709" max="8709" width="12.7109375" style="254" customWidth="1"/>
    <col min="8710" max="8710" width="2.7109375" style="254" customWidth="1"/>
    <col min="8711" max="8711" width="7.7109375" style="254" customWidth="1"/>
    <col min="8712" max="8712" width="5.85546875" style="254" customWidth="1"/>
    <col min="8713" max="8713" width="1.7109375" style="254" customWidth="1"/>
    <col min="8714" max="8714" width="10.7109375" style="254" customWidth="1"/>
    <col min="8715" max="8715" width="1.7109375" style="254" customWidth="1"/>
    <col min="8716" max="8716" width="10.7109375" style="254" customWidth="1"/>
    <col min="8717" max="8717" width="1.7109375" style="254" customWidth="1"/>
    <col min="8718" max="8718" width="10.7109375" style="254" customWidth="1"/>
    <col min="8719" max="8719" width="1.7109375" style="254" customWidth="1"/>
    <col min="8720" max="8720" width="10.7109375" style="254" customWidth="1"/>
    <col min="8721" max="8721" width="1.7109375" style="254" customWidth="1"/>
    <col min="8722" max="8722" width="0" style="254" hidden="1" customWidth="1"/>
    <col min="8723" max="8723" width="8.7109375" style="254" customWidth="1"/>
    <col min="8724" max="8724" width="0" style="254" hidden="1" customWidth="1"/>
    <col min="8725" max="8960" width="9.140625" style="254"/>
    <col min="8961" max="8962" width="3.28515625" style="254" customWidth="1"/>
    <col min="8963" max="8963" width="4.7109375" style="254" customWidth="1"/>
    <col min="8964" max="8964" width="4.28515625" style="254" customWidth="1"/>
    <col min="8965" max="8965" width="12.7109375" style="254" customWidth="1"/>
    <col min="8966" max="8966" width="2.7109375" style="254" customWidth="1"/>
    <col min="8967" max="8967" width="7.7109375" style="254" customWidth="1"/>
    <col min="8968" max="8968" width="5.85546875" style="254" customWidth="1"/>
    <col min="8969" max="8969" width="1.7109375" style="254" customWidth="1"/>
    <col min="8970" max="8970" width="10.7109375" style="254" customWidth="1"/>
    <col min="8971" max="8971" width="1.7109375" style="254" customWidth="1"/>
    <col min="8972" max="8972" width="10.7109375" style="254" customWidth="1"/>
    <col min="8973" max="8973" width="1.7109375" style="254" customWidth="1"/>
    <col min="8974" max="8974" width="10.7109375" style="254" customWidth="1"/>
    <col min="8975" max="8975" width="1.7109375" style="254" customWidth="1"/>
    <col min="8976" max="8976" width="10.7109375" style="254" customWidth="1"/>
    <col min="8977" max="8977" width="1.7109375" style="254" customWidth="1"/>
    <col min="8978" max="8978" width="0" style="254" hidden="1" customWidth="1"/>
    <col min="8979" max="8979" width="8.7109375" style="254" customWidth="1"/>
    <col min="8980" max="8980" width="0" style="254" hidden="1" customWidth="1"/>
    <col min="8981" max="9216" width="9.140625" style="254"/>
    <col min="9217" max="9218" width="3.28515625" style="254" customWidth="1"/>
    <col min="9219" max="9219" width="4.7109375" style="254" customWidth="1"/>
    <col min="9220" max="9220" width="4.28515625" style="254" customWidth="1"/>
    <col min="9221" max="9221" width="12.7109375" style="254" customWidth="1"/>
    <col min="9222" max="9222" width="2.7109375" style="254" customWidth="1"/>
    <col min="9223" max="9223" width="7.7109375" style="254" customWidth="1"/>
    <col min="9224" max="9224" width="5.85546875" style="254" customWidth="1"/>
    <col min="9225" max="9225" width="1.7109375" style="254" customWidth="1"/>
    <col min="9226" max="9226" width="10.7109375" style="254" customWidth="1"/>
    <col min="9227" max="9227" width="1.7109375" style="254" customWidth="1"/>
    <col min="9228" max="9228" width="10.7109375" style="254" customWidth="1"/>
    <col min="9229" max="9229" width="1.7109375" style="254" customWidth="1"/>
    <col min="9230" max="9230" width="10.7109375" style="254" customWidth="1"/>
    <col min="9231" max="9231" width="1.7109375" style="254" customWidth="1"/>
    <col min="9232" max="9232" width="10.7109375" style="254" customWidth="1"/>
    <col min="9233" max="9233" width="1.7109375" style="254" customWidth="1"/>
    <col min="9234" max="9234" width="0" style="254" hidden="1" customWidth="1"/>
    <col min="9235" max="9235" width="8.7109375" style="254" customWidth="1"/>
    <col min="9236" max="9236" width="0" style="254" hidden="1" customWidth="1"/>
    <col min="9237" max="9472" width="9.140625" style="254"/>
    <col min="9473" max="9474" width="3.28515625" style="254" customWidth="1"/>
    <col min="9475" max="9475" width="4.7109375" style="254" customWidth="1"/>
    <col min="9476" max="9476" width="4.28515625" style="254" customWidth="1"/>
    <col min="9477" max="9477" width="12.7109375" style="254" customWidth="1"/>
    <col min="9478" max="9478" width="2.7109375" style="254" customWidth="1"/>
    <col min="9479" max="9479" width="7.7109375" style="254" customWidth="1"/>
    <col min="9480" max="9480" width="5.85546875" style="254" customWidth="1"/>
    <col min="9481" max="9481" width="1.7109375" style="254" customWidth="1"/>
    <col min="9482" max="9482" width="10.7109375" style="254" customWidth="1"/>
    <col min="9483" max="9483" width="1.7109375" style="254" customWidth="1"/>
    <col min="9484" max="9484" width="10.7109375" style="254" customWidth="1"/>
    <col min="9485" max="9485" width="1.7109375" style="254" customWidth="1"/>
    <col min="9486" max="9486" width="10.7109375" style="254" customWidth="1"/>
    <col min="9487" max="9487" width="1.7109375" style="254" customWidth="1"/>
    <col min="9488" max="9488" width="10.7109375" style="254" customWidth="1"/>
    <col min="9489" max="9489" width="1.7109375" style="254" customWidth="1"/>
    <col min="9490" max="9490" width="0" style="254" hidden="1" customWidth="1"/>
    <col min="9491" max="9491" width="8.7109375" style="254" customWidth="1"/>
    <col min="9492" max="9492" width="0" style="254" hidden="1" customWidth="1"/>
    <col min="9493" max="9728" width="9.140625" style="254"/>
    <col min="9729" max="9730" width="3.28515625" style="254" customWidth="1"/>
    <col min="9731" max="9731" width="4.7109375" style="254" customWidth="1"/>
    <col min="9732" max="9732" width="4.28515625" style="254" customWidth="1"/>
    <col min="9733" max="9733" width="12.7109375" style="254" customWidth="1"/>
    <col min="9734" max="9734" width="2.7109375" style="254" customWidth="1"/>
    <col min="9735" max="9735" width="7.7109375" style="254" customWidth="1"/>
    <col min="9736" max="9736" width="5.85546875" style="254" customWidth="1"/>
    <col min="9737" max="9737" width="1.7109375" style="254" customWidth="1"/>
    <col min="9738" max="9738" width="10.7109375" style="254" customWidth="1"/>
    <col min="9739" max="9739" width="1.7109375" style="254" customWidth="1"/>
    <col min="9740" max="9740" width="10.7109375" style="254" customWidth="1"/>
    <col min="9741" max="9741" width="1.7109375" style="254" customWidth="1"/>
    <col min="9742" max="9742" width="10.7109375" style="254" customWidth="1"/>
    <col min="9743" max="9743" width="1.7109375" style="254" customWidth="1"/>
    <col min="9744" max="9744" width="10.7109375" style="254" customWidth="1"/>
    <col min="9745" max="9745" width="1.7109375" style="254" customWidth="1"/>
    <col min="9746" max="9746" width="0" style="254" hidden="1" customWidth="1"/>
    <col min="9747" max="9747" width="8.7109375" style="254" customWidth="1"/>
    <col min="9748" max="9748" width="0" style="254" hidden="1" customWidth="1"/>
    <col min="9749" max="9984" width="9.140625" style="254"/>
    <col min="9985" max="9986" width="3.28515625" style="254" customWidth="1"/>
    <col min="9987" max="9987" width="4.7109375" style="254" customWidth="1"/>
    <col min="9988" max="9988" width="4.28515625" style="254" customWidth="1"/>
    <col min="9989" max="9989" width="12.7109375" style="254" customWidth="1"/>
    <col min="9990" max="9990" width="2.7109375" style="254" customWidth="1"/>
    <col min="9991" max="9991" width="7.7109375" style="254" customWidth="1"/>
    <col min="9992" max="9992" width="5.85546875" style="254" customWidth="1"/>
    <col min="9993" max="9993" width="1.7109375" style="254" customWidth="1"/>
    <col min="9994" max="9994" width="10.7109375" style="254" customWidth="1"/>
    <col min="9995" max="9995" width="1.7109375" style="254" customWidth="1"/>
    <col min="9996" max="9996" width="10.7109375" style="254" customWidth="1"/>
    <col min="9997" max="9997" width="1.7109375" style="254" customWidth="1"/>
    <col min="9998" max="9998" width="10.7109375" style="254" customWidth="1"/>
    <col min="9999" max="9999" width="1.7109375" style="254" customWidth="1"/>
    <col min="10000" max="10000" width="10.7109375" style="254" customWidth="1"/>
    <col min="10001" max="10001" width="1.7109375" style="254" customWidth="1"/>
    <col min="10002" max="10002" width="0" style="254" hidden="1" customWidth="1"/>
    <col min="10003" max="10003" width="8.7109375" style="254" customWidth="1"/>
    <col min="10004" max="10004" width="0" style="254" hidden="1" customWidth="1"/>
    <col min="10005" max="10240" width="9.140625" style="254"/>
    <col min="10241" max="10242" width="3.28515625" style="254" customWidth="1"/>
    <col min="10243" max="10243" width="4.7109375" style="254" customWidth="1"/>
    <col min="10244" max="10244" width="4.28515625" style="254" customWidth="1"/>
    <col min="10245" max="10245" width="12.7109375" style="254" customWidth="1"/>
    <col min="10246" max="10246" width="2.7109375" style="254" customWidth="1"/>
    <col min="10247" max="10247" width="7.7109375" style="254" customWidth="1"/>
    <col min="10248" max="10248" width="5.85546875" style="254" customWidth="1"/>
    <col min="10249" max="10249" width="1.7109375" style="254" customWidth="1"/>
    <col min="10250" max="10250" width="10.7109375" style="254" customWidth="1"/>
    <col min="10251" max="10251" width="1.7109375" style="254" customWidth="1"/>
    <col min="10252" max="10252" width="10.7109375" style="254" customWidth="1"/>
    <col min="10253" max="10253" width="1.7109375" style="254" customWidth="1"/>
    <col min="10254" max="10254" width="10.7109375" style="254" customWidth="1"/>
    <col min="10255" max="10255" width="1.7109375" style="254" customWidth="1"/>
    <col min="10256" max="10256" width="10.7109375" style="254" customWidth="1"/>
    <col min="10257" max="10257" width="1.7109375" style="254" customWidth="1"/>
    <col min="10258" max="10258" width="0" style="254" hidden="1" customWidth="1"/>
    <col min="10259" max="10259" width="8.7109375" style="254" customWidth="1"/>
    <col min="10260" max="10260" width="0" style="254" hidden="1" customWidth="1"/>
    <col min="10261" max="10496" width="9.140625" style="254"/>
    <col min="10497" max="10498" width="3.28515625" style="254" customWidth="1"/>
    <col min="10499" max="10499" width="4.7109375" style="254" customWidth="1"/>
    <col min="10500" max="10500" width="4.28515625" style="254" customWidth="1"/>
    <col min="10501" max="10501" width="12.7109375" style="254" customWidth="1"/>
    <col min="10502" max="10502" width="2.7109375" style="254" customWidth="1"/>
    <col min="10503" max="10503" width="7.7109375" style="254" customWidth="1"/>
    <col min="10504" max="10504" width="5.85546875" style="254" customWidth="1"/>
    <col min="10505" max="10505" width="1.7109375" style="254" customWidth="1"/>
    <col min="10506" max="10506" width="10.7109375" style="254" customWidth="1"/>
    <col min="10507" max="10507" width="1.7109375" style="254" customWidth="1"/>
    <col min="10508" max="10508" width="10.7109375" style="254" customWidth="1"/>
    <col min="10509" max="10509" width="1.7109375" style="254" customWidth="1"/>
    <col min="10510" max="10510" width="10.7109375" style="254" customWidth="1"/>
    <col min="10511" max="10511" width="1.7109375" style="254" customWidth="1"/>
    <col min="10512" max="10512" width="10.7109375" style="254" customWidth="1"/>
    <col min="10513" max="10513" width="1.7109375" style="254" customWidth="1"/>
    <col min="10514" max="10514" width="0" style="254" hidden="1" customWidth="1"/>
    <col min="10515" max="10515" width="8.7109375" style="254" customWidth="1"/>
    <col min="10516" max="10516" width="0" style="254" hidden="1" customWidth="1"/>
    <col min="10517" max="10752" width="9.140625" style="254"/>
    <col min="10753" max="10754" width="3.28515625" style="254" customWidth="1"/>
    <col min="10755" max="10755" width="4.7109375" style="254" customWidth="1"/>
    <col min="10756" max="10756" width="4.28515625" style="254" customWidth="1"/>
    <col min="10757" max="10757" width="12.7109375" style="254" customWidth="1"/>
    <col min="10758" max="10758" width="2.7109375" style="254" customWidth="1"/>
    <col min="10759" max="10759" width="7.7109375" style="254" customWidth="1"/>
    <col min="10760" max="10760" width="5.85546875" style="254" customWidth="1"/>
    <col min="10761" max="10761" width="1.7109375" style="254" customWidth="1"/>
    <col min="10762" max="10762" width="10.7109375" style="254" customWidth="1"/>
    <col min="10763" max="10763" width="1.7109375" style="254" customWidth="1"/>
    <col min="10764" max="10764" width="10.7109375" style="254" customWidth="1"/>
    <col min="10765" max="10765" width="1.7109375" style="254" customWidth="1"/>
    <col min="10766" max="10766" width="10.7109375" style="254" customWidth="1"/>
    <col min="10767" max="10767" width="1.7109375" style="254" customWidth="1"/>
    <col min="10768" max="10768" width="10.7109375" style="254" customWidth="1"/>
    <col min="10769" max="10769" width="1.7109375" style="254" customWidth="1"/>
    <col min="10770" max="10770" width="0" style="254" hidden="1" customWidth="1"/>
    <col min="10771" max="10771" width="8.7109375" style="254" customWidth="1"/>
    <col min="10772" max="10772" width="0" style="254" hidden="1" customWidth="1"/>
    <col min="10773" max="11008" width="9.140625" style="254"/>
    <col min="11009" max="11010" width="3.28515625" style="254" customWidth="1"/>
    <col min="11011" max="11011" width="4.7109375" style="254" customWidth="1"/>
    <col min="11012" max="11012" width="4.28515625" style="254" customWidth="1"/>
    <col min="11013" max="11013" width="12.7109375" style="254" customWidth="1"/>
    <col min="11014" max="11014" width="2.7109375" style="254" customWidth="1"/>
    <col min="11015" max="11015" width="7.7109375" style="254" customWidth="1"/>
    <col min="11016" max="11016" width="5.85546875" style="254" customWidth="1"/>
    <col min="11017" max="11017" width="1.7109375" style="254" customWidth="1"/>
    <col min="11018" max="11018" width="10.7109375" style="254" customWidth="1"/>
    <col min="11019" max="11019" width="1.7109375" style="254" customWidth="1"/>
    <col min="11020" max="11020" width="10.7109375" style="254" customWidth="1"/>
    <col min="11021" max="11021" width="1.7109375" style="254" customWidth="1"/>
    <col min="11022" max="11022" width="10.7109375" style="254" customWidth="1"/>
    <col min="11023" max="11023" width="1.7109375" style="254" customWidth="1"/>
    <col min="11024" max="11024" width="10.7109375" style="254" customWidth="1"/>
    <col min="11025" max="11025" width="1.7109375" style="254" customWidth="1"/>
    <col min="11026" max="11026" width="0" style="254" hidden="1" customWidth="1"/>
    <col min="11027" max="11027" width="8.7109375" style="254" customWidth="1"/>
    <col min="11028" max="11028" width="0" style="254" hidden="1" customWidth="1"/>
    <col min="11029" max="11264" width="9.140625" style="254"/>
    <col min="11265" max="11266" width="3.28515625" style="254" customWidth="1"/>
    <col min="11267" max="11267" width="4.7109375" style="254" customWidth="1"/>
    <col min="11268" max="11268" width="4.28515625" style="254" customWidth="1"/>
    <col min="11269" max="11269" width="12.7109375" style="254" customWidth="1"/>
    <col min="11270" max="11270" width="2.7109375" style="254" customWidth="1"/>
    <col min="11271" max="11271" width="7.7109375" style="254" customWidth="1"/>
    <col min="11272" max="11272" width="5.85546875" style="254" customWidth="1"/>
    <col min="11273" max="11273" width="1.7109375" style="254" customWidth="1"/>
    <col min="11274" max="11274" width="10.7109375" style="254" customWidth="1"/>
    <col min="11275" max="11275" width="1.7109375" style="254" customWidth="1"/>
    <col min="11276" max="11276" width="10.7109375" style="254" customWidth="1"/>
    <col min="11277" max="11277" width="1.7109375" style="254" customWidth="1"/>
    <col min="11278" max="11278" width="10.7109375" style="254" customWidth="1"/>
    <col min="11279" max="11279" width="1.7109375" style="254" customWidth="1"/>
    <col min="11280" max="11280" width="10.7109375" style="254" customWidth="1"/>
    <col min="11281" max="11281" width="1.7109375" style="254" customWidth="1"/>
    <col min="11282" max="11282" width="0" style="254" hidden="1" customWidth="1"/>
    <col min="11283" max="11283" width="8.7109375" style="254" customWidth="1"/>
    <col min="11284" max="11284" width="0" style="254" hidden="1" customWidth="1"/>
    <col min="11285" max="11520" width="9.140625" style="254"/>
    <col min="11521" max="11522" width="3.28515625" style="254" customWidth="1"/>
    <col min="11523" max="11523" width="4.7109375" style="254" customWidth="1"/>
    <col min="11524" max="11524" width="4.28515625" style="254" customWidth="1"/>
    <col min="11525" max="11525" width="12.7109375" style="254" customWidth="1"/>
    <col min="11526" max="11526" width="2.7109375" style="254" customWidth="1"/>
    <col min="11527" max="11527" width="7.7109375" style="254" customWidth="1"/>
    <col min="11528" max="11528" width="5.85546875" style="254" customWidth="1"/>
    <col min="11529" max="11529" width="1.7109375" style="254" customWidth="1"/>
    <col min="11530" max="11530" width="10.7109375" style="254" customWidth="1"/>
    <col min="11531" max="11531" width="1.7109375" style="254" customWidth="1"/>
    <col min="11532" max="11532" width="10.7109375" style="254" customWidth="1"/>
    <col min="11533" max="11533" width="1.7109375" style="254" customWidth="1"/>
    <col min="11534" max="11534" width="10.7109375" style="254" customWidth="1"/>
    <col min="11535" max="11535" width="1.7109375" style="254" customWidth="1"/>
    <col min="11536" max="11536" width="10.7109375" style="254" customWidth="1"/>
    <col min="11537" max="11537" width="1.7109375" style="254" customWidth="1"/>
    <col min="11538" max="11538" width="0" style="254" hidden="1" customWidth="1"/>
    <col min="11539" max="11539" width="8.7109375" style="254" customWidth="1"/>
    <col min="11540" max="11540" width="0" style="254" hidden="1" customWidth="1"/>
    <col min="11541" max="11776" width="9.140625" style="254"/>
    <col min="11777" max="11778" width="3.28515625" style="254" customWidth="1"/>
    <col min="11779" max="11779" width="4.7109375" style="254" customWidth="1"/>
    <col min="11780" max="11780" width="4.28515625" style="254" customWidth="1"/>
    <col min="11781" max="11781" width="12.7109375" style="254" customWidth="1"/>
    <col min="11782" max="11782" width="2.7109375" style="254" customWidth="1"/>
    <col min="11783" max="11783" width="7.7109375" style="254" customWidth="1"/>
    <col min="11784" max="11784" width="5.85546875" style="254" customWidth="1"/>
    <col min="11785" max="11785" width="1.7109375" style="254" customWidth="1"/>
    <col min="11786" max="11786" width="10.7109375" style="254" customWidth="1"/>
    <col min="11787" max="11787" width="1.7109375" style="254" customWidth="1"/>
    <col min="11788" max="11788" width="10.7109375" style="254" customWidth="1"/>
    <col min="11789" max="11789" width="1.7109375" style="254" customWidth="1"/>
    <col min="11790" max="11790" width="10.7109375" style="254" customWidth="1"/>
    <col min="11791" max="11791" width="1.7109375" style="254" customWidth="1"/>
    <col min="11792" max="11792" width="10.7109375" style="254" customWidth="1"/>
    <col min="11793" max="11793" width="1.7109375" style="254" customWidth="1"/>
    <col min="11794" max="11794" width="0" style="254" hidden="1" customWidth="1"/>
    <col min="11795" max="11795" width="8.7109375" style="254" customWidth="1"/>
    <col min="11796" max="11796" width="0" style="254" hidden="1" customWidth="1"/>
    <col min="11797" max="12032" width="9.140625" style="254"/>
    <col min="12033" max="12034" width="3.28515625" style="254" customWidth="1"/>
    <col min="12035" max="12035" width="4.7109375" style="254" customWidth="1"/>
    <col min="12036" max="12036" width="4.28515625" style="254" customWidth="1"/>
    <col min="12037" max="12037" width="12.7109375" style="254" customWidth="1"/>
    <col min="12038" max="12038" width="2.7109375" style="254" customWidth="1"/>
    <col min="12039" max="12039" width="7.7109375" style="254" customWidth="1"/>
    <col min="12040" max="12040" width="5.85546875" style="254" customWidth="1"/>
    <col min="12041" max="12041" width="1.7109375" style="254" customWidth="1"/>
    <col min="12042" max="12042" width="10.7109375" style="254" customWidth="1"/>
    <col min="12043" max="12043" width="1.7109375" style="254" customWidth="1"/>
    <col min="12044" max="12044" width="10.7109375" style="254" customWidth="1"/>
    <col min="12045" max="12045" width="1.7109375" style="254" customWidth="1"/>
    <col min="12046" max="12046" width="10.7109375" style="254" customWidth="1"/>
    <col min="12047" max="12047" width="1.7109375" style="254" customWidth="1"/>
    <col min="12048" max="12048" width="10.7109375" style="254" customWidth="1"/>
    <col min="12049" max="12049" width="1.7109375" style="254" customWidth="1"/>
    <col min="12050" max="12050" width="0" style="254" hidden="1" customWidth="1"/>
    <col min="12051" max="12051" width="8.7109375" style="254" customWidth="1"/>
    <col min="12052" max="12052" width="0" style="254" hidden="1" customWidth="1"/>
    <col min="12053" max="12288" width="9.140625" style="254"/>
    <col min="12289" max="12290" width="3.28515625" style="254" customWidth="1"/>
    <col min="12291" max="12291" width="4.7109375" style="254" customWidth="1"/>
    <col min="12292" max="12292" width="4.28515625" style="254" customWidth="1"/>
    <col min="12293" max="12293" width="12.7109375" style="254" customWidth="1"/>
    <col min="12294" max="12294" width="2.7109375" style="254" customWidth="1"/>
    <col min="12295" max="12295" width="7.7109375" style="254" customWidth="1"/>
    <col min="12296" max="12296" width="5.85546875" style="254" customWidth="1"/>
    <col min="12297" max="12297" width="1.7109375" style="254" customWidth="1"/>
    <col min="12298" max="12298" width="10.7109375" style="254" customWidth="1"/>
    <col min="12299" max="12299" width="1.7109375" style="254" customWidth="1"/>
    <col min="12300" max="12300" width="10.7109375" style="254" customWidth="1"/>
    <col min="12301" max="12301" width="1.7109375" style="254" customWidth="1"/>
    <col min="12302" max="12302" width="10.7109375" style="254" customWidth="1"/>
    <col min="12303" max="12303" width="1.7109375" style="254" customWidth="1"/>
    <col min="12304" max="12304" width="10.7109375" style="254" customWidth="1"/>
    <col min="12305" max="12305" width="1.7109375" style="254" customWidth="1"/>
    <col min="12306" max="12306" width="0" style="254" hidden="1" customWidth="1"/>
    <col min="12307" max="12307" width="8.7109375" style="254" customWidth="1"/>
    <col min="12308" max="12308" width="0" style="254" hidden="1" customWidth="1"/>
    <col min="12309" max="12544" width="9.140625" style="254"/>
    <col min="12545" max="12546" width="3.28515625" style="254" customWidth="1"/>
    <col min="12547" max="12547" width="4.7109375" style="254" customWidth="1"/>
    <col min="12548" max="12548" width="4.28515625" style="254" customWidth="1"/>
    <col min="12549" max="12549" width="12.7109375" style="254" customWidth="1"/>
    <col min="12550" max="12550" width="2.7109375" style="254" customWidth="1"/>
    <col min="12551" max="12551" width="7.7109375" style="254" customWidth="1"/>
    <col min="12552" max="12552" width="5.85546875" style="254" customWidth="1"/>
    <col min="12553" max="12553" width="1.7109375" style="254" customWidth="1"/>
    <col min="12554" max="12554" width="10.7109375" style="254" customWidth="1"/>
    <col min="12555" max="12555" width="1.7109375" style="254" customWidth="1"/>
    <col min="12556" max="12556" width="10.7109375" style="254" customWidth="1"/>
    <col min="12557" max="12557" width="1.7109375" style="254" customWidth="1"/>
    <col min="12558" max="12558" width="10.7109375" style="254" customWidth="1"/>
    <col min="12559" max="12559" width="1.7109375" style="254" customWidth="1"/>
    <col min="12560" max="12560" width="10.7109375" style="254" customWidth="1"/>
    <col min="12561" max="12561" width="1.7109375" style="254" customWidth="1"/>
    <col min="12562" max="12562" width="0" style="254" hidden="1" customWidth="1"/>
    <col min="12563" max="12563" width="8.7109375" style="254" customWidth="1"/>
    <col min="12564" max="12564" width="0" style="254" hidden="1" customWidth="1"/>
    <col min="12565" max="12800" width="9.140625" style="254"/>
    <col min="12801" max="12802" width="3.28515625" style="254" customWidth="1"/>
    <col min="12803" max="12803" width="4.7109375" style="254" customWidth="1"/>
    <col min="12804" max="12804" width="4.28515625" style="254" customWidth="1"/>
    <col min="12805" max="12805" width="12.7109375" style="254" customWidth="1"/>
    <col min="12806" max="12806" width="2.7109375" style="254" customWidth="1"/>
    <col min="12807" max="12807" width="7.7109375" style="254" customWidth="1"/>
    <col min="12808" max="12808" width="5.85546875" style="254" customWidth="1"/>
    <col min="12809" max="12809" width="1.7109375" style="254" customWidth="1"/>
    <col min="12810" max="12810" width="10.7109375" style="254" customWidth="1"/>
    <col min="12811" max="12811" width="1.7109375" style="254" customWidth="1"/>
    <col min="12812" max="12812" width="10.7109375" style="254" customWidth="1"/>
    <col min="12813" max="12813" width="1.7109375" style="254" customWidth="1"/>
    <col min="12814" max="12814" width="10.7109375" style="254" customWidth="1"/>
    <col min="12815" max="12815" width="1.7109375" style="254" customWidth="1"/>
    <col min="12816" max="12816" width="10.7109375" style="254" customWidth="1"/>
    <col min="12817" max="12817" width="1.7109375" style="254" customWidth="1"/>
    <col min="12818" max="12818" width="0" style="254" hidden="1" customWidth="1"/>
    <col min="12819" max="12819" width="8.7109375" style="254" customWidth="1"/>
    <col min="12820" max="12820" width="0" style="254" hidden="1" customWidth="1"/>
    <col min="12821" max="13056" width="9.140625" style="254"/>
    <col min="13057" max="13058" width="3.28515625" style="254" customWidth="1"/>
    <col min="13059" max="13059" width="4.7109375" style="254" customWidth="1"/>
    <col min="13060" max="13060" width="4.28515625" style="254" customWidth="1"/>
    <col min="13061" max="13061" width="12.7109375" style="254" customWidth="1"/>
    <col min="13062" max="13062" width="2.7109375" style="254" customWidth="1"/>
    <col min="13063" max="13063" width="7.7109375" style="254" customWidth="1"/>
    <col min="13064" max="13064" width="5.85546875" style="254" customWidth="1"/>
    <col min="13065" max="13065" width="1.7109375" style="254" customWidth="1"/>
    <col min="13066" max="13066" width="10.7109375" style="254" customWidth="1"/>
    <col min="13067" max="13067" width="1.7109375" style="254" customWidth="1"/>
    <col min="13068" max="13068" width="10.7109375" style="254" customWidth="1"/>
    <col min="13069" max="13069" width="1.7109375" style="254" customWidth="1"/>
    <col min="13070" max="13070" width="10.7109375" style="254" customWidth="1"/>
    <col min="13071" max="13071" width="1.7109375" style="254" customWidth="1"/>
    <col min="13072" max="13072" width="10.7109375" style="254" customWidth="1"/>
    <col min="13073" max="13073" width="1.7109375" style="254" customWidth="1"/>
    <col min="13074" max="13074" width="0" style="254" hidden="1" customWidth="1"/>
    <col min="13075" max="13075" width="8.7109375" style="254" customWidth="1"/>
    <col min="13076" max="13076" width="0" style="254" hidden="1" customWidth="1"/>
    <col min="13077" max="13312" width="9.140625" style="254"/>
    <col min="13313" max="13314" width="3.28515625" style="254" customWidth="1"/>
    <col min="13315" max="13315" width="4.7109375" style="254" customWidth="1"/>
    <col min="13316" max="13316" width="4.28515625" style="254" customWidth="1"/>
    <col min="13317" max="13317" width="12.7109375" style="254" customWidth="1"/>
    <col min="13318" max="13318" width="2.7109375" style="254" customWidth="1"/>
    <col min="13319" max="13319" width="7.7109375" style="254" customWidth="1"/>
    <col min="13320" max="13320" width="5.85546875" style="254" customWidth="1"/>
    <col min="13321" max="13321" width="1.7109375" style="254" customWidth="1"/>
    <col min="13322" max="13322" width="10.7109375" style="254" customWidth="1"/>
    <col min="13323" max="13323" width="1.7109375" style="254" customWidth="1"/>
    <col min="13324" max="13324" width="10.7109375" style="254" customWidth="1"/>
    <col min="13325" max="13325" width="1.7109375" style="254" customWidth="1"/>
    <col min="13326" max="13326" width="10.7109375" style="254" customWidth="1"/>
    <col min="13327" max="13327" width="1.7109375" style="254" customWidth="1"/>
    <col min="13328" max="13328" width="10.7109375" style="254" customWidth="1"/>
    <col min="13329" max="13329" width="1.7109375" style="254" customWidth="1"/>
    <col min="13330" max="13330" width="0" style="254" hidden="1" customWidth="1"/>
    <col min="13331" max="13331" width="8.7109375" style="254" customWidth="1"/>
    <col min="13332" max="13332" width="0" style="254" hidden="1" customWidth="1"/>
    <col min="13333" max="13568" width="9.140625" style="254"/>
    <col min="13569" max="13570" width="3.28515625" style="254" customWidth="1"/>
    <col min="13571" max="13571" width="4.7109375" style="254" customWidth="1"/>
    <col min="13572" max="13572" width="4.28515625" style="254" customWidth="1"/>
    <col min="13573" max="13573" width="12.7109375" style="254" customWidth="1"/>
    <col min="13574" max="13574" width="2.7109375" style="254" customWidth="1"/>
    <col min="13575" max="13575" width="7.7109375" style="254" customWidth="1"/>
    <col min="13576" max="13576" width="5.85546875" style="254" customWidth="1"/>
    <col min="13577" max="13577" width="1.7109375" style="254" customWidth="1"/>
    <col min="13578" max="13578" width="10.7109375" style="254" customWidth="1"/>
    <col min="13579" max="13579" width="1.7109375" style="254" customWidth="1"/>
    <col min="13580" max="13580" width="10.7109375" style="254" customWidth="1"/>
    <col min="13581" max="13581" width="1.7109375" style="254" customWidth="1"/>
    <col min="13582" max="13582" width="10.7109375" style="254" customWidth="1"/>
    <col min="13583" max="13583" width="1.7109375" style="254" customWidth="1"/>
    <col min="13584" max="13584" width="10.7109375" style="254" customWidth="1"/>
    <col min="13585" max="13585" width="1.7109375" style="254" customWidth="1"/>
    <col min="13586" max="13586" width="0" style="254" hidden="1" customWidth="1"/>
    <col min="13587" max="13587" width="8.7109375" style="254" customWidth="1"/>
    <col min="13588" max="13588" width="0" style="254" hidden="1" customWidth="1"/>
    <col min="13589" max="13824" width="9.140625" style="254"/>
    <col min="13825" max="13826" width="3.28515625" style="254" customWidth="1"/>
    <col min="13827" max="13827" width="4.7109375" style="254" customWidth="1"/>
    <col min="13828" max="13828" width="4.28515625" style="254" customWidth="1"/>
    <col min="13829" max="13829" width="12.7109375" style="254" customWidth="1"/>
    <col min="13830" max="13830" width="2.7109375" style="254" customWidth="1"/>
    <col min="13831" max="13831" width="7.7109375" style="254" customWidth="1"/>
    <col min="13832" max="13832" width="5.85546875" style="254" customWidth="1"/>
    <col min="13833" max="13833" width="1.7109375" style="254" customWidth="1"/>
    <col min="13834" max="13834" width="10.7109375" style="254" customWidth="1"/>
    <col min="13835" max="13835" width="1.7109375" style="254" customWidth="1"/>
    <col min="13836" max="13836" width="10.7109375" style="254" customWidth="1"/>
    <col min="13837" max="13837" width="1.7109375" style="254" customWidth="1"/>
    <col min="13838" max="13838" width="10.7109375" style="254" customWidth="1"/>
    <col min="13839" max="13839" width="1.7109375" style="254" customWidth="1"/>
    <col min="13840" max="13840" width="10.7109375" style="254" customWidth="1"/>
    <col min="13841" max="13841" width="1.7109375" style="254" customWidth="1"/>
    <col min="13842" max="13842" width="0" style="254" hidden="1" customWidth="1"/>
    <col min="13843" max="13843" width="8.7109375" style="254" customWidth="1"/>
    <col min="13844" max="13844" width="0" style="254" hidden="1" customWidth="1"/>
    <col min="13845" max="14080" width="9.140625" style="254"/>
    <col min="14081" max="14082" width="3.28515625" style="254" customWidth="1"/>
    <col min="14083" max="14083" width="4.7109375" style="254" customWidth="1"/>
    <col min="14084" max="14084" width="4.28515625" style="254" customWidth="1"/>
    <col min="14085" max="14085" width="12.7109375" style="254" customWidth="1"/>
    <col min="14086" max="14086" width="2.7109375" style="254" customWidth="1"/>
    <col min="14087" max="14087" width="7.7109375" style="254" customWidth="1"/>
    <col min="14088" max="14088" width="5.85546875" style="254" customWidth="1"/>
    <col min="14089" max="14089" width="1.7109375" style="254" customWidth="1"/>
    <col min="14090" max="14090" width="10.7109375" style="254" customWidth="1"/>
    <col min="14091" max="14091" width="1.7109375" style="254" customWidth="1"/>
    <col min="14092" max="14092" width="10.7109375" style="254" customWidth="1"/>
    <col min="14093" max="14093" width="1.7109375" style="254" customWidth="1"/>
    <col min="14094" max="14094" width="10.7109375" style="254" customWidth="1"/>
    <col min="14095" max="14095" width="1.7109375" style="254" customWidth="1"/>
    <col min="14096" max="14096" width="10.7109375" style="254" customWidth="1"/>
    <col min="14097" max="14097" width="1.7109375" style="254" customWidth="1"/>
    <col min="14098" max="14098" width="0" style="254" hidden="1" customWidth="1"/>
    <col min="14099" max="14099" width="8.7109375" style="254" customWidth="1"/>
    <col min="14100" max="14100" width="0" style="254" hidden="1" customWidth="1"/>
    <col min="14101" max="14336" width="9.140625" style="254"/>
    <col min="14337" max="14338" width="3.28515625" style="254" customWidth="1"/>
    <col min="14339" max="14339" width="4.7109375" style="254" customWidth="1"/>
    <col min="14340" max="14340" width="4.28515625" style="254" customWidth="1"/>
    <col min="14341" max="14341" width="12.7109375" style="254" customWidth="1"/>
    <col min="14342" max="14342" width="2.7109375" style="254" customWidth="1"/>
    <col min="14343" max="14343" width="7.7109375" style="254" customWidth="1"/>
    <col min="14344" max="14344" width="5.85546875" style="254" customWidth="1"/>
    <col min="14345" max="14345" width="1.7109375" style="254" customWidth="1"/>
    <col min="14346" max="14346" width="10.7109375" style="254" customWidth="1"/>
    <col min="14347" max="14347" width="1.7109375" style="254" customWidth="1"/>
    <col min="14348" max="14348" width="10.7109375" style="254" customWidth="1"/>
    <col min="14349" max="14349" width="1.7109375" style="254" customWidth="1"/>
    <col min="14350" max="14350" width="10.7109375" style="254" customWidth="1"/>
    <col min="14351" max="14351" width="1.7109375" style="254" customWidth="1"/>
    <col min="14352" max="14352" width="10.7109375" style="254" customWidth="1"/>
    <col min="14353" max="14353" width="1.7109375" style="254" customWidth="1"/>
    <col min="14354" max="14354" width="0" style="254" hidden="1" customWidth="1"/>
    <col min="14355" max="14355" width="8.7109375" style="254" customWidth="1"/>
    <col min="14356" max="14356" width="0" style="254" hidden="1" customWidth="1"/>
    <col min="14357" max="14592" width="9.140625" style="254"/>
    <col min="14593" max="14594" width="3.28515625" style="254" customWidth="1"/>
    <col min="14595" max="14595" width="4.7109375" style="254" customWidth="1"/>
    <col min="14596" max="14596" width="4.28515625" style="254" customWidth="1"/>
    <col min="14597" max="14597" width="12.7109375" style="254" customWidth="1"/>
    <col min="14598" max="14598" width="2.7109375" style="254" customWidth="1"/>
    <col min="14599" max="14599" width="7.7109375" style="254" customWidth="1"/>
    <col min="14600" max="14600" width="5.85546875" style="254" customWidth="1"/>
    <col min="14601" max="14601" width="1.7109375" style="254" customWidth="1"/>
    <col min="14602" max="14602" width="10.7109375" style="254" customWidth="1"/>
    <col min="14603" max="14603" width="1.7109375" style="254" customWidth="1"/>
    <col min="14604" max="14604" width="10.7109375" style="254" customWidth="1"/>
    <col min="14605" max="14605" width="1.7109375" style="254" customWidth="1"/>
    <col min="14606" max="14606" width="10.7109375" style="254" customWidth="1"/>
    <col min="14607" max="14607" width="1.7109375" style="254" customWidth="1"/>
    <col min="14608" max="14608" width="10.7109375" style="254" customWidth="1"/>
    <col min="14609" max="14609" width="1.7109375" style="254" customWidth="1"/>
    <col min="14610" max="14610" width="0" style="254" hidden="1" customWidth="1"/>
    <col min="14611" max="14611" width="8.7109375" style="254" customWidth="1"/>
    <col min="14612" max="14612" width="0" style="254" hidden="1" customWidth="1"/>
    <col min="14613" max="14848" width="9.140625" style="254"/>
    <col min="14849" max="14850" width="3.28515625" style="254" customWidth="1"/>
    <col min="14851" max="14851" width="4.7109375" style="254" customWidth="1"/>
    <col min="14852" max="14852" width="4.28515625" style="254" customWidth="1"/>
    <col min="14853" max="14853" width="12.7109375" style="254" customWidth="1"/>
    <col min="14854" max="14854" width="2.7109375" style="254" customWidth="1"/>
    <col min="14855" max="14855" width="7.7109375" style="254" customWidth="1"/>
    <col min="14856" max="14856" width="5.85546875" style="254" customWidth="1"/>
    <col min="14857" max="14857" width="1.7109375" style="254" customWidth="1"/>
    <col min="14858" max="14858" width="10.7109375" style="254" customWidth="1"/>
    <col min="14859" max="14859" width="1.7109375" style="254" customWidth="1"/>
    <col min="14860" max="14860" width="10.7109375" style="254" customWidth="1"/>
    <col min="14861" max="14861" width="1.7109375" style="254" customWidth="1"/>
    <col min="14862" max="14862" width="10.7109375" style="254" customWidth="1"/>
    <col min="14863" max="14863" width="1.7109375" style="254" customWidth="1"/>
    <col min="14864" max="14864" width="10.7109375" style="254" customWidth="1"/>
    <col min="14865" max="14865" width="1.7109375" style="254" customWidth="1"/>
    <col min="14866" max="14866" width="0" style="254" hidden="1" customWidth="1"/>
    <col min="14867" max="14867" width="8.7109375" style="254" customWidth="1"/>
    <col min="14868" max="14868" width="0" style="254" hidden="1" customWidth="1"/>
    <col min="14869" max="15104" width="9.140625" style="254"/>
    <col min="15105" max="15106" width="3.28515625" style="254" customWidth="1"/>
    <col min="15107" max="15107" width="4.7109375" style="254" customWidth="1"/>
    <col min="15108" max="15108" width="4.28515625" style="254" customWidth="1"/>
    <col min="15109" max="15109" width="12.7109375" style="254" customWidth="1"/>
    <col min="15110" max="15110" width="2.7109375" style="254" customWidth="1"/>
    <col min="15111" max="15111" width="7.7109375" style="254" customWidth="1"/>
    <col min="15112" max="15112" width="5.85546875" style="254" customWidth="1"/>
    <col min="15113" max="15113" width="1.7109375" style="254" customWidth="1"/>
    <col min="15114" max="15114" width="10.7109375" style="254" customWidth="1"/>
    <col min="15115" max="15115" width="1.7109375" style="254" customWidth="1"/>
    <col min="15116" max="15116" width="10.7109375" style="254" customWidth="1"/>
    <col min="15117" max="15117" width="1.7109375" style="254" customWidth="1"/>
    <col min="15118" max="15118" width="10.7109375" style="254" customWidth="1"/>
    <col min="15119" max="15119" width="1.7109375" style="254" customWidth="1"/>
    <col min="15120" max="15120" width="10.7109375" style="254" customWidth="1"/>
    <col min="15121" max="15121" width="1.7109375" style="254" customWidth="1"/>
    <col min="15122" max="15122" width="0" style="254" hidden="1" customWidth="1"/>
    <col min="15123" max="15123" width="8.7109375" style="254" customWidth="1"/>
    <col min="15124" max="15124" width="0" style="254" hidden="1" customWidth="1"/>
    <col min="15125" max="15360" width="9.140625" style="254"/>
    <col min="15361" max="15362" width="3.28515625" style="254" customWidth="1"/>
    <col min="15363" max="15363" width="4.7109375" style="254" customWidth="1"/>
    <col min="15364" max="15364" width="4.28515625" style="254" customWidth="1"/>
    <col min="15365" max="15365" width="12.7109375" style="254" customWidth="1"/>
    <col min="15366" max="15366" width="2.7109375" style="254" customWidth="1"/>
    <col min="15367" max="15367" width="7.7109375" style="254" customWidth="1"/>
    <col min="15368" max="15368" width="5.85546875" style="254" customWidth="1"/>
    <col min="15369" max="15369" width="1.7109375" style="254" customWidth="1"/>
    <col min="15370" max="15370" width="10.7109375" style="254" customWidth="1"/>
    <col min="15371" max="15371" width="1.7109375" style="254" customWidth="1"/>
    <col min="15372" max="15372" width="10.7109375" style="254" customWidth="1"/>
    <col min="15373" max="15373" width="1.7109375" style="254" customWidth="1"/>
    <col min="15374" max="15374" width="10.7109375" style="254" customWidth="1"/>
    <col min="15375" max="15375" width="1.7109375" style="254" customWidth="1"/>
    <col min="15376" max="15376" width="10.7109375" style="254" customWidth="1"/>
    <col min="15377" max="15377" width="1.7109375" style="254" customWidth="1"/>
    <col min="15378" max="15378" width="0" style="254" hidden="1" customWidth="1"/>
    <col min="15379" max="15379" width="8.7109375" style="254" customWidth="1"/>
    <col min="15380" max="15380" width="0" style="254" hidden="1" customWidth="1"/>
    <col min="15381" max="15616" width="9.140625" style="254"/>
    <col min="15617" max="15618" width="3.28515625" style="254" customWidth="1"/>
    <col min="15619" max="15619" width="4.7109375" style="254" customWidth="1"/>
    <col min="15620" max="15620" width="4.28515625" style="254" customWidth="1"/>
    <col min="15621" max="15621" width="12.7109375" style="254" customWidth="1"/>
    <col min="15622" max="15622" width="2.7109375" style="254" customWidth="1"/>
    <col min="15623" max="15623" width="7.7109375" style="254" customWidth="1"/>
    <col min="15624" max="15624" width="5.85546875" style="254" customWidth="1"/>
    <col min="15625" max="15625" width="1.7109375" style="254" customWidth="1"/>
    <col min="15626" max="15626" width="10.7109375" style="254" customWidth="1"/>
    <col min="15627" max="15627" width="1.7109375" style="254" customWidth="1"/>
    <col min="15628" max="15628" width="10.7109375" style="254" customWidth="1"/>
    <col min="15629" max="15629" width="1.7109375" style="254" customWidth="1"/>
    <col min="15630" max="15630" width="10.7109375" style="254" customWidth="1"/>
    <col min="15631" max="15631" width="1.7109375" style="254" customWidth="1"/>
    <col min="15632" max="15632" width="10.7109375" style="254" customWidth="1"/>
    <col min="15633" max="15633" width="1.7109375" style="254" customWidth="1"/>
    <col min="15634" max="15634" width="0" style="254" hidden="1" customWidth="1"/>
    <col min="15635" max="15635" width="8.7109375" style="254" customWidth="1"/>
    <col min="15636" max="15636" width="0" style="254" hidden="1" customWidth="1"/>
    <col min="15637" max="15872" width="9.140625" style="254"/>
    <col min="15873" max="15874" width="3.28515625" style="254" customWidth="1"/>
    <col min="15875" max="15875" width="4.7109375" style="254" customWidth="1"/>
    <col min="15876" max="15876" width="4.28515625" style="254" customWidth="1"/>
    <col min="15877" max="15877" width="12.7109375" style="254" customWidth="1"/>
    <col min="15878" max="15878" width="2.7109375" style="254" customWidth="1"/>
    <col min="15879" max="15879" width="7.7109375" style="254" customWidth="1"/>
    <col min="15880" max="15880" width="5.85546875" style="254" customWidth="1"/>
    <col min="15881" max="15881" width="1.7109375" style="254" customWidth="1"/>
    <col min="15882" max="15882" width="10.7109375" style="254" customWidth="1"/>
    <col min="15883" max="15883" width="1.7109375" style="254" customWidth="1"/>
    <col min="15884" max="15884" width="10.7109375" style="254" customWidth="1"/>
    <col min="15885" max="15885" width="1.7109375" style="254" customWidth="1"/>
    <col min="15886" max="15886" width="10.7109375" style="254" customWidth="1"/>
    <col min="15887" max="15887" width="1.7109375" style="254" customWidth="1"/>
    <col min="15888" max="15888" width="10.7109375" style="254" customWidth="1"/>
    <col min="15889" max="15889" width="1.7109375" style="254" customWidth="1"/>
    <col min="15890" max="15890" width="0" style="254" hidden="1" customWidth="1"/>
    <col min="15891" max="15891" width="8.7109375" style="254" customWidth="1"/>
    <col min="15892" max="15892" width="0" style="254" hidden="1" customWidth="1"/>
    <col min="15893" max="16128" width="9.140625" style="254"/>
    <col min="16129" max="16130" width="3.28515625" style="254" customWidth="1"/>
    <col min="16131" max="16131" width="4.7109375" style="254" customWidth="1"/>
    <col min="16132" max="16132" width="4.28515625" style="254" customWidth="1"/>
    <col min="16133" max="16133" width="12.7109375" style="254" customWidth="1"/>
    <col min="16134" max="16134" width="2.7109375" style="254" customWidth="1"/>
    <col min="16135" max="16135" width="7.7109375" style="254" customWidth="1"/>
    <col min="16136" max="16136" width="5.85546875" style="254" customWidth="1"/>
    <col min="16137" max="16137" width="1.7109375" style="254" customWidth="1"/>
    <col min="16138" max="16138" width="10.7109375" style="254" customWidth="1"/>
    <col min="16139" max="16139" width="1.7109375" style="254" customWidth="1"/>
    <col min="16140" max="16140" width="10.7109375" style="254" customWidth="1"/>
    <col min="16141" max="16141" width="1.7109375" style="254" customWidth="1"/>
    <col min="16142" max="16142" width="10.7109375" style="254" customWidth="1"/>
    <col min="16143" max="16143" width="1.7109375" style="254" customWidth="1"/>
    <col min="16144" max="16144" width="10.7109375" style="254" customWidth="1"/>
    <col min="16145" max="16145" width="1.7109375" style="254" customWidth="1"/>
    <col min="16146" max="16146" width="0" style="254" hidden="1" customWidth="1"/>
    <col min="16147" max="16147" width="8.7109375" style="254" customWidth="1"/>
    <col min="16148" max="16148" width="0" style="254" hidden="1" customWidth="1"/>
    <col min="16149" max="16384" width="9.140625" style="254"/>
  </cols>
  <sheetData>
    <row r="1" spans="1:20" s="327" customFormat="1" ht="36" customHeight="1">
      <c r="A1" s="322">
        <f>'[3]Week SetUp'!$A$6</f>
        <v>0</v>
      </c>
      <c r="B1" s="322"/>
      <c r="C1" s="323"/>
      <c r="D1" s="323"/>
      <c r="E1" s="323"/>
      <c r="F1" s="323"/>
      <c r="G1" s="323"/>
      <c r="H1" s="323"/>
      <c r="I1" s="324"/>
      <c r="J1" s="325"/>
      <c r="K1" s="325"/>
      <c r="L1" s="326"/>
      <c r="M1" s="324"/>
      <c r="N1" s="324" t="s">
        <v>0</v>
      </c>
      <c r="O1" s="324"/>
      <c r="P1" s="323"/>
      <c r="Q1" s="324"/>
    </row>
    <row r="2" spans="1:20" s="332" customFormat="1" ht="45.75" customHeight="1">
      <c r="A2" s="328"/>
      <c r="B2" s="328"/>
      <c r="C2" s="328"/>
      <c r="D2" s="515" t="s">
        <v>486</v>
      </c>
      <c r="E2" s="515"/>
      <c r="F2" s="515"/>
      <c r="G2" s="515"/>
      <c r="H2" s="515"/>
      <c r="I2" s="515"/>
      <c r="J2" s="515"/>
      <c r="K2" s="515"/>
      <c r="L2" s="515"/>
      <c r="M2" s="331"/>
      <c r="N2" s="330"/>
      <c r="O2" s="331"/>
      <c r="P2" s="330"/>
      <c r="Q2" s="331"/>
    </row>
    <row r="3" spans="1:20" s="333" customFormat="1" ht="15" customHeight="1">
      <c r="A3" s="447" t="s">
        <v>1</v>
      </c>
      <c r="B3" s="447"/>
      <c r="C3" s="447"/>
      <c r="D3" s="447"/>
      <c r="E3" s="447"/>
      <c r="F3" s="447"/>
      <c r="G3" s="447"/>
      <c r="H3" s="447"/>
      <c r="I3" s="448"/>
      <c r="J3" s="480"/>
      <c r="K3" s="448"/>
      <c r="L3" s="447"/>
      <c r="M3" s="448"/>
      <c r="N3" s="447"/>
      <c r="O3" s="448"/>
      <c r="P3" s="447"/>
      <c r="Q3" s="449" t="s">
        <v>3</v>
      </c>
      <c r="R3" s="457"/>
      <c r="S3" s="457"/>
    </row>
    <row r="4" spans="1:20" s="338" customFormat="1" ht="15" customHeight="1" thickBot="1">
      <c r="A4" s="522" t="str">
        <f>'[3]Week SetUp'!$A$10</f>
        <v>12th-18th December 2014</v>
      </c>
      <c r="B4" s="522"/>
      <c r="C4" s="522"/>
      <c r="D4" s="522"/>
      <c r="E4" s="522"/>
      <c r="F4" s="334">
        <f>'[3]Week SetUp'!$C$10</f>
        <v>0</v>
      </c>
      <c r="G4" s="459"/>
      <c r="H4" s="334"/>
      <c r="I4" s="335"/>
      <c r="J4" s="336">
        <f>'[3]Week SetUp'!$D$10</f>
        <v>0</v>
      </c>
      <c r="K4" s="335"/>
      <c r="L4" s="337">
        <f>'[3]Week SetUp'!$A$12</f>
        <v>0</v>
      </c>
      <c r="M4" s="335"/>
      <c r="N4" s="474"/>
      <c r="O4" s="475"/>
      <c r="P4" s="474"/>
      <c r="Q4" s="476" t="str">
        <f>'[3]Week SetUp'!$E$10</f>
        <v>Lamech Kevin Clarke</v>
      </c>
      <c r="R4" s="478"/>
      <c r="S4" s="478"/>
    </row>
    <row r="5" spans="1:20" s="333" customFormat="1" ht="11.25">
      <c r="A5" s="339"/>
      <c r="B5" s="471" t="s">
        <v>4</v>
      </c>
      <c r="C5" s="471" t="s">
        <v>5</v>
      </c>
      <c r="D5" s="471" t="s">
        <v>6</v>
      </c>
      <c r="E5" s="472" t="s">
        <v>7</v>
      </c>
      <c r="F5" s="472" t="s">
        <v>8</v>
      </c>
      <c r="G5" s="472"/>
      <c r="H5" s="472"/>
      <c r="I5" s="472"/>
      <c r="J5" s="471" t="s">
        <v>10</v>
      </c>
      <c r="K5" s="473"/>
      <c r="L5" s="471" t="s">
        <v>465</v>
      </c>
      <c r="M5" s="473"/>
      <c r="N5" s="471" t="s">
        <v>12</v>
      </c>
      <c r="O5" s="473"/>
      <c r="P5" s="471"/>
      <c r="Q5" s="477"/>
    </row>
    <row r="6" spans="1:20" s="333" customFormat="1" ht="3.75" customHeight="1" thickBot="1">
      <c r="A6" s="343"/>
      <c r="B6" s="344"/>
      <c r="C6" s="345"/>
      <c r="D6" s="344"/>
      <c r="E6" s="346"/>
      <c r="F6" s="346"/>
      <c r="G6" s="347"/>
      <c r="H6" s="346"/>
      <c r="I6" s="348"/>
      <c r="J6" s="344"/>
      <c r="K6" s="348"/>
      <c r="L6" s="344"/>
      <c r="M6" s="348"/>
      <c r="N6" s="344"/>
      <c r="O6" s="348"/>
      <c r="P6" s="344"/>
      <c r="Q6" s="349"/>
    </row>
    <row r="7" spans="1:20" s="361" customFormat="1" ht="10.5" customHeight="1">
      <c r="A7" s="350">
        <v>1</v>
      </c>
      <c r="B7" s="351">
        <f>IF($D7="","",VLOOKUP($D7,'[3]Girls 10 Si Consol Prep'!$A$7:$P$22,15))</f>
        <v>0</v>
      </c>
      <c r="C7" s="351">
        <f>IF($D7="","",VLOOKUP($D7,'[3]Girls 10 Si Consol Prep'!$A$7:$P$22,16))</f>
        <v>0</v>
      </c>
      <c r="D7" s="352">
        <v>1</v>
      </c>
      <c r="E7" s="353" t="str">
        <f>UPPER(IF($D7="","",VLOOKUP($D7,'[3]Girls 10 Si Consol Prep'!$A$7:$P$22,2)))</f>
        <v>WONG</v>
      </c>
      <c r="F7" s="353" t="str">
        <f>IF($D7="","",VLOOKUP($D7,'[3]Girls 10 Si Consol Prep'!$A$7:$P$22,3))</f>
        <v>CAMERON</v>
      </c>
      <c r="G7" s="353"/>
      <c r="H7" s="353">
        <f>IF($D7="","",VLOOKUP($D7,'[3]Girls 10 Si Consol Prep'!$A$7:$P$22,4))</f>
        <v>0</v>
      </c>
      <c r="I7" s="354"/>
      <c r="J7" s="355"/>
      <c r="K7" s="355"/>
      <c r="L7" s="355"/>
      <c r="M7" s="355"/>
      <c r="N7" s="356"/>
      <c r="O7" s="357"/>
      <c r="P7" s="358"/>
      <c r="Q7" s="359"/>
      <c r="R7" s="360"/>
      <c r="T7" s="362" t="str">
        <f>'[3]SetUp Officials'!P21</f>
        <v>Umpire</v>
      </c>
    </row>
    <row r="8" spans="1:20" s="361" customFormat="1" ht="9.6" customHeight="1">
      <c r="A8" s="363"/>
      <c r="B8" s="364"/>
      <c r="C8" s="364"/>
      <c r="D8" s="364"/>
      <c r="E8" s="355"/>
      <c r="F8" s="355"/>
      <c r="G8" s="365"/>
      <c r="H8" s="366" t="s">
        <v>13</v>
      </c>
      <c r="I8" s="367" t="s">
        <v>50</v>
      </c>
      <c r="J8" s="368" t="str">
        <f>UPPER(IF(OR(I8="a",I8="as"),E7,IF(OR(I8="b",I8="bs"),E9,)))</f>
        <v>WONG</v>
      </c>
      <c r="K8" s="368"/>
      <c r="L8" s="355"/>
      <c r="M8" s="355"/>
      <c r="N8" s="356"/>
      <c r="O8" s="357"/>
      <c r="P8" s="358"/>
      <c r="Q8" s="359"/>
      <c r="R8" s="360"/>
      <c r="T8" s="369" t="str">
        <f>'[3]SetUp Officials'!P22</f>
        <v xml:space="preserve"> </v>
      </c>
    </row>
    <row r="9" spans="1:20" s="361" customFormat="1" ht="9.6" customHeight="1">
      <c r="A9" s="363">
        <v>2</v>
      </c>
      <c r="B9" s="351">
        <f>IF($D9="","",VLOOKUP($D9,'[3]Girls 10 Si Consol Prep'!$A$7:$P$22,15))</f>
        <v>0</v>
      </c>
      <c r="C9" s="351">
        <f>IF($D9="","",VLOOKUP($D9,'[3]Girls 10 Si Consol Prep'!$A$7:$P$22,16))</f>
        <v>0</v>
      </c>
      <c r="D9" s="352">
        <v>8</v>
      </c>
      <c r="E9" s="351" t="str">
        <f>UPPER(IF($D9="","",VLOOKUP($D9,'[3]Girls 10 Si Consol Prep'!$A$7:$P$22,2)))</f>
        <v>BYE</v>
      </c>
      <c r="F9" s="351">
        <f>IF($D9="","",VLOOKUP($D9,'[3]Girls 10 Si Consol Prep'!$A$7:$P$22,3))</f>
        <v>0</v>
      </c>
      <c r="G9" s="351"/>
      <c r="H9" s="351">
        <f>IF($D9="","",VLOOKUP($D9,'[3]Girls 10 Si Consol Prep'!$A$7:$P$22,4))</f>
        <v>0</v>
      </c>
      <c r="I9" s="370"/>
      <c r="J9" s="355"/>
      <c r="K9" s="371"/>
      <c r="L9" s="355"/>
      <c r="M9" s="355"/>
      <c r="N9" s="356"/>
      <c r="O9" s="357"/>
      <c r="P9" s="358"/>
      <c r="Q9" s="359"/>
      <c r="R9" s="360"/>
      <c r="T9" s="369" t="str">
        <f>'[3]SetUp Officials'!P23</f>
        <v xml:space="preserve"> </v>
      </c>
    </row>
    <row r="10" spans="1:20" s="361" customFormat="1" ht="9.6" customHeight="1">
      <c r="A10" s="363"/>
      <c r="B10" s="364"/>
      <c r="C10" s="364"/>
      <c r="D10" s="372"/>
      <c r="E10" s="355"/>
      <c r="F10" s="355"/>
      <c r="G10" s="365"/>
      <c r="H10" s="355"/>
      <c r="I10" s="373"/>
      <c r="J10" s="366" t="s">
        <v>13</v>
      </c>
      <c r="K10" s="374" t="s">
        <v>17</v>
      </c>
      <c r="L10" s="368" t="str">
        <f>UPPER(IF(OR(K10="a",K10="as"),J8,IF(OR(K10="b",K10="bs"),J12,)))</f>
        <v>READY</v>
      </c>
      <c r="M10" s="375"/>
      <c r="N10" s="376"/>
      <c r="O10" s="376"/>
      <c r="P10" s="358"/>
      <c r="Q10" s="359"/>
      <c r="R10" s="360"/>
      <c r="T10" s="369" t="str">
        <f>'[3]SetUp Officials'!P24</f>
        <v xml:space="preserve"> </v>
      </c>
    </row>
    <row r="11" spans="1:20" s="361" customFormat="1" ht="9.6" customHeight="1">
      <c r="A11" s="363">
        <v>3</v>
      </c>
      <c r="B11" s="351">
        <f>IF($D11="","",VLOOKUP($D11,'[3]Girls 10 Si Consol Prep'!$A$7:$P$22,15))</f>
        <v>0</v>
      </c>
      <c r="C11" s="351">
        <f>IF($D11="","",VLOOKUP($D11,'[3]Girls 10 Si Consol Prep'!$A$7:$P$22,16))</f>
        <v>0</v>
      </c>
      <c r="D11" s="352">
        <v>3</v>
      </c>
      <c r="E11" s="351" t="str">
        <f>UPPER(IF($D11="","",VLOOKUP($D11,'[3]Girls 10 Si Consol Prep'!$A$7:$P$22,2)))</f>
        <v>BOOS</v>
      </c>
      <c r="F11" s="351" t="str">
        <f>IF($D11="","",VLOOKUP($D11,'[3]Girls 10 Si Consol Prep'!$A$7:$P$22,3))</f>
        <v>GEORGINA</v>
      </c>
      <c r="G11" s="351"/>
      <c r="H11" s="351">
        <f>IF($D11="","",VLOOKUP($D11,'[3]Girls 10 Si Consol Prep'!$A$7:$P$22,4))</f>
        <v>0</v>
      </c>
      <c r="I11" s="354"/>
      <c r="J11" s="355"/>
      <c r="K11" s="377"/>
      <c r="L11" s="470">
        <v>63</v>
      </c>
      <c r="M11" s="378"/>
      <c r="N11" s="376"/>
      <c r="O11" s="376"/>
      <c r="P11" s="358"/>
      <c r="Q11" s="359"/>
      <c r="R11" s="360"/>
      <c r="T11" s="369" t="str">
        <f>'[3]SetUp Officials'!P25</f>
        <v xml:space="preserve"> </v>
      </c>
    </row>
    <row r="12" spans="1:20" s="361" customFormat="1" ht="9.6" customHeight="1">
      <c r="A12" s="363"/>
      <c r="B12" s="364"/>
      <c r="C12" s="364"/>
      <c r="D12" s="372"/>
      <c r="E12" s="355"/>
      <c r="F12" s="355"/>
      <c r="G12" s="365"/>
      <c r="H12" s="366" t="s">
        <v>13</v>
      </c>
      <c r="I12" s="367" t="s">
        <v>17</v>
      </c>
      <c r="J12" s="368" t="str">
        <f>UPPER(IF(OR(I12="a",I12="as"),E11,IF(OR(I12="b",I12="bs"),E13,)))</f>
        <v>READY</v>
      </c>
      <c r="K12" s="379"/>
      <c r="L12" s="355"/>
      <c r="M12" s="378"/>
      <c r="N12" s="376"/>
      <c r="O12" s="376"/>
      <c r="P12" s="358"/>
      <c r="Q12" s="359"/>
      <c r="R12" s="360"/>
      <c r="T12" s="369" t="str">
        <f>'[3]SetUp Officials'!P26</f>
        <v xml:space="preserve"> </v>
      </c>
    </row>
    <row r="13" spans="1:20" s="361" customFormat="1" ht="9.6" customHeight="1">
      <c r="A13" s="363">
        <v>4</v>
      </c>
      <c r="B13" s="351">
        <f>IF($D13="","",VLOOKUP($D13,'[3]Girls 10 Si Consol Prep'!$A$7:$P$22,15))</f>
        <v>0</v>
      </c>
      <c r="C13" s="351">
        <f>IF($D13="","",VLOOKUP($D13,'[3]Girls 10 Si Consol Prep'!$A$7:$P$22,16))</f>
        <v>0</v>
      </c>
      <c r="D13" s="352">
        <v>5</v>
      </c>
      <c r="E13" s="351" t="str">
        <f>UPPER(IF($D13="","",VLOOKUP($D13,'[3]Girls 10 Si Consol Prep'!$A$7:$P$22,2)))</f>
        <v>READY</v>
      </c>
      <c r="F13" s="351" t="str">
        <f>IF($D13="","",VLOOKUP($D13,'[3]Girls 10 Si Consol Prep'!$A$7:$P$22,3))</f>
        <v>CHARLOTTE</v>
      </c>
      <c r="G13" s="351"/>
      <c r="H13" s="351">
        <f>IF($D13="","",VLOOKUP($D13,'[3]Girls 10 Si Consol Prep'!$A$7:$P$22,4))</f>
        <v>0</v>
      </c>
      <c r="I13" s="380"/>
      <c r="J13" s="470">
        <v>63</v>
      </c>
      <c r="K13" s="355"/>
      <c r="L13" s="355"/>
      <c r="M13" s="378"/>
      <c r="N13" s="376"/>
      <c r="O13" s="376"/>
      <c r="P13" s="358"/>
      <c r="Q13" s="359"/>
      <c r="R13" s="360"/>
      <c r="T13" s="369" t="str">
        <f>'[3]SetUp Officials'!P27</f>
        <v xml:space="preserve"> </v>
      </c>
    </row>
    <row r="14" spans="1:20" s="361" customFormat="1" ht="9.6" customHeight="1">
      <c r="A14" s="363"/>
      <c r="B14" s="364"/>
      <c r="C14" s="364"/>
      <c r="D14" s="372"/>
      <c r="E14" s="355"/>
      <c r="F14" s="355"/>
      <c r="G14" s="365"/>
      <c r="H14" s="381"/>
      <c r="I14" s="373"/>
      <c r="J14" s="355"/>
      <c r="K14" s="355"/>
      <c r="L14" s="366" t="s">
        <v>13</v>
      </c>
      <c r="M14" s="374" t="s">
        <v>18</v>
      </c>
      <c r="N14" s="368" t="str">
        <f>UPPER(IF(OR(M14="a",M14="as"),L10,IF(OR(M14="b",M14="bs"),L18,)))</f>
        <v>READY</v>
      </c>
      <c r="O14" s="375"/>
      <c r="P14" s="358"/>
      <c r="Q14" s="359"/>
      <c r="R14" s="360"/>
      <c r="T14" s="369" t="str">
        <f>'[3]SetUp Officials'!P28</f>
        <v xml:space="preserve"> </v>
      </c>
    </row>
    <row r="15" spans="1:20" s="361" customFormat="1" ht="9.6" customHeight="1">
      <c r="A15" s="363">
        <v>5</v>
      </c>
      <c r="B15" s="351">
        <f>IF($D15="","",VLOOKUP($D15,'[3]Girls 10 Si Consol Prep'!$A$7:$P$22,15))</f>
        <v>0</v>
      </c>
      <c r="C15" s="351">
        <f>IF($D15="","",VLOOKUP($D15,'[3]Girls 10 Si Consol Prep'!$A$7:$P$22,16))</f>
        <v>0</v>
      </c>
      <c r="D15" s="352">
        <v>7</v>
      </c>
      <c r="E15" s="351" t="str">
        <f>UPPER(IF($D15="","",VLOOKUP($D15,'[3]Girls 10 Si Consol Prep'!$A$7:$P$22,2)))</f>
        <v>WILLIAMS</v>
      </c>
      <c r="F15" s="351" t="str">
        <f>IF($D15="","",VLOOKUP($D15,'[3]Girls 10 Si Consol Prep'!$A$7:$P$22,3))</f>
        <v>AFEISHA</v>
      </c>
      <c r="G15" s="351"/>
      <c r="H15" s="351">
        <f>IF($D15="","",VLOOKUP($D15,'[3]Girls 10 Si Consol Prep'!$A$7:$P$22,4))</f>
        <v>0</v>
      </c>
      <c r="I15" s="382"/>
      <c r="J15" s="355"/>
      <c r="K15" s="355"/>
      <c r="L15" s="355"/>
      <c r="M15" s="378"/>
      <c r="N15" s="355" t="s">
        <v>48</v>
      </c>
      <c r="O15" s="376"/>
      <c r="P15" s="358"/>
      <c r="Q15" s="359"/>
      <c r="R15" s="360"/>
      <c r="T15" s="369" t="str">
        <f>'[3]SetUp Officials'!P29</f>
        <v xml:space="preserve"> </v>
      </c>
    </row>
    <row r="16" spans="1:20" s="361" customFormat="1" ht="9.6" customHeight="1" thickBot="1">
      <c r="A16" s="363"/>
      <c r="B16" s="364"/>
      <c r="C16" s="364"/>
      <c r="D16" s="372"/>
      <c r="E16" s="355"/>
      <c r="F16" s="355"/>
      <c r="G16" s="365"/>
      <c r="H16" s="366" t="s">
        <v>13</v>
      </c>
      <c r="I16" s="367" t="s">
        <v>17</v>
      </c>
      <c r="J16" s="368" t="str">
        <f>UPPER(IF(OR(I16="a",I16="as"),E15,IF(OR(I16="b",I16="bs"),E17,)))</f>
        <v xml:space="preserve">ALI </v>
      </c>
      <c r="K16" s="368"/>
      <c r="L16" s="355"/>
      <c r="M16" s="378"/>
      <c r="N16" s="376"/>
      <c r="O16" s="376"/>
      <c r="P16" s="358"/>
      <c r="Q16" s="359"/>
      <c r="R16" s="360"/>
      <c r="T16" s="383" t="str">
        <f>'[3]SetUp Officials'!P30</f>
        <v>None</v>
      </c>
    </row>
    <row r="17" spans="1:18" s="361" customFormat="1" ht="9.6" customHeight="1">
      <c r="A17" s="363">
        <v>6</v>
      </c>
      <c r="B17" s="351">
        <f>IF($D17="","",VLOOKUP($D17,'[3]Girls 10 Si Consol Prep'!$A$7:$P$22,15))</f>
        <v>0</v>
      </c>
      <c r="C17" s="351">
        <f>IF($D17="","",VLOOKUP($D17,'[3]Girls 10 Si Consol Prep'!$A$7:$P$22,16))</f>
        <v>0</v>
      </c>
      <c r="D17" s="352">
        <v>6</v>
      </c>
      <c r="E17" s="351" t="str">
        <f>UPPER(IF($D17="","",VLOOKUP($D17,'[3]Girls 10 Si Consol Prep'!$A$7:$P$22,2)))</f>
        <v xml:space="preserve">ALI </v>
      </c>
      <c r="F17" s="351" t="str">
        <f>IF($D17="","",VLOOKUP($D17,'[3]Girls 10 Si Consol Prep'!$A$7:$P$22,3))</f>
        <v>JADE</v>
      </c>
      <c r="G17" s="351"/>
      <c r="H17" s="351">
        <f>IF($D17="","",VLOOKUP($D17,'[3]Girls 10 Si Consol Prep'!$A$7:$P$22,4))</f>
        <v>0</v>
      </c>
      <c r="I17" s="370"/>
      <c r="J17" s="470">
        <v>61</v>
      </c>
      <c r="K17" s="371"/>
      <c r="L17" s="355"/>
      <c r="M17" s="378"/>
      <c r="N17" s="376"/>
      <c r="O17" s="376"/>
      <c r="P17" s="358"/>
      <c r="Q17" s="359"/>
      <c r="R17" s="360"/>
    </row>
    <row r="18" spans="1:18" s="361" customFormat="1" ht="9.6" customHeight="1">
      <c r="A18" s="363"/>
      <c r="B18" s="364"/>
      <c r="C18" s="364"/>
      <c r="D18" s="372"/>
      <c r="E18" s="355"/>
      <c r="F18" s="355"/>
      <c r="G18" s="365"/>
      <c r="H18" s="355"/>
      <c r="I18" s="373"/>
      <c r="J18" s="366" t="s">
        <v>13</v>
      </c>
      <c r="K18" s="374" t="s">
        <v>20</v>
      </c>
      <c r="L18" s="368" t="str">
        <f>UPPER(IF(OR(K18="a",K18="as"),J16,IF(OR(K18="b",K18="bs"),J20,)))</f>
        <v>SMITH</v>
      </c>
      <c r="M18" s="384"/>
      <c r="N18" s="376"/>
      <c r="O18" s="376"/>
      <c r="P18" s="358"/>
      <c r="Q18" s="359"/>
      <c r="R18" s="360"/>
    </row>
    <row r="19" spans="1:18" s="361" customFormat="1" ht="9.6" customHeight="1">
      <c r="A19" s="363">
        <v>7</v>
      </c>
      <c r="B19" s="351">
        <f>IF($D19="","",VLOOKUP($D19,'[3]Girls 10 Si Consol Prep'!$A$7:$P$22,15))</f>
        <v>0</v>
      </c>
      <c r="C19" s="351">
        <f>IF($D19="","",VLOOKUP($D19,'[3]Girls 10 Si Consol Prep'!$A$7:$P$22,16))</f>
        <v>0</v>
      </c>
      <c r="D19" s="352">
        <v>4</v>
      </c>
      <c r="E19" s="351" t="str">
        <f>UPPER(IF($D19="","",VLOOKUP($D19,'[3]Girls 10 Si Consol Prep'!$A$7:$P$22,2)))</f>
        <v>CARRINGTON</v>
      </c>
      <c r="F19" s="351" t="str">
        <f>IF($D19="","",VLOOKUP($D19,'[3]Girls 10 Si Consol Prep'!$A$7:$P$22,3))</f>
        <v>ELLA</v>
      </c>
      <c r="G19" s="351"/>
      <c r="H19" s="351">
        <f>IF($D19="","",VLOOKUP($D19,'[3]Girls 10 Si Consol Prep'!$A$7:$P$22,4))</f>
        <v>0</v>
      </c>
      <c r="I19" s="354"/>
      <c r="J19" s="355"/>
      <c r="K19" s="377"/>
      <c r="L19" s="470">
        <v>62</v>
      </c>
      <c r="M19" s="376"/>
      <c r="N19" s="376"/>
      <c r="O19" s="376"/>
      <c r="P19" s="358"/>
      <c r="Q19" s="359"/>
      <c r="R19" s="360"/>
    </row>
    <row r="20" spans="1:18" s="361" customFormat="1" ht="9.6" customHeight="1">
      <c r="A20" s="363"/>
      <c r="B20" s="364"/>
      <c r="C20" s="364"/>
      <c r="D20" s="364"/>
      <c r="E20" s="355"/>
      <c r="F20" s="355"/>
      <c r="G20" s="365"/>
      <c r="H20" s="366" t="s">
        <v>13</v>
      </c>
      <c r="I20" s="367" t="s">
        <v>20</v>
      </c>
      <c r="J20" s="368" t="str">
        <f>UPPER(IF(OR(I20="a",I20="as"),E19,IF(OR(I20="b",I20="bs"),E21,)))</f>
        <v>SMITH</v>
      </c>
      <c r="K20" s="379"/>
      <c r="L20" s="355"/>
      <c r="M20" s="376"/>
      <c r="N20" s="376"/>
      <c r="O20" s="376"/>
      <c r="P20" s="358"/>
      <c r="Q20" s="359"/>
      <c r="R20" s="360"/>
    </row>
    <row r="21" spans="1:18" s="361" customFormat="1" ht="9.6" customHeight="1">
      <c r="A21" s="350">
        <v>8</v>
      </c>
      <c r="B21" s="351">
        <f>IF($D21="","",VLOOKUP($D21,'[3]Girls 10 Si Consol Prep'!$A$7:$P$22,15))</f>
        <v>0</v>
      </c>
      <c r="C21" s="351">
        <f>IF($D21="","",VLOOKUP($D21,'[3]Girls 10 Si Consol Prep'!$A$7:$P$22,16))</f>
        <v>0</v>
      </c>
      <c r="D21" s="352">
        <v>2</v>
      </c>
      <c r="E21" s="353" t="str">
        <f>UPPER(IF($D21="","",VLOOKUP($D21,'[3]Girls 10 Si Consol Prep'!$A$7:$P$22,2)))</f>
        <v>SMITH</v>
      </c>
      <c r="F21" s="353" t="str">
        <f>IF($D21="","",VLOOKUP($D21,'[3]Girls 10 Si Consol Prep'!$A$7:$P$22,3))</f>
        <v>AYASHA</v>
      </c>
      <c r="G21" s="351"/>
      <c r="H21" s="353">
        <f>IF($D21="","",VLOOKUP($D21,'[3]Girls 10 Si Consol Prep'!$A$7:$P$22,4))</f>
        <v>0</v>
      </c>
      <c r="I21" s="380"/>
      <c r="J21" s="355" t="s">
        <v>471</v>
      </c>
      <c r="K21" s="355"/>
      <c r="L21" s="355"/>
      <c r="M21" s="376"/>
      <c r="N21" s="376"/>
      <c r="O21" s="376"/>
      <c r="P21" s="358"/>
      <c r="Q21" s="359"/>
      <c r="R21" s="360"/>
    </row>
    <row r="22" spans="1:18" s="361" customFormat="1" ht="9.6" customHeight="1">
      <c r="A22" s="363"/>
      <c r="B22" s="364"/>
      <c r="C22" s="364"/>
      <c r="D22" s="364"/>
      <c r="E22" s="381"/>
      <c r="F22" s="381"/>
      <c r="G22" s="385"/>
      <c r="H22" s="381"/>
      <c r="I22" s="373"/>
      <c r="J22" s="355"/>
      <c r="K22" s="355"/>
      <c r="L22" s="355"/>
      <c r="M22" s="376"/>
      <c r="N22" s="376"/>
      <c r="O22" s="376"/>
      <c r="P22" s="358"/>
      <c r="Q22" s="359"/>
      <c r="R22" s="360"/>
    </row>
    <row r="23" spans="1:18" s="361" customFormat="1" ht="9.6" hidden="1" customHeight="1">
      <c r="A23" s="350">
        <v>9</v>
      </c>
      <c r="B23" s="351" t="str">
        <f>IF($D23="","",VLOOKUP($D23,'[3]Girls 10 Si Consol Prep'!$A$7:$P$22,15))</f>
        <v/>
      </c>
      <c r="C23" s="351" t="str">
        <f>IF($D23="","",VLOOKUP($D23,'[3]Girls 10 Si Consol Prep'!$A$7:$P$22,16))</f>
        <v/>
      </c>
      <c r="D23" s="352"/>
      <c r="E23" s="353" t="str">
        <f>UPPER(IF($D23="","",VLOOKUP($D23,'[3]Girls 10 Si Consol Prep'!$A$7:$P$22,2)))</f>
        <v/>
      </c>
      <c r="F23" s="353" t="str">
        <f>IF($D23="","",VLOOKUP($D23,'[3]Girls 10 Si Consol Prep'!$A$7:$P$22,3))</f>
        <v/>
      </c>
      <c r="G23" s="353"/>
      <c r="H23" s="353" t="str">
        <f>IF($D23="","",VLOOKUP($D23,'[3]Girls 10 Si Consol Prep'!$A$7:$P$22,4))</f>
        <v/>
      </c>
      <c r="I23" s="354"/>
      <c r="J23" s="355"/>
      <c r="K23" s="355"/>
      <c r="L23" s="355"/>
      <c r="M23" s="376"/>
      <c r="N23" s="376"/>
      <c r="O23" s="376"/>
      <c r="P23" s="358"/>
      <c r="Q23" s="359"/>
      <c r="R23" s="360"/>
    </row>
    <row r="24" spans="1:18" s="361" customFormat="1" ht="9.6" hidden="1" customHeight="1">
      <c r="A24" s="363"/>
      <c r="B24" s="364"/>
      <c r="C24" s="364"/>
      <c r="D24" s="364"/>
      <c r="E24" s="355"/>
      <c r="F24" s="355"/>
      <c r="G24" s="365"/>
      <c r="H24" s="366" t="s">
        <v>13</v>
      </c>
      <c r="I24" s="367"/>
      <c r="J24" s="368" t="str">
        <f>UPPER(IF(OR(I24="a",I24="as"),E23,IF(OR(I24="b",I24="bs"),E25,)))</f>
        <v/>
      </c>
      <c r="K24" s="368"/>
      <c r="L24" s="355"/>
      <c r="M24" s="376"/>
      <c r="N24" s="376"/>
      <c r="O24" s="376"/>
      <c r="P24" s="358"/>
      <c r="Q24" s="359"/>
      <c r="R24" s="360"/>
    </row>
    <row r="25" spans="1:18" s="361" customFormat="1" ht="9.6" hidden="1" customHeight="1">
      <c r="A25" s="363">
        <v>10</v>
      </c>
      <c r="B25" s="351" t="str">
        <f>IF($D25="","",VLOOKUP($D25,'[3]Girls 10 Si Consol Prep'!$A$7:$P$22,15))</f>
        <v/>
      </c>
      <c r="C25" s="351" t="str">
        <f>IF($D25="","",VLOOKUP($D25,'[3]Girls 10 Si Consol Prep'!$A$7:$P$22,16))</f>
        <v/>
      </c>
      <c r="D25" s="352"/>
      <c r="E25" s="351" t="str">
        <f>UPPER(IF($D25="","",VLOOKUP($D25,'[3]Girls 10 Si Consol Prep'!$A$7:$P$22,2)))</f>
        <v/>
      </c>
      <c r="F25" s="351" t="str">
        <f>IF($D25="","",VLOOKUP($D25,'[3]Girls 10 Si Consol Prep'!$A$7:$P$22,3))</f>
        <v/>
      </c>
      <c r="G25" s="351"/>
      <c r="H25" s="351" t="str">
        <f>IF($D25="","",VLOOKUP($D25,'[3]Girls 10 Si Consol Prep'!$A$7:$P$22,4))</f>
        <v/>
      </c>
      <c r="I25" s="370"/>
      <c r="J25" s="355"/>
      <c r="K25" s="371"/>
      <c r="L25" s="355"/>
      <c r="M25" s="376"/>
      <c r="N25" s="376"/>
      <c r="O25" s="376"/>
      <c r="P25" s="358"/>
      <c r="Q25" s="359"/>
      <c r="R25" s="360"/>
    </row>
    <row r="26" spans="1:18" s="361" customFormat="1" ht="9.6" hidden="1" customHeight="1">
      <c r="A26" s="363"/>
      <c r="B26" s="364"/>
      <c r="C26" s="364"/>
      <c r="D26" s="372"/>
      <c r="E26" s="355"/>
      <c r="F26" s="355"/>
      <c r="G26" s="365"/>
      <c r="H26" s="355"/>
      <c r="I26" s="373"/>
      <c r="J26" s="366" t="s">
        <v>13</v>
      </c>
      <c r="K26" s="374"/>
      <c r="L26" s="368" t="str">
        <f>UPPER(IF(OR(K26="a",K26="as"),J24,IF(OR(K26="b",K26="bs"),J28,)))</f>
        <v/>
      </c>
      <c r="M26" s="375"/>
      <c r="N26" s="376"/>
      <c r="O26" s="376"/>
      <c r="P26" s="358"/>
      <c r="Q26" s="359"/>
      <c r="R26" s="360"/>
    </row>
    <row r="27" spans="1:18" s="361" customFormat="1" ht="9.6" hidden="1" customHeight="1">
      <c r="A27" s="363">
        <v>11</v>
      </c>
      <c r="B27" s="351" t="str">
        <f>IF($D27="","",VLOOKUP($D27,'[3]Girls 10 Si Consol Prep'!$A$7:$P$22,15))</f>
        <v/>
      </c>
      <c r="C27" s="351" t="str">
        <f>IF($D27="","",VLOOKUP($D27,'[3]Girls 10 Si Consol Prep'!$A$7:$P$22,16))</f>
        <v/>
      </c>
      <c r="D27" s="352"/>
      <c r="E27" s="351" t="str">
        <f>UPPER(IF($D27="","",VLOOKUP($D27,'[3]Girls 10 Si Consol Prep'!$A$7:$P$22,2)))</f>
        <v/>
      </c>
      <c r="F27" s="351" t="str">
        <f>IF($D27="","",VLOOKUP($D27,'[3]Girls 10 Si Consol Prep'!$A$7:$P$22,3))</f>
        <v/>
      </c>
      <c r="G27" s="351"/>
      <c r="H27" s="351" t="str">
        <f>IF($D27="","",VLOOKUP($D27,'[3]Girls 10 Si Consol Prep'!$A$7:$P$22,4))</f>
        <v/>
      </c>
      <c r="I27" s="354"/>
      <c r="J27" s="355"/>
      <c r="K27" s="377"/>
      <c r="L27" s="355"/>
      <c r="M27" s="378"/>
      <c r="N27" s="376"/>
      <c r="O27" s="376"/>
      <c r="P27" s="358"/>
      <c r="Q27" s="359"/>
      <c r="R27" s="360"/>
    </row>
    <row r="28" spans="1:18" s="361" customFormat="1" ht="9.6" hidden="1" customHeight="1">
      <c r="A28" s="350"/>
      <c r="B28" s="364"/>
      <c r="C28" s="364"/>
      <c r="D28" s="372"/>
      <c r="E28" s="355"/>
      <c r="F28" s="355"/>
      <c r="G28" s="365"/>
      <c r="H28" s="366" t="s">
        <v>13</v>
      </c>
      <c r="I28" s="367"/>
      <c r="J28" s="368" t="str">
        <f>UPPER(IF(OR(I28="a",I28="as"),E27,IF(OR(I28="b",I28="bs"),E29,)))</f>
        <v/>
      </c>
      <c r="K28" s="379"/>
      <c r="L28" s="355"/>
      <c r="M28" s="378"/>
      <c r="N28" s="376"/>
      <c r="O28" s="376"/>
      <c r="P28" s="358"/>
      <c r="Q28" s="359"/>
      <c r="R28" s="360"/>
    </row>
    <row r="29" spans="1:18" s="361" customFormat="1" ht="9.6" hidden="1" customHeight="1">
      <c r="A29" s="363">
        <v>12</v>
      </c>
      <c r="B29" s="351" t="str">
        <f>IF($D29="","",VLOOKUP($D29,'[3]Girls 10 Si Consol Prep'!$A$7:$P$22,15))</f>
        <v/>
      </c>
      <c r="C29" s="351" t="str">
        <f>IF($D29="","",VLOOKUP($D29,'[3]Girls 10 Si Consol Prep'!$A$7:$P$22,16))</f>
        <v/>
      </c>
      <c r="D29" s="352"/>
      <c r="E29" s="351" t="str">
        <f>UPPER(IF($D29="","",VLOOKUP($D29,'[3]Girls 10 Si Consol Prep'!$A$7:$P$22,2)))</f>
        <v/>
      </c>
      <c r="F29" s="351" t="str">
        <f>IF($D29="","",VLOOKUP($D29,'[3]Girls 10 Si Consol Prep'!$A$7:$P$22,3))</f>
        <v/>
      </c>
      <c r="G29" s="351"/>
      <c r="H29" s="351" t="str">
        <f>IF($D29="","",VLOOKUP($D29,'[3]Girls 10 Si Consol Prep'!$A$7:$P$22,4))</f>
        <v/>
      </c>
      <c r="I29" s="380"/>
      <c r="J29" s="355"/>
      <c r="K29" s="355"/>
      <c r="L29" s="355"/>
      <c r="M29" s="378"/>
      <c r="N29" s="376"/>
      <c r="O29" s="376"/>
      <c r="P29" s="358"/>
      <c r="Q29" s="359"/>
      <c r="R29" s="360"/>
    </row>
    <row r="30" spans="1:18" s="361" customFormat="1" ht="9.6" hidden="1" customHeight="1">
      <c r="A30" s="363"/>
      <c r="B30" s="364"/>
      <c r="C30" s="364"/>
      <c r="D30" s="372"/>
      <c r="E30" s="355"/>
      <c r="F30" s="355"/>
      <c r="G30" s="365"/>
      <c r="H30" s="381"/>
      <c r="I30" s="373"/>
      <c r="J30" s="355"/>
      <c r="K30" s="355"/>
      <c r="L30" s="366" t="s">
        <v>13</v>
      </c>
      <c r="M30" s="374"/>
      <c r="N30" s="368" t="str">
        <f>UPPER(IF(OR(M30="a",M30="as"),L26,IF(OR(M30="b",M30="bs"),L34,)))</f>
        <v/>
      </c>
      <c r="O30" s="375"/>
      <c r="P30" s="358"/>
      <c r="Q30" s="359"/>
      <c r="R30" s="360"/>
    </row>
    <row r="31" spans="1:18" s="361" customFormat="1" ht="9.6" hidden="1" customHeight="1">
      <c r="A31" s="363">
        <v>13</v>
      </c>
      <c r="B31" s="351" t="str">
        <f>IF($D31="","",VLOOKUP($D31,'[3]Girls 10 Si Consol Prep'!$A$7:$P$22,15))</f>
        <v/>
      </c>
      <c r="C31" s="351" t="str">
        <f>IF($D31="","",VLOOKUP($D31,'[3]Girls 10 Si Consol Prep'!$A$7:$P$22,16))</f>
        <v/>
      </c>
      <c r="D31" s="352"/>
      <c r="E31" s="351" t="str">
        <f>UPPER(IF($D31="","",VLOOKUP($D31,'[3]Girls 10 Si Consol Prep'!$A$7:$P$22,2)))</f>
        <v/>
      </c>
      <c r="F31" s="351" t="str">
        <f>IF($D31="","",VLOOKUP($D31,'[3]Girls 10 Si Consol Prep'!$A$7:$P$22,3))</f>
        <v/>
      </c>
      <c r="G31" s="351"/>
      <c r="H31" s="351" t="str">
        <f>IF($D31="","",VLOOKUP($D31,'[3]Girls 10 Si Consol Prep'!$A$7:$P$22,4))</f>
        <v/>
      </c>
      <c r="I31" s="382"/>
      <c r="J31" s="355"/>
      <c r="K31" s="355"/>
      <c r="L31" s="355"/>
      <c r="M31" s="378"/>
      <c r="N31" s="355"/>
      <c r="O31" s="376"/>
      <c r="P31" s="358"/>
      <c r="Q31" s="359"/>
      <c r="R31" s="360"/>
    </row>
    <row r="32" spans="1:18" s="361" customFormat="1" ht="9.6" hidden="1" customHeight="1">
      <c r="A32" s="363"/>
      <c r="B32" s="364"/>
      <c r="C32" s="364"/>
      <c r="D32" s="372"/>
      <c r="E32" s="355"/>
      <c r="F32" s="355"/>
      <c r="G32" s="365"/>
      <c r="H32" s="366" t="s">
        <v>13</v>
      </c>
      <c r="I32" s="367"/>
      <c r="J32" s="368" t="str">
        <f>UPPER(IF(OR(I32="a",I32="as"),E31,IF(OR(I32="b",I32="bs"),E33,)))</f>
        <v/>
      </c>
      <c r="K32" s="368"/>
      <c r="L32" s="355"/>
      <c r="M32" s="378"/>
      <c r="N32" s="376"/>
      <c r="O32" s="376"/>
      <c r="P32" s="358"/>
      <c r="Q32" s="359"/>
      <c r="R32" s="360"/>
    </row>
    <row r="33" spans="1:18" s="361" customFormat="1" ht="9.6" hidden="1" customHeight="1">
      <c r="A33" s="363">
        <v>14</v>
      </c>
      <c r="B33" s="351" t="str">
        <f>IF($D33="","",VLOOKUP($D33,'[3]Girls 10 Si Consol Prep'!$A$7:$P$22,15))</f>
        <v/>
      </c>
      <c r="C33" s="351" t="str">
        <f>IF($D33="","",VLOOKUP($D33,'[3]Girls 10 Si Consol Prep'!$A$7:$P$22,16))</f>
        <v/>
      </c>
      <c r="D33" s="352"/>
      <c r="E33" s="351" t="str">
        <f>UPPER(IF($D33="","",VLOOKUP($D33,'[3]Girls 10 Si Consol Prep'!$A$7:$P$22,2)))</f>
        <v/>
      </c>
      <c r="F33" s="351" t="str">
        <f>IF($D33="","",VLOOKUP($D33,'[3]Girls 10 Si Consol Prep'!$A$7:$P$22,3))</f>
        <v/>
      </c>
      <c r="G33" s="351"/>
      <c r="H33" s="351" t="str">
        <f>IF($D33="","",VLOOKUP($D33,'[3]Girls 10 Si Consol Prep'!$A$7:$P$22,4))</f>
        <v/>
      </c>
      <c r="I33" s="370"/>
      <c r="J33" s="355"/>
      <c r="K33" s="371"/>
      <c r="L33" s="355"/>
      <c r="M33" s="378"/>
      <c r="N33" s="376"/>
      <c r="O33" s="376"/>
      <c r="P33" s="358"/>
      <c r="Q33" s="359"/>
      <c r="R33" s="360"/>
    </row>
    <row r="34" spans="1:18" s="361" customFormat="1" ht="9.6" hidden="1" customHeight="1">
      <c r="A34" s="363"/>
      <c r="B34" s="364"/>
      <c r="C34" s="364"/>
      <c r="D34" s="372"/>
      <c r="E34" s="355"/>
      <c r="F34" s="355"/>
      <c r="G34" s="365"/>
      <c r="H34" s="355"/>
      <c r="I34" s="373"/>
      <c r="J34" s="366" t="s">
        <v>13</v>
      </c>
      <c r="K34" s="374"/>
      <c r="L34" s="368" t="str">
        <f>UPPER(IF(OR(K34="a",K34="as"),J32,IF(OR(K34="b",K34="bs"),J36,)))</f>
        <v/>
      </c>
      <c r="M34" s="384"/>
      <c r="N34" s="376"/>
      <c r="O34" s="376"/>
      <c r="P34" s="358"/>
      <c r="Q34" s="359"/>
      <c r="R34" s="360"/>
    </row>
    <row r="35" spans="1:18" s="361" customFormat="1" ht="9.6" hidden="1" customHeight="1">
      <c r="A35" s="363">
        <v>15</v>
      </c>
      <c r="B35" s="351" t="str">
        <f>IF($D35="","",VLOOKUP($D35,'[3]Girls 10 Si Consol Prep'!$A$7:$P$22,15))</f>
        <v/>
      </c>
      <c r="C35" s="351" t="str">
        <f>IF($D35="","",VLOOKUP($D35,'[3]Girls 10 Si Consol Prep'!$A$7:$P$22,16))</f>
        <v/>
      </c>
      <c r="D35" s="352"/>
      <c r="E35" s="351" t="str">
        <f>UPPER(IF($D35="","",VLOOKUP($D35,'[3]Girls 10 Si Consol Prep'!$A$7:$P$22,2)))</f>
        <v/>
      </c>
      <c r="F35" s="351" t="str">
        <f>IF($D35="","",VLOOKUP($D35,'[3]Girls 10 Si Consol Prep'!$A$7:$P$22,3))</f>
        <v/>
      </c>
      <c r="G35" s="351"/>
      <c r="H35" s="351" t="str">
        <f>IF($D35="","",VLOOKUP($D35,'[3]Girls 10 Si Consol Prep'!$A$7:$P$22,4))</f>
        <v/>
      </c>
      <c r="I35" s="354"/>
      <c r="J35" s="355"/>
      <c r="K35" s="377"/>
      <c r="L35" s="355"/>
      <c r="M35" s="376"/>
      <c r="N35" s="376"/>
      <c r="O35" s="376"/>
      <c r="P35" s="358"/>
      <c r="Q35" s="359"/>
      <c r="R35" s="360"/>
    </row>
    <row r="36" spans="1:18" s="361" customFormat="1" ht="9.6" hidden="1" customHeight="1">
      <c r="A36" s="363"/>
      <c r="B36" s="364"/>
      <c r="C36" s="364"/>
      <c r="D36" s="364"/>
      <c r="E36" s="355"/>
      <c r="F36" s="355"/>
      <c r="G36" s="365"/>
      <c r="H36" s="366" t="s">
        <v>13</v>
      </c>
      <c r="I36" s="367"/>
      <c r="J36" s="368" t="str">
        <f>UPPER(IF(OR(I36="a",I36="as"),E35,IF(OR(I36="b",I36="bs"),E37,)))</f>
        <v/>
      </c>
      <c r="K36" s="379"/>
      <c r="L36" s="355"/>
      <c r="M36" s="376"/>
      <c r="N36" s="376"/>
      <c r="O36" s="376"/>
      <c r="P36" s="358"/>
      <c r="Q36" s="359"/>
      <c r="R36" s="360"/>
    </row>
    <row r="37" spans="1:18" s="361" customFormat="1" ht="9.6" hidden="1" customHeight="1">
      <c r="A37" s="350">
        <v>16</v>
      </c>
      <c r="B37" s="351" t="str">
        <f>IF($D37="","",VLOOKUP($D37,'[3]Girls 10 Si Consol Prep'!$A$7:$P$22,15))</f>
        <v/>
      </c>
      <c r="C37" s="351" t="str">
        <f>IF($D37="","",VLOOKUP($D37,'[3]Girls 10 Si Consol Prep'!$A$7:$P$22,16))</f>
        <v/>
      </c>
      <c r="D37" s="352"/>
      <c r="E37" s="353" t="str">
        <f>UPPER(IF($D37="","",VLOOKUP($D37,'[3]Girls 10 Si Consol Prep'!$A$7:$P$22,2)))</f>
        <v/>
      </c>
      <c r="F37" s="353" t="str">
        <f>IF($D37="","",VLOOKUP($D37,'[3]Girls 10 Si Consol Prep'!$A$7:$P$22,3))</f>
        <v/>
      </c>
      <c r="G37" s="351"/>
      <c r="H37" s="353" t="str">
        <f>IF($D37="","",VLOOKUP($D37,'[3]Girls 10 Si Consol Prep'!$A$7:$P$22,4))</f>
        <v/>
      </c>
      <c r="I37" s="380"/>
      <c r="J37" s="355"/>
      <c r="K37" s="355"/>
      <c r="L37" s="355"/>
      <c r="M37" s="376"/>
      <c r="N37" s="376"/>
      <c r="O37" s="376"/>
      <c r="P37" s="358"/>
      <c r="Q37" s="359"/>
      <c r="R37" s="360"/>
    </row>
    <row r="38" spans="1:18" s="361" customFormat="1" ht="9.6" customHeight="1">
      <c r="A38" s="386"/>
      <c r="B38" s="364"/>
      <c r="C38" s="364"/>
      <c r="D38" s="364"/>
      <c r="E38" s="381"/>
      <c r="F38" s="381"/>
      <c r="G38" s="385"/>
      <c r="H38" s="355"/>
      <c r="I38" s="373"/>
      <c r="J38" s="355"/>
      <c r="K38" s="355"/>
      <c r="L38" s="355"/>
      <c r="M38" s="376"/>
      <c r="N38" s="376"/>
      <c r="O38" s="376"/>
      <c r="P38" s="358"/>
      <c r="Q38" s="359"/>
      <c r="R38" s="360"/>
    </row>
    <row r="39" spans="1:18" s="361" customFormat="1" ht="9.6" customHeight="1">
      <c r="A39" s="387"/>
      <c r="B39" s="388"/>
      <c r="C39" s="388"/>
      <c r="D39" s="364"/>
      <c r="E39" s="388"/>
      <c r="F39" s="388"/>
      <c r="G39" s="388"/>
      <c r="H39" s="388"/>
      <c r="I39" s="364"/>
      <c r="J39" s="388"/>
      <c r="K39" s="388"/>
      <c r="L39" s="388"/>
      <c r="M39" s="389"/>
      <c r="N39" s="389"/>
      <c r="O39" s="389"/>
      <c r="P39" s="358"/>
      <c r="Q39" s="359"/>
      <c r="R39" s="360"/>
    </row>
    <row r="40" spans="1:18" s="361" customFormat="1" ht="9.6" customHeight="1">
      <c r="A40" s="386"/>
      <c r="B40" s="364"/>
      <c r="C40" s="364"/>
      <c r="D40" s="364"/>
      <c r="E40" s="388"/>
      <c r="F40" s="388"/>
      <c r="H40" s="390"/>
      <c r="I40" s="364"/>
      <c r="J40" s="388"/>
      <c r="K40" s="388"/>
      <c r="L40" s="388"/>
      <c r="M40" s="389"/>
      <c r="N40" s="389"/>
      <c r="O40" s="389"/>
      <c r="P40" s="358"/>
      <c r="Q40" s="359"/>
      <c r="R40" s="360"/>
    </row>
    <row r="41" spans="1:18" s="361" customFormat="1" ht="9.6" customHeight="1">
      <c r="A41" s="386"/>
      <c r="B41" s="388"/>
      <c r="C41" s="388"/>
      <c r="D41" s="364"/>
      <c r="E41" s="388"/>
      <c r="F41" s="388"/>
      <c r="G41" s="388"/>
      <c r="H41" s="388"/>
      <c r="I41" s="364"/>
      <c r="J41" s="388"/>
      <c r="K41" s="391"/>
      <c r="L41" s="388"/>
      <c r="M41" s="389"/>
      <c r="N41" s="389"/>
      <c r="O41" s="389"/>
      <c r="P41" s="358"/>
      <c r="Q41" s="359"/>
      <c r="R41" s="360"/>
    </row>
    <row r="42" spans="1:18" s="361" customFormat="1" ht="9.6" customHeight="1">
      <c r="A42" s="386"/>
      <c r="B42" s="364"/>
      <c r="C42" s="364"/>
      <c r="D42" s="364"/>
      <c r="E42" s="388"/>
      <c r="F42" s="388"/>
      <c r="H42" s="388"/>
      <c r="I42" s="364"/>
      <c r="J42" s="390"/>
      <c r="K42" s="364"/>
      <c r="L42" s="388"/>
      <c r="M42" s="389"/>
      <c r="N42" s="389"/>
      <c r="O42" s="389"/>
      <c r="P42" s="358"/>
      <c r="Q42" s="359"/>
      <c r="R42" s="360"/>
    </row>
    <row r="43" spans="1:18" s="361" customFormat="1" ht="9.6" hidden="1" customHeight="1">
      <c r="A43" s="386"/>
      <c r="B43" s="388"/>
      <c r="C43" s="388"/>
      <c r="D43" s="364"/>
      <c r="E43" s="388"/>
      <c r="F43" s="388"/>
      <c r="G43" s="388"/>
      <c r="H43" s="388"/>
      <c r="I43" s="364"/>
      <c r="J43" s="388"/>
      <c r="K43" s="388"/>
      <c r="L43" s="388"/>
      <c r="M43" s="389"/>
      <c r="N43" s="389"/>
      <c r="O43" s="389"/>
      <c r="P43" s="358"/>
      <c r="Q43" s="359"/>
      <c r="R43" s="392"/>
    </row>
    <row r="44" spans="1:18" s="361" customFormat="1" ht="9.6" hidden="1" customHeight="1">
      <c r="A44" s="386"/>
      <c r="B44" s="364"/>
      <c r="C44" s="364"/>
      <c r="D44" s="364"/>
      <c r="E44" s="388"/>
      <c r="F44" s="388"/>
      <c r="H44" s="390"/>
      <c r="I44" s="364"/>
      <c r="J44" s="388"/>
      <c r="K44" s="388"/>
      <c r="L44" s="388"/>
      <c r="M44" s="389"/>
      <c r="N44" s="389"/>
      <c r="O44" s="389"/>
      <c r="P44" s="358"/>
      <c r="Q44" s="359"/>
      <c r="R44" s="360"/>
    </row>
    <row r="45" spans="1:18" s="361" customFormat="1" ht="9.6" hidden="1" customHeight="1">
      <c r="A45" s="386"/>
      <c r="B45" s="388"/>
      <c r="C45" s="388"/>
      <c r="D45" s="364"/>
      <c r="E45" s="388"/>
      <c r="F45" s="388"/>
      <c r="G45" s="388"/>
      <c r="H45" s="388"/>
      <c r="I45" s="364"/>
      <c r="J45" s="388"/>
      <c r="K45" s="388"/>
      <c r="L45" s="388"/>
      <c r="M45" s="389"/>
      <c r="N45" s="389"/>
      <c r="O45" s="389"/>
      <c r="P45" s="358"/>
      <c r="Q45" s="359"/>
      <c r="R45" s="360"/>
    </row>
    <row r="46" spans="1:18" s="361" customFormat="1" ht="9.6" hidden="1" customHeight="1">
      <c r="A46" s="386"/>
      <c r="B46" s="364"/>
      <c r="C46" s="364"/>
      <c r="D46" s="364"/>
      <c r="E46" s="388"/>
      <c r="F46" s="388"/>
      <c r="H46" s="388"/>
      <c r="I46" s="364"/>
      <c r="J46" s="388"/>
      <c r="K46" s="388"/>
      <c r="L46" s="390"/>
      <c r="M46" s="364"/>
      <c r="N46" s="388"/>
      <c r="O46" s="389"/>
      <c r="P46" s="358"/>
      <c r="Q46" s="359"/>
      <c r="R46" s="360"/>
    </row>
    <row r="47" spans="1:18" s="361" customFormat="1" ht="9.6" hidden="1" customHeight="1">
      <c r="A47" s="386"/>
      <c r="B47" s="388"/>
      <c r="C47" s="388"/>
      <c r="D47" s="364"/>
      <c r="E47" s="388"/>
      <c r="F47" s="388"/>
      <c r="G47" s="388"/>
      <c r="H47" s="388"/>
      <c r="I47" s="364"/>
      <c r="J47" s="388"/>
      <c r="K47" s="388"/>
      <c r="L47" s="388"/>
      <c r="M47" s="389"/>
      <c r="N47" s="388"/>
      <c r="O47" s="389"/>
      <c r="P47" s="358"/>
      <c r="Q47" s="359"/>
      <c r="R47" s="360"/>
    </row>
    <row r="48" spans="1:18" s="361" customFormat="1" ht="9.6" hidden="1" customHeight="1">
      <c r="A48" s="386"/>
      <c r="B48" s="364"/>
      <c r="C48" s="364"/>
      <c r="D48" s="364"/>
      <c r="E48" s="388"/>
      <c r="F48" s="388"/>
      <c r="H48" s="390"/>
      <c r="I48" s="364"/>
      <c r="J48" s="388"/>
      <c r="K48" s="388"/>
      <c r="L48" s="388"/>
      <c r="M48" s="389"/>
      <c r="N48" s="389"/>
      <c r="O48" s="389"/>
      <c r="P48" s="358"/>
      <c r="Q48" s="359"/>
      <c r="R48" s="360"/>
    </row>
    <row r="49" spans="1:18" s="361" customFormat="1" ht="9.6" hidden="1" customHeight="1">
      <c r="A49" s="386"/>
      <c r="B49" s="388"/>
      <c r="C49" s="388"/>
      <c r="D49" s="364"/>
      <c r="E49" s="388"/>
      <c r="F49" s="388"/>
      <c r="G49" s="388"/>
      <c r="H49" s="388"/>
      <c r="I49" s="364"/>
      <c r="J49" s="388"/>
      <c r="K49" s="391"/>
      <c r="L49" s="388"/>
      <c r="M49" s="389"/>
      <c r="N49" s="389"/>
      <c r="O49" s="389"/>
      <c r="P49" s="358"/>
      <c r="Q49" s="359"/>
      <c r="R49" s="360"/>
    </row>
    <row r="50" spans="1:18" s="361" customFormat="1" ht="9.6" hidden="1" customHeight="1">
      <c r="A50" s="386"/>
      <c r="B50" s="364"/>
      <c r="C50" s="364"/>
      <c r="D50" s="364"/>
      <c r="E50" s="388"/>
      <c r="F50" s="388"/>
      <c r="H50" s="388"/>
      <c r="I50" s="364"/>
      <c r="J50" s="390"/>
      <c r="K50" s="364"/>
      <c r="L50" s="388"/>
      <c r="M50" s="389"/>
      <c r="N50" s="389"/>
      <c r="O50" s="389"/>
      <c r="P50" s="358"/>
      <c r="Q50" s="359"/>
      <c r="R50" s="360"/>
    </row>
    <row r="51" spans="1:18" s="361" customFormat="1" ht="9.6" hidden="1" customHeight="1">
      <c r="A51" s="386"/>
      <c r="B51" s="388"/>
      <c r="C51" s="388"/>
      <c r="D51" s="364"/>
      <c r="E51" s="388"/>
      <c r="F51" s="388"/>
      <c r="G51" s="388"/>
      <c r="H51" s="388"/>
      <c r="I51" s="364"/>
      <c r="J51" s="388"/>
      <c r="K51" s="388"/>
      <c r="L51" s="388"/>
      <c r="M51" s="389"/>
      <c r="N51" s="389"/>
      <c r="O51" s="389"/>
      <c r="P51" s="358"/>
      <c r="Q51" s="359"/>
      <c r="R51" s="360"/>
    </row>
    <row r="52" spans="1:18" s="361" customFormat="1" ht="9.6" hidden="1" customHeight="1">
      <c r="A52" s="386"/>
      <c r="B52" s="364"/>
      <c r="C52" s="364"/>
      <c r="D52" s="364"/>
      <c r="E52" s="388"/>
      <c r="F52" s="388"/>
      <c r="H52" s="390"/>
      <c r="I52" s="364"/>
      <c r="J52" s="388"/>
      <c r="K52" s="388"/>
      <c r="L52" s="388"/>
      <c r="M52" s="389"/>
      <c r="N52" s="389"/>
      <c r="O52" s="389"/>
      <c r="P52" s="358"/>
      <c r="Q52" s="359"/>
      <c r="R52" s="360"/>
    </row>
    <row r="53" spans="1:18" s="361" customFormat="1" ht="9.6" hidden="1" customHeight="1">
      <c r="A53" s="387"/>
      <c r="B53" s="388"/>
      <c r="C53" s="388"/>
      <c r="D53" s="364"/>
      <c r="E53" s="388"/>
      <c r="F53" s="388"/>
      <c r="G53" s="388"/>
      <c r="H53" s="388"/>
      <c r="I53" s="364"/>
      <c r="J53" s="388"/>
      <c r="K53" s="388"/>
      <c r="L53" s="388"/>
      <c r="M53" s="388"/>
      <c r="N53" s="356"/>
      <c r="O53" s="356"/>
      <c r="P53" s="358"/>
      <c r="Q53" s="359"/>
      <c r="R53" s="360"/>
    </row>
    <row r="54" spans="1:18" s="361" customFormat="1" ht="9.6" hidden="1" customHeight="1">
      <c r="A54" s="386"/>
      <c r="B54" s="364"/>
      <c r="C54" s="364"/>
      <c r="D54" s="364"/>
      <c r="E54" s="381"/>
      <c r="F54" s="381"/>
      <c r="G54" s="385"/>
      <c r="H54" s="355"/>
      <c r="I54" s="373"/>
      <c r="J54" s="355"/>
      <c r="K54" s="355"/>
      <c r="L54" s="355"/>
      <c r="M54" s="376"/>
      <c r="N54" s="376"/>
      <c r="O54" s="376"/>
      <c r="P54" s="358"/>
      <c r="Q54" s="359"/>
      <c r="R54" s="360"/>
    </row>
    <row r="55" spans="1:18" s="361" customFormat="1" ht="9.6" hidden="1" customHeight="1">
      <c r="A55" s="387"/>
      <c r="B55" s="388"/>
      <c r="C55" s="388"/>
      <c r="D55" s="364"/>
      <c r="E55" s="388"/>
      <c r="F55" s="388"/>
      <c r="G55" s="388"/>
      <c r="H55" s="388"/>
      <c r="I55" s="364"/>
      <c r="J55" s="388"/>
      <c r="K55" s="388"/>
      <c r="L55" s="388"/>
      <c r="M55" s="389"/>
      <c r="N55" s="389"/>
      <c r="O55" s="389"/>
      <c r="P55" s="358"/>
      <c r="Q55" s="359"/>
      <c r="R55" s="360"/>
    </row>
    <row r="56" spans="1:18" s="361" customFormat="1" ht="9.6" hidden="1" customHeight="1">
      <c r="A56" s="386"/>
      <c r="B56" s="364"/>
      <c r="C56" s="364"/>
      <c r="D56" s="364"/>
      <c r="E56" s="388"/>
      <c r="F56" s="388"/>
      <c r="H56" s="390"/>
      <c r="I56" s="364"/>
      <c r="J56" s="388"/>
      <c r="K56" s="388"/>
      <c r="L56" s="388"/>
      <c r="M56" s="389"/>
      <c r="N56" s="389"/>
      <c r="O56" s="389"/>
      <c r="P56" s="358"/>
      <c r="Q56" s="359"/>
      <c r="R56" s="360"/>
    </row>
    <row r="57" spans="1:18" s="361" customFormat="1" ht="9.6" hidden="1" customHeight="1">
      <c r="A57" s="386"/>
      <c r="B57" s="388"/>
      <c r="C57" s="388"/>
      <c r="D57" s="364"/>
      <c r="E57" s="388"/>
      <c r="F57" s="388"/>
      <c r="G57" s="388"/>
      <c r="H57" s="388"/>
      <c r="I57" s="364"/>
      <c r="J57" s="388"/>
      <c r="K57" s="391"/>
      <c r="L57" s="388"/>
      <c r="M57" s="389"/>
      <c r="N57" s="389"/>
      <c r="O57" s="389"/>
      <c r="P57" s="358"/>
      <c r="Q57" s="359"/>
      <c r="R57" s="360"/>
    </row>
    <row r="58" spans="1:18" s="361" customFormat="1" ht="9.6" hidden="1" customHeight="1">
      <c r="A58" s="386"/>
      <c r="B58" s="364"/>
      <c r="C58" s="364"/>
      <c r="D58" s="364"/>
      <c r="E58" s="388"/>
      <c r="F58" s="388"/>
      <c r="H58" s="388"/>
      <c r="I58" s="364"/>
      <c r="J58" s="390"/>
      <c r="K58" s="364"/>
      <c r="L58" s="388"/>
      <c r="M58" s="389"/>
      <c r="N58" s="389"/>
      <c r="O58" s="389"/>
      <c r="P58" s="358"/>
      <c r="Q58" s="359"/>
      <c r="R58" s="360"/>
    </row>
    <row r="59" spans="1:18" s="361" customFormat="1" ht="9.6" hidden="1" customHeight="1">
      <c r="A59" s="386"/>
      <c r="B59" s="388"/>
      <c r="C59" s="388"/>
      <c r="D59" s="364"/>
      <c r="E59" s="388"/>
      <c r="F59" s="388"/>
      <c r="G59" s="388"/>
      <c r="H59" s="388"/>
      <c r="I59" s="364"/>
      <c r="J59" s="388"/>
      <c r="K59" s="388"/>
      <c r="L59" s="388"/>
      <c r="M59" s="389"/>
      <c r="N59" s="389"/>
      <c r="O59" s="389"/>
      <c r="P59" s="358"/>
      <c r="Q59" s="359"/>
      <c r="R59" s="392"/>
    </row>
    <row r="60" spans="1:18" s="361" customFormat="1" ht="9.6" hidden="1" customHeight="1">
      <c r="A60" s="386"/>
      <c r="B60" s="364"/>
      <c r="C60" s="364"/>
      <c r="D60" s="364"/>
      <c r="E60" s="388"/>
      <c r="F60" s="388"/>
      <c r="H60" s="390"/>
      <c r="I60" s="364"/>
      <c r="J60" s="388"/>
      <c r="K60" s="388"/>
      <c r="L60" s="388"/>
      <c r="M60" s="389"/>
      <c r="N60" s="389"/>
      <c r="O60" s="389"/>
      <c r="P60" s="358"/>
      <c r="Q60" s="359"/>
      <c r="R60" s="360"/>
    </row>
    <row r="61" spans="1:18" s="361" customFormat="1" ht="9.6" hidden="1" customHeight="1">
      <c r="A61" s="386"/>
      <c r="B61" s="388"/>
      <c r="C61" s="388"/>
      <c r="D61" s="364"/>
      <c r="E61" s="388"/>
      <c r="F61" s="388"/>
      <c r="G61" s="388"/>
      <c r="H61" s="388"/>
      <c r="I61" s="364"/>
      <c r="J61" s="388"/>
      <c r="K61" s="388"/>
      <c r="L61" s="388"/>
      <c r="M61" s="389"/>
      <c r="N61" s="389"/>
      <c r="O61" s="389"/>
      <c r="P61" s="358"/>
      <c r="Q61" s="359"/>
      <c r="R61" s="360"/>
    </row>
    <row r="62" spans="1:18" s="361" customFormat="1" ht="9.6" hidden="1" customHeight="1">
      <c r="A62" s="386"/>
      <c r="B62" s="364"/>
      <c r="C62" s="364"/>
      <c r="D62" s="364"/>
      <c r="E62" s="388"/>
      <c r="F62" s="388"/>
      <c r="H62" s="388"/>
      <c r="I62" s="364"/>
      <c r="J62" s="388"/>
      <c r="K62" s="388"/>
      <c r="L62" s="390"/>
      <c r="M62" s="364"/>
      <c r="N62" s="388"/>
      <c r="O62" s="389"/>
      <c r="P62" s="358"/>
      <c r="Q62" s="359"/>
      <c r="R62" s="360"/>
    </row>
    <row r="63" spans="1:18" s="361" customFormat="1" ht="9.6" hidden="1" customHeight="1">
      <c r="A63" s="386"/>
      <c r="B63" s="388"/>
      <c r="C63" s="388"/>
      <c r="D63" s="364"/>
      <c r="E63" s="388"/>
      <c r="F63" s="388"/>
      <c r="G63" s="388"/>
      <c r="H63" s="388"/>
      <c r="I63" s="364"/>
      <c r="J63" s="388"/>
      <c r="K63" s="388"/>
      <c r="L63" s="388"/>
      <c r="M63" s="389"/>
      <c r="N63" s="388"/>
      <c r="O63" s="389"/>
      <c r="P63" s="358"/>
      <c r="Q63" s="359"/>
      <c r="R63" s="360"/>
    </row>
    <row r="64" spans="1:18" s="361" customFormat="1" ht="9.6" hidden="1" customHeight="1">
      <c r="A64" s="386"/>
      <c r="B64" s="364"/>
      <c r="C64" s="364"/>
      <c r="D64" s="364"/>
      <c r="E64" s="388"/>
      <c r="F64" s="388"/>
      <c r="H64" s="390"/>
      <c r="I64" s="364"/>
      <c r="J64" s="388"/>
      <c r="K64" s="388"/>
      <c r="L64" s="388"/>
      <c r="M64" s="389"/>
      <c r="N64" s="389"/>
      <c r="O64" s="389"/>
      <c r="P64" s="358"/>
      <c r="Q64" s="359"/>
      <c r="R64" s="360"/>
    </row>
    <row r="65" spans="1:18" s="361" customFormat="1" ht="9.6" hidden="1" customHeight="1">
      <c r="A65" s="386"/>
      <c r="B65" s="388"/>
      <c r="C65" s="388"/>
      <c r="D65" s="364"/>
      <c r="E65" s="388"/>
      <c r="F65" s="388"/>
      <c r="G65" s="388"/>
      <c r="H65" s="388"/>
      <c r="I65" s="364"/>
      <c r="J65" s="388"/>
      <c r="K65" s="391"/>
      <c r="L65" s="388"/>
      <c r="M65" s="389"/>
      <c r="N65" s="389"/>
      <c r="O65" s="389"/>
      <c r="P65" s="358"/>
      <c r="Q65" s="359"/>
      <c r="R65" s="360"/>
    </row>
    <row r="66" spans="1:18" s="361" customFormat="1" ht="9.6" hidden="1" customHeight="1">
      <c r="A66" s="386"/>
      <c r="B66" s="364"/>
      <c r="C66" s="364"/>
      <c r="D66" s="364"/>
      <c r="E66" s="388"/>
      <c r="F66" s="388"/>
      <c r="H66" s="388"/>
      <c r="I66" s="364"/>
      <c r="J66" s="390"/>
      <c r="K66" s="364"/>
      <c r="L66" s="388"/>
      <c r="M66" s="389"/>
      <c r="N66" s="389"/>
      <c r="O66" s="389"/>
      <c r="P66" s="358"/>
      <c r="Q66" s="359"/>
      <c r="R66" s="360"/>
    </row>
    <row r="67" spans="1:18" s="361" customFormat="1" ht="9.6" hidden="1" customHeight="1">
      <c r="A67" s="386"/>
      <c r="B67" s="388"/>
      <c r="C67" s="388"/>
      <c r="D67" s="364"/>
      <c r="E67" s="388"/>
      <c r="F67" s="388"/>
      <c r="G67" s="388"/>
      <c r="H67" s="388"/>
      <c r="I67" s="364"/>
      <c r="J67" s="388"/>
      <c r="K67" s="388"/>
      <c r="L67" s="388"/>
      <c r="M67" s="389"/>
      <c r="N67" s="389"/>
      <c r="O67" s="389"/>
      <c r="P67" s="358"/>
      <c r="Q67" s="359"/>
      <c r="R67" s="360"/>
    </row>
    <row r="68" spans="1:18" s="361" customFormat="1" ht="9.6" hidden="1" customHeight="1">
      <c r="A68" s="386"/>
      <c r="B68" s="364"/>
      <c r="C68" s="364"/>
      <c r="D68" s="364"/>
      <c r="E68" s="388"/>
      <c r="F68" s="388"/>
      <c r="H68" s="390"/>
      <c r="I68" s="364"/>
      <c r="J68" s="388"/>
      <c r="K68" s="388"/>
      <c r="L68" s="388"/>
      <c r="M68" s="389"/>
      <c r="N68" s="389"/>
      <c r="O68" s="389"/>
      <c r="P68" s="358"/>
      <c r="Q68" s="359"/>
      <c r="R68" s="360"/>
    </row>
    <row r="69" spans="1:18" s="361" customFormat="1" ht="9.6" hidden="1" customHeight="1">
      <c r="A69" s="387"/>
      <c r="B69" s="388"/>
      <c r="C69" s="388"/>
      <c r="D69" s="364"/>
      <c r="E69" s="388"/>
      <c r="F69" s="388"/>
      <c r="G69" s="388"/>
      <c r="H69" s="388"/>
      <c r="I69" s="364"/>
      <c r="J69" s="388"/>
      <c r="K69" s="388"/>
      <c r="L69" s="388"/>
      <c r="M69" s="388"/>
      <c r="N69" s="356"/>
      <c r="O69" s="356"/>
      <c r="P69" s="358"/>
      <c r="Q69" s="359"/>
      <c r="R69" s="360"/>
    </row>
    <row r="70" spans="1:18" s="399" customFormat="1" ht="6.75" customHeight="1">
      <c r="A70" s="393"/>
      <c r="B70" s="393"/>
      <c r="C70" s="393"/>
      <c r="D70" s="393"/>
      <c r="E70" s="394"/>
      <c r="F70" s="394"/>
      <c r="G70" s="394"/>
      <c r="H70" s="394"/>
      <c r="I70" s="395"/>
      <c r="J70" s="396"/>
      <c r="K70" s="397"/>
      <c r="L70" s="396"/>
      <c r="M70" s="397"/>
      <c r="N70" s="396"/>
      <c r="O70" s="397"/>
      <c r="P70" s="396"/>
      <c r="Q70" s="397"/>
      <c r="R70" s="398"/>
    </row>
    <row r="71" spans="1:18" s="412" customFormat="1" ht="10.5" customHeight="1">
      <c r="A71" s="400" t="s">
        <v>23</v>
      </c>
      <c r="B71" s="401"/>
      <c r="C71" s="402"/>
      <c r="D71" s="403" t="s">
        <v>24</v>
      </c>
      <c r="E71" s="404" t="s">
        <v>25</v>
      </c>
      <c r="F71" s="403"/>
      <c r="G71" s="405"/>
      <c r="H71" s="406"/>
      <c r="I71" s="403" t="s">
        <v>24</v>
      </c>
      <c r="J71" s="404" t="s">
        <v>68</v>
      </c>
      <c r="K71" s="407"/>
      <c r="L71" s="404" t="s">
        <v>27</v>
      </c>
      <c r="M71" s="408"/>
      <c r="N71" s="409" t="s">
        <v>28</v>
      </c>
      <c r="O71" s="409"/>
      <c r="P71" s="410"/>
      <c r="Q71" s="411"/>
    </row>
    <row r="72" spans="1:18" s="412" customFormat="1" ht="9" customHeight="1">
      <c r="A72" s="413" t="s">
        <v>29</v>
      </c>
      <c r="B72" s="414"/>
      <c r="C72" s="415"/>
      <c r="D72" s="416">
        <v>1</v>
      </c>
      <c r="E72" s="417" t="str">
        <f>IF(D72&gt;$Q$79,,UPPER(VLOOKUP(D72,'[3]Girls 10 Si Consol Prep'!$A$7:$R$134,2)))</f>
        <v>WONG</v>
      </c>
      <c r="F72" s="418"/>
      <c r="G72" s="417"/>
      <c r="H72" s="419"/>
      <c r="I72" s="420" t="s">
        <v>30</v>
      </c>
      <c r="J72" s="414"/>
      <c r="K72" s="421"/>
      <c r="L72" s="414"/>
      <c r="M72" s="422"/>
      <c r="N72" s="423" t="s">
        <v>31</v>
      </c>
      <c r="O72" s="424"/>
      <c r="P72" s="424"/>
      <c r="Q72" s="425"/>
    </row>
    <row r="73" spans="1:18" s="412" customFormat="1" ht="9" customHeight="1">
      <c r="A73" s="413" t="s">
        <v>32</v>
      </c>
      <c r="B73" s="414"/>
      <c r="C73" s="415"/>
      <c r="D73" s="416">
        <v>2</v>
      </c>
      <c r="E73" s="417" t="str">
        <f>IF(D73&gt;$Q$79,,UPPER(VLOOKUP(D73,'[3]Girls 10 Si Consol Prep'!$A$7:$R$134,2)))</f>
        <v>SMITH</v>
      </c>
      <c r="F73" s="418"/>
      <c r="G73" s="417"/>
      <c r="H73" s="419"/>
      <c r="I73" s="420" t="s">
        <v>33</v>
      </c>
      <c r="J73" s="414"/>
      <c r="K73" s="421"/>
      <c r="L73" s="414"/>
      <c r="M73" s="422"/>
      <c r="N73" s="426"/>
      <c r="O73" s="427"/>
      <c r="P73" s="428"/>
      <c r="Q73" s="429"/>
    </row>
    <row r="74" spans="1:18" s="412" customFormat="1" ht="9" customHeight="1">
      <c r="A74" s="430" t="s">
        <v>34</v>
      </c>
      <c r="B74" s="428"/>
      <c r="C74" s="431"/>
      <c r="D74" s="416">
        <v>3</v>
      </c>
      <c r="E74" s="417">
        <f>IF(D74&gt;$Q$79,,UPPER(VLOOKUP(D74,'[3]Girls 10 Si Consol Prep'!$A$7:$R$134,2)))</f>
        <v>0</v>
      </c>
      <c r="F74" s="418"/>
      <c r="G74" s="417"/>
      <c r="H74" s="419"/>
      <c r="I74" s="420" t="s">
        <v>35</v>
      </c>
      <c r="J74" s="414"/>
      <c r="K74" s="421"/>
      <c r="L74" s="414"/>
      <c r="M74" s="422"/>
      <c r="N74" s="423" t="s">
        <v>36</v>
      </c>
      <c r="O74" s="424"/>
      <c r="P74" s="424"/>
      <c r="Q74" s="425"/>
    </row>
    <row r="75" spans="1:18" s="412" customFormat="1" ht="9" customHeight="1">
      <c r="A75" s="432"/>
      <c r="B75" s="339"/>
      <c r="C75" s="433"/>
      <c r="D75" s="416">
        <v>4</v>
      </c>
      <c r="E75" s="417">
        <f>IF(D75&gt;$Q$79,,UPPER(VLOOKUP(D75,'[3]Girls 10 Si Consol Prep'!$A$7:$R$134,2)))</f>
        <v>0</v>
      </c>
      <c r="F75" s="418"/>
      <c r="G75" s="417"/>
      <c r="H75" s="419"/>
      <c r="I75" s="420" t="s">
        <v>37</v>
      </c>
      <c r="J75" s="414"/>
      <c r="K75" s="421"/>
      <c r="L75" s="414"/>
      <c r="M75" s="422"/>
      <c r="N75" s="414"/>
      <c r="O75" s="421"/>
      <c r="P75" s="414"/>
      <c r="Q75" s="422"/>
    </row>
    <row r="76" spans="1:18" s="412" customFormat="1" ht="9" customHeight="1">
      <c r="A76" s="434" t="s">
        <v>38</v>
      </c>
      <c r="B76" s="435"/>
      <c r="C76" s="436"/>
      <c r="D76" s="416"/>
      <c r="E76" s="417"/>
      <c r="F76" s="418"/>
      <c r="G76" s="417"/>
      <c r="H76" s="419"/>
      <c r="I76" s="420" t="s">
        <v>39</v>
      </c>
      <c r="J76" s="414"/>
      <c r="K76" s="421"/>
      <c r="L76" s="414"/>
      <c r="M76" s="422"/>
      <c r="N76" s="428"/>
      <c r="O76" s="427"/>
      <c r="P76" s="428"/>
      <c r="Q76" s="429"/>
    </row>
    <row r="77" spans="1:18" s="412" customFormat="1" ht="9" customHeight="1">
      <c r="A77" s="413" t="s">
        <v>29</v>
      </c>
      <c r="B77" s="414"/>
      <c r="C77" s="415"/>
      <c r="D77" s="416"/>
      <c r="E77" s="417"/>
      <c r="F77" s="418"/>
      <c r="G77" s="417"/>
      <c r="H77" s="419"/>
      <c r="I77" s="420" t="s">
        <v>40</v>
      </c>
      <c r="J77" s="414"/>
      <c r="K77" s="421"/>
      <c r="L77" s="414"/>
      <c r="M77" s="422"/>
      <c r="N77" s="423" t="s">
        <v>41</v>
      </c>
      <c r="O77" s="424"/>
      <c r="P77" s="424"/>
      <c r="Q77" s="425"/>
    </row>
    <row r="78" spans="1:18" s="412" customFormat="1" ht="9" customHeight="1">
      <c r="A78" s="413" t="s">
        <v>42</v>
      </c>
      <c r="B78" s="414"/>
      <c r="C78" s="437"/>
      <c r="D78" s="416"/>
      <c r="E78" s="417"/>
      <c r="F78" s="418"/>
      <c r="G78" s="417"/>
      <c r="H78" s="419"/>
      <c r="I78" s="420" t="s">
        <v>43</v>
      </c>
      <c r="J78" s="414"/>
      <c r="K78" s="421"/>
      <c r="L78" s="414"/>
      <c r="M78" s="422"/>
      <c r="N78" s="414"/>
      <c r="O78" s="421"/>
      <c r="P78" s="414"/>
      <c r="Q78" s="422"/>
    </row>
    <row r="79" spans="1:18" s="412" customFormat="1" ht="9" customHeight="1">
      <c r="A79" s="430" t="s">
        <v>44</v>
      </c>
      <c r="B79" s="428"/>
      <c r="C79" s="438"/>
      <c r="D79" s="439"/>
      <c r="E79" s="440"/>
      <c r="F79" s="441"/>
      <c r="G79" s="440"/>
      <c r="H79" s="442"/>
      <c r="I79" s="443" t="s">
        <v>45</v>
      </c>
      <c r="J79" s="428"/>
      <c r="K79" s="427"/>
      <c r="L79" s="428"/>
      <c r="M79" s="429"/>
      <c r="N79" s="428" t="str">
        <f>Q4</f>
        <v>Lamech Kevin Clarke</v>
      </c>
      <c r="O79" s="427"/>
      <c r="P79" s="428"/>
      <c r="Q79" s="444">
        <f>MIN(4,'[3]Girls 10 Si Consol Prep'!R5)</f>
        <v>2</v>
      </c>
    </row>
  </sheetData>
  <mergeCells count="1">
    <mergeCell ref="A4:E4"/>
  </mergeCells>
  <conditionalFormatting sqref="F67:H67 F51:H51 F53:H53 F39:H39 F41:H41 F43:H43 F45:H45 F47:H47 G23 G25 G27 G29 G31 G33 G35 G37 F49:H49 F69:H69 F55:H55 F57:H57 F59:H59 F61:H61 F63:H63 F65:H65 G7 G9 G11 G13 G15 G17 G19 G21">
    <cfRule type="expression" dxfId="378" priority="14" stopIfTrue="1">
      <formula>AND($D7&lt;9,$C7&gt;0)</formula>
    </cfRule>
  </conditionalFormatting>
  <conditionalFormatting sqref="H40 H60 J50 H24 H48 H32 J58 H68 H36 H56 J66 H64 J10 L46 H28 L14 J18 J26 J34 L30 L62 H44 J42 H52 H8 H16 H20 H12">
    <cfRule type="expression" dxfId="377" priority="11" stopIfTrue="1">
      <formula>AND($N$1="CU",H8="Umpire")</formula>
    </cfRule>
    <cfRule type="expression" dxfId="376" priority="12" stopIfTrue="1">
      <formula>AND($N$1="CU",H8&lt;&gt;"Umpire",I8&lt;&gt;"")</formula>
    </cfRule>
    <cfRule type="expression" dxfId="375" priority="13" stopIfTrue="1">
      <formula>AND($N$1="CU",H8&lt;&gt;"Umpire")</formula>
    </cfRule>
  </conditionalFormatting>
  <conditionalFormatting sqref="D53 D47 D45 D43 D41 D39 D69 D67 D49 D65 D63 D61 D59 D57 D55 D51">
    <cfRule type="expression" dxfId="374" priority="10" stopIfTrue="1">
      <formula>AND($D39&lt;9,$C39&gt;0)</formula>
    </cfRule>
  </conditionalFormatting>
  <conditionalFormatting sqref="E55 E57 E59 E61 E63 E65 E67 E69 E39 E41 E43 E45 E47 E49 E51 E53">
    <cfRule type="cellIs" dxfId="373" priority="8" stopIfTrue="1" operator="equal">
      <formula>"Bye"</formula>
    </cfRule>
    <cfRule type="expression" dxfId="372" priority="9" stopIfTrue="1">
      <formula>AND($D39&lt;9,$C39&gt;0)</formula>
    </cfRule>
  </conditionalFormatting>
  <conditionalFormatting sqref="L10 L18 L26 L34 N30 N62 L58 L66 N14 N46 L42 L50 J8 J12 J16 J20 J24 J28 J32 J36 J56 J60 J64 J68 J40 J44 J48 J52">
    <cfRule type="expression" dxfId="371" priority="6" stopIfTrue="1">
      <formula>I8="as"</formula>
    </cfRule>
    <cfRule type="expression" dxfId="370" priority="7" stopIfTrue="1">
      <formula>I8="bs"</formula>
    </cfRule>
  </conditionalFormatting>
  <conditionalFormatting sqref="B7 B9 B11 B13 B15 B17 B19 B21 B23 B25 B27 B29 B31 B33 B35 B37 B55 B57 B59 B61 B63 B65 B67 B69 B39 B41 B43 B45 B47 B49 B51 B53">
    <cfRule type="cellIs" dxfId="369" priority="4" stopIfTrue="1" operator="equal">
      <formula>"QA"</formula>
    </cfRule>
    <cfRule type="cellIs" dxfId="368" priority="5" stopIfTrue="1" operator="equal">
      <formula>"DA"</formula>
    </cfRule>
  </conditionalFormatting>
  <conditionalFormatting sqref="I8 I12 I16 I20 I24 I28 I32 I36 M30 M14 K10 K34 Q79 K18 K26">
    <cfRule type="expression" dxfId="367" priority="3" stopIfTrue="1">
      <formula>$N$1="CU"</formula>
    </cfRule>
  </conditionalFormatting>
  <conditionalFormatting sqref="E35 E37 E25 E33 E31 E29 E27 E23 E19 E21 E9 E17 E15 E13 E11 E7">
    <cfRule type="cellIs" dxfId="366" priority="2" stopIfTrue="1" operator="equal">
      <formula>"Bye"</formula>
    </cfRule>
  </conditionalFormatting>
  <conditionalFormatting sqref="D7 D9 D37 D13 D15 D17 D35 D21 D23 D25 D27 D29 D31 D33">
    <cfRule type="expression" dxfId="365" priority="1" stopIfTrue="1">
      <formula>$D7&lt;5</formula>
    </cfRule>
  </conditionalFormatting>
  <dataValidations count="1">
    <dataValidation type="list" allowBlank="1" showInputMessage="1" 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formula1>$T$7:$T$16</formula1>
    </dataValidation>
  </dataValidations>
  <printOptions horizontalCentered="1"/>
  <pageMargins left="0.35433070866141736" right="0.35433070866141736" top="1.1811023622047245" bottom="0.39370078740157483" header="0" footer="0"/>
  <pageSetup paperSize="9" orientation="landscape" horizontalDpi="4294967293" verticalDpi="4294967293"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sheetPr codeName="Sheet135">
    <tabColor rgb="FFFF00FF"/>
    <pageSetUpPr fitToPage="1"/>
  </sheetPr>
  <dimension ref="A1:T79"/>
  <sheetViews>
    <sheetView showGridLines="0" showZeros="0" workbookViewId="0">
      <selection activeCell="W13" sqref="W13"/>
    </sheetView>
  </sheetViews>
  <sheetFormatPr defaultRowHeight="12.75"/>
  <cols>
    <col min="1" max="2" width="3.28515625" style="254" customWidth="1"/>
    <col min="3" max="3" width="4.7109375" style="254" customWidth="1"/>
    <col min="4" max="4" width="4.28515625" style="254" customWidth="1"/>
    <col min="5" max="5" width="12.7109375" style="254" customWidth="1"/>
    <col min="6" max="6" width="2.7109375" style="254" customWidth="1"/>
    <col min="7" max="7" width="7.7109375" style="254" customWidth="1"/>
    <col min="8" max="8" width="5.85546875" style="254" customWidth="1"/>
    <col min="9" max="9" width="1.7109375" style="445" customWidth="1"/>
    <col min="10" max="10" width="10.7109375" style="254" customWidth="1"/>
    <col min="11" max="11" width="1.7109375" style="445" customWidth="1"/>
    <col min="12" max="12" width="10.7109375" style="254" customWidth="1"/>
    <col min="13" max="13" width="1.7109375" style="446" customWidth="1"/>
    <col min="14" max="14" width="10.7109375" style="254" customWidth="1"/>
    <col min="15" max="15" width="1.7109375" style="445" customWidth="1"/>
    <col min="16" max="16" width="10.7109375" style="254" customWidth="1"/>
    <col min="17" max="17" width="1.7109375" style="446" customWidth="1"/>
    <col min="18" max="18" width="9.140625" style="254" hidden="1" customWidth="1"/>
    <col min="19" max="19" width="8.7109375" style="254" customWidth="1"/>
    <col min="20" max="20" width="9.140625" style="254" hidden="1" customWidth="1"/>
    <col min="21" max="256" width="9.140625" style="254"/>
    <col min="257" max="258" width="3.28515625" style="254" customWidth="1"/>
    <col min="259" max="259" width="4.7109375" style="254" customWidth="1"/>
    <col min="260" max="260" width="4.28515625" style="254" customWidth="1"/>
    <col min="261" max="261" width="12.7109375" style="254" customWidth="1"/>
    <col min="262" max="262" width="2.7109375" style="254" customWidth="1"/>
    <col min="263" max="263" width="7.7109375" style="254" customWidth="1"/>
    <col min="264" max="264" width="5.85546875" style="254" customWidth="1"/>
    <col min="265" max="265" width="1.7109375" style="254" customWidth="1"/>
    <col min="266" max="266" width="10.7109375" style="254" customWidth="1"/>
    <col min="267" max="267" width="1.7109375" style="254" customWidth="1"/>
    <col min="268" max="268" width="10.7109375" style="254" customWidth="1"/>
    <col min="269" max="269" width="1.7109375" style="254" customWidth="1"/>
    <col min="270" max="270" width="10.7109375" style="254" customWidth="1"/>
    <col min="271" max="271" width="1.7109375" style="254" customWidth="1"/>
    <col min="272" max="272" width="10.7109375" style="254" customWidth="1"/>
    <col min="273" max="273" width="1.7109375" style="254" customWidth="1"/>
    <col min="274" max="274" width="0" style="254" hidden="1" customWidth="1"/>
    <col min="275" max="275" width="8.7109375" style="254" customWidth="1"/>
    <col min="276" max="276" width="0" style="254" hidden="1" customWidth="1"/>
    <col min="277" max="512" width="9.140625" style="254"/>
    <col min="513" max="514" width="3.28515625" style="254" customWidth="1"/>
    <col min="515" max="515" width="4.7109375" style="254" customWidth="1"/>
    <col min="516" max="516" width="4.28515625" style="254" customWidth="1"/>
    <col min="517" max="517" width="12.7109375" style="254" customWidth="1"/>
    <col min="518" max="518" width="2.7109375" style="254" customWidth="1"/>
    <col min="519" max="519" width="7.7109375" style="254" customWidth="1"/>
    <col min="520" max="520" width="5.85546875" style="254" customWidth="1"/>
    <col min="521" max="521" width="1.7109375" style="254" customWidth="1"/>
    <col min="522" max="522" width="10.7109375" style="254" customWidth="1"/>
    <col min="523" max="523" width="1.7109375" style="254" customWidth="1"/>
    <col min="524" max="524" width="10.7109375" style="254" customWidth="1"/>
    <col min="525" max="525" width="1.7109375" style="254" customWidth="1"/>
    <col min="526" max="526" width="10.7109375" style="254" customWidth="1"/>
    <col min="527" max="527" width="1.7109375" style="254" customWidth="1"/>
    <col min="528" max="528" width="10.7109375" style="254" customWidth="1"/>
    <col min="529" max="529" width="1.7109375" style="254" customWidth="1"/>
    <col min="530" max="530" width="0" style="254" hidden="1" customWidth="1"/>
    <col min="531" max="531" width="8.7109375" style="254" customWidth="1"/>
    <col min="532" max="532" width="0" style="254" hidden="1" customWidth="1"/>
    <col min="533" max="768" width="9.140625" style="254"/>
    <col min="769" max="770" width="3.28515625" style="254" customWidth="1"/>
    <col min="771" max="771" width="4.7109375" style="254" customWidth="1"/>
    <col min="772" max="772" width="4.28515625" style="254" customWidth="1"/>
    <col min="773" max="773" width="12.7109375" style="254" customWidth="1"/>
    <col min="774" max="774" width="2.7109375" style="254" customWidth="1"/>
    <col min="775" max="775" width="7.7109375" style="254" customWidth="1"/>
    <col min="776" max="776" width="5.85546875" style="254" customWidth="1"/>
    <col min="777" max="777" width="1.7109375" style="254" customWidth="1"/>
    <col min="778" max="778" width="10.7109375" style="254" customWidth="1"/>
    <col min="779" max="779" width="1.7109375" style="254" customWidth="1"/>
    <col min="780" max="780" width="10.7109375" style="254" customWidth="1"/>
    <col min="781" max="781" width="1.7109375" style="254" customWidth="1"/>
    <col min="782" max="782" width="10.7109375" style="254" customWidth="1"/>
    <col min="783" max="783" width="1.7109375" style="254" customWidth="1"/>
    <col min="784" max="784" width="10.7109375" style="254" customWidth="1"/>
    <col min="785" max="785" width="1.7109375" style="254" customWidth="1"/>
    <col min="786" max="786" width="0" style="254" hidden="1" customWidth="1"/>
    <col min="787" max="787" width="8.7109375" style="254" customWidth="1"/>
    <col min="788" max="788" width="0" style="254" hidden="1" customWidth="1"/>
    <col min="789" max="1024" width="9.140625" style="254"/>
    <col min="1025" max="1026" width="3.28515625" style="254" customWidth="1"/>
    <col min="1027" max="1027" width="4.7109375" style="254" customWidth="1"/>
    <col min="1028" max="1028" width="4.28515625" style="254" customWidth="1"/>
    <col min="1029" max="1029" width="12.7109375" style="254" customWidth="1"/>
    <col min="1030" max="1030" width="2.7109375" style="254" customWidth="1"/>
    <col min="1031" max="1031" width="7.7109375" style="254" customWidth="1"/>
    <col min="1032" max="1032" width="5.85546875" style="254" customWidth="1"/>
    <col min="1033" max="1033" width="1.7109375" style="254" customWidth="1"/>
    <col min="1034" max="1034" width="10.7109375" style="254" customWidth="1"/>
    <col min="1035" max="1035" width="1.7109375" style="254" customWidth="1"/>
    <col min="1036" max="1036" width="10.7109375" style="254" customWidth="1"/>
    <col min="1037" max="1037" width="1.7109375" style="254" customWidth="1"/>
    <col min="1038" max="1038" width="10.7109375" style="254" customWidth="1"/>
    <col min="1039" max="1039" width="1.7109375" style="254" customWidth="1"/>
    <col min="1040" max="1040" width="10.7109375" style="254" customWidth="1"/>
    <col min="1041" max="1041" width="1.7109375" style="254" customWidth="1"/>
    <col min="1042" max="1042" width="0" style="254" hidden="1" customWidth="1"/>
    <col min="1043" max="1043" width="8.7109375" style="254" customWidth="1"/>
    <col min="1044" max="1044" width="0" style="254" hidden="1" customWidth="1"/>
    <col min="1045" max="1280" width="9.140625" style="254"/>
    <col min="1281" max="1282" width="3.28515625" style="254" customWidth="1"/>
    <col min="1283" max="1283" width="4.7109375" style="254" customWidth="1"/>
    <col min="1284" max="1284" width="4.28515625" style="254" customWidth="1"/>
    <col min="1285" max="1285" width="12.7109375" style="254" customWidth="1"/>
    <col min="1286" max="1286" width="2.7109375" style="254" customWidth="1"/>
    <col min="1287" max="1287" width="7.7109375" style="254" customWidth="1"/>
    <col min="1288" max="1288" width="5.85546875" style="254" customWidth="1"/>
    <col min="1289" max="1289" width="1.7109375" style="254" customWidth="1"/>
    <col min="1290" max="1290" width="10.7109375" style="254" customWidth="1"/>
    <col min="1291" max="1291" width="1.7109375" style="254" customWidth="1"/>
    <col min="1292" max="1292" width="10.7109375" style="254" customWidth="1"/>
    <col min="1293" max="1293" width="1.7109375" style="254" customWidth="1"/>
    <col min="1294" max="1294" width="10.7109375" style="254" customWidth="1"/>
    <col min="1295" max="1295" width="1.7109375" style="254" customWidth="1"/>
    <col min="1296" max="1296" width="10.7109375" style="254" customWidth="1"/>
    <col min="1297" max="1297" width="1.7109375" style="254" customWidth="1"/>
    <col min="1298" max="1298" width="0" style="254" hidden="1" customWidth="1"/>
    <col min="1299" max="1299" width="8.7109375" style="254" customWidth="1"/>
    <col min="1300" max="1300" width="0" style="254" hidden="1" customWidth="1"/>
    <col min="1301" max="1536" width="9.140625" style="254"/>
    <col min="1537" max="1538" width="3.28515625" style="254" customWidth="1"/>
    <col min="1539" max="1539" width="4.7109375" style="254" customWidth="1"/>
    <col min="1540" max="1540" width="4.28515625" style="254" customWidth="1"/>
    <col min="1541" max="1541" width="12.7109375" style="254" customWidth="1"/>
    <col min="1542" max="1542" width="2.7109375" style="254" customWidth="1"/>
    <col min="1543" max="1543" width="7.7109375" style="254" customWidth="1"/>
    <col min="1544" max="1544" width="5.85546875" style="254" customWidth="1"/>
    <col min="1545" max="1545" width="1.7109375" style="254" customWidth="1"/>
    <col min="1546" max="1546" width="10.7109375" style="254" customWidth="1"/>
    <col min="1547" max="1547" width="1.7109375" style="254" customWidth="1"/>
    <col min="1548" max="1548" width="10.7109375" style="254" customWidth="1"/>
    <col min="1549" max="1549" width="1.7109375" style="254" customWidth="1"/>
    <col min="1550" max="1550" width="10.7109375" style="254" customWidth="1"/>
    <col min="1551" max="1551" width="1.7109375" style="254" customWidth="1"/>
    <col min="1552" max="1552" width="10.7109375" style="254" customWidth="1"/>
    <col min="1553" max="1553" width="1.7109375" style="254" customWidth="1"/>
    <col min="1554" max="1554" width="0" style="254" hidden="1" customWidth="1"/>
    <col min="1555" max="1555" width="8.7109375" style="254" customWidth="1"/>
    <col min="1556" max="1556" width="0" style="254" hidden="1" customWidth="1"/>
    <col min="1557" max="1792" width="9.140625" style="254"/>
    <col min="1793" max="1794" width="3.28515625" style="254" customWidth="1"/>
    <col min="1795" max="1795" width="4.7109375" style="254" customWidth="1"/>
    <col min="1796" max="1796" width="4.28515625" style="254" customWidth="1"/>
    <col min="1797" max="1797" width="12.7109375" style="254" customWidth="1"/>
    <col min="1798" max="1798" width="2.7109375" style="254" customWidth="1"/>
    <col min="1799" max="1799" width="7.7109375" style="254" customWidth="1"/>
    <col min="1800" max="1800" width="5.85546875" style="254" customWidth="1"/>
    <col min="1801" max="1801" width="1.7109375" style="254" customWidth="1"/>
    <col min="1802" max="1802" width="10.7109375" style="254" customWidth="1"/>
    <col min="1803" max="1803" width="1.7109375" style="254" customWidth="1"/>
    <col min="1804" max="1804" width="10.7109375" style="254" customWidth="1"/>
    <col min="1805" max="1805" width="1.7109375" style="254" customWidth="1"/>
    <col min="1806" max="1806" width="10.7109375" style="254" customWidth="1"/>
    <col min="1807" max="1807" width="1.7109375" style="254" customWidth="1"/>
    <col min="1808" max="1808" width="10.7109375" style="254" customWidth="1"/>
    <col min="1809" max="1809" width="1.7109375" style="254" customWidth="1"/>
    <col min="1810" max="1810" width="0" style="254" hidden="1" customWidth="1"/>
    <col min="1811" max="1811" width="8.7109375" style="254" customWidth="1"/>
    <col min="1812" max="1812" width="0" style="254" hidden="1" customWidth="1"/>
    <col min="1813" max="2048" width="9.140625" style="254"/>
    <col min="2049" max="2050" width="3.28515625" style="254" customWidth="1"/>
    <col min="2051" max="2051" width="4.7109375" style="254" customWidth="1"/>
    <col min="2052" max="2052" width="4.28515625" style="254" customWidth="1"/>
    <col min="2053" max="2053" width="12.7109375" style="254" customWidth="1"/>
    <col min="2054" max="2054" width="2.7109375" style="254" customWidth="1"/>
    <col min="2055" max="2055" width="7.7109375" style="254" customWidth="1"/>
    <col min="2056" max="2056" width="5.85546875" style="254" customWidth="1"/>
    <col min="2057" max="2057" width="1.7109375" style="254" customWidth="1"/>
    <col min="2058" max="2058" width="10.7109375" style="254" customWidth="1"/>
    <col min="2059" max="2059" width="1.7109375" style="254" customWidth="1"/>
    <col min="2060" max="2060" width="10.7109375" style="254" customWidth="1"/>
    <col min="2061" max="2061" width="1.7109375" style="254" customWidth="1"/>
    <col min="2062" max="2062" width="10.7109375" style="254" customWidth="1"/>
    <col min="2063" max="2063" width="1.7109375" style="254" customWidth="1"/>
    <col min="2064" max="2064" width="10.7109375" style="254" customWidth="1"/>
    <col min="2065" max="2065" width="1.7109375" style="254" customWidth="1"/>
    <col min="2066" max="2066" width="0" style="254" hidden="1" customWidth="1"/>
    <col min="2067" max="2067" width="8.7109375" style="254" customWidth="1"/>
    <col min="2068" max="2068" width="0" style="254" hidden="1" customWidth="1"/>
    <col min="2069" max="2304" width="9.140625" style="254"/>
    <col min="2305" max="2306" width="3.28515625" style="254" customWidth="1"/>
    <col min="2307" max="2307" width="4.7109375" style="254" customWidth="1"/>
    <col min="2308" max="2308" width="4.28515625" style="254" customWidth="1"/>
    <col min="2309" max="2309" width="12.7109375" style="254" customWidth="1"/>
    <col min="2310" max="2310" width="2.7109375" style="254" customWidth="1"/>
    <col min="2311" max="2311" width="7.7109375" style="254" customWidth="1"/>
    <col min="2312" max="2312" width="5.85546875" style="254" customWidth="1"/>
    <col min="2313" max="2313" width="1.7109375" style="254" customWidth="1"/>
    <col min="2314" max="2314" width="10.7109375" style="254" customWidth="1"/>
    <col min="2315" max="2315" width="1.7109375" style="254" customWidth="1"/>
    <col min="2316" max="2316" width="10.7109375" style="254" customWidth="1"/>
    <col min="2317" max="2317" width="1.7109375" style="254" customWidth="1"/>
    <col min="2318" max="2318" width="10.7109375" style="254" customWidth="1"/>
    <col min="2319" max="2319" width="1.7109375" style="254" customWidth="1"/>
    <col min="2320" max="2320" width="10.7109375" style="254" customWidth="1"/>
    <col min="2321" max="2321" width="1.7109375" style="254" customWidth="1"/>
    <col min="2322" max="2322" width="0" style="254" hidden="1" customWidth="1"/>
    <col min="2323" max="2323" width="8.7109375" style="254" customWidth="1"/>
    <col min="2324" max="2324" width="0" style="254" hidden="1" customWidth="1"/>
    <col min="2325" max="2560" width="9.140625" style="254"/>
    <col min="2561" max="2562" width="3.28515625" style="254" customWidth="1"/>
    <col min="2563" max="2563" width="4.7109375" style="254" customWidth="1"/>
    <col min="2564" max="2564" width="4.28515625" style="254" customWidth="1"/>
    <col min="2565" max="2565" width="12.7109375" style="254" customWidth="1"/>
    <col min="2566" max="2566" width="2.7109375" style="254" customWidth="1"/>
    <col min="2567" max="2567" width="7.7109375" style="254" customWidth="1"/>
    <col min="2568" max="2568" width="5.85546875" style="254" customWidth="1"/>
    <col min="2569" max="2569" width="1.7109375" style="254" customWidth="1"/>
    <col min="2570" max="2570" width="10.7109375" style="254" customWidth="1"/>
    <col min="2571" max="2571" width="1.7109375" style="254" customWidth="1"/>
    <col min="2572" max="2572" width="10.7109375" style="254" customWidth="1"/>
    <col min="2573" max="2573" width="1.7109375" style="254" customWidth="1"/>
    <col min="2574" max="2574" width="10.7109375" style="254" customWidth="1"/>
    <col min="2575" max="2575" width="1.7109375" style="254" customWidth="1"/>
    <col min="2576" max="2576" width="10.7109375" style="254" customWidth="1"/>
    <col min="2577" max="2577" width="1.7109375" style="254" customWidth="1"/>
    <col min="2578" max="2578" width="0" style="254" hidden="1" customWidth="1"/>
    <col min="2579" max="2579" width="8.7109375" style="254" customWidth="1"/>
    <col min="2580" max="2580" width="0" style="254" hidden="1" customWidth="1"/>
    <col min="2581" max="2816" width="9.140625" style="254"/>
    <col min="2817" max="2818" width="3.28515625" style="254" customWidth="1"/>
    <col min="2819" max="2819" width="4.7109375" style="254" customWidth="1"/>
    <col min="2820" max="2820" width="4.28515625" style="254" customWidth="1"/>
    <col min="2821" max="2821" width="12.7109375" style="254" customWidth="1"/>
    <col min="2822" max="2822" width="2.7109375" style="254" customWidth="1"/>
    <col min="2823" max="2823" width="7.7109375" style="254" customWidth="1"/>
    <col min="2824" max="2824" width="5.85546875" style="254" customWidth="1"/>
    <col min="2825" max="2825" width="1.7109375" style="254" customWidth="1"/>
    <col min="2826" max="2826" width="10.7109375" style="254" customWidth="1"/>
    <col min="2827" max="2827" width="1.7109375" style="254" customWidth="1"/>
    <col min="2828" max="2828" width="10.7109375" style="254" customWidth="1"/>
    <col min="2829" max="2829" width="1.7109375" style="254" customWidth="1"/>
    <col min="2830" max="2830" width="10.7109375" style="254" customWidth="1"/>
    <col min="2831" max="2831" width="1.7109375" style="254" customWidth="1"/>
    <col min="2832" max="2832" width="10.7109375" style="254" customWidth="1"/>
    <col min="2833" max="2833" width="1.7109375" style="254" customWidth="1"/>
    <col min="2834" max="2834" width="0" style="254" hidden="1" customWidth="1"/>
    <col min="2835" max="2835" width="8.7109375" style="254" customWidth="1"/>
    <col min="2836" max="2836" width="0" style="254" hidden="1" customWidth="1"/>
    <col min="2837" max="3072" width="9.140625" style="254"/>
    <col min="3073" max="3074" width="3.28515625" style="254" customWidth="1"/>
    <col min="3075" max="3075" width="4.7109375" style="254" customWidth="1"/>
    <col min="3076" max="3076" width="4.28515625" style="254" customWidth="1"/>
    <col min="3077" max="3077" width="12.7109375" style="254" customWidth="1"/>
    <col min="3078" max="3078" width="2.7109375" style="254" customWidth="1"/>
    <col min="3079" max="3079" width="7.7109375" style="254" customWidth="1"/>
    <col min="3080" max="3080" width="5.85546875" style="254" customWidth="1"/>
    <col min="3081" max="3081" width="1.7109375" style="254" customWidth="1"/>
    <col min="3082" max="3082" width="10.7109375" style="254" customWidth="1"/>
    <col min="3083" max="3083" width="1.7109375" style="254" customWidth="1"/>
    <col min="3084" max="3084" width="10.7109375" style="254" customWidth="1"/>
    <col min="3085" max="3085" width="1.7109375" style="254" customWidth="1"/>
    <col min="3086" max="3086" width="10.7109375" style="254" customWidth="1"/>
    <col min="3087" max="3087" width="1.7109375" style="254" customWidth="1"/>
    <col min="3088" max="3088" width="10.7109375" style="254" customWidth="1"/>
    <col min="3089" max="3089" width="1.7109375" style="254" customWidth="1"/>
    <col min="3090" max="3090" width="0" style="254" hidden="1" customWidth="1"/>
    <col min="3091" max="3091" width="8.7109375" style="254" customWidth="1"/>
    <col min="3092" max="3092" width="0" style="254" hidden="1" customWidth="1"/>
    <col min="3093" max="3328" width="9.140625" style="254"/>
    <col min="3329" max="3330" width="3.28515625" style="254" customWidth="1"/>
    <col min="3331" max="3331" width="4.7109375" style="254" customWidth="1"/>
    <col min="3332" max="3332" width="4.28515625" style="254" customWidth="1"/>
    <col min="3333" max="3333" width="12.7109375" style="254" customWidth="1"/>
    <col min="3334" max="3334" width="2.7109375" style="254" customWidth="1"/>
    <col min="3335" max="3335" width="7.7109375" style="254" customWidth="1"/>
    <col min="3336" max="3336" width="5.85546875" style="254" customWidth="1"/>
    <col min="3337" max="3337" width="1.7109375" style="254" customWidth="1"/>
    <col min="3338" max="3338" width="10.7109375" style="254" customWidth="1"/>
    <col min="3339" max="3339" width="1.7109375" style="254" customWidth="1"/>
    <col min="3340" max="3340" width="10.7109375" style="254" customWidth="1"/>
    <col min="3341" max="3341" width="1.7109375" style="254" customWidth="1"/>
    <col min="3342" max="3342" width="10.7109375" style="254" customWidth="1"/>
    <col min="3343" max="3343" width="1.7109375" style="254" customWidth="1"/>
    <col min="3344" max="3344" width="10.7109375" style="254" customWidth="1"/>
    <col min="3345" max="3345" width="1.7109375" style="254" customWidth="1"/>
    <col min="3346" max="3346" width="0" style="254" hidden="1" customWidth="1"/>
    <col min="3347" max="3347" width="8.7109375" style="254" customWidth="1"/>
    <col min="3348" max="3348" width="0" style="254" hidden="1" customWidth="1"/>
    <col min="3349" max="3584" width="9.140625" style="254"/>
    <col min="3585" max="3586" width="3.28515625" style="254" customWidth="1"/>
    <col min="3587" max="3587" width="4.7109375" style="254" customWidth="1"/>
    <col min="3588" max="3588" width="4.28515625" style="254" customWidth="1"/>
    <col min="3589" max="3589" width="12.7109375" style="254" customWidth="1"/>
    <col min="3590" max="3590" width="2.7109375" style="254" customWidth="1"/>
    <col min="3591" max="3591" width="7.7109375" style="254" customWidth="1"/>
    <col min="3592" max="3592" width="5.85546875" style="254" customWidth="1"/>
    <col min="3593" max="3593" width="1.7109375" style="254" customWidth="1"/>
    <col min="3594" max="3594" width="10.7109375" style="254" customWidth="1"/>
    <col min="3595" max="3595" width="1.7109375" style="254" customWidth="1"/>
    <col min="3596" max="3596" width="10.7109375" style="254" customWidth="1"/>
    <col min="3597" max="3597" width="1.7109375" style="254" customWidth="1"/>
    <col min="3598" max="3598" width="10.7109375" style="254" customWidth="1"/>
    <col min="3599" max="3599" width="1.7109375" style="254" customWidth="1"/>
    <col min="3600" max="3600" width="10.7109375" style="254" customWidth="1"/>
    <col min="3601" max="3601" width="1.7109375" style="254" customWidth="1"/>
    <col min="3602" max="3602" width="0" style="254" hidden="1" customWidth="1"/>
    <col min="3603" max="3603" width="8.7109375" style="254" customWidth="1"/>
    <col min="3604" max="3604" width="0" style="254" hidden="1" customWidth="1"/>
    <col min="3605" max="3840" width="9.140625" style="254"/>
    <col min="3841" max="3842" width="3.28515625" style="254" customWidth="1"/>
    <col min="3843" max="3843" width="4.7109375" style="254" customWidth="1"/>
    <col min="3844" max="3844" width="4.28515625" style="254" customWidth="1"/>
    <col min="3845" max="3845" width="12.7109375" style="254" customWidth="1"/>
    <col min="3846" max="3846" width="2.7109375" style="254" customWidth="1"/>
    <col min="3847" max="3847" width="7.7109375" style="254" customWidth="1"/>
    <col min="3848" max="3848" width="5.85546875" style="254" customWidth="1"/>
    <col min="3849" max="3849" width="1.7109375" style="254" customWidth="1"/>
    <col min="3850" max="3850" width="10.7109375" style="254" customWidth="1"/>
    <col min="3851" max="3851" width="1.7109375" style="254" customWidth="1"/>
    <col min="3852" max="3852" width="10.7109375" style="254" customWidth="1"/>
    <col min="3853" max="3853" width="1.7109375" style="254" customWidth="1"/>
    <col min="3854" max="3854" width="10.7109375" style="254" customWidth="1"/>
    <col min="3855" max="3855" width="1.7109375" style="254" customWidth="1"/>
    <col min="3856" max="3856" width="10.7109375" style="254" customWidth="1"/>
    <col min="3857" max="3857" width="1.7109375" style="254" customWidth="1"/>
    <col min="3858" max="3858" width="0" style="254" hidden="1" customWidth="1"/>
    <col min="3859" max="3859" width="8.7109375" style="254" customWidth="1"/>
    <col min="3860" max="3860" width="0" style="254" hidden="1" customWidth="1"/>
    <col min="3861" max="4096" width="9.140625" style="254"/>
    <col min="4097" max="4098" width="3.28515625" style="254" customWidth="1"/>
    <col min="4099" max="4099" width="4.7109375" style="254" customWidth="1"/>
    <col min="4100" max="4100" width="4.28515625" style="254" customWidth="1"/>
    <col min="4101" max="4101" width="12.7109375" style="254" customWidth="1"/>
    <col min="4102" max="4102" width="2.7109375" style="254" customWidth="1"/>
    <col min="4103" max="4103" width="7.7109375" style="254" customWidth="1"/>
    <col min="4104" max="4104" width="5.85546875" style="254" customWidth="1"/>
    <col min="4105" max="4105" width="1.7109375" style="254" customWidth="1"/>
    <col min="4106" max="4106" width="10.7109375" style="254" customWidth="1"/>
    <col min="4107" max="4107" width="1.7109375" style="254" customWidth="1"/>
    <col min="4108" max="4108" width="10.7109375" style="254" customWidth="1"/>
    <col min="4109" max="4109" width="1.7109375" style="254" customWidth="1"/>
    <col min="4110" max="4110" width="10.7109375" style="254" customWidth="1"/>
    <col min="4111" max="4111" width="1.7109375" style="254" customWidth="1"/>
    <col min="4112" max="4112" width="10.7109375" style="254" customWidth="1"/>
    <col min="4113" max="4113" width="1.7109375" style="254" customWidth="1"/>
    <col min="4114" max="4114" width="0" style="254" hidden="1" customWidth="1"/>
    <col min="4115" max="4115" width="8.7109375" style="254" customWidth="1"/>
    <col min="4116" max="4116" width="0" style="254" hidden="1" customWidth="1"/>
    <col min="4117" max="4352" width="9.140625" style="254"/>
    <col min="4353" max="4354" width="3.28515625" style="254" customWidth="1"/>
    <col min="4355" max="4355" width="4.7109375" style="254" customWidth="1"/>
    <col min="4356" max="4356" width="4.28515625" style="254" customWidth="1"/>
    <col min="4357" max="4357" width="12.7109375" style="254" customWidth="1"/>
    <col min="4358" max="4358" width="2.7109375" style="254" customWidth="1"/>
    <col min="4359" max="4359" width="7.7109375" style="254" customWidth="1"/>
    <col min="4360" max="4360" width="5.85546875" style="254" customWidth="1"/>
    <col min="4361" max="4361" width="1.7109375" style="254" customWidth="1"/>
    <col min="4362" max="4362" width="10.7109375" style="254" customWidth="1"/>
    <col min="4363" max="4363" width="1.7109375" style="254" customWidth="1"/>
    <col min="4364" max="4364" width="10.7109375" style="254" customWidth="1"/>
    <col min="4365" max="4365" width="1.7109375" style="254" customWidth="1"/>
    <col min="4366" max="4366" width="10.7109375" style="254" customWidth="1"/>
    <col min="4367" max="4367" width="1.7109375" style="254" customWidth="1"/>
    <col min="4368" max="4368" width="10.7109375" style="254" customWidth="1"/>
    <col min="4369" max="4369" width="1.7109375" style="254" customWidth="1"/>
    <col min="4370" max="4370" width="0" style="254" hidden="1" customWidth="1"/>
    <col min="4371" max="4371" width="8.7109375" style="254" customWidth="1"/>
    <col min="4372" max="4372" width="0" style="254" hidden="1" customWidth="1"/>
    <col min="4373" max="4608" width="9.140625" style="254"/>
    <col min="4609" max="4610" width="3.28515625" style="254" customWidth="1"/>
    <col min="4611" max="4611" width="4.7109375" style="254" customWidth="1"/>
    <col min="4612" max="4612" width="4.28515625" style="254" customWidth="1"/>
    <col min="4613" max="4613" width="12.7109375" style="254" customWidth="1"/>
    <col min="4614" max="4614" width="2.7109375" style="254" customWidth="1"/>
    <col min="4615" max="4615" width="7.7109375" style="254" customWidth="1"/>
    <col min="4616" max="4616" width="5.85546875" style="254" customWidth="1"/>
    <col min="4617" max="4617" width="1.7109375" style="254" customWidth="1"/>
    <col min="4618" max="4618" width="10.7109375" style="254" customWidth="1"/>
    <col min="4619" max="4619" width="1.7109375" style="254" customWidth="1"/>
    <col min="4620" max="4620" width="10.7109375" style="254" customWidth="1"/>
    <col min="4621" max="4621" width="1.7109375" style="254" customWidth="1"/>
    <col min="4622" max="4622" width="10.7109375" style="254" customWidth="1"/>
    <col min="4623" max="4623" width="1.7109375" style="254" customWidth="1"/>
    <col min="4624" max="4624" width="10.7109375" style="254" customWidth="1"/>
    <col min="4625" max="4625" width="1.7109375" style="254" customWidth="1"/>
    <col min="4626" max="4626" width="0" style="254" hidden="1" customWidth="1"/>
    <col min="4627" max="4627" width="8.7109375" style="254" customWidth="1"/>
    <col min="4628" max="4628" width="0" style="254" hidden="1" customWidth="1"/>
    <col min="4629" max="4864" width="9.140625" style="254"/>
    <col min="4865" max="4866" width="3.28515625" style="254" customWidth="1"/>
    <col min="4867" max="4867" width="4.7109375" style="254" customWidth="1"/>
    <col min="4868" max="4868" width="4.28515625" style="254" customWidth="1"/>
    <col min="4869" max="4869" width="12.7109375" style="254" customWidth="1"/>
    <col min="4870" max="4870" width="2.7109375" style="254" customWidth="1"/>
    <col min="4871" max="4871" width="7.7109375" style="254" customWidth="1"/>
    <col min="4872" max="4872" width="5.85546875" style="254" customWidth="1"/>
    <col min="4873" max="4873" width="1.7109375" style="254" customWidth="1"/>
    <col min="4874" max="4874" width="10.7109375" style="254" customWidth="1"/>
    <col min="4875" max="4875" width="1.7109375" style="254" customWidth="1"/>
    <col min="4876" max="4876" width="10.7109375" style="254" customWidth="1"/>
    <col min="4877" max="4877" width="1.7109375" style="254" customWidth="1"/>
    <col min="4878" max="4878" width="10.7109375" style="254" customWidth="1"/>
    <col min="4879" max="4879" width="1.7109375" style="254" customWidth="1"/>
    <col min="4880" max="4880" width="10.7109375" style="254" customWidth="1"/>
    <col min="4881" max="4881" width="1.7109375" style="254" customWidth="1"/>
    <col min="4882" max="4882" width="0" style="254" hidden="1" customWidth="1"/>
    <col min="4883" max="4883" width="8.7109375" style="254" customWidth="1"/>
    <col min="4884" max="4884" width="0" style="254" hidden="1" customWidth="1"/>
    <col min="4885" max="5120" width="9.140625" style="254"/>
    <col min="5121" max="5122" width="3.28515625" style="254" customWidth="1"/>
    <col min="5123" max="5123" width="4.7109375" style="254" customWidth="1"/>
    <col min="5124" max="5124" width="4.28515625" style="254" customWidth="1"/>
    <col min="5125" max="5125" width="12.7109375" style="254" customWidth="1"/>
    <col min="5126" max="5126" width="2.7109375" style="254" customWidth="1"/>
    <col min="5127" max="5127" width="7.7109375" style="254" customWidth="1"/>
    <col min="5128" max="5128" width="5.85546875" style="254" customWidth="1"/>
    <col min="5129" max="5129" width="1.7109375" style="254" customWidth="1"/>
    <col min="5130" max="5130" width="10.7109375" style="254" customWidth="1"/>
    <col min="5131" max="5131" width="1.7109375" style="254" customWidth="1"/>
    <col min="5132" max="5132" width="10.7109375" style="254" customWidth="1"/>
    <col min="5133" max="5133" width="1.7109375" style="254" customWidth="1"/>
    <col min="5134" max="5134" width="10.7109375" style="254" customWidth="1"/>
    <col min="5135" max="5135" width="1.7109375" style="254" customWidth="1"/>
    <col min="5136" max="5136" width="10.7109375" style="254" customWidth="1"/>
    <col min="5137" max="5137" width="1.7109375" style="254" customWidth="1"/>
    <col min="5138" max="5138" width="0" style="254" hidden="1" customWidth="1"/>
    <col min="5139" max="5139" width="8.7109375" style="254" customWidth="1"/>
    <col min="5140" max="5140" width="0" style="254" hidden="1" customWidth="1"/>
    <col min="5141" max="5376" width="9.140625" style="254"/>
    <col min="5377" max="5378" width="3.28515625" style="254" customWidth="1"/>
    <col min="5379" max="5379" width="4.7109375" style="254" customWidth="1"/>
    <col min="5380" max="5380" width="4.28515625" style="254" customWidth="1"/>
    <col min="5381" max="5381" width="12.7109375" style="254" customWidth="1"/>
    <col min="5382" max="5382" width="2.7109375" style="254" customWidth="1"/>
    <col min="5383" max="5383" width="7.7109375" style="254" customWidth="1"/>
    <col min="5384" max="5384" width="5.85546875" style="254" customWidth="1"/>
    <col min="5385" max="5385" width="1.7109375" style="254" customWidth="1"/>
    <col min="5386" max="5386" width="10.7109375" style="254" customWidth="1"/>
    <col min="5387" max="5387" width="1.7109375" style="254" customWidth="1"/>
    <col min="5388" max="5388" width="10.7109375" style="254" customWidth="1"/>
    <col min="5389" max="5389" width="1.7109375" style="254" customWidth="1"/>
    <col min="5390" max="5390" width="10.7109375" style="254" customWidth="1"/>
    <col min="5391" max="5391" width="1.7109375" style="254" customWidth="1"/>
    <col min="5392" max="5392" width="10.7109375" style="254" customWidth="1"/>
    <col min="5393" max="5393" width="1.7109375" style="254" customWidth="1"/>
    <col min="5394" max="5394" width="0" style="254" hidden="1" customWidth="1"/>
    <col min="5395" max="5395" width="8.7109375" style="254" customWidth="1"/>
    <col min="5396" max="5396" width="0" style="254" hidden="1" customWidth="1"/>
    <col min="5397" max="5632" width="9.140625" style="254"/>
    <col min="5633" max="5634" width="3.28515625" style="254" customWidth="1"/>
    <col min="5635" max="5635" width="4.7109375" style="254" customWidth="1"/>
    <col min="5636" max="5636" width="4.28515625" style="254" customWidth="1"/>
    <col min="5637" max="5637" width="12.7109375" style="254" customWidth="1"/>
    <col min="5638" max="5638" width="2.7109375" style="254" customWidth="1"/>
    <col min="5639" max="5639" width="7.7109375" style="254" customWidth="1"/>
    <col min="5640" max="5640" width="5.85546875" style="254" customWidth="1"/>
    <col min="5641" max="5641" width="1.7109375" style="254" customWidth="1"/>
    <col min="5642" max="5642" width="10.7109375" style="254" customWidth="1"/>
    <col min="5643" max="5643" width="1.7109375" style="254" customWidth="1"/>
    <col min="5644" max="5644" width="10.7109375" style="254" customWidth="1"/>
    <col min="5645" max="5645" width="1.7109375" style="254" customWidth="1"/>
    <col min="5646" max="5646" width="10.7109375" style="254" customWidth="1"/>
    <col min="5647" max="5647" width="1.7109375" style="254" customWidth="1"/>
    <col min="5648" max="5648" width="10.7109375" style="254" customWidth="1"/>
    <col min="5649" max="5649" width="1.7109375" style="254" customWidth="1"/>
    <col min="5650" max="5650" width="0" style="254" hidden="1" customWidth="1"/>
    <col min="5651" max="5651" width="8.7109375" style="254" customWidth="1"/>
    <col min="5652" max="5652" width="0" style="254" hidden="1" customWidth="1"/>
    <col min="5653" max="5888" width="9.140625" style="254"/>
    <col min="5889" max="5890" width="3.28515625" style="254" customWidth="1"/>
    <col min="5891" max="5891" width="4.7109375" style="254" customWidth="1"/>
    <col min="5892" max="5892" width="4.28515625" style="254" customWidth="1"/>
    <col min="5893" max="5893" width="12.7109375" style="254" customWidth="1"/>
    <col min="5894" max="5894" width="2.7109375" style="254" customWidth="1"/>
    <col min="5895" max="5895" width="7.7109375" style="254" customWidth="1"/>
    <col min="5896" max="5896" width="5.85546875" style="254" customWidth="1"/>
    <col min="5897" max="5897" width="1.7109375" style="254" customWidth="1"/>
    <col min="5898" max="5898" width="10.7109375" style="254" customWidth="1"/>
    <col min="5899" max="5899" width="1.7109375" style="254" customWidth="1"/>
    <col min="5900" max="5900" width="10.7109375" style="254" customWidth="1"/>
    <col min="5901" max="5901" width="1.7109375" style="254" customWidth="1"/>
    <col min="5902" max="5902" width="10.7109375" style="254" customWidth="1"/>
    <col min="5903" max="5903" width="1.7109375" style="254" customWidth="1"/>
    <col min="5904" max="5904" width="10.7109375" style="254" customWidth="1"/>
    <col min="5905" max="5905" width="1.7109375" style="254" customWidth="1"/>
    <col min="5906" max="5906" width="0" style="254" hidden="1" customWidth="1"/>
    <col min="5907" max="5907" width="8.7109375" style="254" customWidth="1"/>
    <col min="5908" max="5908" width="0" style="254" hidden="1" customWidth="1"/>
    <col min="5909" max="6144" width="9.140625" style="254"/>
    <col min="6145" max="6146" width="3.28515625" style="254" customWidth="1"/>
    <col min="6147" max="6147" width="4.7109375" style="254" customWidth="1"/>
    <col min="6148" max="6148" width="4.28515625" style="254" customWidth="1"/>
    <col min="6149" max="6149" width="12.7109375" style="254" customWidth="1"/>
    <col min="6150" max="6150" width="2.7109375" style="254" customWidth="1"/>
    <col min="6151" max="6151" width="7.7109375" style="254" customWidth="1"/>
    <col min="6152" max="6152" width="5.85546875" style="254" customWidth="1"/>
    <col min="6153" max="6153" width="1.7109375" style="254" customWidth="1"/>
    <col min="6154" max="6154" width="10.7109375" style="254" customWidth="1"/>
    <col min="6155" max="6155" width="1.7109375" style="254" customWidth="1"/>
    <col min="6156" max="6156" width="10.7109375" style="254" customWidth="1"/>
    <col min="6157" max="6157" width="1.7109375" style="254" customWidth="1"/>
    <col min="6158" max="6158" width="10.7109375" style="254" customWidth="1"/>
    <col min="6159" max="6159" width="1.7109375" style="254" customWidth="1"/>
    <col min="6160" max="6160" width="10.7109375" style="254" customWidth="1"/>
    <col min="6161" max="6161" width="1.7109375" style="254" customWidth="1"/>
    <col min="6162" max="6162" width="0" style="254" hidden="1" customWidth="1"/>
    <col min="6163" max="6163" width="8.7109375" style="254" customWidth="1"/>
    <col min="6164" max="6164" width="0" style="254" hidden="1" customWidth="1"/>
    <col min="6165" max="6400" width="9.140625" style="254"/>
    <col min="6401" max="6402" width="3.28515625" style="254" customWidth="1"/>
    <col min="6403" max="6403" width="4.7109375" style="254" customWidth="1"/>
    <col min="6404" max="6404" width="4.28515625" style="254" customWidth="1"/>
    <col min="6405" max="6405" width="12.7109375" style="254" customWidth="1"/>
    <col min="6406" max="6406" width="2.7109375" style="254" customWidth="1"/>
    <col min="6407" max="6407" width="7.7109375" style="254" customWidth="1"/>
    <col min="6408" max="6408" width="5.85546875" style="254" customWidth="1"/>
    <col min="6409" max="6409" width="1.7109375" style="254" customWidth="1"/>
    <col min="6410" max="6410" width="10.7109375" style="254" customWidth="1"/>
    <col min="6411" max="6411" width="1.7109375" style="254" customWidth="1"/>
    <col min="6412" max="6412" width="10.7109375" style="254" customWidth="1"/>
    <col min="6413" max="6413" width="1.7109375" style="254" customWidth="1"/>
    <col min="6414" max="6414" width="10.7109375" style="254" customWidth="1"/>
    <col min="6415" max="6415" width="1.7109375" style="254" customWidth="1"/>
    <col min="6416" max="6416" width="10.7109375" style="254" customWidth="1"/>
    <col min="6417" max="6417" width="1.7109375" style="254" customWidth="1"/>
    <col min="6418" max="6418" width="0" style="254" hidden="1" customWidth="1"/>
    <col min="6419" max="6419" width="8.7109375" style="254" customWidth="1"/>
    <col min="6420" max="6420" width="0" style="254" hidden="1" customWidth="1"/>
    <col min="6421" max="6656" width="9.140625" style="254"/>
    <col min="6657" max="6658" width="3.28515625" style="254" customWidth="1"/>
    <col min="6659" max="6659" width="4.7109375" style="254" customWidth="1"/>
    <col min="6660" max="6660" width="4.28515625" style="254" customWidth="1"/>
    <col min="6661" max="6661" width="12.7109375" style="254" customWidth="1"/>
    <col min="6662" max="6662" width="2.7109375" style="254" customWidth="1"/>
    <col min="6663" max="6663" width="7.7109375" style="254" customWidth="1"/>
    <col min="6664" max="6664" width="5.85546875" style="254" customWidth="1"/>
    <col min="6665" max="6665" width="1.7109375" style="254" customWidth="1"/>
    <col min="6666" max="6666" width="10.7109375" style="254" customWidth="1"/>
    <col min="6667" max="6667" width="1.7109375" style="254" customWidth="1"/>
    <col min="6668" max="6668" width="10.7109375" style="254" customWidth="1"/>
    <col min="6669" max="6669" width="1.7109375" style="254" customWidth="1"/>
    <col min="6670" max="6670" width="10.7109375" style="254" customWidth="1"/>
    <col min="6671" max="6671" width="1.7109375" style="254" customWidth="1"/>
    <col min="6672" max="6672" width="10.7109375" style="254" customWidth="1"/>
    <col min="6673" max="6673" width="1.7109375" style="254" customWidth="1"/>
    <col min="6674" max="6674" width="0" style="254" hidden="1" customWidth="1"/>
    <col min="6675" max="6675" width="8.7109375" style="254" customWidth="1"/>
    <col min="6676" max="6676" width="0" style="254" hidden="1" customWidth="1"/>
    <col min="6677" max="6912" width="9.140625" style="254"/>
    <col min="6913" max="6914" width="3.28515625" style="254" customWidth="1"/>
    <col min="6915" max="6915" width="4.7109375" style="254" customWidth="1"/>
    <col min="6916" max="6916" width="4.28515625" style="254" customWidth="1"/>
    <col min="6917" max="6917" width="12.7109375" style="254" customWidth="1"/>
    <col min="6918" max="6918" width="2.7109375" style="254" customWidth="1"/>
    <col min="6919" max="6919" width="7.7109375" style="254" customWidth="1"/>
    <col min="6920" max="6920" width="5.85546875" style="254" customWidth="1"/>
    <col min="6921" max="6921" width="1.7109375" style="254" customWidth="1"/>
    <col min="6922" max="6922" width="10.7109375" style="254" customWidth="1"/>
    <col min="6923" max="6923" width="1.7109375" style="254" customWidth="1"/>
    <col min="6924" max="6924" width="10.7109375" style="254" customWidth="1"/>
    <col min="6925" max="6925" width="1.7109375" style="254" customWidth="1"/>
    <col min="6926" max="6926" width="10.7109375" style="254" customWidth="1"/>
    <col min="6927" max="6927" width="1.7109375" style="254" customWidth="1"/>
    <col min="6928" max="6928" width="10.7109375" style="254" customWidth="1"/>
    <col min="6929" max="6929" width="1.7109375" style="254" customWidth="1"/>
    <col min="6930" max="6930" width="0" style="254" hidden="1" customWidth="1"/>
    <col min="6931" max="6931" width="8.7109375" style="254" customWidth="1"/>
    <col min="6932" max="6932" width="0" style="254" hidden="1" customWidth="1"/>
    <col min="6933" max="7168" width="9.140625" style="254"/>
    <col min="7169" max="7170" width="3.28515625" style="254" customWidth="1"/>
    <col min="7171" max="7171" width="4.7109375" style="254" customWidth="1"/>
    <col min="7172" max="7172" width="4.28515625" style="254" customWidth="1"/>
    <col min="7173" max="7173" width="12.7109375" style="254" customWidth="1"/>
    <col min="7174" max="7174" width="2.7109375" style="254" customWidth="1"/>
    <col min="7175" max="7175" width="7.7109375" style="254" customWidth="1"/>
    <col min="7176" max="7176" width="5.85546875" style="254" customWidth="1"/>
    <col min="7177" max="7177" width="1.7109375" style="254" customWidth="1"/>
    <col min="7178" max="7178" width="10.7109375" style="254" customWidth="1"/>
    <col min="7179" max="7179" width="1.7109375" style="254" customWidth="1"/>
    <col min="7180" max="7180" width="10.7109375" style="254" customWidth="1"/>
    <col min="7181" max="7181" width="1.7109375" style="254" customWidth="1"/>
    <col min="7182" max="7182" width="10.7109375" style="254" customWidth="1"/>
    <col min="7183" max="7183" width="1.7109375" style="254" customWidth="1"/>
    <col min="7184" max="7184" width="10.7109375" style="254" customWidth="1"/>
    <col min="7185" max="7185" width="1.7109375" style="254" customWidth="1"/>
    <col min="7186" max="7186" width="0" style="254" hidden="1" customWidth="1"/>
    <col min="7187" max="7187" width="8.7109375" style="254" customWidth="1"/>
    <col min="7188" max="7188" width="0" style="254" hidden="1" customWidth="1"/>
    <col min="7189" max="7424" width="9.140625" style="254"/>
    <col min="7425" max="7426" width="3.28515625" style="254" customWidth="1"/>
    <col min="7427" max="7427" width="4.7109375" style="254" customWidth="1"/>
    <col min="7428" max="7428" width="4.28515625" style="254" customWidth="1"/>
    <col min="7429" max="7429" width="12.7109375" style="254" customWidth="1"/>
    <col min="7430" max="7430" width="2.7109375" style="254" customWidth="1"/>
    <col min="7431" max="7431" width="7.7109375" style="254" customWidth="1"/>
    <col min="7432" max="7432" width="5.85546875" style="254" customWidth="1"/>
    <col min="7433" max="7433" width="1.7109375" style="254" customWidth="1"/>
    <col min="7434" max="7434" width="10.7109375" style="254" customWidth="1"/>
    <col min="7435" max="7435" width="1.7109375" style="254" customWidth="1"/>
    <col min="7436" max="7436" width="10.7109375" style="254" customWidth="1"/>
    <col min="7437" max="7437" width="1.7109375" style="254" customWidth="1"/>
    <col min="7438" max="7438" width="10.7109375" style="254" customWidth="1"/>
    <col min="7439" max="7439" width="1.7109375" style="254" customWidth="1"/>
    <col min="7440" max="7440" width="10.7109375" style="254" customWidth="1"/>
    <col min="7441" max="7441" width="1.7109375" style="254" customWidth="1"/>
    <col min="7442" max="7442" width="0" style="254" hidden="1" customWidth="1"/>
    <col min="7443" max="7443" width="8.7109375" style="254" customWidth="1"/>
    <col min="7444" max="7444" width="0" style="254" hidden="1" customWidth="1"/>
    <col min="7445" max="7680" width="9.140625" style="254"/>
    <col min="7681" max="7682" width="3.28515625" style="254" customWidth="1"/>
    <col min="7683" max="7683" width="4.7109375" style="254" customWidth="1"/>
    <col min="7684" max="7684" width="4.28515625" style="254" customWidth="1"/>
    <col min="7685" max="7685" width="12.7109375" style="254" customWidth="1"/>
    <col min="7686" max="7686" width="2.7109375" style="254" customWidth="1"/>
    <col min="7687" max="7687" width="7.7109375" style="254" customWidth="1"/>
    <col min="7688" max="7688" width="5.85546875" style="254" customWidth="1"/>
    <col min="7689" max="7689" width="1.7109375" style="254" customWidth="1"/>
    <col min="7690" max="7690" width="10.7109375" style="254" customWidth="1"/>
    <col min="7691" max="7691" width="1.7109375" style="254" customWidth="1"/>
    <col min="7692" max="7692" width="10.7109375" style="254" customWidth="1"/>
    <col min="7693" max="7693" width="1.7109375" style="254" customWidth="1"/>
    <col min="7694" max="7694" width="10.7109375" style="254" customWidth="1"/>
    <col min="7695" max="7695" width="1.7109375" style="254" customWidth="1"/>
    <col min="7696" max="7696" width="10.7109375" style="254" customWidth="1"/>
    <col min="7697" max="7697" width="1.7109375" style="254" customWidth="1"/>
    <col min="7698" max="7698" width="0" style="254" hidden="1" customWidth="1"/>
    <col min="7699" max="7699" width="8.7109375" style="254" customWidth="1"/>
    <col min="7700" max="7700" width="0" style="254" hidden="1" customWidth="1"/>
    <col min="7701" max="7936" width="9.140625" style="254"/>
    <col min="7937" max="7938" width="3.28515625" style="254" customWidth="1"/>
    <col min="7939" max="7939" width="4.7109375" style="254" customWidth="1"/>
    <col min="7940" max="7940" width="4.28515625" style="254" customWidth="1"/>
    <col min="7941" max="7941" width="12.7109375" style="254" customWidth="1"/>
    <col min="7942" max="7942" width="2.7109375" style="254" customWidth="1"/>
    <col min="7943" max="7943" width="7.7109375" style="254" customWidth="1"/>
    <col min="7944" max="7944" width="5.85546875" style="254" customWidth="1"/>
    <col min="7945" max="7945" width="1.7109375" style="254" customWidth="1"/>
    <col min="7946" max="7946" width="10.7109375" style="254" customWidth="1"/>
    <col min="7947" max="7947" width="1.7109375" style="254" customWidth="1"/>
    <col min="7948" max="7948" width="10.7109375" style="254" customWidth="1"/>
    <col min="7949" max="7949" width="1.7109375" style="254" customWidth="1"/>
    <col min="7950" max="7950" width="10.7109375" style="254" customWidth="1"/>
    <col min="7951" max="7951" width="1.7109375" style="254" customWidth="1"/>
    <col min="7952" max="7952" width="10.7109375" style="254" customWidth="1"/>
    <col min="7953" max="7953" width="1.7109375" style="254" customWidth="1"/>
    <col min="7954" max="7954" width="0" style="254" hidden="1" customWidth="1"/>
    <col min="7955" max="7955" width="8.7109375" style="254" customWidth="1"/>
    <col min="7956" max="7956" width="0" style="254" hidden="1" customWidth="1"/>
    <col min="7957" max="8192" width="9.140625" style="254"/>
    <col min="8193" max="8194" width="3.28515625" style="254" customWidth="1"/>
    <col min="8195" max="8195" width="4.7109375" style="254" customWidth="1"/>
    <col min="8196" max="8196" width="4.28515625" style="254" customWidth="1"/>
    <col min="8197" max="8197" width="12.7109375" style="254" customWidth="1"/>
    <col min="8198" max="8198" width="2.7109375" style="254" customWidth="1"/>
    <col min="8199" max="8199" width="7.7109375" style="254" customWidth="1"/>
    <col min="8200" max="8200" width="5.85546875" style="254" customWidth="1"/>
    <col min="8201" max="8201" width="1.7109375" style="254" customWidth="1"/>
    <col min="8202" max="8202" width="10.7109375" style="254" customWidth="1"/>
    <col min="8203" max="8203" width="1.7109375" style="254" customWidth="1"/>
    <col min="8204" max="8204" width="10.7109375" style="254" customWidth="1"/>
    <col min="8205" max="8205" width="1.7109375" style="254" customWidth="1"/>
    <col min="8206" max="8206" width="10.7109375" style="254" customWidth="1"/>
    <col min="8207" max="8207" width="1.7109375" style="254" customWidth="1"/>
    <col min="8208" max="8208" width="10.7109375" style="254" customWidth="1"/>
    <col min="8209" max="8209" width="1.7109375" style="254" customWidth="1"/>
    <col min="8210" max="8210" width="0" style="254" hidden="1" customWidth="1"/>
    <col min="8211" max="8211" width="8.7109375" style="254" customWidth="1"/>
    <col min="8212" max="8212" width="0" style="254" hidden="1" customWidth="1"/>
    <col min="8213" max="8448" width="9.140625" style="254"/>
    <col min="8449" max="8450" width="3.28515625" style="254" customWidth="1"/>
    <col min="8451" max="8451" width="4.7109375" style="254" customWidth="1"/>
    <col min="8452" max="8452" width="4.28515625" style="254" customWidth="1"/>
    <col min="8453" max="8453" width="12.7109375" style="254" customWidth="1"/>
    <col min="8454" max="8454" width="2.7109375" style="254" customWidth="1"/>
    <col min="8455" max="8455" width="7.7109375" style="254" customWidth="1"/>
    <col min="8456" max="8456" width="5.85546875" style="254" customWidth="1"/>
    <col min="8457" max="8457" width="1.7109375" style="254" customWidth="1"/>
    <col min="8458" max="8458" width="10.7109375" style="254" customWidth="1"/>
    <col min="8459" max="8459" width="1.7109375" style="254" customWidth="1"/>
    <col min="8460" max="8460" width="10.7109375" style="254" customWidth="1"/>
    <col min="8461" max="8461" width="1.7109375" style="254" customWidth="1"/>
    <col min="8462" max="8462" width="10.7109375" style="254" customWidth="1"/>
    <col min="8463" max="8463" width="1.7109375" style="254" customWidth="1"/>
    <col min="8464" max="8464" width="10.7109375" style="254" customWidth="1"/>
    <col min="8465" max="8465" width="1.7109375" style="254" customWidth="1"/>
    <col min="8466" max="8466" width="0" style="254" hidden="1" customWidth="1"/>
    <col min="8467" max="8467" width="8.7109375" style="254" customWidth="1"/>
    <col min="8468" max="8468" width="0" style="254" hidden="1" customWidth="1"/>
    <col min="8469" max="8704" width="9.140625" style="254"/>
    <col min="8705" max="8706" width="3.28515625" style="254" customWidth="1"/>
    <col min="8707" max="8707" width="4.7109375" style="254" customWidth="1"/>
    <col min="8708" max="8708" width="4.28515625" style="254" customWidth="1"/>
    <col min="8709" max="8709" width="12.7109375" style="254" customWidth="1"/>
    <col min="8710" max="8710" width="2.7109375" style="254" customWidth="1"/>
    <col min="8711" max="8711" width="7.7109375" style="254" customWidth="1"/>
    <col min="8712" max="8712" width="5.85546875" style="254" customWidth="1"/>
    <col min="8713" max="8713" width="1.7109375" style="254" customWidth="1"/>
    <col min="8714" max="8714" width="10.7109375" style="254" customWidth="1"/>
    <col min="8715" max="8715" width="1.7109375" style="254" customWidth="1"/>
    <col min="8716" max="8716" width="10.7109375" style="254" customWidth="1"/>
    <col min="8717" max="8717" width="1.7109375" style="254" customWidth="1"/>
    <col min="8718" max="8718" width="10.7109375" style="254" customWidth="1"/>
    <col min="8719" max="8719" width="1.7109375" style="254" customWidth="1"/>
    <col min="8720" max="8720" width="10.7109375" style="254" customWidth="1"/>
    <col min="8721" max="8721" width="1.7109375" style="254" customWidth="1"/>
    <col min="8722" max="8722" width="0" style="254" hidden="1" customWidth="1"/>
    <col min="8723" max="8723" width="8.7109375" style="254" customWidth="1"/>
    <col min="8724" max="8724" width="0" style="254" hidden="1" customWidth="1"/>
    <col min="8725" max="8960" width="9.140625" style="254"/>
    <col min="8961" max="8962" width="3.28515625" style="254" customWidth="1"/>
    <col min="8963" max="8963" width="4.7109375" style="254" customWidth="1"/>
    <col min="8964" max="8964" width="4.28515625" style="254" customWidth="1"/>
    <col min="8965" max="8965" width="12.7109375" style="254" customWidth="1"/>
    <col min="8966" max="8966" width="2.7109375" style="254" customWidth="1"/>
    <col min="8967" max="8967" width="7.7109375" style="254" customWidth="1"/>
    <col min="8968" max="8968" width="5.85546875" style="254" customWidth="1"/>
    <col min="8969" max="8969" width="1.7109375" style="254" customWidth="1"/>
    <col min="8970" max="8970" width="10.7109375" style="254" customWidth="1"/>
    <col min="8971" max="8971" width="1.7109375" style="254" customWidth="1"/>
    <col min="8972" max="8972" width="10.7109375" style="254" customWidth="1"/>
    <col min="8973" max="8973" width="1.7109375" style="254" customWidth="1"/>
    <col min="8974" max="8974" width="10.7109375" style="254" customWidth="1"/>
    <col min="8975" max="8975" width="1.7109375" style="254" customWidth="1"/>
    <col min="8976" max="8976" width="10.7109375" style="254" customWidth="1"/>
    <col min="8977" max="8977" width="1.7109375" style="254" customWidth="1"/>
    <col min="8978" max="8978" width="0" style="254" hidden="1" customWidth="1"/>
    <col min="8979" max="8979" width="8.7109375" style="254" customWidth="1"/>
    <col min="8980" max="8980" width="0" style="254" hidden="1" customWidth="1"/>
    <col min="8981" max="9216" width="9.140625" style="254"/>
    <col min="9217" max="9218" width="3.28515625" style="254" customWidth="1"/>
    <col min="9219" max="9219" width="4.7109375" style="254" customWidth="1"/>
    <col min="9220" max="9220" width="4.28515625" style="254" customWidth="1"/>
    <col min="9221" max="9221" width="12.7109375" style="254" customWidth="1"/>
    <col min="9222" max="9222" width="2.7109375" style="254" customWidth="1"/>
    <col min="9223" max="9223" width="7.7109375" style="254" customWidth="1"/>
    <col min="9224" max="9224" width="5.85546875" style="254" customWidth="1"/>
    <col min="9225" max="9225" width="1.7109375" style="254" customWidth="1"/>
    <col min="9226" max="9226" width="10.7109375" style="254" customWidth="1"/>
    <col min="9227" max="9227" width="1.7109375" style="254" customWidth="1"/>
    <col min="9228" max="9228" width="10.7109375" style="254" customWidth="1"/>
    <col min="9229" max="9229" width="1.7109375" style="254" customWidth="1"/>
    <col min="9230" max="9230" width="10.7109375" style="254" customWidth="1"/>
    <col min="9231" max="9231" width="1.7109375" style="254" customWidth="1"/>
    <col min="9232" max="9232" width="10.7109375" style="254" customWidth="1"/>
    <col min="9233" max="9233" width="1.7109375" style="254" customWidth="1"/>
    <col min="9234" max="9234" width="0" style="254" hidden="1" customWidth="1"/>
    <col min="9235" max="9235" width="8.7109375" style="254" customWidth="1"/>
    <col min="9236" max="9236" width="0" style="254" hidden="1" customWidth="1"/>
    <col min="9237" max="9472" width="9.140625" style="254"/>
    <col min="9473" max="9474" width="3.28515625" style="254" customWidth="1"/>
    <col min="9475" max="9475" width="4.7109375" style="254" customWidth="1"/>
    <col min="9476" max="9476" width="4.28515625" style="254" customWidth="1"/>
    <col min="9477" max="9477" width="12.7109375" style="254" customWidth="1"/>
    <col min="9478" max="9478" width="2.7109375" style="254" customWidth="1"/>
    <col min="9479" max="9479" width="7.7109375" style="254" customWidth="1"/>
    <col min="9480" max="9480" width="5.85546875" style="254" customWidth="1"/>
    <col min="9481" max="9481" width="1.7109375" style="254" customWidth="1"/>
    <col min="9482" max="9482" width="10.7109375" style="254" customWidth="1"/>
    <col min="9483" max="9483" width="1.7109375" style="254" customWidth="1"/>
    <col min="9484" max="9484" width="10.7109375" style="254" customWidth="1"/>
    <col min="9485" max="9485" width="1.7109375" style="254" customWidth="1"/>
    <col min="9486" max="9486" width="10.7109375" style="254" customWidth="1"/>
    <col min="9487" max="9487" width="1.7109375" style="254" customWidth="1"/>
    <col min="9488" max="9488" width="10.7109375" style="254" customWidth="1"/>
    <col min="9489" max="9489" width="1.7109375" style="254" customWidth="1"/>
    <col min="9490" max="9490" width="0" style="254" hidden="1" customWidth="1"/>
    <col min="9491" max="9491" width="8.7109375" style="254" customWidth="1"/>
    <col min="9492" max="9492" width="0" style="254" hidden="1" customWidth="1"/>
    <col min="9493" max="9728" width="9.140625" style="254"/>
    <col min="9729" max="9730" width="3.28515625" style="254" customWidth="1"/>
    <col min="9731" max="9731" width="4.7109375" style="254" customWidth="1"/>
    <col min="9732" max="9732" width="4.28515625" style="254" customWidth="1"/>
    <col min="9733" max="9733" width="12.7109375" style="254" customWidth="1"/>
    <col min="9734" max="9734" width="2.7109375" style="254" customWidth="1"/>
    <col min="9735" max="9735" width="7.7109375" style="254" customWidth="1"/>
    <col min="9736" max="9736" width="5.85546875" style="254" customWidth="1"/>
    <col min="9737" max="9737" width="1.7109375" style="254" customWidth="1"/>
    <col min="9738" max="9738" width="10.7109375" style="254" customWidth="1"/>
    <col min="9739" max="9739" width="1.7109375" style="254" customWidth="1"/>
    <col min="9740" max="9740" width="10.7109375" style="254" customWidth="1"/>
    <col min="9741" max="9741" width="1.7109375" style="254" customWidth="1"/>
    <col min="9742" max="9742" width="10.7109375" style="254" customWidth="1"/>
    <col min="9743" max="9743" width="1.7109375" style="254" customWidth="1"/>
    <col min="9744" max="9744" width="10.7109375" style="254" customWidth="1"/>
    <col min="9745" max="9745" width="1.7109375" style="254" customWidth="1"/>
    <col min="9746" max="9746" width="0" style="254" hidden="1" customWidth="1"/>
    <col min="9747" max="9747" width="8.7109375" style="254" customWidth="1"/>
    <col min="9748" max="9748" width="0" style="254" hidden="1" customWidth="1"/>
    <col min="9749" max="9984" width="9.140625" style="254"/>
    <col min="9985" max="9986" width="3.28515625" style="254" customWidth="1"/>
    <col min="9987" max="9987" width="4.7109375" style="254" customWidth="1"/>
    <col min="9988" max="9988" width="4.28515625" style="254" customWidth="1"/>
    <col min="9989" max="9989" width="12.7109375" style="254" customWidth="1"/>
    <col min="9990" max="9990" width="2.7109375" style="254" customWidth="1"/>
    <col min="9991" max="9991" width="7.7109375" style="254" customWidth="1"/>
    <col min="9992" max="9992" width="5.85546875" style="254" customWidth="1"/>
    <col min="9993" max="9993" width="1.7109375" style="254" customWidth="1"/>
    <col min="9994" max="9994" width="10.7109375" style="254" customWidth="1"/>
    <col min="9995" max="9995" width="1.7109375" style="254" customWidth="1"/>
    <col min="9996" max="9996" width="10.7109375" style="254" customWidth="1"/>
    <col min="9997" max="9997" width="1.7109375" style="254" customWidth="1"/>
    <col min="9998" max="9998" width="10.7109375" style="254" customWidth="1"/>
    <col min="9999" max="9999" width="1.7109375" style="254" customWidth="1"/>
    <col min="10000" max="10000" width="10.7109375" style="254" customWidth="1"/>
    <col min="10001" max="10001" width="1.7109375" style="254" customWidth="1"/>
    <col min="10002" max="10002" width="0" style="254" hidden="1" customWidth="1"/>
    <col min="10003" max="10003" width="8.7109375" style="254" customWidth="1"/>
    <col min="10004" max="10004" width="0" style="254" hidden="1" customWidth="1"/>
    <col min="10005" max="10240" width="9.140625" style="254"/>
    <col min="10241" max="10242" width="3.28515625" style="254" customWidth="1"/>
    <col min="10243" max="10243" width="4.7109375" style="254" customWidth="1"/>
    <col min="10244" max="10244" width="4.28515625" style="254" customWidth="1"/>
    <col min="10245" max="10245" width="12.7109375" style="254" customWidth="1"/>
    <col min="10246" max="10246" width="2.7109375" style="254" customWidth="1"/>
    <col min="10247" max="10247" width="7.7109375" style="254" customWidth="1"/>
    <col min="10248" max="10248" width="5.85546875" style="254" customWidth="1"/>
    <col min="10249" max="10249" width="1.7109375" style="254" customWidth="1"/>
    <col min="10250" max="10250" width="10.7109375" style="254" customWidth="1"/>
    <col min="10251" max="10251" width="1.7109375" style="254" customWidth="1"/>
    <col min="10252" max="10252" width="10.7109375" style="254" customWidth="1"/>
    <col min="10253" max="10253" width="1.7109375" style="254" customWidth="1"/>
    <col min="10254" max="10254" width="10.7109375" style="254" customWidth="1"/>
    <col min="10255" max="10255" width="1.7109375" style="254" customWidth="1"/>
    <col min="10256" max="10256" width="10.7109375" style="254" customWidth="1"/>
    <col min="10257" max="10257" width="1.7109375" style="254" customWidth="1"/>
    <col min="10258" max="10258" width="0" style="254" hidden="1" customWidth="1"/>
    <col min="10259" max="10259" width="8.7109375" style="254" customWidth="1"/>
    <col min="10260" max="10260" width="0" style="254" hidden="1" customWidth="1"/>
    <col min="10261" max="10496" width="9.140625" style="254"/>
    <col min="10497" max="10498" width="3.28515625" style="254" customWidth="1"/>
    <col min="10499" max="10499" width="4.7109375" style="254" customWidth="1"/>
    <col min="10500" max="10500" width="4.28515625" style="254" customWidth="1"/>
    <col min="10501" max="10501" width="12.7109375" style="254" customWidth="1"/>
    <col min="10502" max="10502" width="2.7109375" style="254" customWidth="1"/>
    <col min="10503" max="10503" width="7.7109375" style="254" customWidth="1"/>
    <col min="10504" max="10504" width="5.85546875" style="254" customWidth="1"/>
    <col min="10505" max="10505" width="1.7109375" style="254" customWidth="1"/>
    <col min="10506" max="10506" width="10.7109375" style="254" customWidth="1"/>
    <col min="10507" max="10507" width="1.7109375" style="254" customWidth="1"/>
    <col min="10508" max="10508" width="10.7109375" style="254" customWidth="1"/>
    <col min="10509" max="10509" width="1.7109375" style="254" customWidth="1"/>
    <col min="10510" max="10510" width="10.7109375" style="254" customWidth="1"/>
    <col min="10511" max="10511" width="1.7109375" style="254" customWidth="1"/>
    <col min="10512" max="10512" width="10.7109375" style="254" customWidth="1"/>
    <col min="10513" max="10513" width="1.7109375" style="254" customWidth="1"/>
    <col min="10514" max="10514" width="0" style="254" hidden="1" customWidth="1"/>
    <col min="10515" max="10515" width="8.7109375" style="254" customWidth="1"/>
    <col min="10516" max="10516" width="0" style="254" hidden="1" customWidth="1"/>
    <col min="10517" max="10752" width="9.140625" style="254"/>
    <col min="10753" max="10754" width="3.28515625" style="254" customWidth="1"/>
    <col min="10755" max="10755" width="4.7109375" style="254" customWidth="1"/>
    <col min="10756" max="10756" width="4.28515625" style="254" customWidth="1"/>
    <col min="10757" max="10757" width="12.7109375" style="254" customWidth="1"/>
    <col min="10758" max="10758" width="2.7109375" style="254" customWidth="1"/>
    <col min="10759" max="10759" width="7.7109375" style="254" customWidth="1"/>
    <col min="10760" max="10760" width="5.85546875" style="254" customWidth="1"/>
    <col min="10761" max="10761" width="1.7109375" style="254" customWidth="1"/>
    <col min="10762" max="10762" width="10.7109375" style="254" customWidth="1"/>
    <col min="10763" max="10763" width="1.7109375" style="254" customWidth="1"/>
    <col min="10764" max="10764" width="10.7109375" style="254" customWidth="1"/>
    <col min="10765" max="10765" width="1.7109375" style="254" customWidth="1"/>
    <col min="10766" max="10766" width="10.7109375" style="254" customWidth="1"/>
    <col min="10767" max="10767" width="1.7109375" style="254" customWidth="1"/>
    <col min="10768" max="10768" width="10.7109375" style="254" customWidth="1"/>
    <col min="10769" max="10769" width="1.7109375" style="254" customWidth="1"/>
    <col min="10770" max="10770" width="0" style="254" hidden="1" customWidth="1"/>
    <col min="10771" max="10771" width="8.7109375" style="254" customWidth="1"/>
    <col min="10772" max="10772" width="0" style="254" hidden="1" customWidth="1"/>
    <col min="10773" max="11008" width="9.140625" style="254"/>
    <col min="11009" max="11010" width="3.28515625" style="254" customWidth="1"/>
    <col min="11011" max="11011" width="4.7109375" style="254" customWidth="1"/>
    <col min="11012" max="11012" width="4.28515625" style="254" customWidth="1"/>
    <col min="11013" max="11013" width="12.7109375" style="254" customWidth="1"/>
    <col min="11014" max="11014" width="2.7109375" style="254" customWidth="1"/>
    <col min="11015" max="11015" width="7.7109375" style="254" customWidth="1"/>
    <col min="11016" max="11016" width="5.85546875" style="254" customWidth="1"/>
    <col min="11017" max="11017" width="1.7109375" style="254" customWidth="1"/>
    <col min="11018" max="11018" width="10.7109375" style="254" customWidth="1"/>
    <col min="11019" max="11019" width="1.7109375" style="254" customWidth="1"/>
    <col min="11020" max="11020" width="10.7109375" style="254" customWidth="1"/>
    <col min="11021" max="11021" width="1.7109375" style="254" customWidth="1"/>
    <col min="11022" max="11022" width="10.7109375" style="254" customWidth="1"/>
    <col min="11023" max="11023" width="1.7109375" style="254" customWidth="1"/>
    <col min="11024" max="11024" width="10.7109375" style="254" customWidth="1"/>
    <col min="11025" max="11025" width="1.7109375" style="254" customWidth="1"/>
    <col min="11026" max="11026" width="0" style="254" hidden="1" customWidth="1"/>
    <col min="11027" max="11027" width="8.7109375" style="254" customWidth="1"/>
    <col min="11028" max="11028" width="0" style="254" hidden="1" customWidth="1"/>
    <col min="11029" max="11264" width="9.140625" style="254"/>
    <col min="11265" max="11266" width="3.28515625" style="254" customWidth="1"/>
    <col min="11267" max="11267" width="4.7109375" style="254" customWidth="1"/>
    <col min="11268" max="11268" width="4.28515625" style="254" customWidth="1"/>
    <col min="11269" max="11269" width="12.7109375" style="254" customWidth="1"/>
    <col min="11270" max="11270" width="2.7109375" style="254" customWidth="1"/>
    <col min="11271" max="11271" width="7.7109375" style="254" customWidth="1"/>
    <col min="11272" max="11272" width="5.85546875" style="254" customWidth="1"/>
    <col min="11273" max="11273" width="1.7109375" style="254" customWidth="1"/>
    <col min="11274" max="11274" width="10.7109375" style="254" customWidth="1"/>
    <col min="11275" max="11275" width="1.7109375" style="254" customWidth="1"/>
    <col min="11276" max="11276" width="10.7109375" style="254" customWidth="1"/>
    <col min="11277" max="11277" width="1.7109375" style="254" customWidth="1"/>
    <col min="11278" max="11278" width="10.7109375" style="254" customWidth="1"/>
    <col min="11279" max="11279" width="1.7109375" style="254" customWidth="1"/>
    <col min="11280" max="11280" width="10.7109375" style="254" customWidth="1"/>
    <col min="11281" max="11281" width="1.7109375" style="254" customWidth="1"/>
    <col min="11282" max="11282" width="0" style="254" hidden="1" customWidth="1"/>
    <col min="11283" max="11283" width="8.7109375" style="254" customWidth="1"/>
    <col min="11284" max="11284" width="0" style="254" hidden="1" customWidth="1"/>
    <col min="11285" max="11520" width="9.140625" style="254"/>
    <col min="11521" max="11522" width="3.28515625" style="254" customWidth="1"/>
    <col min="11523" max="11523" width="4.7109375" style="254" customWidth="1"/>
    <col min="11524" max="11524" width="4.28515625" style="254" customWidth="1"/>
    <col min="11525" max="11525" width="12.7109375" style="254" customWidth="1"/>
    <col min="11526" max="11526" width="2.7109375" style="254" customWidth="1"/>
    <col min="11527" max="11527" width="7.7109375" style="254" customWidth="1"/>
    <col min="11528" max="11528" width="5.85546875" style="254" customWidth="1"/>
    <col min="11529" max="11529" width="1.7109375" style="254" customWidth="1"/>
    <col min="11530" max="11530" width="10.7109375" style="254" customWidth="1"/>
    <col min="11531" max="11531" width="1.7109375" style="254" customWidth="1"/>
    <col min="11532" max="11532" width="10.7109375" style="254" customWidth="1"/>
    <col min="11533" max="11533" width="1.7109375" style="254" customWidth="1"/>
    <col min="11534" max="11534" width="10.7109375" style="254" customWidth="1"/>
    <col min="11535" max="11535" width="1.7109375" style="254" customWidth="1"/>
    <col min="11536" max="11536" width="10.7109375" style="254" customWidth="1"/>
    <col min="11537" max="11537" width="1.7109375" style="254" customWidth="1"/>
    <col min="11538" max="11538" width="0" style="254" hidden="1" customWidth="1"/>
    <col min="11539" max="11539" width="8.7109375" style="254" customWidth="1"/>
    <col min="11540" max="11540" width="0" style="254" hidden="1" customWidth="1"/>
    <col min="11541" max="11776" width="9.140625" style="254"/>
    <col min="11777" max="11778" width="3.28515625" style="254" customWidth="1"/>
    <col min="11779" max="11779" width="4.7109375" style="254" customWidth="1"/>
    <col min="11780" max="11780" width="4.28515625" style="254" customWidth="1"/>
    <col min="11781" max="11781" width="12.7109375" style="254" customWidth="1"/>
    <col min="11782" max="11782" width="2.7109375" style="254" customWidth="1"/>
    <col min="11783" max="11783" width="7.7109375" style="254" customWidth="1"/>
    <col min="11784" max="11784" width="5.85546875" style="254" customWidth="1"/>
    <col min="11785" max="11785" width="1.7109375" style="254" customWidth="1"/>
    <col min="11786" max="11786" width="10.7109375" style="254" customWidth="1"/>
    <col min="11787" max="11787" width="1.7109375" style="254" customWidth="1"/>
    <col min="11788" max="11788" width="10.7109375" style="254" customWidth="1"/>
    <col min="11789" max="11789" width="1.7109375" style="254" customWidth="1"/>
    <col min="11790" max="11790" width="10.7109375" style="254" customWidth="1"/>
    <col min="11791" max="11791" width="1.7109375" style="254" customWidth="1"/>
    <col min="11792" max="11792" width="10.7109375" style="254" customWidth="1"/>
    <col min="11793" max="11793" width="1.7109375" style="254" customWidth="1"/>
    <col min="11794" max="11794" width="0" style="254" hidden="1" customWidth="1"/>
    <col min="11795" max="11795" width="8.7109375" style="254" customWidth="1"/>
    <col min="11796" max="11796" width="0" style="254" hidden="1" customWidth="1"/>
    <col min="11797" max="12032" width="9.140625" style="254"/>
    <col min="12033" max="12034" width="3.28515625" style="254" customWidth="1"/>
    <col min="12035" max="12035" width="4.7109375" style="254" customWidth="1"/>
    <col min="12036" max="12036" width="4.28515625" style="254" customWidth="1"/>
    <col min="12037" max="12037" width="12.7109375" style="254" customWidth="1"/>
    <col min="12038" max="12038" width="2.7109375" style="254" customWidth="1"/>
    <col min="12039" max="12039" width="7.7109375" style="254" customWidth="1"/>
    <col min="12040" max="12040" width="5.85546875" style="254" customWidth="1"/>
    <col min="12041" max="12041" width="1.7109375" style="254" customWidth="1"/>
    <col min="12042" max="12042" width="10.7109375" style="254" customWidth="1"/>
    <col min="12043" max="12043" width="1.7109375" style="254" customWidth="1"/>
    <col min="12044" max="12044" width="10.7109375" style="254" customWidth="1"/>
    <col min="12045" max="12045" width="1.7109375" style="254" customWidth="1"/>
    <col min="12046" max="12046" width="10.7109375" style="254" customWidth="1"/>
    <col min="12047" max="12047" width="1.7109375" style="254" customWidth="1"/>
    <col min="12048" max="12048" width="10.7109375" style="254" customWidth="1"/>
    <col min="12049" max="12049" width="1.7109375" style="254" customWidth="1"/>
    <col min="12050" max="12050" width="0" style="254" hidden="1" customWidth="1"/>
    <col min="12051" max="12051" width="8.7109375" style="254" customWidth="1"/>
    <col min="12052" max="12052" width="0" style="254" hidden="1" customWidth="1"/>
    <col min="12053" max="12288" width="9.140625" style="254"/>
    <col min="12289" max="12290" width="3.28515625" style="254" customWidth="1"/>
    <col min="12291" max="12291" width="4.7109375" style="254" customWidth="1"/>
    <col min="12292" max="12292" width="4.28515625" style="254" customWidth="1"/>
    <col min="12293" max="12293" width="12.7109375" style="254" customWidth="1"/>
    <col min="12294" max="12294" width="2.7109375" style="254" customWidth="1"/>
    <col min="12295" max="12295" width="7.7109375" style="254" customWidth="1"/>
    <col min="12296" max="12296" width="5.85546875" style="254" customWidth="1"/>
    <col min="12297" max="12297" width="1.7109375" style="254" customWidth="1"/>
    <col min="12298" max="12298" width="10.7109375" style="254" customWidth="1"/>
    <col min="12299" max="12299" width="1.7109375" style="254" customWidth="1"/>
    <col min="12300" max="12300" width="10.7109375" style="254" customWidth="1"/>
    <col min="12301" max="12301" width="1.7109375" style="254" customWidth="1"/>
    <col min="12302" max="12302" width="10.7109375" style="254" customWidth="1"/>
    <col min="12303" max="12303" width="1.7109375" style="254" customWidth="1"/>
    <col min="12304" max="12304" width="10.7109375" style="254" customWidth="1"/>
    <col min="12305" max="12305" width="1.7109375" style="254" customWidth="1"/>
    <col min="12306" max="12306" width="0" style="254" hidden="1" customWidth="1"/>
    <col min="12307" max="12307" width="8.7109375" style="254" customWidth="1"/>
    <col min="12308" max="12308" width="0" style="254" hidden="1" customWidth="1"/>
    <col min="12309" max="12544" width="9.140625" style="254"/>
    <col min="12545" max="12546" width="3.28515625" style="254" customWidth="1"/>
    <col min="12547" max="12547" width="4.7109375" style="254" customWidth="1"/>
    <col min="12548" max="12548" width="4.28515625" style="254" customWidth="1"/>
    <col min="12549" max="12549" width="12.7109375" style="254" customWidth="1"/>
    <col min="12550" max="12550" width="2.7109375" style="254" customWidth="1"/>
    <col min="12551" max="12551" width="7.7109375" style="254" customWidth="1"/>
    <col min="12552" max="12552" width="5.85546875" style="254" customWidth="1"/>
    <col min="12553" max="12553" width="1.7109375" style="254" customWidth="1"/>
    <col min="12554" max="12554" width="10.7109375" style="254" customWidth="1"/>
    <col min="12555" max="12555" width="1.7109375" style="254" customWidth="1"/>
    <col min="12556" max="12556" width="10.7109375" style="254" customWidth="1"/>
    <col min="12557" max="12557" width="1.7109375" style="254" customWidth="1"/>
    <col min="12558" max="12558" width="10.7109375" style="254" customWidth="1"/>
    <col min="12559" max="12559" width="1.7109375" style="254" customWidth="1"/>
    <col min="12560" max="12560" width="10.7109375" style="254" customWidth="1"/>
    <col min="12561" max="12561" width="1.7109375" style="254" customWidth="1"/>
    <col min="12562" max="12562" width="0" style="254" hidden="1" customWidth="1"/>
    <col min="12563" max="12563" width="8.7109375" style="254" customWidth="1"/>
    <col min="12564" max="12564" width="0" style="254" hidden="1" customWidth="1"/>
    <col min="12565" max="12800" width="9.140625" style="254"/>
    <col min="12801" max="12802" width="3.28515625" style="254" customWidth="1"/>
    <col min="12803" max="12803" width="4.7109375" style="254" customWidth="1"/>
    <col min="12804" max="12804" width="4.28515625" style="254" customWidth="1"/>
    <col min="12805" max="12805" width="12.7109375" style="254" customWidth="1"/>
    <col min="12806" max="12806" width="2.7109375" style="254" customWidth="1"/>
    <col min="12807" max="12807" width="7.7109375" style="254" customWidth="1"/>
    <col min="12808" max="12808" width="5.85546875" style="254" customWidth="1"/>
    <col min="12809" max="12809" width="1.7109375" style="254" customWidth="1"/>
    <col min="12810" max="12810" width="10.7109375" style="254" customWidth="1"/>
    <col min="12811" max="12811" width="1.7109375" style="254" customWidth="1"/>
    <col min="12812" max="12812" width="10.7109375" style="254" customWidth="1"/>
    <col min="12813" max="12813" width="1.7109375" style="254" customWidth="1"/>
    <col min="12814" max="12814" width="10.7109375" style="254" customWidth="1"/>
    <col min="12815" max="12815" width="1.7109375" style="254" customWidth="1"/>
    <col min="12816" max="12816" width="10.7109375" style="254" customWidth="1"/>
    <col min="12817" max="12817" width="1.7109375" style="254" customWidth="1"/>
    <col min="12818" max="12818" width="0" style="254" hidden="1" customWidth="1"/>
    <col min="12819" max="12819" width="8.7109375" style="254" customWidth="1"/>
    <col min="12820" max="12820" width="0" style="254" hidden="1" customWidth="1"/>
    <col min="12821" max="13056" width="9.140625" style="254"/>
    <col min="13057" max="13058" width="3.28515625" style="254" customWidth="1"/>
    <col min="13059" max="13059" width="4.7109375" style="254" customWidth="1"/>
    <col min="13060" max="13060" width="4.28515625" style="254" customWidth="1"/>
    <col min="13061" max="13061" width="12.7109375" style="254" customWidth="1"/>
    <col min="13062" max="13062" width="2.7109375" style="254" customWidth="1"/>
    <col min="13063" max="13063" width="7.7109375" style="254" customWidth="1"/>
    <col min="13064" max="13064" width="5.85546875" style="254" customWidth="1"/>
    <col min="13065" max="13065" width="1.7109375" style="254" customWidth="1"/>
    <col min="13066" max="13066" width="10.7109375" style="254" customWidth="1"/>
    <col min="13067" max="13067" width="1.7109375" style="254" customWidth="1"/>
    <col min="13068" max="13068" width="10.7109375" style="254" customWidth="1"/>
    <col min="13069" max="13069" width="1.7109375" style="254" customWidth="1"/>
    <col min="13070" max="13070" width="10.7109375" style="254" customWidth="1"/>
    <col min="13071" max="13071" width="1.7109375" style="254" customWidth="1"/>
    <col min="13072" max="13072" width="10.7109375" style="254" customWidth="1"/>
    <col min="13073" max="13073" width="1.7109375" style="254" customWidth="1"/>
    <col min="13074" max="13074" width="0" style="254" hidden="1" customWidth="1"/>
    <col min="13075" max="13075" width="8.7109375" style="254" customWidth="1"/>
    <col min="13076" max="13076" width="0" style="254" hidden="1" customWidth="1"/>
    <col min="13077" max="13312" width="9.140625" style="254"/>
    <col min="13313" max="13314" width="3.28515625" style="254" customWidth="1"/>
    <col min="13315" max="13315" width="4.7109375" style="254" customWidth="1"/>
    <col min="13316" max="13316" width="4.28515625" style="254" customWidth="1"/>
    <col min="13317" max="13317" width="12.7109375" style="254" customWidth="1"/>
    <col min="13318" max="13318" width="2.7109375" style="254" customWidth="1"/>
    <col min="13319" max="13319" width="7.7109375" style="254" customWidth="1"/>
    <col min="13320" max="13320" width="5.85546875" style="254" customWidth="1"/>
    <col min="13321" max="13321" width="1.7109375" style="254" customWidth="1"/>
    <col min="13322" max="13322" width="10.7109375" style="254" customWidth="1"/>
    <col min="13323" max="13323" width="1.7109375" style="254" customWidth="1"/>
    <col min="13324" max="13324" width="10.7109375" style="254" customWidth="1"/>
    <col min="13325" max="13325" width="1.7109375" style="254" customWidth="1"/>
    <col min="13326" max="13326" width="10.7109375" style="254" customWidth="1"/>
    <col min="13327" max="13327" width="1.7109375" style="254" customWidth="1"/>
    <col min="13328" max="13328" width="10.7109375" style="254" customWidth="1"/>
    <col min="13329" max="13329" width="1.7109375" style="254" customWidth="1"/>
    <col min="13330" max="13330" width="0" style="254" hidden="1" customWidth="1"/>
    <col min="13331" max="13331" width="8.7109375" style="254" customWidth="1"/>
    <col min="13332" max="13332" width="0" style="254" hidden="1" customWidth="1"/>
    <col min="13333" max="13568" width="9.140625" style="254"/>
    <col min="13569" max="13570" width="3.28515625" style="254" customWidth="1"/>
    <col min="13571" max="13571" width="4.7109375" style="254" customWidth="1"/>
    <col min="13572" max="13572" width="4.28515625" style="254" customWidth="1"/>
    <col min="13573" max="13573" width="12.7109375" style="254" customWidth="1"/>
    <col min="13574" max="13574" width="2.7109375" style="254" customWidth="1"/>
    <col min="13575" max="13575" width="7.7109375" style="254" customWidth="1"/>
    <col min="13576" max="13576" width="5.85546875" style="254" customWidth="1"/>
    <col min="13577" max="13577" width="1.7109375" style="254" customWidth="1"/>
    <col min="13578" max="13578" width="10.7109375" style="254" customWidth="1"/>
    <col min="13579" max="13579" width="1.7109375" style="254" customWidth="1"/>
    <col min="13580" max="13580" width="10.7109375" style="254" customWidth="1"/>
    <col min="13581" max="13581" width="1.7109375" style="254" customWidth="1"/>
    <col min="13582" max="13582" width="10.7109375" style="254" customWidth="1"/>
    <col min="13583" max="13583" width="1.7109375" style="254" customWidth="1"/>
    <col min="13584" max="13584" width="10.7109375" style="254" customWidth="1"/>
    <col min="13585" max="13585" width="1.7109375" style="254" customWidth="1"/>
    <col min="13586" max="13586" width="0" style="254" hidden="1" customWidth="1"/>
    <col min="13587" max="13587" width="8.7109375" style="254" customWidth="1"/>
    <col min="13588" max="13588" width="0" style="254" hidden="1" customWidth="1"/>
    <col min="13589" max="13824" width="9.140625" style="254"/>
    <col min="13825" max="13826" width="3.28515625" style="254" customWidth="1"/>
    <col min="13827" max="13827" width="4.7109375" style="254" customWidth="1"/>
    <col min="13828" max="13828" width="4.28515625" style="254" customWidth="1"/>
    <col min="13829" max="13829" width="12.7109375" style="254" customWidth="1"/>
    <col min="13830" max="13830" width="2.7109375" style="254" customWidth="1"/>
    <col min="13831" max="13831" width="7.7109375" style="254" customWidth="1"/>
    <col min="13832" max="13832" width="5.85546875" style="254" customWidth="1"/>
    <col min="13833" max="13833" width="1.7109375" style="254" customWidth="1"/>
    <col min="13834" max="13834" width="10.7109375" style="254" customWidth="1"/>
    <col min="13835" max="13835" width="1.7109375" style="254" customWidth="1"/>
    <col min="13836" max="13836" width="10.7109375" style="254" customWidth="1"/>
    <col min="13837" max="13837" width="1.7109375" style="254" customWidth="1"/>
    <col min="13838" max="13838" width="10.7109375" style="254" customWidth="1"/>
    <col min="13839" max="13839" width="1.7109375" style="254" customWidth="1"/>
    <col min="13840" max="13840" width="10.7109375" style="254" customWidth="1"/>
    <col min="13841" max="13841" width="1.7109375" style="254" customWidth="1"/>
    <col min="13842" max="13842" width="0" style="254" hidden="1" customWidth="1"/>
    <col min="13843" max="13843" width="8.7109375" style="254" customWidth="1"/>
    <col min="13844" max="13844" width="0" style="254" hidden="1" customWidth="1"/>
    <col min="13845" max="14080" width="9.140625" style="254"/>
    <col min="14081" max="14082" width="3.28515625" style="254" customWidth="1"/>
    <col min="14083" max="14083" width="4.7109375" style="254" customWidth="1"/>
    <col min="14084" max="14084" width="4.28515625" style="254" customWidth="1"/>
    <col min="14085" max="14085" width="12.7109375" style="254" customWidth="1"/>
    <col min="14086" max="14086" width="2.7109375" style="254" customWidth="1"/>
    <col min="14087" max="14087" width="7.7109375" style="254" customWidth="1"/>
    <col min="14088" max="14088" width="5.85546875" style="254" customWidth="1"/>
    <col min="14089" max="14089" width="1.7109375" style="254" customWidth="1"/>
    <col min="14090" max="14090" width="10.7109375" style="254" customWidth="1"/>
    <col min="14091" max="14091" width="1.7109375" style="254" customWidth="1"/>
    <col min="14092" max="14092" width="10.7109375" style="254" customWidth="1"/>
    <col min="14093" max="14093" width="1.7109375" style="254" customWidth="1"/>
    <col min="14094" max="14094" width="10.7109375" style="254" customWidth="1"/>
    <col min="14095" max="14095" width="1.7109375" style="254" customWidth="1"/>
    <col min="14096" max="14096" width="10.7109375" style="254" customWidth="1"/>
    <col min="14097" max="14097" width="1.7109375" style="254" customWidth="1"/>
    <col min="14098" max="14098" width="0" style="254" hidden="1" customWidth="1"/>
    <col min="14099" max="14099" width="8.7109375" style="254" customWidth="1"/>
    <col min="14100" max="14100" width="0" style="254" hidden="1" customWidth="1"/>
    <col min="14101" max="14336" width="9.140625" style="254"/>
    <col min="14337" max="14338" width="3.28515625" style="254" customWidth="1"/>
    <col min="14339" max="14339" width="4.7109375" style="254" customWidth="1"/>
    <col min="14340" max="14340" width="4.28515625" style="254" customWidth="1"/>
    <col min="14341" max="14341" width="12.7109375" style="254" customWidth="1"/>
    <col min="14342" max="14342" width="2.7109375" style="254" customWidth="1"/>
    <col min="14343" max="14343" width="7.7109375" style="254" customWidth="1"/>
    <col min="14344" max="14344" width="5.85546875" style="254" customWidth="1"/>
    <col min="14345" max="14345" width="1.7109375" style="254" customWidth="1"/>
    <col min="14346" max="14346" width="10.7109375" style="254" customWidth="1"/>
    <col min="14347" max="14347" width="1.7109375" style="254" customWidth="1"/>
    <col min="14348" max="14348" width="10.7109375" style="254" customWidth="1"/>
    <col min="14349" max="14349" width="1.7109375" style="254" customWidth="1"/>
    <col min="14350" max="14350" width="10.7109375" style="254" customWidth="1"/>
    <col min="14351" max="14351" width="1.7109375" style="254" customWidth="1"/>
    <col min="14352" max="14352" width="10.7109375" style="254" customWidth="1"/>
    <col min="14353" max="14353" width="1.7109375" style="254" customWidth="1"/>
    <col min="14354" max="14354" width="0" style="254" hidden="1" customWidth="1"/>
    <col min="14355" max="14355" width="8.7109375" style="254" customWidth="1"/>
    <col min="14356" max="14356" width="0" style="254" hidden="1" customWidth="1"/>
    <col min="14357" max="14592" width="9.140625" style="254"/>
    <col min="14593" max="14594" width="3.28515625" style="254" customWidth="1"/>
    <col min="14595" max="14595" width="4.7109375" style="254" customWidth="1"/>
    <col min="14596" max="14596" width="4.28515625" style="254" customWidth="1"/>
    <col min="14597" max="14597" width="12.7109375" style="254" customWidth="1"/>
    <col min="14598" max="14598" width="2.7109375" style="254" customWidth="1"/>
    <col min="14599" max="14599" width="7.7109375" style="254" customWidth="1"/>
    <col min="14600" max="14600" width="5.85546875" style="254" customWidth="1"/>
    <col min="14601" max="14601" width="1.7109375" style="254" customWidth="1"/>
    <col min="14602" max="14602" width="10.7109375" style="254" customWidth="1"/>
    <col min="14603" max="14603" width="1.7109375" style="254" customWidth="1"/>
    <col min="14604" max="14604" width="10.7109375" style="254" customWidth="1"/>
    <col min="14605" max="14605" width="1.7109375" style="254" customWidth="1"/>
    <col min="14606" max="14606" width="10.7109375" style="254" customWidth="1"/>
    <col min="14607" max="14607" width="1.7109375" style="254" customWidth="1"/>
    <col min="14608" max="14608" width="10.7109375" style="254" customWidth="1"/>
    <col min="14609" max="14609" width="1.7109375" style="254" customWidth="1"/>
    <col min="14610" max="14610" width="0" style="254" hidden="1" customWidth="1"/>
    <col min="14611" max="14611" width="8.7109375" style="254" customWidth="1"/>
    <col min="14612" max="14612" width="0" style="254" hidden="1" customWidth="1"/>
    <col min="14613" max="14848" width="9.140625" style="254"/>
    <col min="14849" max="14850" width="3.28515625" style="254" customWidth="1"/>
    <col min="14851" max="14851" width="4.7109375" style="254" customWidth="1"/>
    <col min="14852" max="14852" width="4.28515625" style="254" customWidth="1"/>
    <col min="14853" max="14853" width="12.7109375" style="254" customWidth="1"/>
    <col min="14854" max="14854" width="2.7109375" style="254" customWidth="1"/>
    <col min="14855" max="14855" width="7.7109375" style="254" customWidth="1"/>
    <col min="14856" max="14856" width="5.85546875" style="254" customWidth="1"/>
    <col min="14857" max="14857" width="1.7109375" style="254" customWidth="1"/>
    <col min="14858" max="14858" width="10.7109375" style="254" customWidth="1"/>
    <col min="14859" max="14859" width="1.7109375" style="254" customWidth="1"/>
    <col min="14860" max="14860" width="10.7109375" style="254" customWidth="1"/>
    <col min="14861" max="14861" width="1.7109375" style="254" customWidth="1"/>
    <col min="14862" max="14862" width="10.7109375" style="254" customWidth="1"/>
    <col min="14863" max="14863" width="1.7109375" style="254" customWidth="1"/>
    <col min="14864" max="14864" width="10.7109375" style="254" customWidth="1"/>
    <col min="14865" max="14865" width="1.7109375" style="254" customWidth="1"/>
    <col min="14866" max="14866" width="0" style="254" hidden="1" customWidth="1"/>
    <col min="14867" max="14867" width="8.7109375" style="254" customWidth="1"/>
    <col min="14868" max="14868" width="0" style="254" hidden="1" customWidth="1"/>
    <col min="14869" max="15104" width="9.140625" style="254"/>
    <col min="15105" max="15106" width="3.28515625" style="254" customWidth="1"/>
    <col min="15107" max="15107" width="4.7109375" style="254" customWidth="1"/>
    <col min="15108" max="15108" width="4.28515625" style="254" customWidth="1"/>
    <col min="15109" max="15109" width="12.7109375" style="254" customWidth="1"/>
    <col min="15110" max="15110" width="2.7109375" style="254" customWidth="1"/>
    <col min="15111" max="15111" width="7.7109375" style="254" customWidth="1"/>
    <col min="15112" max="15112" width="5.85546875" style="254" customWidth="1"/>
    <col min="15113" max="15113" width="1.7109375" style="254" customWidth="1"/>
    <col min="15114" max="15114" width="10.7109375" style="254" customWidth="1"/>
    <col min="15115" max="15115" width="1.7109375" style="254" customWidth="1"/>
    <col min="15116" max="15116" width="10.7109375" style="254" customWidth="1"/>
    <col min="15117" max="15117" width="1.7109375" style="254" customWidth="1"/>
    <col min="15118" max="15118" width="10.7109375" style="254" customWidth="1"/>
    <col min="15119" max="15119" width="1.7109375" style="254" customWidth="1"/>
    <col min="15120" max="15120" width="10.7109375" style="254" customWidth="1"/>
    <col min="15121" max="15121" width="1.7109375" style="254" customWidth="1"/>
    <col min="15122" max="15122" width="0" style="254" hidden="1" customWidth="1"/>
    <col min="15123" max="15123" width="8.7109375" style="254" customWidth="1"/>
    <col min="15124" max="15124" width="0" style="254" hidden="1" customWidth="1"/>
    <col min="15125" max="15360" width="9.140625" style="254"/>
    <col min="15361" max="15362" width="3.28515625" style="254" customWidth="1"/>
    <col min="15363" max="15363" width="4.7109375" style="254" customWidth="1"/>
    <col min="15364" max="15364" width="4.28515625" style="254" customWidth="1"/>
    <col min="15365" max="15365" width="12.7109375" style="254" customWidth="1"/>
    <col min="15366" max="15366" width="2.7109375" style="254" customWidth="1"/>
    <col min="15367" max="15367" width="7.7109375" style="254" customWidth="1"/>
    <col min="15368" max="15368" width="5.85546875" style="254" customWidth="1"/>
    <col min="15369" max="15369" width="1.7109375" style="254" customWidth="1"/>
    <col min="15370" max="15370" width="10.7109375" style="254" customWidth="1"/>
    <col min="15371" max="15371" width="1.7109375" style="254" customWidth="1"/>
    <col min="15372" max="15372" width="10.7109375" style="254" customWidth="1"/>
    <col min="15373" max="15373" width="1.7109375" style="254" customWidth="1"/>
    <col min="15374" max="15374" width="10.7109375" style="254" customWidth="1"/>
    <col min="15375" max="15375" width="1.7109375" style="254" customWidth="1"/>
    <col min="15376" max="15376" width="10.7109375" style="254" customWidth="1"/>
    <col min="15377" max="15377" width="1.7109375" style="254" customWidth="1"/>
    <col min="15378" max="15378" width="0" style="254" hidden="1" customWidth="1"/>
    <col min="15379" max="15379" width="8.7109375" style="254" customWidth="1"/>
    <col min="15380" max="15380" width="0" style="254" hidden="1" customWidth="1"/>
    <col min="15381" max="15616" width="9.140625" style="254"/>
    <col min="15617" max="15618" width="3.28515625" style="254" customWidth="1"/>
    <col min="15619" max="15619" width="4.7109375" style="254" customWidth="1"/>
    <col min="15620" max="15620" width="4.28515625" style="254" customWidth="1"/>
    <col min="15621" max="15621" width="12.7109375" style="254" customWidth="1"/>
    <col min="15622" max="15622" width="2.7109375" style="254" customWidth="1"/>
    <col min="15623" max="15623" width="7.7109375" style="254" customWidth="1"/>
    <col min="15624" max="15624" width="5.85546875" style="254" customWidth="1"/>
    <col min="15625" max="15625" width="1.7109375" style="254" customWidth="1"/>
    <col min="15626" max="15626" width="10.7109375" style="254" customWidth="1"/>
    <col min="15627" max="15627" width="1.7109375" style="254" customWidth="1"/>
    <col min="15628" max="15628" width="10.7109375" style="254" customWidth="1"/>
    <col min="15629" max="15629" width="1.7109375" style="254" customWidth="1"/>
    <col min="15630" max="15630" width="10.7109375" style="254" customWidth="1"/>
    <col min="15631" max="15631" width="1.7109375" style="254" customWidth="1"/>
    <col min="15632" max="15632" width="10.7109375" style="254" customWidth="1"/>
    <col min="15633" max="15633" width="1.7109375" style="254" customWidth="1"/>
    <col min="15634" max="15634" width="0" style="254" hidden="1" customWidth="1"/>
    <col min="15635" max="15635" width="8.7109375" style="254" customWidth="1"/>
    <col min="15636" max="15636" width="0" style="254" hidden="1" customWidth="1"/>
    <col min="15637" max="15872" width="9.140625" style="254"/>
    <col min="15873" max="15874" width="3.28515625" style="254" customWidth="1"/>
    <col min="15875" max="15875" width="4.7109375" style="254" customWidth="1"/>
    <col min="15876" max="15876" width="4.28515625" style="254" customWidth="1"/>
    <col min="15877" max="15877" width="12.7109375" style="254" customWidth="1"/>
    <col min="15878" max="15878" width="2.7109375" style="254" customWidth="1"/>
    <col min="15879" max="15879" width="7.7109375" style="254" customWidth="1"/>
    <col min="15880" max="15880" width="5.85546875" style="254" customWidth="1"/>
    <col min="15881" max="15881" width="1.7109375" style="254" customWidth="1"/>
    <col min="15882" max="15882" width="10.7109375" style="254" customWidth="1"/>
    <col min="15883" max="15883" width="1.7109375" style="254" customWidth="1"/>
    <col min="15884" max="15884" width="10.7109375" style="254" customWidth="1"/>
    <col min="15885" max="15885" width="1.7109375" style="254" customWidth="1"/>
    <col min="15886" max="15886" width="10.7109375" style="254" customWidth="1"/>
    <col min="15887" max="15887" width="1.7109375" style="254" customWidth="1"/>
    <col min="15888" max="15888" width="10.7109375" style="254" customWidth="1"/>
    <col min="15889" max="15889" width="1.7109375" style="254" customWidth="1"/>
    <col min="15890" max="15890" width="0" style="254" hidden="1" customWidth="1"/>
    <col min="15891" max="15891" width="8.7109375" style="254" customWidth="1"/>
    <col min="15892" max="15892" width="0" style="254" hidden="1" customWidth="1"/>
    <col min="15893" max="16128" width="9.140625" style="254"/>
    <col min="16129" max="16130" width="3.28515625" style="254" customWidth="1"/>
    <col min="16131" max="16131" width="4.7109375" style="254" customWidth="1"/>
    <col min="16132" max="16132" width="4.28515625" style="254" customWidth="1"/>
    <col min="16133" max="16133" width="12.7109375" style="254" customWidth="1"/>
    <col min="16134" max="16134" width="2.7109375" style="254" customWidth="1"/>
    <col min="16135" max="16135" width="7.7109375" style="254" customWidth="1"/>
    <col min="16136" max="16136" width="5.85546875" style="254" customWidth="1"/>
    <col min="16137" max="16137" width="1.7109375" style="254" customWidth="1"/>
    <col min="16138" max="16138" width="10.7109375" style="254" customWidth="1"/>
    <col min="16139" max="16139" width="1.7109375" style="254" customWidth="1"/>
    <col min="16140" max="16140" width="10.7109375" style="254" customWidth="1"/>
    <col min="16141" max="16141" width="1.7109375" style="254" customWidth="1"/>
    <col min="16142" max="16142" width="10.7109375" style="254" customWidth="1"/>
    <col min="16143" max="16143" width="1.7109375" style="254" customWidth="1"/>
    <col min="16144" max="16144" width="10.7109375" style="254" customWidth="1"/>
    <col min="16145" max="16145" width="1.7109375" style="254" customWidth="1"/>
    <col min="16146" max="16146" width="0" style="254" hidden="1" customWidth="1"/>
    <col min="16147" max="16147" width="8.7109375" style="254" customWidth="1"/>
    <col min="16148" max="16148" width="0" style="254" hidden="1" customWidth="1"/>
    <col min="16149" max="16384" width="9.140625" style="254"/>
  </cols>
  <sheetData>
    <row r="1" spans="1:20" s="327" customFormat="1" ht="53.25" customHeight="1">
      <c r="A1" s="322">
        <f>'[5]Week SetUp'!$A$6</f>
        <v>0</v>
      </c>
      <c r="B1" s="322"/>
      <c r="C1" s="323"/>
      <c r="D1" s="323"/>
      <c r="E1" s="323"/>
      <c r="F1" s="323"/>
      <c r="G1" s="323"/>
      <c r="H1" s="323"/>
      <c r="I1" s="324"/>
      <c r="J1" s="325"/>
      <c r="K1" s="325"/>
      <c r="L1" s="326"/>
      <c r="M1" s="324"/>
      <c r="N1" s="324" t="s">
        <v>0</v>
      </c>
      <c r="O1" s="324"/>
      <c r="P1" s="323"/>
      <c r="Q1" s="324"/>
    </row>
    <row r="2" spans="1:20" s="332" customFormat="1" ht="26.25" customHeight="1">
      <c r="A2" s="328"/>
      <c r="B2" s="328"/>
      <c r="C2" s="328"/>
      <c r="D2" s="328"/>
      <c r="E2" s="515" t="s">
        <v>487</v>
      </c>
      <c r="F2" s="515"/>
      <c r="G2" s="515"/>
      <c r="H2" s="515"/>
      <c r="I2" s="515"/>
      <c r="J2" s="515"/>
      <c r="K2" s="515"/>
      <c r="L2" s="515"/>
      <c r="M2" s="331"/>
      <c r="N2" s="330"/>
      <c r="O2" s="331"/>
      <c r="P2" s="330"/>
      <c r="Q2" s="331"/>
    </row>
    <row r="3" spans="1:20" s="333" customFormat="1" ht="11.25" customHeight="1">
      <c r="A3" s="447" t="s">
        <v>1</v>
      </c>
      <c r="B3" s="447"/>
      <c r="C3" s="447"/>
      <c r="D3" s="447"/>
      <c r="E3" s="447"/>
      <c r="F3" s="447"/>
      <c r="G3" s="447"/>
      <c r="H3" s="447"/>
      <c r="I3" s="448"/>
      <c r="J3" s="480"/>
      <c r="K3" s="448"/>
      <c r="L3" s="447"/>
      <c r="M3" s="448"/>
      <c r="N3" s="447"/>
      <c r="O3" s="448"/>
      <c r="P3" s="447"/>
      <c r="Q3" s="449" t="s">
        <v>3</v>
      </c>
    </row>
    <row r="4" spans="1:20" s="338" customFormat="1" ht="11.25" customHeight="1" thickBot="1">
      <c r="A4" s="526" t="str">
        <f>'[5]Week SetUp'!$A$10</f>
        <v>13th - 18th December 2014</v>
      </c>
      <c r="B4" s="526"/>
      <c r="C4" s="526"/>
      <c r="D4" s="526"/>
      <c r="E4" s="526"/>
      <c r="F4" s="334">
        <f>'[5]Week SetUp'!$C$10</f>
        <v>0</v>
      </c>
      <c r="G4" s="459"/>
      <c r="H4" s="334"/>
      <c r="I4" s="335"/>
      <c r="J4" s="336">
        <f>'[5]Week SetUp'!$D$10</f>
        <v>0</v>
      </c>
      <c r="K4" s="335"/>
      <c r="L4" s="337">
        <f>'[5]Week SetUp'!$A$12</f>
        <v>0</v>
      </c>
      <c r="M4" s="335"/>
      <c r="N4" s="474"/>
      <c r="O4" s="475"/>
      <c r="P4" s="474"/>
      <c r="Q4" s="476" t="str">
        <f>'[5]Week SetUp'!$E$10</f>
        <v>Lamech Kevin Clarke</v>
      </c>
      <c r="R4" s="478"/>
      <c r="S4" s="478"/>
    </row>
    <row r="5" spans="1:20" s="333" customFormat="1" ht="12">
      <c r="A5" s="339"/>
      <c r="B5" s="450" t="s">
        <v>4</v>
      </c>
      <c r="C5" s="450" t="s">
        <v>5</v>
      </c>
      <c r="D5" s="450" t="s">
        <v>6</v>
      </c>
      <c r="E5" s="451" t="s">
        <v>7</v>
      </c>
      <c r="F5" s="451" t="s">
        <v>8</v>
      </c>
      <c r="G5" s="451"/>
      <c r="H5" s="451"/>
      <c r="I5" s="451"/>
      <c r="J5" s="450" t="s">
        <v>10</v>
      </c>
      <c r="K5" s="452"/>
      <c r="L5" s="450" t="s">
        <v>465</v>
      </c>
      <c r="M5" s="452"/>
      <c r="N5" s="450" t="s">
        <v>12</v>
      </c>
      <c r="O5" s="452"/>
      <c r="P5" s="450"/>
      <c r="Q5" s="342"/>
    </row>
    <row r="6" spans="1:20" s="333" customFormat="1" ht="3.75" customHeight="1" thickBot="1">
      <c r="A6" s="343"/>
      <c r="B6" s="344"/>
      <c r="C6" s="345"/>
      <c r="D6" s="344"/>
      <c r="E6" s="346"/>
      <c r="F6" s="346"/>
      <c r="G6" s="347"/>
      <c r="H6" s="346"/>
      <c r="I6" s="348"/>
      <c r="J6" s="344"/>
      <c r="K6" s="348"/>
      <c r="L6" s="344"/>
      <c r="M6" s="348"/>
      <c r="N6" s="344"/>
      <c r="O6" s="348"/>
      <c r="P6" s="344"/>
      <c r="Q6" s="349"/>
    </row>
    <row r="7" spans="1:20" s="361" customFormat="1" ht="10.5" customHeight="1">
      <c r="A7" s="350">
        <v>1</v>
      </c>
      <c r="B7" s="351">
        <f>IF($D7="","",VLOOKUP($D7,'[5]Girls 14 Si Consol Prep'!$A$7:$P$22,15))</f>
        <v>0</v>
      </c>
      <c r="C7" s="351">
        <f>IF($D7="","",VLOOKUP($D7,'[5]Girls 14 Si Consol Prep'!$A$7:$P$22,16))</f>
        <v>0</v>
      </c>
      <c r="D7" s="352">
        <v>1</v>
      </c>
      <c r="E7" s="353" t="str">
        <f>UPPER(IF($D7="","",VLOOKUP($D7,'[5]Girls 14 Si Consol Prep'!$A$7:$P$22,2)))</f>
        <v>KOYLASS</v>
      </c>
      <c r="F7" s="353" t="str">
        <f>IF($D7="","",VLOOKUP($D7,'[5]Girls 14 Si Consol Prep'!$A$7:$P$22,3))</f>
        <v>VICTORIA</v>
      </c>
      <c r="G7" s="353"/>
      <c r="H7" s="353">
        <f>IF($D7="","",VLOOKUP($D7,'[5]Girls 14 Si Consol Prep'!$A$7:$P$22,4))</f>
        <v>0</v>
      </c>
      <c r="I7" s="354"/>
      <c r="J7" s="355"/>
      <c r="K7" s="355"/>
      <c r="L7" s="355"/>
      <c r="M7" s="355"/>
      <c r="N7" s="356"/>
      <c r="O7" s="357"/>
      <c r="P7" s="358"/>
      <c r="Q7" s="359"/>
      <c r="R7" s="360"/>
      <c r="T7" s="362" t="str">
        <f>'[5]SetUp Officials'!P21</f>
        <v>Umpire</v>
      </c>
    </row>
    <row r="8" spans="1:20" s="361" customFormat="1" ht="9.6" customHeight="1">
      <c r="A8" s="363"/>
      <c r="B8" s="364"/>
      <c r="C8" s="364"/>
      <c r="D8" s="364"/>
      <c r="E8" s="355"/>
      <c r="F8" s="355"/>
      <c r="G8" s="365"/>
      <c r="H8" s="366" t="s">
        <v>13</v>
      </c>
      <c r="I8" s="367" t="s">
        <v>50</v>
      </c>
      <c r="J8" s="368" t="str">
        <f>UPPER(IF(OR(I8="a",I8="as"),E7,IF(OR(I8="b",I8="bs"),E9,)))</f>
        <v>KOYLASS</v>
      </c>
      <c r="K8" s="368"/>
      <c r="L8" s="355"/>
      <c r="M8" s="355"/>
      <c r="N8" s="356"/>
      <c r="O8" s="357"/>
      <c r="P8" s="358"/>
      <c r="Q8" s="359"/>
      <c r="R8" s="360"/>
      <c r="T8" s="369" t="str">
        <f>'[5]SetUp Officials'!P22</f>
        <v xml:space="preserve"> </v>
      </c>
    </row>
    <row r="9" spans="1:20" s="361" customFormat="1" ht="9.6" customHeight="1">
      <c r="A9" s="363">
        <v>2</v>
      </c>
      <c r="B9" s="351">
        <f>IF($D9="","",VLOOKUP($D9,'[5]Girls 14 Si Consol Prep'!$A$7:$P$22,15))</f>
        <v>0</v>
      </c>
      <c r="C9" s="351">
        <f>IF($D9="","",VLOOKUP($D9,'[5]Girls 14 Si Consol Prep'!$A$7:$P$22,16))</f>
        <v>0</v>
      </c>
      <c r="D9" s="352">
        <v>8</v>
      </c>
      <c r="E9" s="351" t="str">
        <f>UPPER(IF($D9="","",VLOOKUP($D9,'[5]Girls 14 Si Consol Prep'!$A$7:$P$22,2)))</f>
        <v>BYE</v>
      </c>
      <c r="F9" s="351">
        <f>IF($D9="","",VLOOKUP($D9,'[5]Girls 14 Si Consol Prep'!$A$7:$P$22,3))</f>
        <v>0</v>
      </c>
      <c r="G9" s="351"/>
      <c r="H9" s="351">
        <f>IF($D9="","",VLOOKUP($D9,'[5]Girls 14 Si Consol Prep'!$A$7:$P$22,4))</f>
        <v>0</v>
      </c>
      <c r="I9" s="370"/>
      <c r="J9" s="355"/>
      <c r="K9" s="371"/>
      <c r="L9" s="355"/>
      <c r="M9" s="355"/>
      <c r="N9" s="356"/>
      <c r="O9" s="357"/>
      <c r="P9" s="358"/>
      <c r="Q9" s="359"/>
      <c r="R9" s="360"/>
      <c r="T9" s="369" t="str">
        <f>'[5]SetUp Officials'!P23</f>
        <v xml:space="preserve"> </v>
      </c>
    </row>
    <row r="10" spans="1:20" s="361" customFormat="1" ht="9.6" customHeight="1">
      <c r="A10" s="363"/>
      <c r="B10" s="364"/>
      <c r="C10" s="364"/>
      <c r="D10" s="372"/>
      <c r="E10" s="355"/>
      <c r="F10" s="355"/>
      <c r="G10" s="365"/>
      <c r="H10" s="355"/>
      <c r="I10" s="373"/>
      <c r="J10" s="366" t="s">
        <v>13</v>
      </c>
      <c r="K10" s="374" t="s">
        <v>50</v>
      </c>
      <c r="L10" s="368" t="str">
        <f>UPPER(IF(OR(K10="a",K10="as"),J8,IF(OR(K10="b",K10="bs"),J12,)))</f>
        <v>KOYLASS</v>
      </c>
      <c r="M10" s="375"/>
      <c r="N10" s="376"/>
      <c r="O10" s="376"/>
      <c r="P10" s="358"/>
      <c r="Q10" s="359"/>
      <c r="R10" s="360"/>
      <c r="T10" s="369" t="str">
        <f>'[5]SetUp Officials'!P24</f>
        <v xml:space="preserve"> </v>
      </c>
    </row>
    <row r="11" spans="1:20" s="361" customFormat="1" ht="9.6" customHeight="1">
      <c r="A11" s="363">
        <v>3</v>
      </c>
      <c r="B11" s="351">
        <f>IF($D11="","",VLOOKUP($D11,'[5]Girls 14 Si Consol Prep'!$A$7:$P$22,15))</f>
        <v>0</v>
      </c>
      <c r="C11" s="351">
        <f>IF($D11="","",VLOOKUP($D11,'[5]Girls 14 Si Consol Prep'!$A$7:$P$22,16))</f>
        <v>0</v>
      </c>
      <c r="D11" s="352">
        <v>4</v>
      </c>
      <c r="E11" s="351" t="str">
        <f>UPPER(IF($D11="","",VLOOKUP($D11,'[5]Girls 14 Si Consol Prep'!$A$7:$P$22,2)))</f>
        <v>HADEED</v>
      </c>
      <c r="F11" s="351" t="str">
        <f>IF($D11="","",VLOOKUP($D11,'[5]Girls 14 Si Consol Prep'!$A$7:$P$22,3))</f>
        <v>SHANA</v>
      </c>
      <c r="G11" s="351"/>
      <c r="H11" s="351">
        <f>IF($D11="","",VLOOKUP($D11,'[5]Girls 14 Si Consol Prep'!$A$7:$P$22,4))</f>
        <v>0</v>
      </c>
      <c r="I11" s="354"/>
      <c r="J11" s="355"/>
      <c r="K11" s="377"/>
      <c r="L11" s="470">
        <v>61</v>
      </c>
      <c r="M11" s="378"/>
      <c r="N11" s="376"/>
      <c r="O11" s="376"/>
      <c r="P11" s="358"/>
      <c r="Q11" s="359"/>
      <c r="R11" s="360"/>
      <c r="T11" s="369" t="str">
        <f>'[5]SetUp Officials'!P25</f>
        <v xml:space="preserve"> </v>
      </c>
    </row>
    <row r="12" spans="1:20" s="361" customFormat="1" ht="9.6" customHeight="1">
      <c r="A12" s="363"/>
      <c r="B12" s="364"/>
      <c r="C12" s="364"/>
      <c r="D12" s="372"/>
      <c r="E12" s="355"/>
      <c r="F12" s="355"/>
      <c r="G12" s="365"/>
      <c r="H12" s="366" t="s">
        <v>13</v>
      </c>
      <c r="I12" s="367" t="s">
        <v>53</v>
      </c>
      <c r="J12" s="368" t="str">
        <f>UPPER(IF(OR(I12="a",I12="as"),E11,IF(OR(I12="b",I12="bs"),E13,)))</f>
        <v>LEITCH</v>
      </c>
      <c r="K12" s="379"/>
      <c r="L12" s="355"/>
      <c r="M12" s="378"/>
      <c r="N12" s="376"/>
      <c r="O12" s="376"/>
      <c r="P12" s="358"/>
      <c r="Q12" s="359"/>
      <c r="R12" s="360"/>
      <c r="T12" s="369" t="str">
        <f>'[5]SetUp Officials'!P26</f>
        <v xml:space="preserve"> </v>
      </c>
    </row>
    <row r="13" spans="1:20" s="361" customFormat="1" ht="9.6" customHeight="1">
      <c r="A13" s="363">
        <v>4</v>
      </c>
      <c r="B13" s="351">
        <f>IF($D13="","",VLOOKUP($D13,'[5]Girls 14 Si Consol Prep'!$A$7:$P$22,15))</f>
        <v>0</v>
      </c>
      <c r="C13" s="351">
        <f>IF($D13="","",VLOOKUP($D13,'[5]Girls 14 Si Consol Prep'!$A$7:$P$22,16))</f>
        <v>0</v>
      </c>
      <c r="D13" s="352">
        <v>6</v>
      </c>
      <c r="E13" s="351" t="str">
        <f>UPPER(IF($D13="","",VLOOKUP($D13,'[5]Girls 14 Si Consol Prep'!$A$7:$P$22,2)))</f>
        <v>LEITCH</v>
      </c>
      <c r="F13" s="351" t="str">
        <f>IF($D13="","",VLOOKUP($D13,'[5]Girls 14 Si Consol Prep'!$A$7:$P$22,3))</f>
        <v>KELSEY</v>
      </c>
      <c r="G13" s="351"/>
      <c r="H13" s="351">
        <f>IF($D13="","",VLOOKUP($D13,'[5]Girls 14 Si Consol Prep'!$A$7:$P$22,4))</f>
        <v>0</v>
      </c>
      <c r="I13" s="380"/>
      <c r="J13" s="355" t="s">
        <v>475</v>
      </c>
      <c r="K13" s="355"/>
      <c r="L13" s="355"/>
      <c r="M13" s="378"/>
      <c r="N13" s="376"/>
      <c r="O13" s="376"/>
      <c r="P13" s="358"/>
      <c r="Q13" s="359"/>
      <c r="R13" s="360"/>
      <c r="T13" s="369" t="str">
        <f>'[5]SetUp Officials'!P27</f>
        <v xml:space="preserve"> </v>
      </c>
    </row>
    <row r="14" spans="1:20" s="361" customFormat="1" ht="9.6" customHeight="1">
      <c r="A14" s="363"/>
      <c r="B14" s="364"/>
      <c r="C14" s="364"/>
      <c r="D14" s="372"/>
      <c r="E14" s="355"/>
      <c r="F14" s="355"/>
      <c r="G14" s="365"/>
      <c r="H14" s="381"/>
      <c r="I14" s="373"/>
      <c r="J14" s="355"/>
      <c r="K14" s="355"/>
      <c r="L14" s="366" t="s">
        <v>13</v>
      </c>
      <c r="M14" s="374" t="s">
        <v>50</v>
      </c>
      <c r="N14" s="368" t="str">
        <f>UPPER(IF(OR(M14="a",M14="as"),L10,IF(OR(M14="b",M14="bs"),L18,)))</f>
        <v>KOYLASS</v>
      </c>
      <c r="O14" s="375"/>
      <c r="P14" s="358"/>
      <c r="Q14" s="359"/>
      <c r="R14" s="360"/>
      <c r="T14" s="369" t="str">
        <f>'[5]SetUp Officials'!P28</f>
        <v xml:space="preserve"> </v>
      </c>
    </row>
    <row r="15" spans="1:20" s="361" customFormat="1" ht="9.6" customHeight="1">
      <c r="A15" s="363">
        <v>5</v>
      </c>
      <c r="B15" s="351">
        <f>IF($D15="","",VLOOKUP($D15,'[5]Girls 14 Si Consol Prep'!$A$7:$P$22,15))</f>
        <v>0</v>
      </c>
      <c r="C15" s="351">
        <f>IF($D15="","",VLOOKUP($D15,'[5]Girls 14 Si Consol Prep'!$A$7:$P$22,16))</f>
        <v>0</v>
      </c>
      <c r="D15" s="352">
        <v>3</v>
      </c>
      <c r="E15" s="351" t="str">
        <f>UPPER(IF($D15="","",VLOOKUP($D15,'[5]Girls 14 Si Consol Prep'!$A$7:$P$22,2)))</f>
        <v>RAMJATTAN</v>
      </c>
      <c r="F15" s="351" t="str">
        <f>IF($D15="","",VLOOKUP($D15,'[5]Girls 14 Si Consol Prep'!$A$7:$P$22,3))</f>
        <v>JADE</v>
      </c>
      <c r="G15" s="351"/>
      <c r="H15" s="351">
        <f>IF($D15="","",VLOOKUP($D15,'[5]Girls 14 Si Consol Prep'!$A$7:$P$22,4))</f>
        <v>0</v>
      </c>
      <c r="I15" s="382"/>
      <c r="J15" s="355"/>
      <c r="K15" s="355"/>
      <c r="L15" s="355"/>
      <c r="M15" s="378"/>
      <c r="N15" s="355" t="s">
        <v>61</v>
      </c>
      <c r="O15" s="376"/>
      <c r="P15" s="358"/>
      <c r="Q15" s="359"/>
      <c r="R15" s="360"/>
      <c r="T15" s="369" t="str">
        <f>'[5]SetUp Officials'!P29</f>
        <v xml:space="preserve"> </v>
      </c>
    </row>
    <row r="16" spans="1:20" s="361" customFormat="1" ht="9.6" customHeight="1" thickBot="1">
      <c r="A16" s="363"/>
      <c r="B16" s="364"/>
      <c r="C16" s="364"/>
      <c r="D16" s="372"/>
      <c r="E16" s="355"/>
      <c r="F16" s="355"/>
      <c r="G16" s="365"/>
      <c r="H16" s="366" t="s">
        <v>13</v>
      </c>
      <c r="I16" s="367" t="s">
        <v>65</v>
      </c>
      <c r="J16" s="368" t="str">
        <f>UPPER(IF(OR(I16="a",I16="as"),E15,IF(OR(I16="b",I16="bs"),E17,)))</f>
        <v>D'ARCY</v>
      </c>
      <c r="K16" s="368"/>
      <c r="L16" s="355"/>
      <c r="M16" s="378"/>
      <c r="N16" s="376"/>
      <c r="O16" s="376"/>
      <c r="P16" s="358"/>
      <c r="Q16" s="359"/>
      <c r="R16" s="360"/>
      <c r="T16" s="383" t="str">
        <f>'[5]SetUp Officials'!P30</f>
        <v>None</v>
      </c>
    </row>
    <row r="17" spans="1:18" s="361" customFormat="1" ht="9.6" customHeight="1">
      <c r="A17" s="363">
        <v>6</v>
      </c>
      <c r="B17" s="351">
        <f>IF($D17="","",VLOOKUP($D17,'[5]Girls 14 Si Consol Prep'!$A$7:$P$22,15))</f>
        <v>0</v>
      </c>
      <c r="C17" s="351">
        <f>IF($D17="","",VLOOKUP($D17,'[5]Girls 14 Si Consol Prep'!$A$7:$P$22,16))</f>
        <v>0</v>
      </c>
      <c r="D17" s="352">
        <v>5</v>
      </c>
      <c r="E17" s="351" t="str">
        <f>UPPER(IF($D17="","",VLOOKUP($D17,'[5]Girls 14 Si Consol Prep'!$A$7:$P$22,2)))</f>
        <v>D'ARCY</v>
      </c>
      <c r="F17" s="351" t="str">
        <f>IF($D17="","",VLOOKUP($D17,'[5]Girls 14 Si Consol Prep'!$A$7:$P$22,3))</f>
        <v>ISABELLA</v>
      </c>
      <c r="G17" s="351"/>
      <c r="H17" s="351">
        <f>IF($D17="","",VLOOKUP($D17,'[5]Girls 14 Si Consol Prep'!$A$7:$P$22,4))</f>
        <v>0</v>
      </c>
      <c r="I17" s="370"/>
      <c r="J17" s="355" t="s">
        <v>55</v>
      </c>
      <c r="K17" s="371"/>
      <c r="L17" s="355"/>
      <c r="M17" s="378"/>
      <c r="N17" s="376"/>
      <c r="O17" s="376"/>
      <c r="P17" s="358"/>
      <c r="Q17" s="359"/>
      <c r="R17" s="360"/>
    </row>
    <row r="18" spans="1:18" s="361" customFormat="1" ht="9.6" customHeight="1">
      <c r="A18" s="363"/>
      <c r="B18" s="364"/>
      <c r="C18" s="364"/>
      <c r="D18" s="372"/>
      <c r="E18" s="355"/>
      <c r="F18" s="355"/>
      <c r="G18" s="365"/>
      <c r="H18" s="355"/>
      <c r="I18" s="373"/>
      <c r="J18" s="366" t="s">
        <v>13</v>
      </c>
      <c r="K18" s="374" t="s">
        <v>65</v>
      </c>
      <c r="L18" s="368" t="str">
        <f>UPPER(IF(OR(K18="a",K18="as"),J16,IF(OR(K18="b",K18="bs"),J20,)))</f>
        <v>SABGA</v>
      </c>
      <c r="M18" s="384"/>
      <c r="N18" s="376"/>
      <c r="O18" s="376"/>
      <c r="P18" s="358"/>
      <c r="Q18" s="359"/>
      <c r="R18" s="360"/>
    </row>
    <row r="19" spans="1:18" s="361" customFormat="1" ht="9.6" customHeight="1">
      <c r="A19" s="363">
        <v>7</v>
      </c>
      <c r="B19" s="351">
        <f>IF($D19="","",VLOOKUP($D19,'[5]Girls 14 Si Consol Prep'!$A$7:$P$22,15))</f>
        <v>0</v>
      </c>
      <c r="C19" s="351">
        <f>IF($D19="","",VLOOKUP($D19,'[5]Girls 14 Si Consol Prep'!$A$7:$P$22,16))</f>
        <v>0</v>
      </c>
      <c r="D19" s="352">
        <v>7</v>
      </c>
      <c r="E19" s="351" t="str">
        <f>UPPER(IF($D19="","",VLOOKUP($D19,'[5]Girls 14 Si Consol Prep'!$A$7:$P$22,2)))</f>
        <v>CUDJOE</v>
      </c>
      <c r="F19" s="351" t="str">
        <f>IF($D19="","",VLOOKUP($D19,'[5]Girls 14 Si Consol Prep'!$A$7:$P$22,3))</f>
        <v>KRYSHELLE</v>
      </c>
      <c r="G19" s="351"/>
      <c r="H19" s="351">
        <f>IF($D19="","",VLOOKUP($D19,'[5]Girls 14 Si Consol Prep'!$A$7:$P$22,4))</f>
        <v>0</v>
      </c>
      <c r="I19" s="354"/>
      <c r="J19" s="355"/>
      <c r="K19" s="377"/>
      <c r="L19" s="470">
        <v>61</v>
      </c>
      <c r="M19" s="376"/>
      <c r="N19" s="376"/>
      <c r="O19" s="376"/>
      <c r="P19" s="358"/>
      <c r="Q19" s="359"/>
      <c r="R19" s="360"/>
    </row>
    <row r="20" spans="1:18" s="361" customFormat="1" ht="9.6" customHeight="1">
      <c r="A20" s="363"/>
      <c r="B20" s="364"/>
      <c r="C20" s="364"/>
      <c r="D20" s="364"/>
      <c r="E20" s="355"/>
      <c r="F20" s="355"/>
      <c r="G20" s="365"/>
      <c r="H20" s="366" t="s">
        <v>13</v>
      </c>
      <c r="I20" s="367" t="s">
        <v>65</v>
      </c>
      <c r="J20" s="368" t="str">
        <f>UPPER(IF(OR(I20="a",I20="as"),E19,IF(OR(I20="b",I20="bs"),E21,)))</f>
        <v>SABGA</v>
      </c>
      <c r="K20" s="379"/>
      <c r="L20" s="355"/>
      <c r="M20" s="376"/>
      <c r="N20" s="376"/>
      <c r="O20" s="376"/>
      <c r="P20" s="358"/>
      <c r="Q20" s="359"/>
      <c r="R20" s="360"/>
    </row>
    <row r="21" spans="1:18" s="361" customFormat="1" ht="9.6" customHeight="1">
      <c r="A21" s="350">
        <v>8</v>
      </c>
      <c r="B21" s="351">
        <f>IF($D21="","",VLOOKUP($D21,'[5]Girls 14 Si Consol Prep'!$A$7:$P$22,15))</f>
        <v>0</v>
      </c>
      <c r="C21" s="351">
        <f>IF($D21="","",VLOOKUP($D21,'[5]Girls 14 Si Consol Prep'!$A$7:$P$22,16))</f>
        <v>0</v>
      </c>
      <c r="D21" s="352">
        <v>2</v>
      </c>
      <c r="E21" s="353" t="str">
        <f>UPPER(IF($D21="","",VLOOKUP($D21,'[5]Girls 14 Si Consol Prep'!$A$7:$P$22,2)))</f>
        <v>SABGA</v>
      </c>
      <c r="F21" s="353" t="str">
        <f>IF($D21="","",VLOOKUP($D21,'[5]Girls 14 Si Consol Prep'!$A$7:$P$22,3))</f>
        <v>KIMBERLY</v>
      </c>
      <c r="G21" s="351"/>
      <c r="H21" s="353">
        <f>IF($D21="","",VLOOKUP($D21,'[5]Girls 14 Si Consol Prep'!$A$7:$P$22,4))</f>
        <v>0</v>
      </c>
      <c r="I21" s="380"/>
      <c r="J21" s="470">
        <v>61</v>
      </c>
      <c r="K21" s="355"/>
      <c r="L21" s="355"/>
      <c r="M21" s="376"/>
      <c r="N21" s="376"/>
      <c r="O21" s="376"/>
      <c r="P21" s="358"/>
      <c r="Q21" s="359"/>
      <c r="R21" s="360"/>
    </row>
    <row r="22" spans="1:18" s="361" customFormat="1" ht="9.6" customHeight="1">
      <c r="A22" s="363"/>
      <c r="B22" s="364"/>
      <c r="C22" s="364"/>
      <c r="D22" s="364"/>
      <c r="E22" s="381"/>
      <c r="F22" s="381"/>
      <c r="G22" s="385"/>
      <c r="H22" s="381"/>
      <c r="I22" s="373"/>
      <c r="J22" s="355"/>
      <c r="K22" s="355"/>
      <c r="L22" s="355"/>
      <c r="M22" s="376"/>
      <c r="N22" s="376"/>
      <c r="O22" s="376"/>
      <c r="P22" s="358"/>
      <c r="Q22" s="359"/>
      <c r="R22" s="360"/>
    </row>
    <row r="23" spans="1:18" s="361" customFormat="1" ht="9.6" hidden="1" customHeight="1">
      <c r="A23" s="350">
        <v>9</v>
      </c>
      <c r="B23" s="351" t="str">
        <f>IF($D23="","",VLOOKUP($D23,'[5]Girls 14 Si Consol Prep'!$A$7:$P$22,15))</f>
        <v/>
      </c>
      <c r="C23" s="351" t="str">
        <f>IF($D23="","",VLOOKUP($D23,'[5]Girls 14 Si Consol Prep'!$A$7:$P$22,16))</f>
        <v/>
      </c>
      <c r="D23" s="352"/>
      <c r="E23" s="353" t="str">
        <f>UPPER(IF($D23="","",VLOOKUP($D23,'[5]Girls 14 Si Consol Prep'!$A$7:$P$22,2)))</f>
        <v/>
      </c>
      <c r="F23" s="353" t="str">
        <f>IF($D23="","",VLOOKUP($D23,'[5]Girls 14 Si Consol Prep'!$A$7:$P$22,3))</f>
        <v/>
      </c>
      <c r="G23" s="353"/>
      <c r="H23" s="353" t="str">
        <f>IF($D23="","",VLOOKUP($D23,'[5]Girls 14 Si Consol Prep'!$A$7:$P$22,4))</f>
        <v/>
      </c>
      <c r="I23" s="354"/>
      <c r="J23" s="355"/>
      <c r="K23" s="355"/>
      <c r="L23" s="355"/>
      <c r="M23" s="376"/>
      <c r="N23" s="376"/>
      <c r="O23" s="376"/>
      <c r="P23" s="358"/>
      <c r="Q23" s="359"/>
      <c r="R23" s="360"/>
    </row>
    <row r="24" spans="1:18" s="361" customFormat="1" ht="9.6" hidden="1" customHeight="1">
      <c r="A24" s="363"/>
      <c r="B24" s="364"/>
      <c r="C24" s="364"/>
      <c r="D24" s="364"/>
      <c r="E24" s="355"/>
      <c r="F24" s="355"/>
      <c r="G24" s="365"/>
      <c r="H24" s="366" t="s">
        <v>13</v>
      </c>
      <c r="I24" s="367"/>
      <c r="J24" s="368" t="str">
        <f>UPPER(IF(OR(I24="a",I24="as"),E23,IF(OR(I24="b",I24="bs"),E25,)))</f>
        <v/>
      </c>
      <c r="K24" s="368"/>
      <c r="L24" s="355"/>
      <c r="M24" s="376"/>
      <c r="N24" s="376"/>
      <c r="O24" s="376"/>
      <c r="P24" s="358"/>
      <c r="Q24" s="359"/>
      <c r="R24" s="360"/>
    </row>
    <row r="25" spans="1:18" s="361" customFormat="1" ht="9.6" hidden="1" customHeight="1">
      <c r="A25" s="363">
        <v>10</v>
      </c>
      <c r="B25" s="351" t="str">
        <f>IF($D25="","",VLOOKUP($D25,'[5]Girls 14 Si Consol Prep'!$A$7:$P$22,15))</f>
        <v/>
      </c>
      <c r="C25" s="351" t="str">
        <f>IF($D25="","",VLOOKUP($D25,'[5]Girls 14 Si Consol Prep'!$A$7:$P$22,16))</f>
        <v/>
      </c>
      <c r="D25" s="352"/>
      <c r="E25" s="351" t="str">
        <f>UPPER(IF($D25="","",VLOOKUP($D25,'[5]Girls 14 Si Consol Prep'!$A$7:$P$22,2)))</f>
        <v/>
      </c>
      <c r="F25" s="351" t="str">
        <f>IF($D25="","",VLOOKUP($D25,'[5]Girls 14 Si Consol Prep'!$A$7:$P$22,3))</f>
        <v/>
      </c>
      <c r="G25" s="351"/>
      <c r="H25" s="351" t="str">
        <f>IF($D25="","",VLOOKUP($D25,'[5]Girls 14 Si Consol Prep'!$A$7:$P$22,4))</f>
        <v/>
      </c>
      <c r="I25" s="370"/>
      <c r="J25" s="355"/>
      <c r="K25" s="371"/>
      <c r="L25" s="355"/>
      <c r="M25" s="376"/>
      <c r="N25" s="376"/>
      <c r="O25" s="376"/>
      <c r="P25" s="358"/>
      <c r="Q25" s="359"/>
      <c r="R25" s="360"/>
    </row>
    <row r="26" spans="1:18" s="361" customFormat="1" ht="9.6" hidden="1" customHeight="1">
      <c r="A26" s="363"/>
      <c r="B26" s="364"/>
      <c r="C26" s="364"/>
      <c r="D26" s="372"/>
      <c r="E26" s="355"/>
      <c r="F26" s="355"/>
      <c r="G26" s="365"/>
      <c r="H26" s="355"/>
      <c r="I26" s="373"/>
      <c r="J26" s="366" t="s">
        <v>13</v>
      </c>
      <c r="K26" s="374"/>
      <c r="L26" s="368" t="str">
        <f>UPPER(IF(OR(K26="a",K26="as"),J24,IF(OR(K26="b",K26="bs"),J28,)))</f>
        <v/>
      </c>
      <c r="M26" s="375"/>
      <c r="N26" s="376"/>
      <c r="O26" s="376"/>
      <c r="P26" s="358"/>
      <c r="Q26" s="359"/>
      <c r="R26" s="360"/>
    </row>
    <row r="27" spans="1:18" s="361" customFormat="1" ht="9.6" hidden="1" customHeight="1">
      <c r="A27" s="363">
        <v>11</v>
      </c>
      <c r="B27" s="351" t="str">
        <f>IF($D27="","",VLOOKUP($D27,'[5]Girls 14 Si Consol Prep'!$A$7:$P$22,15))</f>
        <v/>
      </c>
      <c r="C27" s="351" t="str">
        <f>IF($D27="","",VLOOKUP($D27,'[5]Girls 14 Si Consol Prep'!$A$7:$P$22,16))</f>
        <v/>
      </c>
      <c r="D27" s="352"/>
      <c r="E27" s="351" t="str">
        <f>UPPER(IF($D27="","",VLOOKUP($D27,'[5]Girls 14 Si Consol Prep'!$A$7:$P$22,2)))</f>
        <v/>
      </c>
      <c r="F27" s="351" t="str">
        <f>IF($D27="","",VLOOKUP($D27,'[5]Girls 14 Si Consol Prep'!$A$7:$P$22,3))</f>
        <v/>
      </c>
      <c r="G27" s="351"/>
      <c r="H27" s="351" t="str">
        <f>IF($D27="","",VLOOKUP($D27,'[5]Girls 14 Si Consol Prep'!$A$7:$P$22,4))</f>
        <v/>
      </c>
      <c r="I27" s="354"/>
      <c r="J27" s="355"/>
      <c r="K27" s="377"/>
      <c r="L27" s="355"/>
      <c r="M27" s="378"/>
      <c r="N27" s="376"/>
      <c r="O27" s="376"/>
      <c r="P27" s="358"/>
      <c r="Q27" s="359"/>
      <c r="R27" s="360"/>
    </row>
    <row r="28" spans="1:18" s="361" customFormat="1" ht="9.6" hidden="1" customHeight="1">
      <c r="A28" s="350"/>
      <c r="B28" s="364"/>
      <c r="C28" s="364"/>
      <c r="D28" s="372"/>
      <c r="E28" s="355"/>
      <c r="F28" s="355"/>
      <c r="G28" s="365"/>
      <c r="H28" s="366" t="s">
        <v>13</v>
      </c>
      <c r="I28" s="367"/>
      <c r="J28" s="368" t="str">
        <f>UPPER(IF(OR(I28="a",I28="as"),E27,IF(OR(I28="b",I28="bs"),E29,)))</f>
        <v/>
      </c>
      <c r="K28" s="379"/>
      <c r="L28" s="355"/>
      <c r="M28" s="378"/>
      <c r="N28" s="376"/>
      <c r="O28" s="376"/>
      <c r="P28" s="358"/>
      <c r="Q28" s="359"/>
      <c r="R28" s="360"/>
    </row>
    <row r="29" spans="1:18" s="361" customFormat="1" ht="9.6" hidden="1" customHeight="1">
      <c r="A29" s="363">
        <v>12</v>
      </c>
      <c r="B29" s="351" t="str">
        <f>IF($D29="","",VLOOKUP($D29,'[5]Girls 14 Si Consol Prep'!$A$7:$P$22,15))</f>
        <v/>
      </c>
      <c r="C29" s="351" t="str">
        <f>IF($D29="","",VLOOKUP($D29,'[5]Girls 14 Si Consol Prep'!$A$7:$P$22,16))</f>
        <v/>
      </c>
      <c r="D29" s="352"/>
      <c r="E29" s="351" t="str">
        <f>UPPER(IF($D29="","",VLOOKUP($D29,'[5]Girls 14 Si Consol Prep'!$A$7:$P$22,2)))</f>
        <v/>
      </c>
      <c r="F29" s="351" t="str">
        <f>IF($D29="","",VLOOKUP($D29,'[5]Girls 14 Si Consol Prep'!$A$7:$P$22,3))</f>
        <v/>
      </c>
      <c r="G29" s="351"/>
      <c r="H29" s="351" t="str">
        <f>IF($D29="","",VLOOKUP($D29,'[5]Girls 14 Si Consol Prep'!$A$7:$P$22,4))</f>
        <v/>
      </c>
      <c r="I29" s="380"/>
      <c r="J29" s="355"/>
      <c r="K29" s="355"/>
      <c r="L29" s="355"/>
      <c r="M29" s="378"/>
      <c r="N29" s="376"/>
      <c r="O29" s="376"/>
      <c r="P29" s="358"/>
      <c r="Q29" s="359"/>
      <c r="R29" s="360"/>
    </row>
    <row r="30" spans="1:18" s="361" customFormat="1" ht="9.6" hidden="1" customHeight="1">
      <c r="A30" s="363"/>
      <c r="B30" s="364"/>
      <c r="C30" s="364"/>
      <c r="D30" s="372"/>
      <c r="E30" s="355"/>
      <c r="F30" s="355"/>
      <c r="G30" s="365"/>
      <c r="H30" s="381"/>
      <c r="I30" s="373"/>
      <c r="J30" s="355"/>
      <c r="K30" s="355"/>
      <c r="L30" s="366" t="s">
        <v>13</v>
      </c>
      <c r="M30" s="374"/>
      <c r="N30" s="368" t="str">
        <f>UPPER(IF(OR(M30="a",M30="as"),L26,IF(OR(M30="b",M30="bs"),L34,)))</f>
        <v/>
      </c>
      <c r="O30" s="375"/>
      <c r="P30" s="358"/>
      <c r="Q30" s="359"/>
      <c r="R30" s="360"/>
    </row>
    <row r="31" spans="1:18" s="361" customFormat="1" ht="9.6" hidden="1" customHeight="1">
      <c r="A31" s="363">
        <v>13</v>
      </c>
      <c r="B31" s="351" t="str">
        <f>IF($D31="","",VLOOKUP($D31,'[5]Girls 14 Si Consol Prep'!$A$7:$P$22,15))</f>
        <v/>
      </c>
      <c r="C31" s="351" t="str">
        <f>IF($D31="","",VLOOKUP($D31,'[5]Girls 14 Si Consol Prep'!$A$7:$P$22,16))</f>
        <v/>
      </c>
      <c r="D31" s="352"/>
      <c r="E31" s="351" t="str">
        <f>UPPER(IF($D31="","",VLOOKUP($D31,'[5]Girls 14 Si Consol Prep'!$A$7:$P$22,2)))</f>
        <v/>
      </c>
      <c r="F31" s="351" t="str">
        <f>IF($D31="","",VLOOKUP($D31,'[5]Girls 14 Si Consol Prep'!$A$7:$P$22,3))</f>
        <v/>
      </c>
      <c r="G31" s="351"/>
      <c r="H31" s="351" t="str">
        <f>IF($D31="","",VLOOKUP($D31,'[5]Girls 14 Si Consol Prep'!$A$7:$P$22,4))</f>
        <v/>
      </c>
      <c r="I31" s="382"/>
      <c r="J31" s="355"/>
      <c r="K31" s="355"/>
      <c r="L31" s="355"/>
      <c r="M31" s="378"/>
      <c r="N31" s="355"/>
      <c r="O31" s="376"/>
      <c r="P31" s="358"/>
      <c r="Q31" s="359"/>
      <c r="R31" s="360"/>
    </row>
    <row r="32" spans="1:18" s="361" customFormat="1" ht="9.6" hidden="1" customHeight="1">
      <c r="A32" s="363"/>
      <c r="B32" s="364"/>
      <c r="C32" s="364"/>
      <c r="D32" s="372"/>
      <c r="E32" s="355"/>
      <c r="F32" s="355"/>
      <c r="G32" s="365"/>
      <c r="H32" s="366" t="s">
        <v>13</v>
      </c>
      <c r="I32" s="367"/>
      <c r="J32" s="368" t="str">
        <f>UPPER(IF(OR(I32="a",I32="as"),E31,IF(OR(I32="b",I32="bs"),E33,)))</f>
        <v/>
      </c>
      <c r="K32" s="368"/>
      <c r="L32" s="355"/>
      <c r="M32" s="378"/>
      <c r="N32" s="376"/>
      <c r="O32" s="376"/>
      <c r="P32" s="358"/>
      <c r="Q32" s="359"/>
      <c r="R32" s="360"/>
    </row>
    <row r="33" spans="1:18" s="361" customFormat="1" ht="9.6" hidden="1" customHeight="1">
      <c r="A33" s="363">
        <v>14</v>
      </c>
      <c r="B33" s="351" t="str">
        <f>IF($D33="","",VLOOKUP($D33,'[5]Girls 14 Si Consol Prep'!$A$7:$P$22,15))</f>
        <v/>
      </c>
      <c r="C33" s="351" t="str">
        <f>IF($D33="","",VLOOKUP($D33,'[5]Girls 14 Si Consol Prep'!$A$7:$P$22,16))</f>
        <v/>
      </c>
      <c r="D33" s="352"/>
      <c r="E33" s="351" t="str">
        <f>UPPER(IF($D33="","",VLOOKUP($D33,'[5]Girls 14 Si Consol Prep'!$A$7:$P$22,2)))</f>
        <v/>
      </c>
      <c r="F33" s="351" t="str">
        <f>IF($D33="","",VLOOKUP($D33,'[5]Girls 14 Si Consol Prep'!$A$7:$P$22,3))</f>
        <v/>
      </c>
      <c r="G33" s="351"/>
      <c r="H33" s="351" t="str">
        <f>IF($D33="","",VLOOKUP($D33,'[5]Girls 14 Si Consol Prep'!$A$7:$P$22,4))</f>
        <v/>
      </c>
      <c r="I33" s="370"/>
      <c r="J33" s="355"/>
      <c r="K33" s="371"/>
      <c r="L33" s="355"/>
      <c r="M33" s="378"/>
      <c r="N33" s="376"/>
      <c r="O33" s="376"/>
      <c r="P33" s="358"/>
      <c r="Q33" s="359"/>
      <c r="R33" s="360"/>
    </row>
    <row r="34" spans="1:18" s="361" customFormat="1" ht="9.6" hidden="1" customHeight="1">
      <c r="A34" s="363"/>
      <c r="B34" s="364"/>
      <c r="C34" s="364"/>
      <c r="D34" s="372"/>
      <c r="E34" s="355"/>
      <c r="F34" s="355"/>
      <c r="G34" s="365"/>
      <c r="H34" s="355"/>
      <c r="I34" s="373"/>
      <c r="J34" s="366" t="s">
        <v>13</v>
      </c>
      <c r="K34" s="374"/>
      <c r="L34" s="368" t="str">
        <f>UPPER(IF(OR(K34="a",K34="as"),J32,IF(OR(K34="b",K34="bs"),J36,)))</f>
        <v/>
      </c>
      <c r="M34" s="384"/>
      <c r="N34" s="376"/>
      <c r="O34" s="376"/>
      <c r="P34" s="358"/>
      <c r="Q34" s="359"/>
      <c r="R34" s="360"/>
    </row>
    <row r="35" spans="1:18" s="361" customFormat="1" ht="9.6" hidden="1" customHeight="1">
      <c r="A35" s="363">
        <v>15</v>
      </c>
      <c r="B35" s="351" t="str">
        <f>IF($D35="","",VLOOKUP($D35,'[5]Girls 14 Si Consol Prep'!$A$7:$P$22,15))</f>
        <v/>
      </c>
      <c r="C35" s="351" t="str">
        <f>IF($D35="","",VLOOKUP($D35,'[5]Girls 14 Si Consol Prep'!$A$7:$P$22,16))</f>
        <v/>
      </c>
      <c r="D35" s="352"/>
      <c r="E35" s="351" t="str">
        <f>UPPER(IF($D35="","",VLOOKUP($D35,'[5]Girls 14 Si Consol Prep'!$A$7:$P$22,2)))</f>
        <v/>
      </c>
      <c r="F35" s="351" t="str">
        <f>IF($D35="","",VLOOKUP($D35,'[5]Girls 14 Si Consol Prep'!$A$7:$P$22,3))</f>
        <v/>
      </c>
      <c r="G35" s="351"/>
      <c r="H35" s="351" t="str">
        <f>IF($D35="","",VLOOKUP($D35,'[5]Girls 14 Si Consol Prep'!$A$7:$P$22,4))</f>
        <v/>
      </c>
      <c r="I35" s="354"/>
      <c r="J35" s="355"/>
      <c r="K35" s="377"/>
      <c r="L35" s="355"/>
      <c r="M35" s="376"/>
      <c r="N35" s="376"/>
      <c r="O35" s="376"/>
      <c r="P35" s="358"/>
      <c r="Q35" s="359"/>
      <c r="R35" s="360"/>
    </row>
    <row r="36" spans="1:18" s="361" customFormat="1" ht="9.6" hidden="1" customHeight="1">
      <c r="A36" s="363"/>
      <c r="B36" s="364"/>
      <c r="C36" s="364"/>
      <c r="D36" s="364"/>
      <c r="E36" s="355"/>
      <c r="F36" s="355"/>
      <c r="G36" s="365"/>
      <c r="H36" s="366" t="s">
        <v>13</v>
      </c>
      <c r="I36" s="367"/>
      <c r="J36" s="368" t="str">
        <f>UPPER(IF(OR(I36="a",I36="as"),E35,IF(OR(I36="b",I36="bs"),E37,)))</f>
        <v/>
      </c>
      <c r="K36" s="379"/>
      <c r="L36" s="355"/>
      <c r="M36" s="376"/>
      <c r="N36" s="376"/>
      <c r="O36" s="376"/>
      <c r="P36" s="358"/>
      <c r="Q36" s="359"/>
      <c r="R36" s="360"/>
    </row>
    <row r="37" spans="1:18" s="361" customFormat="1" ht="9.6" hidden="1" customHeight="1">
      <c r="A37" s="350">
        <v>16</v>
      </c>
      <c r="B37" s="351" t="str">
        <f>IF($D37="","",VLOOKUP($D37,'[5]Girls 14 Si Consol Prep'!$A$7:$P$22,15))</f>
        <v/>
      </c>
      <c r="C37" s="351" t="str">
        <f>IF($D37="","",VLOOKUP($D37,'[5]Girls 14 Si Consol Prep'!$A$7:$P$22,16))</f>
        <v/>
      </c>
      <c r="D37" s="352"/>
      <c r="E37" s="353" t="str">
        <f>UPPER(IF($D37="","",VLOOKUP($D37,'[5]Girls 14 Si Consol Prep'!$A$7:$P$22,2)))</f>
        <v/>
      </c>
      <c r="F37" s="353" t="str">
        <f>IF($D37="","",VLOOKUP($D37,'[5]Girls 14 Si Consol Prep'!$A$7:$P$22,3))</f>
        <v/>
      </c>
      <c r="G37" s="351"/>
      <c r="H37" s="353" t="str">
        <f>IF($D37="","",VLOOKUP($D37,'[5]Girls 14 Si Consol Prep'!$A$7:$P$22,4))</f>
        <v/>
      </c>
      <c r="I37" s="380"/>
      <c r="J37" s="355"/>
      <c r="K37" s="355"/>
      <c r="L37" s="355"/>
      <c r="M37" s="376"/>
      <c r="N37" s="376"/>
      <c r="O37" s="376"/>
      <c r="P37" s="358"/>
      <c r="Q37" s="359"/>
      <c r="R37" s="360"/>
    </row>
    <row r="38" spans="1:18" s="361" customFormat="1" ht="9.6" customHeight="1">
      <c r="A38" s="386"/>
      <c r="B38" s="364"/>
      <c r="C38" s="364"/>
      <c r="D38" s="364"/>
      <c r="E38" s="381"/>
      <c r="F38" s="381"/>
      <c r="G38" s="385"/>
      <c r="H38" s="355"/>
      <c r="I38" s="373"/>
      <c r="J38" s="355"/>
      <c r="K38" s="355"/>
      <c r="L38" s="355"/>
      <c r="M38" s="376"/>
      <c r="N38" s="376"/>
      <c r="O38" s="376"/>
      <c r="P38" s="358"/>
      <c r="Q38" s="359"/>
      <c r="R38" s="360"/>
    </row>
    <row r="39" spans="1:18" s="361" customFormat="1" ht="9.6" customHeight="1">
      <c r="A39" s="387"/>
      <c r="B39" s="388"/>
      <c r="C39" s="388"/>
      <c r="D39" s="364"/>
      <c r="E39" s="388"/>
      <c r="F39" s="388"/>
      <c r="G39" s="388"/>
      <c r="H39" s="388"/>
      <c r="I39" s="364"/>
      <c r="J39" s="388"/>
      <c r="K39" s="388"/>
      <c r="L39" s="388"/>
      <c r="M39" s="389"/>
      <c r="N39" s="389"/>
      <c r="O39" s="389"/>
      <c r="P39" s="358"/>
      <c r="Q39" s="359"/>
      <c r="R39" s="360"/>
    </row>
    <row r="40" spans="1:18" s="361" customFormat="1" ht="9.6" customHeight="1">
      <c r="A40" s="386"/>
      <c r="B40" s="364"/>
      <c r="C40" s="364"/>
      <c r="D40" s="364"/>
      <c r="E40" s="388"/>
      <c r="F40" s="388"/>
      <c r="H40" s="390"/>
      <c r="I40" s="364"/>
      <c r="J40" s="388"/>
      <c r="K40" s="388"/>
      <c r="L40" s="388"/>
      <c r="M40" s="389"/>
      <c r="N40" s="389"/>
      <c r="O40" s="389"/>
      <c r="P40" s="358"/>
      <c r="Q40" s="359"/>
      <c r="R40" s="360"/>
    </row>
    <row r="41" spans="1:18" s="361" customFormat="1" ht="9.6" customHeight="1">
      <c r="A41" s="386"/>
      <c r="B41" s="388"/>
      <c r="C41" s="388"/>
      <c r="D41" s="364"/>
      <c r="E41" s="388"/>
      <c r="F41" s="388"/>
      <c r="G41" s="388"/>
      <c r="H41" s="388"/>
      <c r="I41" s="364"/>
      <c r="J41" s="388"/>
      <c r="K41" s="391"/>
      <c r="L41" s="388"/>
      <c r="M41" s="389"/>
      <c r="N41" s="389"/>
      <c r="O41" s="389"/>
      <c r="P41" s="358"/>
      <c r="Q41" s="359"/>
      <c r="R41" s="360"/>
    </row>
    <row r="42" spans="1:18" s="361" customFormat="1" ht="9.6" customHeight="1">
      <c r="A42" s="386"/>
      <c r="B42" s="364"/>
      <c r="C42" s="364"/>
      <c r="D42" s="364"/>
      <c r="E42" s="388"/>
      <c r="F42" s="388"/>
      <c r="H42" s="388"/>
      <c r="I42" s="364"/>
      <c r="J42" s="390"/>
      <c r="K42" s="364"/>
      <c r="L42" s="388"/>
      <c r="M42" s="389"/>
      <c r="N42" s="389"/>
      <c r="O42" s="389"/>
      <c r="P42" s="358"/>
      <c r="Q42" s="359"/>
      <c r="R42" s="360"/>
    </row>
    <row r="43" spans="1:18" s="361" customFormat="1" ht="9.6" hidden="1" customHeight="1">
      <c r="A43" s="386"/>
      <c r="B43" s="388"/>
      <c r="C43" s="388"/>
      <c r="D43" s="364"/>
      <c r="E43" s="388"/>
      <c r="F43" s="388"/>
      <c r="G43" s="388"/>
      <c r="H43" s="388"/>
      <c r="I43" s="364"/>
      <c r="J43" s="388"/>
      <c r="K43" s="388"/>
      <c r="L43" s="388"/>
      <c r="M43" s="389"/>
      <c r="N43" s="389"/>
      <c r="O43" s="389"/>
      <c r="P43" s="358"/>
      <c r="Q43" s="359"/>
      <c r="R43" s="392"/>
    </row>
    <row r="44" spans="1:18" s="361" customFormat="1" ht="9.6" hidden="1" customHeight="1">
      <c r="A44" s="386"/>
      <c r="B44" s="364"/>
      <c r="C44" s="364"/>
      <c r="D44" s="364"/>
      <c r="E44" s="388"/>
      <c r="F44" s="388"/>
      <c r="H44" s="390"/>
      <c r="I44" s="364"/>
      <c r="J44" s="388"/>
      <c r="K44" s="388"/>
      <c r="L44" s="388"/>
      <c r="M44" s="389"/>
      <c r="N44" s="389"/>
      <c r="O44" s="389"/>
      <c r="P44" s="358"/>
      <c r="Q44" s="359"/>
      <c r="R44" s="360"/>
    </row>
    <row r="45" spans="1:18" s="361" customFormat="1" ht="9.6" hidden="1" customHeight="1">
      <c r="A45" s="386"/>
      <c r="B45" s="388"/>
      <c r="C45" s="388"/>
      <c r="D45" s="364"/>
      <c r="E45" s="388"/>
      <c r="F45" s="388"/>
      <c r="G45" s="388"/>
      <c r="H45" s="388"/>
      <c r="I45" s="364"/>
      <c r="J45" s="388"/>
      <c r="K45" s="388"/>
      <c r="L45" s="388"/>
      <c r="M45" s="389"/>
      <c r="N45" s="389"/>
      <c r="O45" s="389"/>
      <c r="P45" s="358"/>
      <c r="Q45" s="359"/>
      <c r="R45" s="360"/>
    </row>
    <row r="46" spans="1:18" s="361" customFormat="1" ht="9.6" hidden="1" customHeight="1">
      <c r="A46" s="386"/>
      <c r="B46" s="364"/>
      <c r="C46" s="364"/>
      <c r="D46" s="364"/>
      <c r="E46" s="388"/>
      <c r="F46" s="388"/>
      <c r="H46" s="388"/>
      <c r="I46" s="364"/>
      <c r="J46" s="388"/>
      <c r="K46" s="388"/>
      <c r="L46" s="390"/>
      <c r="M46" s="364"/>
      <c r="N46" s="388"/>
      <c r="O46" s="389"/>
      <c r="P46" s="358"/>
      <c r="Q46" s="359"/>
      <c r="R46" s="360"/>
    </row>
    <row r="47" spans="1:18" s="361" customFormat="1" ht="9.6" hidden="1" customHeight="1">
      <c r="A47" s="386"/>
      <c r="B47" s="388"/>
      <c r="C47" s="388"/>
      <c r="D47" s="364"/>
      <c r="E47" s="388"/>
      <c r="F47" s="388"/>
      <c r="G47" s="388"/>
      <c r="H47" s="388"/>
      <c r="I47" s="364"/>
      <c r="J47" s="388"/>
      <c r="K47" s="388"/>
      <c r="L47" s="388"/>
      <c r="M47" s="389"/>
      <c r="N47" s="388"/>
      <c r="O47" s="389"/>
      <c r="P47" s="358"/>
      <c r="Q47" s="359"/>
      <c r="R47" s="360"/>
    </row>
    <row r="48" spans="1:18" s="361" customFormat="1" ht="9.6" hidden="1" customHeight="1">
      <c r="A48" s="386"/>
      <c r="B48" s="364"/>
      <c r="C48" s="364"/>
      <c r="D48" s="364"/>
      <c r="E48" s="388"/>
      <c r="F48" s="388"/>
      <c r="H48" s="390"/>
      <c r="I48" s="364"/>
      <c r="J48" s="388"/>
      <c r="K48" s="388"/>
      <c r="L48" s="388"/>
      <c r="M48" s="389"/>
      <c r="N48" s="389"/>
      <c r="O48" s="389"/>
      <c r="P48" s="358"/>
      <c r="Q48" s="359"/>
      <c r="R48" s="360"/>
    </row>
    <row r="49" spans="1:18" s="361" customFormat="1" ht="9.6" hidden="1" customHeight="1">
      <c r="A49" s="386"/>
      <c r="B49" s="388"/>
      <c r="C49" s="388"/>
      <c r="D49" s="364"/>
      <c r="E49" s="388"/>
      <c r="F49" s="388"/>
      <c r="G49" s="388"/>
      <c r="H49" s="388"/>
      <c r="I49" s="364"/>
      <c r="J49" s="388"/>
      <c r="K49" s="391"/>
      <c r="L49" s="388"/>
      <c r="M49" s="389"/>
      <c r="N49" s="389"/>
      <c r="O49" s="389"/>
      <c r="P49" s="358"/>
      <c r="Q49" s="359"/>
      <c r="R49" s="360"/>
    </row>
    <row r="50" spans="1:18" s="361" customFormat="1" ht="9.6" hidden="1" customHeight="1">
      <c r="A50" s="386"/>
      <c r="B50" s="364"/>
      <c r="C50" s="364"/>
      <c r="D50" s="364"/>
      <c r="E50" s="388"/>
      <c r="F50" s="388"/>
      <c r="H50" s="388"/>
      <c r="I50" s="364"/>
      <c r="J50" s="390"/>
      <c r="K50" s="364"/>
      <c r="L50" s="388"/>
      <c r="M50" s="389"/>
      <c r="N50" s="389"/>
      <c r="O50" s="389"/>
      <c r="P50" s="358"/>
      <c r="Q50" s="359"/>
      <c r="R50" s="360"/>
    </row>
    <row r="51" spans="1:18" s="361" customFormat="1" ht="9.6" hidden="1" customHeight="1">
      <c r="A51" s="386"/>
      <c r="B51" s="388"/>
      <c r="C51" s="388"/>
      <c r="D51" s="364"/>
      <c r="E51" s="388"/>
      <c r="F51" s="388"/>
      <c r="G51" s="388"/>
      <c r="H51" s="388"/>
      <c r="I51" s="364"/>
      <c r="J51" s="388"/>
      <c r="K51" s="388"/>
      <c r="L51" s="388"/>
      <c r="M51" s="389"/>
      <c r="N51" s="389"/>
      <c r="O51" s="389"/>
      <c r="P51" s="358"/>
      <c r="Q51" s="359"/>
      <c r="R51" s="360"/>
    </row>
    <row r="52" spans="1:18" s="361" customFormat="1" ht="9.6" hidden="1" customHeight="1">
      <c r="A52" s="386"/>
      <c r="B52" s="364"/>
      <c r="C52" s="364"/>
      <c r="D52" s="364"/>
      <c r="E52" s="388"/>
      <c r="F52" s="388"/>
      <c r="H52" s="390"/>
      <c r="I52" s="364"/>
      <c r="J52" s="388"/>
      <c r="K52" s="388"/>
      <c r="L52" s="388"/>
      <c r="M52" s="389"/>
      <c r="N52" s="389"/>
      <c r="O52" s="389"/>
      <c r="P52" s="358"/>
      <c r="Q52" s="359"/>
      <c r="R52" s="360"/>
    </row>
    <row r="53" spans="1:18" s="361" customFormat="1" ht="9.6" hidden="1" customHeight="1">
      <c r="A53" s="387"/>
      <c r="B53" s="388"/>
      <c r="C53" s="388"/>
      <c r="D53" s="364"/>
      <c r="E53" s="388"/>
      <c r="F53" s="388"/>
      <c r="G53" s="388"/>
      <c r="H53" s="388"/>
      <c r="I53" s="364"/>
      <c r="J53" s="388"/>
      <c r="K53" s="388"/>
      <c r="L53" s="388"/>
      <c r="M53" s="388"/>
      <c r="N53" s="356"/>
      <c r="O53" s="356"/>
      <c r="P53" s="358"/>
      <c r="Q53" s="359"/>
      <c r="R53" s="360"/>
    </row>
    <row r="54" spans="1:18" s="361" customFormat="1" ht="9.6" hidden="1" customHeight="1">
      <c r="A54" s="386"/>
      <c r="B54" s="364"/>
      <c r="C54" s="364"/>
      <c r="D54" s="364"/>
      <c r="E54" s="381"/>
      <c r="F54" s="381"/>
      <c r="G54" s="385"/>
      <c r="H54" s="355"/>
      <c r="I54" s="373"/>
      <c r="J54" s="355"/>
      <c r="K54" s="355"/>
      <c r="L54" s="355"/>
      <c r="M54" s="376"/>
      <c r="N54" s="376"/>
      <c r="O54" s="376"/>
      <c r="P54" s="358"/>
      <c r="Q54" s="359"/>
      <c r="R54" s="360"/>
    </row>
    <row r="55" spans="1:18" s="361" customFormat="1" ht="9.6" hidden="1" customHeight="1">
      <c r="A55" s="387"/>
      <c r="B55" s="388"/>
      <c r="C55" s="388"/>
      <c r="D55" s="364"/>
      <c r="E55" s="388"/>
      <c r="F55" s="388"/>
      <c r="G55" s="388"/>
      <c r="H55" s="388"/>
      <c r="I55" s="364"/>
      <c r="J55" s="388"/>
      <c r="K55" s="388"/>
      <c r="L55" s="388"/>
      <c r="M55" s="389"/>
      <c r="N55" s="389"/>
      <c r="O55" s="389"/>
      <c r="P55" s="358"/>
      <c r="Q55" s="359"/>
      <c r="R55" s="360"/>
    </row>
    <row r="56" spans="1:18" s="361" customFormat="1" ht="9.6" hidden="1" customHeight="1">
      <c r="A56" s="386"/>
      <c r="B56" s="364"/>
      <c r="C56" s="364"/>
      <c r="D56" s="364"/>
      <c r="E56" s="388"/>
      <c r="F56" s="388"/>
      <c r="H56" s="390"/>
      <c r="I56" s="364"/>
      <c r="J56" s="388"/>
      <c r="K56" s="388"/>
      <c r="L56" s="388"/>
      <c r="M56" s="389"/>
      <c r="N56" s="389"/>
      <c r="O56" s="389"/>
      <c r="P56" s="358"/>
      <c r="Q56" s="359"/>
      <c r="R56" s="360"/>
    </row>
    <row r="57" spans="1:18" s="361" customFormat="1" ht="9.6" hidden="1" customHeight="1">
      <c r="A57" s="386"/>
      <c r="B57" s="388"/>
      <c r="C57" s="388"/>
      <c r="D57" s="364"/>
      <c r="E57" s="388"/>
      <c r="F57" s="388"/>
      <c r="G57" s="388"/>
      <c r="H57" s="388"/>
      <c r="I57" s="364"/>
      <c r="J57" s="388"/>
      <c r="K57" s="391"/>
      <c r="L57" s="388"/>
      <c r="M57" s="389"/>
      <c r="N57" s="389"/>
      <c r="O57" s="389"/>
      <c r="P57" s="358"/>
      <c r="Q57" s="359"/>
      <c r="R57" s="360"/>
    </row>
    <row r="58" spans="1:18" s="361" customFormat="1" ht="9.6" hidden="1" customHeight="1">
      <c r="A58" s="386"/>
      <c r="B58" s="364"/>
      <c r="C58" s="364"/>
      <c r="D58" s="364"/>
      <c r="E58" s="388"/>
      <c r="F58" s="388"/>
      <c r="H58" s="388"/>
      <c r="I58" s="364"/>
      <c r="J58" s="390"/>
      <c r="K58" s="364"/>
      <c r="L58" s="388"/>
      <c r="M58" s="389"/>
      <c r="N58" s="389"/>
      <c r="O58" s="389"/>
      <c r="P58" s="358"/>
      <c r="Q58" s="359"/>
      <c r="R58" s="360"/>
    </row>
    <row r="59" spans="1:18" s="361" customFormat="1" ht="9.6" hidden="1" customHeight="1">
      <c r="A59" s="386"/>
      <c r="B59" s="388"/>
      <c r="C59" s="388"/>
      <c r="D59" s="364"/>
      <c r="E59" s="388"/>
      <c r="F59" s="388"/>
      <c r="G59" s="388"/>
      <c r="H59" s="388"/>
      <c r="I59" s="364"/>
      <c r="J59" s="388"/>
      <c r="K59" s="388"/>
      <c r="L59" s="388"/>
      <c r="M59" s="389"/>
      <c r="N59" s="389"/>
      <c r="O59" s="389"/>
      <c r="P59" s="358"/>
      <c r="Q59" s="359"/>
      <c r="R59" s="392"/>
    </row>
    <row r="60" spans="1:18" s="361" customFormat="1" ht="9.6" hidden="1" customHeight="1">
      <c r="A60" s="386"/>
      <c r="B60" s="364"/>
      <c r="C60" s="364"/>
      <c r="D60" s="364"/>
      <c r="E60" s="388"/>
      <c r="F60" s="388"/>
      <c r="H60" s="390"/>
      <c r="I60" s="364"/>
      <c r="J60" s="388"/>
      <c r="K60" s="388"/>
      <c r="L60" s="388"/>
      <c r="M60" s="389"/>
      <c r="N60" s="389"/>
      <c r="O60" s="389"/>
      <c r="P60" s="358"/>
      <c r="Q60" s="359"/>
      <c r="R60" s="360"/>
    </row>
    <row r="61" spans="1:18" s="361" customFormat="1" ht="9.6" hidden="1" customHeight="1">
      <c r="A61" s="386"/>
      <c r="B61" s="388"/>
      <c r="C61" s="388"/>
      <c r="D61" s="364"/>
      <c r="E61" s="388"/>
      <c r="F61" s="388"/>
      <c r="G61" s="388"/>
      <c r="H61" s="388"/>
      <c r="I61" s="364"/>
      <c r="J61" s="388"/>
      <c r="K61" s="388"/>
      <c r="L61" s="388"/>
      <c r="M61" s="389"/>
      <c r="N61" s="389"/>
      <c r="O61" s="389"/>
      <c r="P61" s="358"/>
      <c r="Q61" s="359"/>
      <c r="R61" s="360"/>
    </row>
    <row r="62" spans="1:18" s="361" customFormat="1" ht="9.6" hidden="1" customHeight="1">
      <c r="A62" s="386"/>
      <c r="B62" s="364"/>
      <c r="C62" s="364"/>
      <c r="D62" s="364"/>
      <c r="E62" s="388"/>
      <c r="F62" s="388"/>
      <c r="H62" s="388"/>
      <c r="I62" s="364"/>
      <c r="J62" s="388"/>
      <c r="K62" s="388"/>
      <c r="L62" s="390"/>
      <c r="M62" s="364"/>
      <c r="N62" s="388"/>
      <c r="O62" s="389"/>
      <c r="P62" s="358"/>
      <c r="Q62" s="359"/>
      <c r="R62" s="360"/>
    </row>
    <row r="63" spans="1:18" s="361" customFormat="1" ht="9.6" hidden="1" customHeight="1">
      <c r="A63" s="386"/>
      <c r="B63" s="388"/>
      <c r="C63" s="388"/>
      <c r="D63" s="364"/>
      <c r="E63" s="388"/>
      <c r="F63" s="388"/>
      <c r="G63" s="388"/>
      <c r="H63" s="388"/>
      <c r="I63" s="364"/>
      <c r="J63" s="388"/>
      <c r="K63" s="388"/>
      <c r="L63" s="388"/>
      <c r="M63" s="389"/>
      <c r="N63" s="388"/>
      <c r="O63" s="389"/>
      <c r="P63" s="358"/>
      <c r="Q63" s="359"/>
      <c r="R63" s="360"/>
    </row>
    <row r="64" spans="1:18" s="361" customFormat="1" ht="9.6" hidden="1" customHeight="1">
      <c r="A64" s="386"/>
      <c r="B64" s="364"/>
      <c r="C64" s="364"/>
      <c r="D64" s="364"/>
      <c r="E64" s="388"/>
      <c r="F64" s="388"/>
      <c r="H64" s="390"/>
      <c r="I64" s="364"/>
      <c r="J64" s="388"/>
      <c r="K64" s="388"/>
      <c r="L64" s="388"/>
      <c r="M64" s="389"/>
      <c r="N64" s="389"/>
      <c r="O64" s="389"/>
      <c r="P64" s="358"/>
      <c r="Q64" s="359"/>
      <c r="R64" s="360"/>
    </row>
    <row r="65" spans="1:18" s="361" customFormat="1" ht="9.6" hidden="1" customHeight="1">
      <c r="A65" s="386"/>
      <c r="B65" s="388"/>
      <c r="C65" s="388"/>
      <c r="D65" s="364"/>
      <c r="E65" s="388"/>
      <c r="F65" s="388"/>
      <c r="G65" s="388"/>
      <c r="H65" s="388"/>
      <c r="I65" s="364"/>
      <c r="J65" s="388"/>
      <c r="K65" s="391"/>
      <c r="L65" s="388"/>
      <c r="M65" s="389"/>
      <c r="N65" s="389"/>
      <c r="O65" s="389"/>
      <c r="P65" s="358"/>
      <c r="Q65" s="359"/>
      <c r="R65" s="360"/>
    </row>
    <row r="66" spans="1:18" s="361" customFormat="1" ht="9.6" hidden="1" customHeight="1">
      <c r="A66" s="386"/>
      <c r="B66" s="364"/>
      <c r="C66" s="364"/>
      <c r="D66" s="364"/>
      <c r="E66" s="388"/>
      <c r="F66" s="388"/>
      <c r="H66" s="388"/>
      <c r="I66" s="364"/>
      <c r="J66" s="390"/>
      <c r="K66" s="364"/>
      <c r="L66" s="388"/>
      <c r="M66" s="389"/>
      <c r="N66" s="389"/>
      <c r="O66" s="389"/>
      <c r="P66" s="358"/>
      <c r="Q66" s="359"/>
      <c r="R66" s="360"/>
    </row>
    <row r="67" spans="1:18" s="361" customFormat="1" ht="9.6" hidden="1" customHeight="1">
      <c r="A67" s="386"/>
      <c r="B67" s="388"/>
      <c r="C67" s="388"/>
      <c r="D67" s="364"/>
      <c r="E67" s="388"/>
      <c r="F67" s="388"/>
      <c r="G67" s="388"/>
      <c r="H67" s="388"/>
      <c r="I67" s="364"/>
      <c r="J67" s="388"/>
      <c r="K67" s="388"/>
      <c r="L67" s="388"/>
      <c r="M67" s="389"/>
      <c r="N67" s="389"/>
      <c r="O67" s="389"/>
      <c r="P67" s="358"/>
      <c r="Q67" s="359"/>
      <c r="R67" s="360"/>
    </row>
    <row r="68" spans="1:18" s="361" customFormat="1" ht="9.6" hidden="1" customHeight="1">
      <c r="A68" s="386"/>
      <c r="B68" s="364"/>
      <c r="C68" s="364"/>
      <c r="D68" s="364"/>
      <c r="E68" s="388"/>
      <c r="F68" s="388"/>
      <c r="H68" s="390"/>
      <c r="I68" s="364"/>
      <c r="J68" s="388"/>
      <c r="K68" s="388"/>
      <c r="L68" s="388"/>
      <c r="M68" s="389"/>
      <c r="N68" s="389"/>
      <c r="O68" s="389"/>
      <c r="P68" s="358"/>
      <c r="Q68" s="359"/>
      <c r="R68" s="360"/>
    </row>
    <row r="69" spans="1:18" s="361" customFormat="1" ht="9.6" hidden="1" customHeight="1">
      <c r="A69" s="387"/>
      <c r="B69" s="388"/>
      <c r="C69" s="388"/>
      <c r="D69" s="364"/>
      <c r="E69" s="388"/>
      <c r="F69" s="388"/>
      <c r="G69" s="388"/>
      <c r="H69" s="388"/>
      <c r="I69" s="364"/>
      <c r="J69" s="388"/>
      <c r="K69" s="388"/>
      <c r="L69" s="388"/>
      <c r="M69" s="388"/>
      <c r="N69" s="356"/>
      <c r="O69" s="356"/>
      <c r="P69" s="358"/>
      <c r="Q69" s="359"/>
      <c r="R69" s="360"/>
    </row>
    <row r="70" spans="1:18" s="399" customFormat="1" ht="6.75" customHeight="1">
      <c r="A70" s="393"/>
      <c r="B70" s="393"/>
      <c r="C70" s="393"/>
      <c r="D70" s="393"/>
      <c r="E70" s="394"/>
      <c r="F70" s="394"/>
      <c r="G70" s="394"/>
      <c r="H70" s="394"/>
      <c r="I70" s="395"/>
      <c r="J70" s="396"/>
      <c r="K70" s="397"/>
      <c r="L70" s="396"/>
      <c r="M70" s="397"/>
      <c r="N70" s="396"/>
      <c r="O70" s="397"/>
      <c r="P70" s="396"/>
      <c r="Q70" s="397"/>
      <c r="R70" s="398"/>
    </row>
    <row r="71" spans="1:18" s="412" customFormat="1" ht="10.5" customHeight="1">
      <c r="A71" s="400" t="s">
        <v>23</v>
      </c>
      <c r="B71" s="401"/>
      <c r="C71" s="402"/>
      <c r="D71" s="403" t="s">
        <v>24</v>
      </c>
      <c r="E71" s="404" t="s">
        <v>25</v>
      </c>
      <c r="F71" s="403"/>
      <c r="G71" s="405"/>
      <c r="H71" s="406"/>
      <c r="I71" s="403" t="s">
        <v>24</v>
      </c>
      <c r="J71" s="404" t="s">
        <v>68</v>
      </c>
      <c r="K71" s="407"/>
      <c r="L71" s="404" t="s">
        <v>27</v>
      </c>
      <c r="M71" s="408"/>
      <c r="N71" s="409" t="s">
        <v>28</v>
      </c>
      <c r="O71" s="409"/>
      <c r="P71" s="410"/>
      <c r="Q71" s="411"/>
    </row>
    <row r="72" spans="1:18" s="412" customFormat="1" ht="9" customHeight="1">
      <c r="A72" s="413" t="s">
        <v>29</v>
      </c>
      <c r="B72" s="414"/>
      <c r="C72" s="415"/>
      <c r="D72" s="416">
        <v>1</v>
      </c>
      <c r="E72" s="417" t="str">
        <f>IF(D72&gt;$Q$79,,UPPER(VLOOKUP(D72,'[5]Girls 14 Si Consol Prep'!$A$7:$R$134,2)))</f>
        <v>KOYLASS</v>
      </c>
      <c r="F72" s="418"/>
      <c r="G72" s="417"/>
      <c r="H72" s="419"/>
      <c r="I72" s="420" t="s">
        <v>30</v>
      </c>
      <c r="J72" s="414"/>
      <c r="K72" s="421"/>
      <c r="L72" s="414"/>
      <c r="M72" s="422"/>
      <c r="N72" s="423" t="s">
        <v>31</v>
      </c>
      <c r="O72" s="424"/>
      <c r="P72" s="424"/>
      <c r="Q72" s="425"/>
    </row>
    <row r="73" spans="1:18" s="412" customFormat="1" ht="9" customHeight="1">
      <c r="A73" s="413" t="s">
        <v>32</v>
      </c>
      <c r="B73" s="414"/>
      <c r="C73" s="415"/>
      <c r="D73" s="416">
        <v>2</v>
      </c>
      <c r="E73" s="417">
        <f>IF(D73&gt;$Q$79,,UPPER(VLOOKUP(D73,'[5]Girls 14 Si Consol Prep'!$A$7:$R$134,2)))</f>
        <v>0</v>
      </c>
      <c r="F73" s="418"/>
      <c r="G73" s="417"/>
      <c r="H73" s="419"/>
      <c r="I73" s="420" t="s">
        <v>33</v>
      </c>
      <c r="J73" s="414"/>
      <c r="K73" s="421"/>
      <c r="L73" s="414"/>
      <c r="M73" s="422"/>
      <c r="N73" s="426"/>
      <c r="O73" s="427"/>
      <c r="P73" s="428"/>
      <c r="Q73" s="429"/>
    </row>
    <row r="74" spans="1:18" s="412" customFormat="1" ht="9" customHeight="1">
      <c r="A74" s="430" t="s">
        <v>34</v>
      </c>
      <c r="B74" s="428"/>
      <c r="C74" s="431"/>
      <c r="D74" s="416">
        <v>3</v>
      </c>
      <c r="E74" s="417">
        <f>IF(D74&gt;$Q$79,,UPPER(VLOOKUP(D74,'[5]Girls 14 Si Consol Prep'!$A$7:$R$134,2)))</f>
        <v>0</v>
      </c>
      <c r="F74" s="418"/>
      <c r="G74" s="417"/>
      <c r="H74" s="419"/>
      <c r="I74" s="420" t="s">
        <v>35</v>
      </c>
      <c r="J74" s="414"/>
      <c r="K74" s="421"/>
      <c r="L74" s="414"/>
      <c r="M74" s="422"/>
      <c r="N74" s="423" t="s">
        <v>36</v>
      </c>
      <c r="O74" s="424"/>
      <c r="P74" s="424"/>
      <c r="Q74" s="425"/>
    </row>
    <row r="75" spans="1:18" s="412" customFormat="1" ht="9" customHeight="1">
      <c r="A75" s="432"/>
      <c r="B75" s="339"/>
      <c r="C75" s="433"/>
      <c r="D75" s="416">
        <v>4</v>
      </c>
      <c r="E75" s="417">
        <f>IF(D75&gt;$Q$79,,UPPER(VLOOKUP(D75,'[5]Girls 14 Si Consol Prep'!$A$7:$R$134,2)))</f>
        <v>0</v>
      </c>
      <c r="F75" s="418"/>
      <c r="G75" s="417"/>
      <c r="H75" s="419"/>
      <c r="I75" s="420" t="s">
        <v>37</v>
      </c>
      <c r="J75" s="414"/>
      <c r="K75" s="421"/>
      <c r="L75" s="414"/>
      <c r="M75" s="422"/>
      <c r="N75" s="414"/>
      <c r="O75" s="421"/>
      <c r="P75" s="414"/>
      <c r="Q75" s="422"/>
    </row>
    <row r="76" spans="1:18" s="412" customFormat="1" ht="9" customHeight="1">
      <c r="A76" s="434" t="s">
        <v>38</v>
      </c>
      <c r="B76" s="435"/>
      <c r="C76" s="436"/>
      <c r="D76" s="416"/>
      <c r="E76" s="417"/>
      <c r="F76" s="418"/>
      <c r="G76" s="417"/>
      <c r="H76" s="419"/>
      <c r="I76" s="420" t="s">
        <v>39</v>
      </c>
      <c r="J76" s="414"/>
      <c r="K76" s="421"/>
      <c r="L76" s="414"/>
      <c r="M76" s="422"/>
      <c r="N76" s="428"/>
      <c r="O76" s="427"/>
      <c r="P76" s="428"/>
      <c r="Q76" s="429"/>
    </row>
    <row r="77" spans="1:18" s="412" customFormat="1" ht="9" customHeight="1">
      <c r="A77" s="413" t="s">
        <v>29</v>
      </c>
      <c r="B77" s="414"/>
      <c r="C77" s="415"/>
      <c r="D77" s="416"/>
      <c r="E77" s="417"/>
      <c r="F77" s="418"/>
      <c r="G77" s="417"/>
      <c r="H77" s="419"/>
      <c r="I77" s="420" t="s">
        <v>40</v>
      </c>
      <c r="J77" s="414"/>
      <c r="K77" s="421"/>
      <c r="L77" s="414"/>
      <c r="M77" s="422"/>
      <c r="N77" s="423" t="s">
        <v>41</v>
      </c>
      <c r="O77" s="424"/>
      <c r="P77" s="424"/>
      <c r="Q77" s="425"/>
    </row>
    <row r="78" spans="1:18" s="412" customFormat="1" ht="9" customHeight="1">
      <c r="A78" s="413" t="s">
        <v>42</v>
      </c>
      <c r="B78" s="414"/>
      <c r="C78" s="437"/>
      <c r="D78" s="416"/>
      <c r="E78" s="417"/>
      <c r="F78" s="418"/>
      <c r="G78" s="417"/>
      <c r="H78" s="419"/>
      <c r="I78" s="420" t="s">
        <v>43</v>
      </c>
      <c r="J78" s="414"/>
      <c r="K78" s="421"/>
      <c r="L78" s="414"/>
      <c r="M78" s="422"/>
      <c r="N78" s="414"/>
      <c r="O78" s="421"/>
      <c r="P78" s="414"/>
      <c r="Q78" s="422"/>
    </row>
    <row r="79" spans="1:18" s="412" customFormat="1" ht="9" customHeight="1">
      <c r="A79" s="430" t="s">
        <v>44</v>
      </c>
      <c r="B79" s="428"/>
      <c r="C79" s="438"/>
      <c r="D79" s="439"/>
      <c r="E79" s="440"/>
      <c r="F79" s="441"/>
      <c r="G79" s="440"/>
      <c r="H79" s="442"/>
      <c r="I79" s="443" t="s">
        <v>45</v>
      </c>
      <c r="J79" s="428"/>
      <c r="K79" s="427"/>
      <c r="L79" s="428"/>
      <c r="M79" s="429"/>
      <c r="N79" s="428" t="str">
        <f>Q4</f>
        <v>Lamech Kevin Clarke</v>
      </c>
      <c r="O79" s="427"/>
      <c r="P79" s="428"/>
      <c r="Q79" s="444">
        <f>MIN(4,'[5]Girls 14 Si Consol Prep'!R5)</f>
        <v>1</v>
      </c>
    </row>
  </sheetData>
  <mergeCells count="1">
    <mergeCell ref="A4:E4"/>
  </mergeCells>
  <conditionalFormatting sqref="F67:H67 F51:H51 F53:H53 F39:H39 F41:H41 F43:H43 F45:H45 F47:H47 G23 G25 G27 G29 G31 G33 G35 G37 F49:H49 F69:H69 F55:H55 F57:H57 F59:H59 F61:H61 F63:H63 F65:H65 G7 G9 G11 G13 G15 G17 G19 G21">
    <cfRule type="expression" dxfId="364" priority="14" stopIfTrue="1">
      <formula>AND($D7&lt;9,$C7&gt;0)</formula>
    </cfRule>
  </conditionalFormatting>
  <conditionalFormatting sqref="H40 H60 J50 H24 H48 H32 J58 H68 H36 H56 J66 H64 J10 L46 H28 L14 J18 J26 J34 L30 L62 H44 J42 H52 H8 H16 H20 H12">
    <cfRule type="expression" dxfId="363" priority="11" stopIfTrue="1">
      <formula>AND($N$1="CU",H8="Umpire")</formula>
    </cfRule>
    <cfRule type="expression" dxfId="362" priority="12" stopIfTrue="1">
      <formula>AND($N$1="CU",H8&lt;&gt;"Umpire",I8&lt;&gt;"")</formula>
    </cfRule>
    <cfRule type="expression" dxfId="361" priority="13" stopIfTrue="1">
      <formula>AND($N$1="CU",H8&lt;&gt;"Umpire")</formula>
    </cfRule>
  </conditionalFormatting>
  <conditionalFormatting sqref="D53 D47 D45 D43 D41 D39 D69 D67 D49 D65 D63 D61 D59 D57 D55 D51">
    <cfRule type="expression" dxfId="360" priority="10" stopIfTrue="1">
      <formula>AND($D39&lt;9,$C39&gt;0)</formula>
    </cfRule>
  </conditionalFormatting>
  <conditionalFormatting sqref="E55 E57 E59 E61 E63 E65 E67 E69 E39 E41 E43 E45 E47 E49 E51 E53">
    <cfRule type="cellIs" dxfId="359" priority="8" stopIfTrue="1" operator="equal">
      <formula>"Bye"</formula>
    </cfRule>
    <cfRule type="expression" dxfId="358" priority="9" stopIfTrue="1">
      <formula>AND($D39&lt;9,$C39&gt;0)</formula>
    </cfRule>
  </conditionalFormatting>
  <conditionalFormatting sqref="L10 L18 L26 L34 N30 N62 L58 L66 N14 N46 L42 L50 J8 J12 J16 J20 J24 J28 J32 J36 J56 J60 J64 J68 J40 J44 J48 J52">
    <cfRule type="expression" dxfId="357" priority="6" stopIfTrue="1">
      <formula>I8="as"</formula>
    </cfRule>
    <cfRule type="expression" dxfId="356" priority="7" stopIfTrue="1">
      <formula>I8="bs"</formula>
    </cfRule>
  </conditionalFormatting>
  <conditionalFormatting sqref="B7 B9 B11 B13 B15 B17 B19 B21 B23 B25 B27 B29 B31 B33 B35 B37 B55 B57 B59 B61 B63 B65 B67 B69 B39 B41 B43 B45 B47 B49 B51 B53">
    <cfRule type="cellIs" dxfId="355" priority="4" stopIfTrue="1" operator="equal">
      <formula>"QA"</formula>
    </cfRule>
    <cfRule type="cellIs" dxfId="354" priority="5" stopIfTrue="1" operator="equal">
      <formula>"DA"</formula>
    </cfRule>
  </conditionalFormatting>
  <conditionalFormatting sqref="I8 I12 I16 I20 I24 I28 I32 I36 M30 M14 K10 K34 Q79 K18 K26">
    <cfRule type="expression" dxfId="353" priority="3" stopIfTrue="1">
      <formula>$N$1="CU"</formula>
    </cfRule>
  </conditionalFormatting>
  <conditionalFormatting sqref="E35 E37 E25 E33 E31 E29 E27 E23 E19 E21 E9 E17 E15 E13 E11 E7">
    <cfRule type="cellIs" dxfId="352" priority="2" stopIfTrue="1" operator="equal">
      <formula>"Bye"</formula>
    </cfRule>
  </conditionalFormatting>
  <conditionalFormatting sqref="D7 D9 D37 D13 D35 D17 D19 D21 D23 D25 D27 D29 D31 D33">
    <cfRule type="expression" dxfId="351" priority="1" stopIfTrue="1">
      <formula>$D7&lt;5</formula>
    </cfRule>
  </conditionalFormatting>
  <dataValidations count="1">
    <dataValidation type="list" allowBlank="1" showInputMessage="1" 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formula1>$T$7:$T$16</formula1>
    </dataValidation>
  </dataValidations>
  <printOptions horizontalCentered="1"/>
  <pageMargins left="0.35433070866141736" right="0.35433070866141736" top="1.1811023622047245" bottom="0.39370078740157483" header="0" footer="0"/>
  <pageSetup paperSize="9" orientation="landscape" horizontalDpi="4294967293" verticalDpi="4294967293"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tabColor rgb="FF00B0F0"/>
  </sheetPr>
  <dimension ref="A1:CJ31"/>
  <sheetViews>
    <sheetView zoomScale="40" zoomScaleNormal="50" zoomScaleSheetLayoutView="25" workbookViewId="0">
      <selection activeCell="CN21" sqref="CN21"/>
    </sheetView>
  </sheetViews>
  <sheetFormatPr defaultColWidth="11.42578125" defaultRowHeight="12.75"/>
  <cols>
    <col min="1" max="1" width="7" style="254" customWidth="1"/>
    <col min="2" max="2" width="7.140625" style="254" customWidth="1"/>
    <col min="3" max="3" width="43" style="254" customWidth="1"/>
    <col min="4" max="4" width="31"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8554687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82.5" customHeight="1">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56.25" customHeight="1">
      <c r="C6" s="258"/>
      <c r="D6" s="258" t="s">
        <v>232</v>
      </c>
      <c r="E6" s="258"/>
      <c r="F6" s="258"/>
      <c r="G6" s="258"/>
      <c r="H6" s="258"/>
      <c r="I6" s="258"/>
      <c r="J6" s="258"/>
      <c r="K6" s="258"/>
      <c r="L6" s="258"/>
      <c r="M6" s="258"/>
      <c r="N6" s="258"/>
      <c r="O6" s="258"/>
      <c r="P6" s="258"/>
      <c r="Q6" s="258"/>
      <c r="R6" s="259" t="s">
        <v>488</v>
      </c>
      <c r="S6" s="258"/>
      <c r="T6" s="258"/>
      <c r="U6" s="258"/>
      <c r="V6" s="258"/>
      <c r="W6" s="258"/>
      <c r="X6" s="258"/>
      <c r="Y6" s="258"/>
    </row>
    <row r="7" spans="1:88" ht="30">
      <c r="A7" s="260"/>
      <c r="B7" s="258" t="s">
        <v>231</v>
      </c>
      <c r="C7" s="261"/>
      <c r="D7" s="261"/>
      <c r="E7" s="261"/>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13.5"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338</v>
      </c>
      <c r="D10" s="313" t="s">
        <v>339</v>
      </c>
      <c r="E10" s="278"/>
      <c r="F10" s="279"/>
      <c r="G10" s="279"/>
      <c r="H10" s="279"/>
      <c r="I10" s="279"/>
      <c r="J10" s="279"/>
      <c r="K10" s="279"/>
      <c r="L10" s="279"/>
      <c r="M10" s="279"/>
      <c r="N10" s="279"/>
      <c r="O10" s="280"/>
      <c r="P10" s="281">
        <v>1</v>
      </c>
      <c r="Q10" s="282">
        <v>0</v>
      </c>
      <c r="R10" s="282">
        <v>1</v>
      </c>
      <c r="S10" s="282">
        <v>0</v>
      </c>
      <c r="T10" s="282">
        <v>6</v>
      </c>
      <c r="U10" s="282">
        <v>4</v>
      </c>
      <c r="V10" s="282"/>
      <c r="W10" s="282"/>
      <c r="X10" s="282"/>
      <c r="Y10" s="282"/>
      <c r="Z10" s="281">
        <v>1</v>
      </c>
      <c r="AA10" s="282">
        <v>0</v>
      </c>
      <c r="AB10" s="282">
        <v>1</v>
      </c>
      <c r="AC10" s="282">
        <v>0</v>
      </c>
      <c r="AD10" s="282">
        <v>6</v>
      </c>
      <c r="AE10" s="282">
        <v>2</v>
      </c>
      <c r="AF10" s="282"/>
      <c r="AG10" s="282"/>
      <c r="AH10" s="282"/>
      <c r="AI10" s="283"/>
      <c r="AJ10" s="281">
        <v>1</v>
      </c>
      <c r="AK10" s="282">
        <v>0</v>
      </c>
      <c r="AL10" s="282">
        <v>1</v>
      </c>
      <c r="AM10" s="282">
        <v>0</v>
      </c>
      <c r="AN10" s="282">
        <v>6</v>
      </c>
      <c r="AO10" s="282">
        <v>1</v>
      </c>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3</v>
      </c>
      <c r="CA10" s="284">
        <f t="shared" si="0"/>
        <v>0</v>
      </c>
      <c r="CB10" s="284">
        <v>3</v>
      </c>
      <c r="CC10" s="285">
        <f>(BZ10-CA10)/CB10</f>
        <v>1</v>
      </c>
      <c r="CD10" s="284">
        <f t="shared" ref="CD10:CE13" si="1">H10+R10+AB10+AL10</f>
        <v>3</v>
      </c>
      <c r="CE10" s="284">
        <f t="shared" si="1"/>
        <v>0</v>
      </c>
      <c r="CF10" s="285">
        <f>(CD10-CE10)/CB10</f>
        <v>1</v>
      </c>
      <c r="CG10" s="284">
        <f t="shared" ref="CG10:CH13" si="2">J10+L10+N10+T10+V10+X10+AD10+AF10+AH10+AN10+AP10+AR10</f>
        <v>18</v>
      </c>
      <c r="CH10" s="284">
        <f t="shared" si="2"/>
        <v>7</v>
      </c>
      <c r="CI10" s="285">
        <f>(CG10-CH10)/CB10</f>
        <v>3.6666666666666665</v>
      </c>
      <c r="CJ10" s="286">
        <v>1</v>
      </c>
    </row>
    <row r="11" spans="1:88" ht="50.1" customHeight="1" thickBot="1">
      <c r="A11" s="260"/>
      <c r="B11" s="276">
        <v>2</v>
      </c>
      <c r="C11" s="313" t="s">
        <v>340</v>
      </c>
      <c r="D11" s="313" t="s">
        <v>341</v>
      </c>
      <c r="E11" s="278"/>
      <c r="F11" s="282">
        <v>0</v>
      </c>
      <c r="G11" s="282">
        <v>1</v>
      </c>
      <c r="H11" s="282">
        <v>0</v>
      </c>
      <c r="I11" s="282">
        <v>1</v>
      </c>
      <c r="J11" s="282">
        <v>4</v>
      </c>
      <c r="K11" s="282">
        <v>6</v>
      </c>
      <c r="L11" s="282"/>
      <c r="M11" s="282"/>
      <c r="N11" s="282"/>
      <c r="O11" s="283"/>
      <c r="P11" s="279"/>
      <c r="Q11" s="279"/>
      <c r="R11" s="279"/>
      <c r="S11" s="279"/>
      <c r="T11" s="279"/>
      <c r="U11" s="279"/>
      <c r="V11" s="279"/>
      <c r="W11" s="279"/>
      <c r="X11" s="279"/>
      <c r="Y11" s="280"/>
      <c r="Z11" s="288">
        <v>1</v>
      </c>
      <c r="AA11" s="289">
        <v>0</v>
      </c>
      <c r="AB11" s="289">
        <v>1</v>
      </c>
      <c r="AC11" s="289">
        <v>0</v>
      </c>
      <c r="AD11" s="289">
        <v>6</v>
      </c>
      <c r="AE11" s="289">
        <v>0</v>
      </c>
      <c r="AF11" s="289"/>
      <c r="AG11" s="289"/>
      <c r="AH11" s="289"/>
      <c r="AI11" s="290"/>
      <c r="AJ11" s="281">
        <v>1</v>
      </c>
      <c r="AK11" s="282">
        <v>0</v>
      </c>
      <c r="AL11" s="282">
        <v>1</v>
      </c>
      <c r="AM11" s="282">
        <v>0</v>
      </c>
      <c r="AN11" s="282">
        <v>6</v>
      </c>
      <c r="AO11" s="282">
        <v>1</v>
      </c>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2</v>
      </c>
      <c r="CA11" s="284">
        <f t="shared" si="0"/>
        <v>1</v>
      </c>
      <c r="CB11" s="284">
        <v>3</v>
      </c>
      <c r="CC11" s="285">
        <f>(BZ11-CA11)/CB11</f>
        <v>0.33333333333333331</v>
      </c>
      <c r="CD11" s="284">
        <f t="shared" si="1"/>
        <v>2</v>
      </c>
      <c r="CE11" s="284">
        <f t="shared" si="1"/>
        <v>1</v>
      </c>
      <c r="CF11" s="285">
        <f>(CD11-CE11)/CB11</f>
        <v>0.33333333333333331</v>
      </c>
      <c r="CG11" s="284">
        <f t="shared" si="2"/>
        <v>16</v>
      </c>
      <c r="CH11" s="284">
        <f t="shared" si="2"/>
        <v>7</v>
      </c>
      <c r="CI11" s="285">
        <f>(CG11-CH11)/CB11</f>
        <v>3</v>
      </c>
      <c r="CJ11" s="286">
        <v>2</v>
      </c>
    </row>
    <row r="12" spans="1:88" ht="50.1" customHeight="1" thickBot="1">
      <c r="A12" s="260"/>
      <c r="B12" s="276">
        <v>3</v>
      </c>
      <c r="C12" s="313" t="s">
        <v>315</v>
      </c>
      <c r="D12" s="313" t="s">
        <v>342</v>
      </c>
      <c r="E12" s="291"/>
      <c r="F12" s="282">
        <v>0</v>
      </c>
      <c r="G12" s="282">
        <v>1</v>
      </c>
      <c r="H12" s="282">
        <v>0</v>
      </c>
      <c r="I12" s="282">
        <v>1</v>
      </c>
      <c r="J12" s="282">
        <v>2</v>
      </c>
      <c r="K12" s="282">
        <v>6</v>
      </c>
      <c r="L12" s="282"/>
      <c r="M12" s="282"/>
      <c r="N12" s="282"/>
      <c r="O12" s="283"/>
      <c r="P12" s="281">
        <v>0</v>
      </c>
      <c r="Q12" s="282">
        <v>1</v>
      </c>
      <c r="R12" s="282">
        <v>0</v>
      </c>
      <c r="S12" s="282">
        <v>1</v>
      </c>
      <c r="T12" s="282">
        <v>0</v>
      </c>
      <c r="U12" s="282">
        <v>6</v>
      </c>
      <c r="V12" s="282"/>
      <c r="W12" s="282"/>
      <c r="X12" s="282"/>
      <c r="Y12" s="282"/>
      <c r="Z12" s="279"/>
      <c r="AA12" s="279"/>
      <c r="AB12" s="279"/>
      <c r="AC12" s="279"/>
      <c r="AD12" s="279"/>
      <c r="AE12" s="279"/>
      <c r="AF12" s="279"/>
      <c r="AG12" s="279"/>
      <c r="AH12" s="279"/>
      <c r="AI12" s="280"/>
      <c r="AJ12" s="281">
        <v>1</v>
      </c>
      <c r="AK12" s="282">
        <v>0</v>
      </c>
      <c r="AL12" s="282">
        <v>1</v>
      </c>
      <c r="AM12" s="282">
        <v>0</v>
      </c>
      <c r="AN12" s="282">
        <v>6</v>
      </c>
      <c r="AO12" s="282">
        <v>5</v>
      </c>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84">
        <f t="shared" si="0"/>
        <v>1</v>
      </c>
      <c r="CA12" s="284">
        <f t="shared" si="0"/>
        <v>2</v>
      </c>
      <c r="CB12" s="284">
        <v>3</v>
      </c>
      <c r="CC12" s="285">
        <f>(BZ12-CA12)/CB12</f>
        <v>-0.33333333333333331</v>
      </c>
      <c r="CD12" s="284">
        <f t="shared" si="1"/>
        <v>1</v>
      </c>
      <c r="CE12" s="284">
        <f t="shared" si="1"/>
        <v>2</v>
      </c>
      <c r="CF12" s="285">
        <f>(CD12-CE12)/CB12</f>
        <v>-0.33333333333333331</v>
      </c>
      <c r="CG12" s="284">
        <f t="shared" si="2"/>
        <v>8</v>
      </c>
      <c r="CH12" s="284">
        <f t="shared" si="2"/>
        <v>17</v>
      </c>
      <c r="CI12" s="285">
        <f>(CG12-CH12)/CB12</f>
        <v>-3</v>
      </c>
      <c r="CJ12" s="286">
        <v>3</v>
      </c>
    </row>
    <row r="13" spans="1:88" ht="50.1" customHeight="1" thickBot="1">
      <c r="A13" s="260"/>
      <c r="B13" s="292">
        <v>4</v>
      </c>
      <c r="C13" s="314" t="s">
        <v>343</v>
      </c>
      <c r="D13" s="314" t="s">
        <v>344</v>
      </c>
      <c r="E13" s="293"/>
      <c r="F13" s="282">
        <v>0</v>
      </c>
      <c r="G13" s="282">
        <v>1</v>
      </c>
      <c r="H13" s="282">
        <v>0</v>
      </c>
      <c r="I13" s="282">
        <v>1</v>
      </c>
      <c r="J13" s="282">
        <v>1</v>
      </c>
      <c r="K13" s="282">
        <v>6</v>
      </c>
      <c r="L13" s="282"/>
      <c r="M13" s="282"/>
      <c r="N13" s="282"/>
      <c r="O13" s="283"/>
      <c r="P13" s="281">
        <v>0</v>
      </c>
      <c r="Q13" s="282">
        <v>1</v>
      </c>
      <c r="R13" s="282">
        <v>0</v>
      </c>
      <c r="S13" s="282">
        <v>1</v>
      </c>
      <c r="T13" s="282">
        <v>1</v>
      </c>
      <c r="U13" s="282">
        <v>6</v>
      </c>
      <c r="V13" s="282"/>
      <c r="W13" s="282"/>
      <c r="X13" s="282"/>
      <c r="Y13" s="282"/>
      <c r="Z13" s="294">
        <v>0</v>
      </c>
      <c r="AA13" s="295">
        <v>1</v>
      </c>
      <c r="AB13" s="295">
        <v>0</v>
      </c>
      <c r="AC13" s="295">
        <v>1</v>
      </c>
      <c r="AD13" s="295">
        <v>5</v>
      </c>
      <c r="AE13" s="295">
        <v>6</v>
      </c>
      <c r="AF13" s="295"/>
      <c r="AG13" s="295"/>
      <c r="AH13" s="295"/>
      <c r="AI13" s="296"/>
      <c r="AJ13" s="279"/>
      <c r="AK13" s="279"/>
      <c r="AL13" s="279"/>
      <c r="AM13" s="279"/>
      <c r="AN13" s="279"/>
      <c r="AO13" s="279"/>
      <c r="AP13" s="279"/>
      <c r="AQ13" s="279"/>
      <c r="AR13" s="279"/>
      <c r="AS13" s="280"/>
      <c r="AT13" s="282"/>
      <c r="AU13" s="283"/>
      <c r="AV13" s="282"/>
      <c r="AW13" s="282"/>
      <c r="AX13" s="282"/>
      <c r="AY13" s="282"/>
      <c r="AZ13" s="282"/>
      <c r="BA13" s="282"/>
      <c r="BB13" s="282"/>
      <c r="BC13" s="282"/>
      <c r="BD13" s="282"/>
      <c r="BE13" s="282"/>
      <c r="BF13" s="281"/>
      <c r="BG13" s="282"/>
      <c r="BH13" s="282"/>
      <c r="BI13" s="282"/>
      <c r="BJ13" s="282"/>
      <c r="BK13" s="282"/>
      <c r="BL13" s="282"/>
      <c r="BM13" s="282"/>
      <c r="BN13" s="282"/>
      <c r="BO13" s="283"/>
      <c r="BP13" s="281"/>
      <c r="BQ13" s="282"/>
      <c r="BR13" s="282"/>
      <c r="BS13" s="282"/>
      <c r="BT13" s="282"/>
      <c r="BU13" s="282"/>
      <c r="BV13" s="282"/>
      <c r="BW13" s="282"/>
      <c r="BX13" s="282"/>
      <c r="BY13" s="283"/>
      <c r="BZ13" s="297">
        <f t="shared" si="0"/>
        <v>0</v>
      </c>
      <c r="CA13" s="297">
        <f t="shared" si="0"/>
        <v>3</v>
      </c>
      <c r="CB13" s="297">
        <v>3</v>
      </c>
      <c r="CC13" s="298">
        <f>(BZ13-CA13)/CB13</f>
        <v>-1</v>
      </c>
      <c r="CD13" s="297">
        <f t="shared" si="1"/>
        <v>0</v>
      </c>
      <c r="CE13" s="297">
        <f t="shared" si="1"/>
        <v>3</v>
      </c>
      <c r="CF13" s="298">
        <f>(CD13-CE13)/CB13</f>
        <v>-1</v>
      </c>
      <c r="CG13" s="297">
        <f t="shared" si="2"/>
        <v>7</v>
      </c>
      <c r="CH13" s="297">
        <f t="shared" si="2"/>
        <v>18</v>
      </c>
      <c r="CI13" s="298">
        <f>(CG13-CH13)/CB13</f>
        <v>-3.6666666666666665</v>
      </c>
      <c r="CJ13" s="299">
        <v>4</v>
      </c>
    </row>
    <row r="14" spans="1:88" ht="69.9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313" t="s">
        <v>345</v>
      </c>
      <c r="D16" s="313" t="s">
        <v>346</v>
      </c>
      <c r="E16" s="278"/>
      <c r="F16" s="279"/>
      <c r="G16" s="279"/>
      <c r="H16" s="279"/>
      <c r="I16" s="279"/>
      <c r="J16" s="279"/>
      <c r="K16" s="279"/>
      <c r="L16" s="279"/>
      <c r="M16" s="279"/>
      <c r="N16" s="279"/>
      <c r="O16" s="280"/>
      <c r="P16" s="281">
        <v>1</v>
      </c>
      <c r="Q16" s="282">
        <v>0</v>
      </c>
      <c r="R16" s="282">
        <v>1</v>
      </c>
      <c r="S16" s="282">
        <v>0</v>
      </c>
      <c r="T16" s="282">
        <v>6</v>
      </c>
      <c r="U16" s="282">
        <v>2</v>
      </c>
      <c r="V16" s="282"/>
      <c r="W16" s="282"/>
      <c r="X16" s="282"/>
      <c r="Y16" s="282"/>
      <c r="Z16" s="281">
        <v>1</v>
      </c>
      <c r="AA16" s="282">
        <v>0</v>
      </c>
      <c r="AB16" s="282">
        <v>1</v>
      </c>
      <c r="AC16" s="282">
        <v>0</v>
      </c>
      <c r="AD16" s="282">
        <v>6</v>
      </c>
      <c r="AE16" s="282">
        <v>0</v>
      </c>
      <c r="AF16" s="282"/>
      <c r="AG16" s="282"/>
      <c r="AH16" s="282"/>
      <c r="AI16" s="283"/>
      <c r="AJ16" s="281">
        <v>1</v>
      </c>
      <c r="AK16" s="282">
        <v>0</v>
      </c>
      <c r="AL16" s="282">
        <v>1</v>
      </c>
      <c r="AM16" s="282">
        <v>0</v>
      </c>
      <c r="AN16" s="282">
        <v>6</v>
      </c>
      <c r="AO16" s="282">
        <v>0</v>
      </c>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3</v>
      </c>
      <c r="CA16" s="284">
        <f t="shared" si="3"/>
        <v>0</v>
      </c>
      <c r="CB16" s="284">
        <v>3</v>
      </c>
      <c r="CC16" s="285">
        <f>(BZ16-CA16)/CB16</f>
        <v>1</v>
      </c>
      <c r="CD16" s="284">
        <f t="shared" ref="CD16:CE19" si="4">H16+R16+AB16+AL16</f>
        <v>3</v>
      </c>
      <c r="CE16" s="284">
        <f t="shared" si="4"/>
        <v>0</v>
      </c>
      <c r="CF16" s="285">
        <f>(CD16-CE16)/CB16</f>
        <v>1</v>
      </c>
      <c r="CG16" s="284">
        <f t="shared" ref="CG16:CH19" si="5">J16+L16+N16+T16+V16+X16+AD16+AF16+AH16+AN16+AP16+AR16</f>
        <v>18</v>
      </c>
      <c r="CH16" s="284">
        <f t="shared" si="5"/>
        <v>2</v>
      </c>
      <c r="CI16" s="285">
        <f>(CG16-CH16)/CB16</f>
        <v>5.333333333333333</v>
      </c>
      <c r="CJ16" s="286">
        <v>1</v>
      </c>
    </row>
    <row r="17" spans="2:88" ht="50.1" customHeight="1" thickBot="1">
      <c r="B17" s="276">
        <v>2</v>
      </c>
      <c r="C17" s="313" t="s">
        <v>347</v>
      </c>
      <c r="D17" s="313" t="s">
        <v>348</v>
      </c>
      <c r="E17" s="278"/>
      <c r="F17" s="282">
        <v>0</v>
      </c>
      <c r="G17" s="282">
        <v>1</v>
      </c>
      <c r="H17" s="282">
        <v>0</v>
      </c>
      <c r="I17" s="282">
        <v>1</v>
      </c>
      <c r="J17" s="282">
        <v>2</v>
      </c>
      <c r="K17" s="282">
        <v>6</v>
      </c>
      <c r="L17" s="282"/>
      <c r="M17" s="282"/>
      <c r="N17" s="282"/>
      <c r="O17" s="283"/>
      <c r="P17" s="279"/>
      <c r="Q17" s="279"/>
      <c r="R17" s="279"/>
      <c r="S17" s="279"/>
      <c r="T17" s="279"/>
      <c r="U17" s="279"/>
      <c r="V17" s="279"/>
      <c r="W17" s="279"/>
      <c r="X17" s="279"/>
      <c r="Y17" s="280"/>
      <c r="Z17" s="288">
        <v>1</v>
      </c>
      <c r="AA17" s="289">
        <v>0</v>
      </c>
      <c r="AB17" s="289">
        <v>1</v>
      </c>
      <c r="AC17" s="289">
        <v>0</v>
      </c>
      <c r="AD17" s="289">
        <v>6</v>
      </c>
      <c r="AE17" s="289">
        <v>2</v>
      </c>
      <c r="AF17" s="289"/>
      <c r="AG17" s="289"/>
      <c r="AH17" s="289"/>
      <c r="AI17" s="290"/>
      <c r="AJ17" s="281">
        <v>1</v>
      </c>
      <c r="AK17" s="282">
        <v>0</v>
      </c>
      <c r="AL17" s="282">
        <v>1</v>
      </c>
      <c r="AM17" s="282">
        <v>0</v>
      </c>
      <c r="AN17" s="282">
        <v>6</v>
      </c>
      <c r="AO17" s="282">
        <v>1</v>
      </c>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2</v>
      </c>
      <c r="CA17" s="284">
        <f t="shared" si="3"/>
        <v>1</v>
      </c>
      <c r="CB17" s="284">
        <v>3</v>
      </c>
      <c r="CC17" s="285">
        <f>(BZ17-CA17)/CB17</f>
        <v>0.33333333333333331</v>
      </c>
      <c r="CD17" s="284">
        <f t="shared" si="4"/>
        <v>2</v>
      </c>
      <c r="CE17" s="284">
        <f t="shared" si="4"/>
        <v>1</v>
      </c>
      <c r="CF17" s="285">
        <f>(CD17-CE17)/CB17</f>
        <v>0.33333333333333331</v>
      </c>
      <c r="CG17" s="284">
        <f t="shared" si="5"/>
        <v>14</v>
      </c>
      <c r="CH17" s="284">
        <f t="shared" si="5"/>
        <v>9</v>
      </c>
      <c r="CI17" s="285">
        <f>(CG17-CH17)/CB17</f>
        <v>1.6666666666666667</v>
      </c>
      <c r="CJ17" s="286">
        <v>2</v>
      </c>
    </row>
    <row r="18" spans="2:88" ht="50.1" customHeight="1" thickBot="1">
      <c r="B18" s="276">
        <v>3</v>
      </c>
      <c r="C18" s="313" t="s">
        <v>349</v>
      </c>
      <c r="D18" s="313" t="s">
        <v>350</v>
      </c>
      <c r="E18" s="291"/>
      <c r="F18" s="282">
        <v>0</v>
      </c>
      <c r="G18" s="282">
        <v>1</v>
      </c>
      <c r="H18" s="282">
        <v>0</v>
      </c>
      <c r="I18" s="282">
        <v>1</v>
      </c>
      <c r="J18" s="282">
        <v>0</v>
      </c>
      <c r="K18" s="282">
        <v>6</v>
      </c>
      <c r="L18" s="282"/>
      <c r="M18" s="282"/>
      <c r="N18" s="282"/>
      <c r="O18" s="283"/>
      <c r="P18" s="281">
        <v>0</v>
      </c>
      <c r="Q18" s="282">
        <v>1</v>
      </c>
      <c r="R18" s="282">
        <v>0</v>
      </c>
      <c r="S18" s="282">
        <v>1</v>
      </c>
      <c r="T18" s="282">
        <v>2</v>
      </c>
      <c r="U18" s="282">
        <v>6</v>
      </c>
      <c r="V18" s="282"/>
      <c r="W18" s="282"/>
      <c r="X18" s="282"/>
      <c r="Y18" s="282"/>
      <c r="Z18" s="279"/>
      <c r="AA18" s="279"/>
      <c r="AB18" s="279"/>
      <c r="AC18" s="279"/>
      <c r="AD18" s="279"/>
      <c r="AE18" s="279"/>
      <c r="AF18" s="279"/>
      <c r="AG18" s="279"/>
      <c r="AH18" s="279"/>
      <c r="AI18" s="280"/>
      <c r="AJ18" s="281">
        <v>1</v>
      </c>
      <c r="AK18" s="282">
        <v>0</v>
      </c>
      <c r="AL18" s="282">
        <v>1</v>
      </c>
      <c r="AM18" s="282">
        <v>0</v>
      </c>
      <c r="AN18" s="282">
        <v>6</v>
      </c>
      <c r="AO18" s="282">
        <v>1</v>
      </c>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84">
        <f t="shared" si="3"/>
        <v>1</v>
      </c>
      <c r="CA18" s="284">
        <f t="shared" si="3"/>
        <v>2</v>
      </c>
      <c r="CB18" s="284">
        <v>3</v>
      </c>
      <c r="CC18" s="285">
        <f>(BZ18-CA18)/CB18</f>
        <v>-0.33333333333333331</v>
      </c>
      <c r="CD18" s="284">
        <f t="shared" si="4"/>
        <v>1</v>
      </c>
      <c r="CE18" s="284">
        <f t="shared" si="4"/>
        <v>2</v>
      </c>
      <c r="CF18" s="285">
        <f>(CD18-CE18)/CB18</f>
        <v>-0.33333333333333331</v>
      </c>
      <c r="CG18" s="284">
        <f t="shared" si="5"/>
        <v>8</v>
      </c>
      <c r="CH18" s="284">
        <f t="shared" si="5"/>
        <v>13</v>
      </c>
      <c r="CI18" s="285">
        <f>(CG18-CH18)/CB18</f>
        <v>-1.6666666666666667</v>
      </c>
      <c r="CJ18" s="286">
        <v>3</v>
      </c>
    </row>
    <row r="19" spans="2:88" ht="50.1" customHeight="1" thickBot="1">
      <c r="B19" s="292">
        <v>4</v>
      </c>
      <c r="C19" s="318" t="s">
        <v>351</v>
      </c>
      <c r="D19" s="318" t="s">
        <v>342</v>
      </c>
      <c r="E19" s="305"/>
      <c r="F19" s="282">
        <v>0</v>
      </c>
      <c r="G19" s="282">
        <v>1</v>
      </c>
      <c r="H19" s="282">
        <v>0</v>
      </c>
      <c r="I19" s="282">
        <v>1</v>
      </c>
      <c r="J19" s="282">
        <v>0</v>
      </c>
      <c r="K19" s="282">
        <v>6</v>
      </c>
      <c r="L19" s="282"/>
      <c r="M19" s="282"/>
      <c r="N19" s="282"/>
      <c r="O19" s="283"/>
      <c r="P19" s="281">
        <v>0</v>
      </c>
      <c r="Q19" s="282">
        <v>1</v>
      </c>
      <c r="R19" s="282">
        <v>0</v>
      </c>
      <c r="S19" s="282">
        <v>1</v>
      </c>
      <c r="T19" s="282">
        <v>1</v>
      </c>
      <c r="U19" s="282">
        <v>6</v>
      </c>
      <c r="V19" s="282"/>
      <c r="W19" s="282"/>
      <c r="X19" s="282"/>
      <c r="Y19" s="282"/>
      <c r="Z19" s="294">
        <v>0</v>
      </c>
      <c r="AA19" s="295">
        <v>1</v>
      </c>
      <c r="AB19" s="295">
        <v>0</v>
      </c>
      <c r="AC19" s="295">
        <v>1</v>
      </c>
      <c r="AD19" s="295">
        <v>1</v>
      </c>
      <c r="AE19" s="295">
        <v>6</v>
      </c>
      <c r="AF19" s="295"/>
      <c r="AG19" s="295"/>
      <c r="AH19" s="295"/>
      <c r="AI19" s="296"/>
      <c r="AJ19" s="279"/>
      <c r="AK19" s="279"/>
      <c r="AL19" s="279"/>
      <c r="AM19" s="279"/>
      <c r="AN19" s="279"/>
      <c r="AO19" s="279"/>
      <c r="AP19" s="279"/>
      <c r="AQ19" s="279"/>
      <c r="AR19" s="279"/>
      <c r="AS19" s="280"/>
      <c r="AT19" s="282"/>
      <c r="AU19" s="283"/>
      <c r="AV19" s="282"/>
      <c r="AW19" s="282"/>
      <c r="AX19" s="282"/>
      <c r="AY19" s="282"/>
      <c r="AZ19" s="282"/>
      <c r="BA19" s="282"/>
      <c r="BB19" s="282"/>
      <c r="BC19" s="282"/>
      <c r="BD19" s="282"/>
      <c r="BE19" s="282"/>
      <c r="BF19" s="281"/>
      <c r="BG19" s="282"/>
      <c r="BH19" s="282"/>
      <c r="BI19" s="282"/>
      <c r="BJ19" s="282"/>
      <c r="BK19" s="282"/>
      <c r="BL19" s="282"/>
      <c r="BM19" s="282"/>
      <c r="BN19" s="282"/>
      <c r="BO19" s="283"/>
      <c r="BP19" s="281"/>
      <c r="BQ19" s="282"/>
      <c r="BR19" s="282"/>
      <c r="BS19" s="282"/>
      <c r="BT19" s="282"/>
      <c r="BU19" s="282"/>
      <c r="BV19" s="282"/>
      <c r="BW19" s="282"/>
      <c r="BX19" s="282"/>
      <c r="BY19" s="283"/>
      <c r="BZ19" s="297">
        <f t="shared" si="3"/>
        <v>0</v>
      </c>
      <c r="CA19" s="297">
        <f t="shared" si="3"/>
        <v>3</v>
      </c>
      <c r="CB19" s="297">
        <v>3</v>
      </c>
      <c r="CC19" s="298">
        <f>(BZ19-CA19)/CB19</f>
        <v>-1</v>
      </c>
      <c r="CD19" s="297">
        <f t="shared" si="4"/>
        <v>0</v>
      </c>
      <c r="CE19" s="297">
        <f t="shared" si="4"/>
        <v>3</v>
      </c>
      <c r="CF19" s="298">
        <f>(CD19-CE19)/CB19</f>
        <v>-1</v>
      </c>
      <c r="CG19" s="297">
        <f t="shared" si="5"/>
        <v>2</v>
      </c>
      <c r="CH19" s="297">
        <f t="shared" si="5"/>
        <v>18</v>
      </c>
      <c r="CI19" s="298">
        <f>(CG19-CH19)/CB19</f>
        <v>-5.333333333333333</v>
      </c>
      <c r="CJ19" s="299">
        <v>4</v>
      </c>
    </row>
    <row r="20" spans="2:88" ht="69.95" customHeight="1" thickBot="1">
      <c r="B20" s="258" t="s">
        <v>258</v>
      </c>
      <c r="C20" s="300"/>
      <c r="D20" s="300"/>
      <c r="E20" s="301"/>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3"/>
      <c r="CA20" s="303"/>
      <c r="CB20" s="303"/>
      <c r="CC20" s="304"/>
      <c r="CD20" s="303"/>
      <c r="CE20" s="303"/>
      <c r="CF20" s="304"/>
      <c r="CG20" s="303"/>
      <c r="CH20" s="303"/>
      <c r="CI20" s="304"/>
      <c r="CJ20" s="304"/>
    </row>
    <row r="21" spans="2:88" ht="137.25" thickBot="1">
      <c r="B21" s="264"/>
      <c r="C21" s="265" t="s">
        <v>233</v>
      </c>
      <c r="D21" s="265"/>
      <c r="E21" s="266" t="s">
        <v>234</v>
      </c>
      <c r="F21" s="267" t="s">
        <v>235</v>
      </c>
      <c r="G21" s="267" t="s">
        <v>236</v>
      </c>
      <c r="H21" s="267" t="s">
        <v>237</v>
      </c>
      <c r="I21" s="267" t="s">
        <v>238</v>
      </c>
      <c r="J21" s="268" t="s">
        <v>239</v>
      </c>
      <c r="K21" s="269"/>
      <c r="L21" s="269"/>
      <c r="M21" s="269"/>
      <c r="N21" s="269"/>
      <c r="O21" s="270"/>
      <c r="P21" s="267" t="s">
        <v>235</v>
      </c>
      <c r="Q21" s="267" t="s">
        <v>236</v>
      </c>
      <c r="R21" s="267" t="s">
        <v>237</v>
      </c>
      <c r="S21" s="267" t="s">
        <v>238</v>
      </c>
      <c r="T21" s="268" t="s">
        <v>239</v>
      </c>
      <c r="U21" s="269"/>
      <c r="V21" s="269"/>
      <c r="W21" s="269"/>
      <c r="X21" s="269"/>
      <c r="Y21" s="269"/>
      <c r="Z21" s="271" t="s">
        <v>235</v>
      </c>
      <c r="AA21" s="267" t="s">
        <v>236</v>
      </c>
      <c r="AB21" s="267" t="s">
        <v>237</v>
      </c>
      <c r="AC21" s="267"/>
      <c r="AD21" s="268" t="s">
        <v>239</v>
      </c>
      <c r="AE21" s="269"/>
      <c r="AF21" s="269"/>
      <c r="AG21" s="269"/>
      <c r="AH21" s="269"/>
      <c r="AI21" s="270"/>
      <c r="AJ21" s="267" t="s">
        <v>235</v>
      </c>
      <c r="AK21" s="267" t="s">
        <v>236</v>
      </c>
      <c r="AL21" s="267" t="s">
        <v>237</v>
      </c>
      <c r="AM21" s="267" t="s">
        <v>238</v>
      </c>
      <c r="AN21" s="268" t="s">
        <v>239</v>
      </c>
      <c r="AO21" s="269"/>
      <c r="AP21" s="269"/>
      <c r="AQ21" s="269"/>
      <c r="AR21" s="269"/>
      <c r="AS21" s="270"/>
      <c r="AT21" s="269"/>
      <c r="AU21" s="270"/>
      <c r="AV21" s="269"/>
      <c r="AW21" s="269"/>
      <c r="AX21" s="269"/>
      <c r="AY21" s="269"/>
      <c r="AZ21" s="269"/>
      <c r="BA21" s="269"/>
      <c r="BB21" s="269"/>
      <c r="BC21" s="269"/>
      <c r="BD21" s="269"/>
      <c r="BE21" s="269"/>
      <c r="BF21" s="272"/>
      <c r="BG21" s="269"/>
      <c r="BH21" s="269"/>
      <c r="BI21" s="269"/>
      <c r="BJ21" s="269"/>
      <c r="BK21" s="269"/>
      <c r="BL21" s="269"/>
      <c r="BM21" s="269"/>
      <c r="BN21" s="269"/>
      <c r="BO21" s="270"/>
      <c r="BP21" s="272"/>
      <c r="BQ21" s="269"/>
      <c r="BR21" s="269"/>
      <c r="BS21" s="269"/>
      <c r="BT21" s="269"/>
      <c r="BU21" s="269"/>
      <c r="BV21" s="269"/>
      <c r="BW21" s="269"/>
      <c r="BX21" s="269"/>
      <c r="BY21" s="270"/>
      <c r="BZ21" s="273" t="s">
        <v>235</v>
      </c>
      <c r="CA21" s="273" t="s">
        <v>236</v>
      </c>
      <c r="CB21" s="273" t="s">
        <v>240</v>
      </c>
      <c r="CC21" s="274" t="s">
        <v>259</v>
      </c>
      <c r="CD21" s="273" t="s">
        <v>237</v>
      </c>
      <c r="CE21" s="273" t="s">
        <v>238</v>
      </c>
      <c r="CF21" s="274" t="s">
        <v>242</v>
      </c>
      <c r="CG21" s="273" t="s">
        <v>243</v>
      </c>
      <c r="CH21" s="273" t="s">
        <v>244</v>
      </c>
      <c r="CI21" s="274" t="s">
        <v>260</v>
      </c>
      <c r="CJ21" s="275" t="s">
        <v>246</v>
      </c>
    </row>
    <row r="22" spans="2:88" ht="50.1" customHeight="1" thickBot="1">
      <c r="B22" s="276">
        <v>1</v>
      </c>
      <c r="C22" s="319" t="s">
        <v>251</v>
      </c>
      <c r="D22" s="313" t="s">
        <v>352</v>
      </c>
      <c r="E22" s="291"/>
      <c r="F22" s="279"/>
      <c r="G22" s="279"/>
      <c r="H22" s="279"/>
      <c r="I22" s="279"/>
      <c r="J22" s="279"/>
      <c r="K22" s="279"/>
      <c r="L22" s="279"/>
      <c r="M22" s="279"/>
      <c r="N22" s="279"/>
      <c r="O22" s="280"/>
      <c r="P22" s="281">
        <v>0</v>
      </c>
      <c r="Q22" s="282">
        <v>1</v>
      </c>
      <c r="R22" s="282">
        <v>0</v>
      </c>
      <c r="S22" s="282">
        <v>1</v>
      </c>
      <c r="T22" s="282">
        <v>5</v>
      </c>
      <c r="U22" s="282">
        <v>6</v>
      </c>
      <c r="V22" s="282"/>
      <c r="W22" s="282"/>
      <c r="X22" s="282"/>
      <c r="Y22" s="282"/>
      <c r="Z22" s="281">
        <v>1</v>
      </c>
      <c r="AA22" s="282">
        <v>0</v>
      </c>
      <c r="AB22" s="282">
        <v>1</v>
      </c>
      <c r="AC22" s="282">
        <v>0</v>
      </c>
      <c r="AD22" s="282">
        <v>6</v>
      </c>
      <c r="AE22" s="282">
        <v>0</v>
      </c>
      <c r="AF22" s="282"/>
      <c r="AG22" s="282"/>
      <c r="AH22" s="282"/>
      <c r="AI22" s="283"/>
      <c r="AJ22" s="281"/>
      <c r="AK22" s="282"/>
      <c r="AL22" s="282"/>
      <c r="AM22" s="282"/>
      <c r="AN22" s="282"/>
      <c r="AO22" s="282"/>
      <c r="AP22" s="282"/>
      <c r="AQ22" s="282"/>
      <c r="AR22" s="282"/>
      <c r="AS22" s="283"/>
      <c r="AT22" s="282"/>
      <c r="AU22" s="283"/>
      <c r="AV22" s="282"/>
      <c r="AW22" s="282"/>
      <c r="AX22" s="282"/>
      <c r="AY22" s="282"/>
      <c r="AZ22" s="282"/>
      <c r="BA22" s="282"/>
      <c r="BB22" s="282"/>
      <c r="BC22" s="282"/>
      <c r="BD22" s="282"/>
      <c r="BE22" s="282"/>
      <c r="BF22" s="281"/>
      <c r="BG22" s="282"/>
      <c r="BH22" s="282"/>
      <c r="BI22" s="282"/>
      <c r="BJ22" s="282"/>
      <c r="BK22" s="282"/>
      <c r="BL22" s="282"/>
      <c r="BM22" s="282"/>
      <c r="BN22" s="282"/>
      <c r="BO22" s="283"/>
      <c r="BP22" s="281"/>
      <c r="BQ22" s="282"/>
      <c r="BR22" s="282"/>
      <c r="BS22" s="282"/>
      <c r="BT22" s="282"/>
      <c r="BU22" s="282"/>
      <c r="BV22" s="282"/>
      <c r="BW22" s="282"/>
      <c r="BX22" s="282"/>
      <c r="BY22" s="283"/>
      <c r="BZ22" s="284">
        <f t="shared" ref="BZ22:CA25" si="6">F22+P22+Z22+AJ22</f>
        <v>1</v>
      </c>
      <c r="CA22" s="284">
        <f t="shared" si="6"/>
        <v>1</v>
      </c>
      <c r="CB22" s="284">
        <v>2</v>
      </c>
      <c r="CC22" s="285">
        <f>(BZ22-CA22)/CB22</f>
        <v>0</v>
      </c>
      <c r="CD22" s="284">
        <f t="shared" ref="CD22:CE25" si="7">H22+R22+AB22+AL22</f>
        <v>1</v>
      </c>
      <c r="CE22" s="284">
        <f t="shared" si="7"/>
        <v>1</v>
      </c>
      <c r="CF22" s="285">
        <f>(CD22-CE22)/CB22</f>
        <v>0</v>
      </c>
      <c r="CG22" s="284">
        <f t="shared" ref="CG22:CH25" si="8">J22+L22+N22+T22+V22+X22+AD22+AF22+AH22+AN22+AP22+AR22</f>
        <v>11</v>
      </c>
      <c r="CH22" s="284">
        <f t="shared" si="8"/>
        <v>6</v>
      </c>
      <c r="CI22" s="285">
        <f>(CG22-CH22)/CB22</f>
        <v>2.5</v>
      </c>
      <c r="CJ22" s="286">
        <v>2</v>
      </c>
    </row>
    <row r="23" spans="2:88" ht="50.1" customHeight="1" thickBot="1">
      <c r="B23" s="276">
        <v>2</v>
      </c>
      <c r="C23" s="313" t="s">
        <v>353</v>
      </c>
      <c r="D23" s="313" t="s">
        <v>354</v>
      </c>
      <c r="E23" s="291"/>
      <c r="F23" s="282">
        <v>1</v>
      </c>
      <c r="G23" s="282">
        <v>0</v>
      </c>
      <c r="H23" s="282">
        <v>1</v>
      </c>
      <c r="I23" s="282">
        <v>0</v>
      </c>
      <c r="J23" s="282">
        <v>6</v>
      </c>
      <c r="K23" s="282">
        <v>5</v>
      </c>
      <c r="L23" s="282"/>
      <c r="M23" s="282"/>
      <c r="N23" s="282"/>
      <c r="O23" s="283"/>
      <c r="P23" s="279"/>
      <c r="Q23" s="279"/>
      <c r="R23" s="279"/>
      <c r="S23" s="279"/>
      <c r="T23" s="279"/>
      <c r="U23" s="279"/>
      <c r="V23" s="279"/>
      <c r="W23" s="279"/>
      <c r="X23" s="279"/>
      <c r="Y23" s="280"/>
      <c r="Z23" s="288">
        <v>1</v>
      </c>
      <c r="AA23" s="289">
        <v>0</v>
      </c>
      <c r="AB23" s="289">
        <v>1</v>
      </c>
      <c r="AC23" s="289">
        <v>0</v>
      </c>
      <c r="AD23" s="289">
        <v>6</v>
      </c>
      <c r="AE23" s="289">
        <v>0</v>
      </c>
      <c r="AF23" s="289"/>
      <c r="AG23" s="289"/>
      <c r="AH23" s="289"/>
      <c r="AI23" s="290"/>
      <c r="AJ23" s="281"/>
      <c r="AK23" s="282"/>
      <c r="AL23" s="282"/>
      <c r="AM23" s="282"/>
      <c r="AN23" s="282"/>
      <c r="AO23" s="282"/>
      <c r="AP23" s="282"/>
      <c r="AQ23" s="282"/>
      <c r="AR23" s="282"/>
      <c r="AS23" s="283"/>
      <c r="AT23" s="282"/>
      <c r="AU23" s="283"/>
      <c r="AV23" s="282"/>
      <c r="AW23" s="282"/>
      <c r="AX23" s="282"/>
      <c r="AY23" s="282"/>
      <c r="AZ23" s="282"/>
      <c r="BA23" s="282"/>
      <c r="BB23" s="282"/>
      <c r="BC23" s="282"/>
      <c r="BD23" s="282"/>
      <c r="BE23" s="282"/>
      <c r="BF23" s="281"/>
      <c r="BG23" s="282"/>
      <c r="BH23" s="282"/>
      <c r="BI23" s="282"/>
      <c r="BJ23" s="282"/>
      <c r="BK23" s="282"/>
      <c r="BL23" s="282"/>
      <c r="BM23" s="282"/>
      <c r="BN23" s="282"/>
      <c r="BO23" s="283"/>
      <c r="BP23" s="281"/>
      <c r="BQ23" s="282"/>
      <c r="BR23" s="282"/>
      <c r="BS23" s="282"/>
      <c r="BT23" s="282"/>
      <c r="BU23" s="282"/>
      <c r="BV23" s="282"/>
      <c r="BW23" s="282"/>
      <c r="BX23" s="282"/>
      <c r="BY23" s="283"/>
      <c r="BZ23" s="284">
        <f t="shared" si="6"/>
        <v>2</v>
      </c>
      <c r="CA23" s="284">
        <f t="shared" si="6"/>
        <v>0</v>
      </c>
      <c r="CB23" s="284">
        <v>2</v>
      </c>
      <c r="CC23" s="285">
        <f>(BZ23-CA23)/CB23</f>
        <v>1</v>
      </c>
      <c r="CD23" s="284">
        <f t="shared" si="7"/>
        <v>2</v>
      </c>
      <c r="CE23" s="284">
        <f t="shared" si="7"/>
        <v>0</v>
      </c>
      <c r="CF23" s="285">
        <f>(CD23-CE23)/CB23</f>
        <v>1</v>
      </c>
      <c r="CG23" s="284">
        <f t="shared" si="8"/>
        <v>12</v>
      </c>
      <c r="CH23" s="284">
        <f t="shared" si="8"/>
        <v>5</v>
      </c>
      <c r="CI23" s="285">
        <f>(CG23-CH23)/CB23</f>
        <v>3.5</v>
      </c>
      <c r="CJ23" s="286">
        <v>1</v>
      </c>
    </row>
    <row r="24" spans="2:88" ht="50.1" customHeight="1" thickBot="1">
      <c r="B24" s="292">
        <v>3</v>
      </c>
      <c r="C24" s="314" t="s">
        <v>355</v>
      </c>
      <c r="D24" s="314" t="s">
        <v>269</v>
      </c>
      <c r="E24" s="293"/>
      <c r="F24" s="282">
        <v>0</v>
      </c>
      <c r="G24" s="282">
        <v>1</v>
      </c>
      <c r="H24" s="282">
        <v>0</v>
      </c>
      <c r="I24" s="282">
        <v>1</v>
      </c>
      <c r="J24" s="282">
        <v>0</v>
      </c>
      <c r="K24" s="282">
        <v>6</v>
      </c>
      <c r="L24" s="282"/>
      <c r="M24" s="282"/>
      <c r="N24" s="282"/>
      <c r="O24" s="283"/>
      <c r="P24" s="281">
        <v>0</v>
      </c>
      <c r="Q24" s="282">
        <v>1</v>
      </c>
      <c r="R24" s="282">
        <v>0</v>
      </c>
      <c r="S24" s="282">
        <v>1</v>
      </c>
      <c r="T24" s="282">
        <v>0</v>
      </c>
      <c r="U24" s="282">
        <v>6</v>
      </c>
      <c r="V24" s="282"/>
      <c r="W24" s="282"/>
      <c r="X24" s="282"/>
      <c r="Y24" s="282"/>
      <c r="Z24" s="279"/>
      <c r="AA24" s="279"/>
      <c r="AB24" s="279"/>
      <c r="AC24" s="279"/>
      <c r="AD24" s="279"/>
      <c r="AE24" s="279"/>
      <c r="AF24" s="279"/>
      <c r="AG24" s="279"/>
      <c r="AH24" s="279"/>
      <c r="AI24" s="280"/>
      <c r="AJ24" s="281"/>
      <c r="AK24" s="282"/>
      <c r="AL24" s="282"/>
      <c r="AM24" s="282"/>
      <c r="AN24" s="282"/>
      <c r="AO24" s="282"/>
      <c r="AP24" s="282"/>
      <c r="AQ24" s="282"/>
      <c r="AR24" s="282"/>
      <c r="AS24" s="283"/>
      <c r="AT24" s="282"/>
      <c r="AU24" s="283"/>
      <c r="AV24" s="282"/>
      <c r="AW24" s="282"/>
      <c r="AX24" s="282"/>
      <c r="AY24" s="282"/>
      <c r="AZ24" s="282"/>
      <c r="BA24" s="282"/>
      <c r="BB24" s="282"/>
      <c r="BC24" s="282"/>
      <c r="BD24" s="282"/>
      <c r="BE24" s="282"/>
      <c r="BF24" s="281"/>
      <c r="BG24" s="282"/>
      <c r="BH24" s="282"/>
      <c r="BI24" s="282"/>
      <c r="BJ24" s="282"/>
      <c r="BK24" s="282"/>
      <c r="BL24" s="282"/>
      <c r="BM24" s="282"/>
      <c r="BN24" s="282"/>
      <c r="BO24" s="283"/>
      <c r="BP24" s="281"/>
      <c r="BQ24" s="282"/>
      <c r="BR24" s="282"/>
      <c r="BS24" s="282"/>
      <c r="BT24" s="282"/>
      <c r="BU24" s="282"/>
      <c r="BV24" s="282"/>
      <c r="BW24" s="282"/>
      <c r="BX24" s="282"/>
      <c r="BY24" s="283"/>
      <c r="BZ24" s="297">
        <f t="shared" si="6"/>
        <v>0</v>
      </c>
      <c r="CA24" s="297">
        <f t="shared" si="6"/>
        <v>2</v>
      </c>
      <c r="CB24" s="297">
        <v>2</v>
      </c>
      <c r="CC24" s="298">
        <f>(BZ24-CA24)/CB24</f>
        <v>-1</v>
      </c>
      <c r="CD24" s="297">
        <f t="shared" si="7"/>
        <v>0</v>
      </c>
      <c r="CE24" s="297">
        <f t="shared" si="7"/>
        <v>2</v>
      </c>
      <c r="CF24" s="298">
        <f>(CD24-CE24)/CB24</f>
        <v>-1</v>
      </c>
      <c r="CG24" s="297">
        <f t="shared" si="8"/>
        <v>0</v>
      </c>
      <c r="CH24" s="297">
        <f t="shared" si="8"/>
        <v>12</v>
      </c>
      <c r="CI24" s="298">
        <f>(CG24-CH24)/CB24</f>
        <v>-6</v>
      </c>
      <c r="CJ24" s="299">
        <v>3</v>
      </c>
    </row>
    <row r="25" spans="2:88" ht="50.1" hidden="1" customHeight="1" thickBot="1">
      <c r="B25" s="496">
        <v>4</v>
      </c>
      <c r="C25" s="516"/>
      <c r="D25" s="516"/>
      <c r="E25" s="507"/>
      <c r="F25" s="295"/>
      <c r="G25" s="295"/>
      <c r="H25" s="295"/>
      <c r="I25" s="295"/>
      <c r="J25" s="295"/>
      <c r="K25" s="295"/>
      <c r="L25" s="295"/>
      <c r="M25" s="295"/>
      <c r="N25" s="295"/>
      <c r="O25" s="296"/>
      <c r="P25" s="294"/>
      <c r="Q25" s="295"/>
      <c r="R25" s="295"/>
      <c r="S25" s="295"/>
      <c r="T25" s="295"/>
      <c r="U25" s="295"/>
      <c r="V25" s="295"/>
      <c r="W25" s="295"/>
      <c r="X25" s="295"/>
      <c r="Y25" s="295"/>
      <c r="Z25" s="294"/>
      <c r="AA25" s="295"/>
      <c r="AB25" s="295"/>
      <c r="AC25" s="295"/>
      <c r="AD25" s="295"/>
      <c r="AE25" s="295"/>
      <c r="AF25" s="295"/>
      <c r="AG25" s="295"/>
      <c r="AH25" s="295"/>
      <c r="AI25" s="296"/>
      <c r="AJ25" s="499"/>
      <c r="AK25" s="499"/>
      <c r="AL25" s="499"/>
      <c r="AM25" s="499"/>
      <c r="AN25" s="499"/>
      <c r="AO25" s="499"/>
      <c r="AP25" s="499"/>
      <c r="AQ25" s="499"/>
      <c r="AR25" s="499"/>
      <c r="AS25" s="500"/>
      <c r="AT25" s="295"/>
      <c r="AU25" s="296"/>
      <c r="AV25" s="295"/>
      <c r="AW25" s="295"/>
      <c r="AX25" s="295"/>
      <c r="AY25" s="295"/>
      <c r="AZ25" s="295"/>
      <c r="BA25" s="295"/>
      <c r="BB25" s="295"/>
      <c r="BC25" s="295"/>
      <c r="BD25" s="295"/>
      <c r="BE25" s="295"/>
      <c r="BF25" s="294"/>
      <c r="BG25" s="295"/>
      <c r="BH25" s="295"/>
      <c r="BI25" s="295"/>
      <c r="BJ25" s="295"/>
      <c r="BK25" s="295"/>
      <c r="BL25" s="295"/>
      <c r="BM25" s="295"/>
      <c r="BN25" s="295"/>
      <c r="BO25" s="296"/>
      <c r="BP25" s="294"/>
      <c r="BQ25" s="295"/>
      <c r="BR25" s="295"/>
      <c r="BS25" s="295"/>
      <c r="BT25" s="295"/>
      <c r="BU25" s="295"/>
      <c r="BV25" s="295"/>
      <c r="BW25" s="295"/>
      <c r="BX25" s="295"/>
      <c r="BY25" s="296"/>
      <c r="BZ25" s="501">
        <f t="shared" si="6"/>
        <v>0</v>
      </c>
      <c r="CA25" s="501">
        <f t="shared" si="6"/>
        <v>0</v>
      </c>
      <c r="CB25" s="501">
        <v>2</v>
      </c>
      <c r="CC25" s="502">
        <f>(BZ25-CA25)/CB25</f>
        <v>0</v>
      </c>
      <c r="CD25" s="501">
        <f t="shared" si="7"/>
        <v>0</v>
      </c>
      <c r="CE25" s="501">
        <f t="shared" si="7"/>
        <v>0</v>
      </c>
      <c r="CF25" s="502">
        <f>(CD25-CE25)/CB25</f>
        <v>0</v>
      </c>
      <c r="CG25" s="501">
        <f t="shared" si="8"/>
        <v>0</v>
      </c>
      <c r="CH25" s="501">
        <f t="shared" si="8"/>
        <v>0</v>
      </c>
      <c r="CI25" s="502">
        <f>(CG25-CH25)/CB25</f>
        <v>0</v>
      </c>
      <c r="CJ25" s="503"/>
    </row>
    <row r="26" spans="2:88" ht="69.95" customHeight="1" thickBot="1">
      <c r="B26" s="258" t="s">
        <v>267</v>
      </c>
      <c r="C26" s="300"/>
      <c r="D26" s="300"/>
      <c r="E26" s="301"/>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3"/>
      <c r="CA26" s="303"/>
      <c r="CB26" s="307"/>
      <c r="CC26" s="304"/>
      <c r="CD26" s="303"/>
      <c r="CE26" s="303"/>
      <c r="CF26" s="304"/>
      <c r="CG26" s="303"/>
      <c r="CH26" s="303"/>
      <c r="CI26" s="304"/>
      <c r="CJ26" s="304"/>
    </row>
    <row r="27" spans="2:88" ht="137.25" thickBot="1">
      <c r="B27" s="264"/>
      <c r="C27" s="265" t="s">
        <v>233</v>
      </c>
      <c r="D27" s="265"/>
      <c r="E27" s="266" t="s">
        <v>234</v>
      </c>
      <c r="F27" s="267" t="s">
        <v>235</v>
      </c>
      <c r="G27" s="267" t="s">
        <v>236</v>
      </c>
      <c r="H27" s="267" t="s">
        <v>237</v>
      </c>
      <c r="I27" s="267" t="s">
        <v>238</v>
      </c>
      <c r="J27" s="268" t="s">
        <v>239</v>
      </c>
      <c r="K27" s="269"/>
      <c r="L27" s="269"/>
      <c r="M27" s="269"/>
      <c r="N27" s="269"/>
      <c r="O27" s="270"/>
      <c r="P27" s="267" t="s">
        <v>235</v>
      </c>
      <c r="Q27" s="267" t="s">
        <v>236</v>
      </c>
      <c r="R27" s="267" t="s">
        <v>237</v>
      </c>
      <c r="S27" s="267" t="s">
        <v>238</v>
      </c>
      <c r="T27" s="268" t="s">
        <v>239</v>
      </c>
      <c r="U27" s="269"/>
      <c r="V27" s="269"/>
      <c r="W27" s="269"/>
      <c r="X27" s="269"/>
      <c r="Y27" s="269"/>
      <c r="Z27" s="271" t="s">
        <v>235</v>
      </c>
      <c r="AA27" s="267" t="s">
        <v>236</v>
      </c>
      <c r="AB27" s="267" t="s">
        <v>237</v>
      </c>
      <c r="AC27" s="267" t="s">
        <v>238</v>
      </c>
      <c r="AD27" s="268" t="s">
        <v>239</v>
      </c>
      <c r="AE27" s="269"/>
      <c r="AF27" s="269"/>
      <c r="AG27" s="269"/>
      <c r="AH27" s="269"/>
      <c r="AI27" s="270"/>
      <c r="AJ27" s="267" t="s">
        <v>235</v>
      </c>
      <c r="AK27" s="267" t="s">
        <v>236</v>
      </c>
      <c r="AL27" s="267" t="s">
        <v>237</v>
      </c>
      <c r="AM27" s="267" t="s">
        <v>238</v>
      </c>
      <c r="AN27" s="268" t="s">
        <v>239</v>
      </c>
      <c r="AO27" s="269"/>
      <c r="AP27" s="269"/>
      <c r="AQ27" s="269"/>
      <c r="AR27" s="269"/>
      <c r="AS27" s="270"/>
      <c r="AT27" s="269"/>
      <c r="AU27" s="270"/>
      <c r="AV27" s="269"/>
      <c r="AW27" s="269"/>
      <c r="AX27" s="269"/>
      <c r="AY27" s="269"/>
      <c r="AZ27" s="269"/>
      <c r="BA27" s="269"/>
      <c r="BB27" s="269"/>
      <c r="BC27" s="269"/>
      <c r="BD27" s="269"/>
      <c r="BE27" s="269"/>
      <c r="BF27" s="272"/>
      <c r="BG27" s="269"/>
      <c r="BH27" s="269"/>
      <c r="BI27" s="269"/>
      <c r="BJ27" s="269"/>
      <c r="BK27" s="269"/>
      <c r="BL27" s="269"/>
      <c r="BM27" s="269"/>
      <c r="BN27" s="269"/>
      <c r="BO27" s="270"/>
      <c r="BP27" s="272"/>
      <c r="BQ27" s="269"/>
      <c r="BR27" s="269"/>
      <c r="BS27" s="269"/>
      <c r="BT27" s="269"/>
      <c r="BU27" s="269"/>
      <c r="BV27" s="269"/>
      <c r="BW27" s="269"/>
      <c r="BX27" s="269"/>
      <c r="BY27" s="270"/>
      <c r="BZ27" s="273" t="s">
        <v>235</v>
      </c>
      <c r="CA27" s="273" t="s">
        <v>236</v>
      </c>
      <c r="CB27" s="273" t="s">
        <v>240</v>
      </c>
      <c r="CC27" s="274" t="s">
        <v>259</v>
      </c>
      <c r="CD27" s="273" t="s">
        <v>237</v>
      </c>
      <c r="CE27" s="273" t="s">
        <v>238</v>
      </c>
      <c r="CF27" s="274" t="s">
        <v>242</v>
      </c>
      <c r="CG27" s="273" t="s">
        <v>243</v>
      </c>
      <c r="CH27" s="273" t="s">
        <v>244</v>
      </c>
      <c r="CI27" s="274" t="s">
        <v>260</v>
      </c>
      <c r="CJ27" s="275" t="s">
        <v>246</v>
      </c>
    </row>
    <row r="28" spans="2:88" ht="50.1" customHeight="1" thickBot="1">
      <c r="B28" s="276">
        <v>1</v>
      </c>
      <c r="C28" s="313" t="s">
        <v>356</v>
      </c>
      <c r="D28" s="313" t="s">
        <v>269</v>
      </c>
      <c r="E28" s="278"/>
      <c r="F28" s="279"/>
      <c r="G28" s="279"/>
      <c r="H28" s="279"/>
      <c r="I28" s="279"/>
      <c r="J28" s="279"/>
      <c r="K28" s="279"/>
      <c r="L28" s="279"/>
      <c r="M28" s="279"/>
      <c r="N28" s="279"/>
      <c r="O28" s="280"/>
      <c r="P28" s="281">
        <v>1</v>
      </c>
      <c r="Q28" s="282">
        <v>0</v>
      </c>
      <c r="R28" s="282">
        <v>1</v>
      </c>
      <c r="S28" s="282">
        <v>0</v>
      </c>
      <c r="T28" s="282">
        <v>6</v>
      </c>
      <c r="U28" s="282">
        <v>4</v>
      </c>
      <c r="V28" s="282"/>
      <c r="W28" s="282"/>
      <c r="X28" s="282"/>
      <c r="Y28" s="282"/>
      <c r="Z28" s="281">
        <v>1</v>
      </c>
      <c r="AA28" s="282">
        <v>0</v>
      </c>
      <c r="AB28" s="282">
        <v>1</v>
      </c>
      <c r="AC28" s="282">
        <v>0</v>
      </c>
      <c r="AD28" s="282">
        <v>6</v>
      </c>
      <c r="AE28" s="282">
        <v>0</v>
      </c>
      <c r="AF28" s="282"/>
      <c r="AG28" s="282"/>
      <c r="AH28" s="282"/>
      <c r="AI28" s="283"/>
      <c r="AJ28" s="281">
        <v>1</v>
      </c>
      <c r="AK28" s="282">
        <v>0</v>
      </c>
      <c r="AL28" s="282">
        <v>1</v>
      </c>
      <c r="AM28" s="282">
        <v>0</v>
      </c>
      <c r="AN28" s="282">
        <v>6</v>
      </c>
      <c r="AO28" s="282">
        <v>0</v>
      </c>
      <c r="AP28" s="282"/>
      <c r="AQ28" s="282"/>
      <c r="AR28" s="282"/>
      <c r="AS28" s="283"/>
      <c r="AT28" s="282"/>
      <c r="AU28" s="283"/>
      <c r="AV28" s="282"/>
      <c r="AW28" s="282"/>
      <c r="AX28" s="282"/>
      <c r="AY28" s="282"/>
      <c r="AZ28" s="282"/>
      <c r="BA28" s="282"/>
      <c r="BB28" s="282"/>
      <c r="BC28" s="282"/>
      <c r="BD28" s="282"/>
      <c r="BE28" s="282"/>
      <c r="BF28" s="281"/>
      <c r="BG28" s="282"/>
      <c r="BH28" s="282"/>
      <c r="BI28" s="282"/>
      <c r="BJ28" s="282"/>
      <c r="BK28" s="282"/>
      <c r="BL28" s="282"/>
      <c r="BM28" s="282"/>
      <c r="BN28" s="282"/>
      <c r="BO28" s="283"/>
      <c r="BP28" s="281"/>
      <c r="BQ28" s="282"/>
      <c r="BR28" s="282"/>
      <c r="BS28" s="282"/>
      <c r="BT28" s="282"/>
      <c r="BU28" s="282"/>
      <c r="BV28" s="282"/>
      <c r="BW28" s="282"/>
      <c r="BX28" s="282"/>
      <c r="BY28" s="283"/>
      <c r="BZ28" s="284">
        <f t="shared" ref="BZ28:CA31" si="9">F28+P28+Z28+AJ28</f>
        <v>3</v>
      </c>
      <c r="CA28" s="284">
        <f t="shared" si="9"/>
        <v>0</v>
      </c>
      <c r="CB28" s="284">
        <v>3</v>
      </c>
      <c r="CC28" s="285">
        <f>(BZ28-CA28)/CB28</f>
        <v>1</v>
      </c>
      <c r="CD28" s="284">
        <f t="shared" ref="CD28:CE31" si="10">H28+R28+AB28+AL28</f>
        <v>3</v>
      </c>
      <c r="CE28" s="284">
        <f t="shared" si="10"/>
        <v>0</v>
      </c>
      <c r="CF28" s="285">
        <f>(CD28-CE28)/CB28</f>
        <v>1</v>
      </c>
      <c r="CG28" s="284">
        <f t="shared" ref="CG28:CH31" si="11">J28+L28+N28+T28+V28+X28+AD28+AF28+AH28+AN28+AP28+AR28</f>
        <v>18</v>
      </c>
      <c r="CH28" s="284">
        <f t="shared" si="11"/>
        <v>4</v>
      </c>
      <c r="CI28" s="285">
        <f>(CG28-CH28)/CB28</f>
        <v>4.666666666666667</v>
      </c>
      <c r="CJ28" s="286">
        <v>1</v>
      </c>
    </row>
    <row r="29" spans="2:88" ht="50.1" customHeight="1" thickBot="1">
      <c r="B29" s="276">
        <v>2</v>
      </c>
      <c r="C29" s="313" t="s">
        <v>357</v>
      </c>
      <c r="D29" s="313" t="s">
        <v>358</v>
      </c>
      <c r="E29" s="278"/>
      <c r="F29" s="282">
        <v>0</v>
      </c>
      <c r="G29" s="282">
        <v>1</v>
      </c>
      <c r="H29" s="282">
        <v>0</v>
      </c>
      <c r="I29" s="282">
        <v>1</v>
      </c>
      <c r="J29" s="282">
        <v>4</v>
      </c>
      <c r="K29" s="282">
        <v>6</v>
      </c>
      <c r="L29" s="282"/>
      <c r="M29" s="282"/>
      <c r="N29" s="282"/>
      <c r="O29" s="283"/>
      <c r="P29" s="279"/>
      <c r="Q29" s="279"/>
      <c r="R29" s="279"/>
      <c r="S29" s="279"/>
      <c r="T29" s="279"/>
      <c r="U29" s="279"/>
      <c r="V29" s="279"/>
      <c r="W29" s="279"/>
      <c r="X29" s="279"/>
      <c r="Y29" s="280"/>
      <c r="Z29" s="288">
        <v>1</v>
      </c>
      <c r="AA29" s="289">
        <v>0</v>
      </c>
      <c r="AB29" s="289">
        <v>1</v>
      </c>
      <c r="AC29" s="289">
        <v>0</v>
      </c>
      <c r="AD29" s="289">
        <v>6</v>
      </c>
      <c r="AE29" s="289">
        <v>4</v>
      </c>
      <c r="AF29" s="289"/>
      <c r="AG29" s="289"/>
      <c r="AH29" s="289"/>
      <c r="AI29" s="290"/>
      <c r="AJ29" s="281">
        <v>1</v>
      </c>
      <c r="AK29" s="282">
        <v>0</v>
      </c>
      <c r="AL29" s="282">
        <v>1</v>
      </c>
      <c r="AM29" s="282">
        <v>0</v>
      </c>
      <c r="AN29" s="282">
        <v>6</v>
      </c>
      <c r="AO29" s="282">
        <v>3</v>
      </c>
      <c r="AP29" s="282"/>
      <c r="AQ29" s="282"/>
      <c r="AR29" s="282"/>
      <c r="AS29" s="283"/>
      <c r="AT29" s="282"/>
      <c r="AU29" s="283"/>
      <c r="AV29" s="282"/>
      <c r="AW29" s="282"/>
      <c r="AX29" s="282"/>
      <c r="AY29" s="282"/>
      <c r="AZ29" s="282"/>
      <c r="BA29" s="282"/>
      <c r="BB29" s="282"/>
      <c r="BC29" s="282"/>
      <c r="BD29" s="282"/>
      <c r="BE29" s="282"/>
      <c r="BF29" s="281"/>
      <c r="BG29" s="282"/>
      <c r="BH29" s="282"/>
      <c r="BI29" s="282"/>
      <c r="BJ29" s="282"/>
      <c r="BK29" s="282"/>
      <c r="BL29" s="282"/>
      <c r="BM29" s="282"/>
      <c r="BN29" s="282"/>
      <c r="BO29" s="283"/>
      <c r="BP29" s="281"/>
      <c r="BQ29" s="282"/>
      <c r="BR29" s="282"/>
      <c r="BS29" s="282"/>
      <c r="BT29" s="282"/>
      <c r="BU29" s="282"/>
      <c r="BV29" s="282"/>
      <c r="BW29" s="282"/>
      <c r="BX29" s="282"/>
      <c r="BY29" s="283"/>
      <c r="BZ29" s="284">
        <f t="shared" si="9"/>
        <v>2</v>
      </c>
      <c r="CA29" s="284">
        <f t="shared" si="9"/>
        <v>1</v>
      </c>
      <c r="CB29" s="284">
        <v>3</v>
      </c>
      <c r="CC29" s="285">
        <f>(BZ29-CA29)/CB29</f>
        <v>0.33333333333333331</v>
      </c>
      <c r="CD29" s="284">
        <f t="shared" si="10"/>
        <v>2</v>
      </c>
      <c r="CE29" s="284">
        <f t="shared" si="10"/>
        <v>1</v>
      </c>
      <c r="CF29" s="285">
        <f>(CD29-CE29)/CB29</f>
        <v>0.33333333333333331</v>
      </c>
      <c r="CG29" s="284">
        <f t="shared" si="11"/>
        <v>16</v>
      </c>
      <c r="CH29" s="284">
        <f t="shared" si="11"/>
        <v>13</v>
      </c>
      <c r="CI29" s="285">
        <f>(CG29-CH29)/CB29</f>
        <v>1</v>
      </c>
      <c r="CJ29" s="286">
        <v>2</v>
      </c>
    </row>
    <row r="30" spans="2:88" ht="50.1" customHeight="1" thickBot="1">
      <c r="B30" s="276">
        <v>3</v>
      </c>
      <c r="C30" s="313" t="s">
        <v>359</v>
      </c>
      <c r="D30" s="313" t="s">
        <v>360</v>
      </c>
      <c r="E30" s="291"/>
      <c r="F30" s="282">
        <v>0</v>
      </c>
      <c r="G30" s="282">
        <v>1</v>
      </c>
      <c r="H30" s="282">
        <v>0</v>
      </c>
      <c r="I30" s="282">
        <v>1</v>
      </c>
      <c r="J30" s="282">
        <v>0</v>
      </c>
      <c r="K30" s="282">
        <v>6</v>
      </c>
      <c r="L30" s="282"/>
      <c r="M30" s="282"/>
      <c r="N30" s="282"/>
      <c r="O30" s="283"/>
      <c r="P30" s="281">
        <v>0</v>
      </c>
      <c r="Q30" s="282">
        <v>1</v>
      </c>
      <c r="R30" s="282">
        <v>0</v>
      </c>
      <c r="S30" s="282">
        <v>1</v>
      </c>
      <c r="T30" s="282">
        <v>4</v>
      </c>
      <c r="U30" s="282">
        <v>6</v>
      </c>
      <c r="V30" s="282"/>
      <c r="W30" s="282"/>
      <c r="X30" s="282"/>
      <c r="Y30" s="282"/>
      <c r="Z30" s="279"/>
      <c r="AA30" s="279"/>
      <c r="AB30" s="279"/>
      <c r="AC30" s="279"/>
      <c r="AD30" s="279"/>
      <c r="AE30" s="279"/>
      <c r="AF30" s="279"/>
      <c r="AG30" s="279"/>
      <c r="AH30" s="279"/>
      <c r="AI30" s="280"/>
      <c r="AJ30" s="281">
        <v>1</v>
      </c>
      <c r="AK30" s="282">
        <v>0</v>
      </c>
      <c r="AL30" s="282">
        <v>1</v>
      </c>
      <c r="AM30" s="282">
        <v>0</v>
      </c>
      <c r="AN30" s="282">
        <v>6</v>
      </c>
      <c r="AO30" s="282">
        <v>1</v>
      </c>
      <c r="AP30" s="282"/>
      <c r="AQ30" s="282"/>
      <c r="AR30" s="282"/>
      <c r="AS30" s="283"/>
      <c r="AT30" s="282"/>
      <c r="AU30" s="283"/>
      <c r="AV30" s="282"/>
      <c r="AW30" s="282"/>
      <c r="AX30" s="282"/>
      <c r="AY30" s="282"/>
      <c r="AZ30" s="282"/>
      <c r="BA30" s="282"/>
      <c r="BB30" s="282"/>
      <c r="BC30" s="282"/>
      <c r="BD30" s="282"/>
      <c r="BE30" s="282"/>
      <c r="BF30" s="281"/>
      <c r="BG30" s="282"/>
      <c r="BH30" s="282"/>
      <c r="BI30" s="282"/>
      <c r="BJ30" s="282"/>
      <c r="BK30" s="282"/>
      <c r="BL30" s="282"/>
      <c r="BM30" s="282"/>
      <c r="BN30" s="282"/>
      <c r="BO30" s="283"/>
      <c r="BP30" s="281"/>
      <c r="BQ30" s="282"/>
      <c r="BR30" s="282"/>
      <c r="BS30" s="282"/>
      <c r="BT30" s="282"/>
      <c r="BU30" s="282"/>
      <c r="BV30" s="282"/>
      <c r="BW30" s="282"/>
      <c r="BX30" s="282"/>
      <c r="BY30" s="283"/>
      <c r="BZ30" s="284">
        <f t="shared" si="9"/>
        <v>1</v>
      </c>
      <c r="CA30" s="284">
        <f t="shared" si="9"/>
        <v>2</v>
      </c>
      <c r="CB30" s="284">
        <v>3</v>
      </c>
      <c r="CC30" s="285">
        <f>(BZ30-CA30)/CB30</f>
        <v>-0.33333333333333331</v>
      </c>
      <c r="CD30" s="284">
        <f t="shared" si="10"/>
        <v>1</v>
      </c>
      <c r="CE30" s="284">
        <f t="shared" si="10"/>
        <v>2</v>
      </c>
      <c r="CF30" s="285">
        <f>(CD30-CE30)/CB30</f>
        <v>-0.33333333333333331</v>
      </c>
      <c r="CG30" s="284">
        <f t="shared" si="11"/>
        <v>10</v>
      </c>
      <c r="CH30" s="284">
        <f t="shared" si="11"/>
        <v>13</v>
      </c>
      <c r="CI30" s="285">
        <f>(CG30-CH30)/CB30</f>
        <v>-1</v>
      </c>
      <c r="CJ30" s="286">
        <v>3</v>
      </c>
    </row>
    <row r="31" spans="2:88" ht="50.1" customHeight="1" thickBot="1">
      <c r="B31" s="292">
        <v>4</v>
      </c>
      <c r="C31" s="320" t="s">
        <v>207</v>
      </c>
      <c r="D31" s="320" t="s">
        <v>361</v>
      </c>
      <c r="E31" s="306"/>
      <c r="F31" s="282">
        <v>0</v>
      </c>
      <c r="G31" s="282">
        <v>1</v>
      </c>
      <c r="H31" s="282">
        <v>0</v>
      </c>
      <c r="I31" s="282">
        <v>1</v>
      </c>
      <c r="J31" s="282">
        <v>0</v>
      </c>
      <c r="K31" s="282">
        <v>6</v>
      </c>
      <c r="L31" s="282"/>
      <c r="M31" s="282"/>
      <c r="N31" s="282"/>
      <c r="O31" s="283"/>
      <c r="P31" s="281">
        <v>0</v>
      </c>
      <c r="Q31" s="282" t="s">
        <v>362</v>
      </c>
      <c r="R31" s="282">
        <v>0</v>
      </c>
      <c r="S31" s="282">
        <v>1</v>
      </c>
      <c r="T31" s="282">
        <v>3</v>
      </c>
      <c r="U31" s="282">
        <v>6</v>
      </c>
      <c r="V31" s="282"/>
      <c r="W31" s="282"/>
      <c r="X31" s="282"/>
      <c r="Y31" s="282"/>
      <c r="Z31" s="294">
        <v>0</v>
      </c>
      <c r="AA31" s="295">
        <v>1</v>
      </c>
      <c r="AB31" s="295">
        <v>0</v>
      </c>
      <c r="AC31" s="295">
        <v>1</v>
      </c>
      <c r="AD31" s="295">
        <v>1</v>
      </c>
      <c r="AE31" s="295">
        <v>6</v>
      </c>
      <c r="AF31" s="295"/>
      <c r="AG31" s="295"/>
      <c r="AH31" s="295"/>
      <c r="AI31" s="296"/>
      <c r="AJ31" s="279"/>
      <c r="AK31" s="279"/>
      <c r="AL31" s="279"/>
      <c r="AM31" s="279"/>
      <c r="AN31" s="279"/>
      <c r="AO31" s="279"/>
      <c r="AP31" s="279"/>
      <c r="AQ31" s="279"/>
      <c r="AR31" s="279"/>
      <c r="AS31" s="280"/>
      <c r="AT31" s="282"/>
      <c r="AU31" s="283"/>
      <c r="AV31" s="282"/>
      <c r="AW31" s="282"/>
      <c r="AX31" s="282"/>
      <c r="AY31" s="282"/>
      <c r="AZ31" s="282"/>
      <c r="BA31" s="282"/>
      <c r="BB31" s="282"/>
      <c r="BC31" s="282"/>
      <c r="BD31" s="282"/>
      <c r="BE31" s="282"/>
      <c r="BF31" s="281"/>
      <c r="BG31" s="282"/>
      <c r="BH31" s="282"/>
      <c r="BI31" s="282"/>
      <c r="BJ31" s="282"/>
      <c r="BK31" s="282"/>
      <c r="BL31" s="282"/>
      <c r="BM31" s="282"/>
      <c r="BN31" s="282"/>
      <c r="BO31" s="283"/>
      <c r="BP31" s="281"/>
      <c r="BQ31" s="282"/>
      <c r="BR31" s="282"/>
      <c r="BS31" s="282"/>
      <c r="BT31" s="282"/>
      <c r="BU31" s="282"/>
      <c r="BV31" s="282"/>
      <c r="BW31" s="282"/>
      <c r="BX31" s="282"/>
      <c r="BY31" s="283"/>
      <c r="BZ31" s="297">
        <f t="shared" si="9"/>
        <v>0</v>
      </c>
      <c r="CA31" s="297" t="e">
        <f t="shared" si="9"/>
        <v>#VALUE!</v>
      </c>
      <c r="CB31" s="297">
        <v>3</v>
      </c>
      <c r="CC31" s="298" t="e">
        <f>(BZ31-CA31)/CB31</f>
        <v>#VALUE!</v>
      </c>
      <c r="CD31" s="297">
        <f t="shared" si="10"/>
        <v>0</v>
      </c>
      <c r="CE31" s="297">
        <f t="shared" si="10"/>
        <v>3</v>
      </c>
      <c r="CF31" s="298">
        <f>(CD31-CE31)/CB31</f>
        <v>-1</v>
      </c>
      <c r="CG31" s="297">
        <f t="shared" si="11"/>
        <v>4</v>
      </c>
      <c r="CH31" s="297">
        <f t="shared" si="11"/>
        <v>18</v>
      </c>
      <c r="CI31" s="298">
        <f>(CG31-CH31)/CB31</f>
        <v>-4.666666666666667</v>
      </c>
      <c r="CJ31" s="299">
        <v>4</v>
      </c>
    </row>
  </sheetData>
  <mergeCells count="2">
    <mergeCell ref="I1:AM2"/>
    <mergeCell ref="F5:AS5"/>
  </mergeCells>
  <pageMargins left="0.74803149606299202" right="0.74803149606299202" top="0.23622047244094499" bottom="0.23622047244094499" header="0" footer="0"/>
  <pageSetup scale="32" fitToHeight="2" orientation="landscape" verticalDpi="300"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00B0F0"/>
  </sheetPr>
  <dimension ref="A1:CJ31"/>
  <sheetViews>
    <sheetView zoomScale="40" zoomScaleNormal="50" zoomScaleSheetLayoutView="25" workbookViewId="0">
      <selection activeCell="CK9" sqref="CK9"/>
    </sheetView>
  </sheetViews>
  <sheetFormatPr defaultColWidth="11.42578125" defaultRowHeight="12.75"/>
  <cols>
    <col min="1" max="1" width="7" style="254" customWidth="1"/>
    <col min="2" max="2" width="7.140625" style="254" customWidth="1"/>
    <col min="3" max="3" width="43" style="254" customWidth="1"/>
    <col min="4" max="4" width="33.85546875"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73.5" customHeight="1">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66" customHeight="1">
      <c r="C6" s="258"/>
      <c r="D6" s="517" t="s">
        <v>232</v>
      </c>
      <c r="E6" s="258"/>
      <c r="F6" s="258"/>
      <c r="G6" s="258"/>
      <c r="H6" s="258"/>
      <c r="I6" s="258"/>
      <c r="J6" s="258"/>
      <c r="K6" s="258"/>
      <c r="L6" s="258"/>
      <c r="M6" s="258"/>
      <c r="N6" s="258"/>
      <c r="O6" s="258"/>
      <c r="P6" s="258"/>
      <c r="Q6" s="258"/>
      <c r="R6" s="259" t="s">
        <v>489</v>
      </c>
      <c r="S6" s="258"/>
      <c r="T6" s="258"/>
      <c r="U6" s="258"/>
      <c r="V6" s="258"/>
      <c r="W6" s="258"/>
      <c r="X6" s="258"/>
      <c r="Y6" s="258"/>
    </row>
    <row r="7" spans="1:88" ht="30">
      <c r="A7" s="260"/>
      <c r="B7" s="258" t="s">
        <v>231</v>
      </c>
      <c r="C7" s="261"/>
      <c r="D7" s="261"/>
      <c r="E7" s="261"/>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13.5"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359</v>
      </c>
      <c r="D10" s="313" t="s">
        <v>363</v>
      </c>
      <c r="E10" s="278"/>
      <c r="F10" s="279"/>
      <c r="G10" s="279"/>
      <c r="H10" s="279"/>
      <c r="I10" s="279"/>
      <c r="J10" s="279"/>
      <c r="K10" s="279"/>
      <c r="L10" s="279"/>
      <c r="M10" s="279"/>
      <c r="N10" s="279"/>
      <c r="O10" s="280"/>
      <c r="P10" s="281">
        <v>1</v>
      </c>
      <c r="Q10" s="282">
        <v>0</v>
      </c>
      <c r="R10" s="282">
        <v>2</v>
      </c>
      <c r="S10" s="282">
        <v>0</v>
      </c>
      <c r="T10" s="282">
        <v>4</v>
      </c>
      <c r="U10" s="282">
        <v>0</v>
      </c>
      <c r="V10" s="282">
        <v>4</v>
      </c>
      <c r="W10" s="282">
        <v>2</v>
      </c>
      <c r="X10" s="282"/>
      <c r="Y10" s="282"/>
      <c r="Z10" s="281">
        <v>1</v>
      </c>
      <c r="AA10" s="282">
        <v>0</v>
      </c>
      <c r="AB10" s="282">
        <v>2</v>
      </c>
      <c r="AC10" s="282">
        <v>0</v>
      </c>
      <c r="AD10" s="282">
        <v>4</v>
      </c>
      <c r="AE10" s="282">
        <v>0</v>
      </c>
      <c r="AF10" s="282">
        <v>4</v>
      </c>
      <c r="AG10" s="282">
        <v>2</v>
      </c>
      <c r="AH10" s="282"/>
      <c r="AI10" s="283"/>
      <c r="AJ10" s="281"/>
      <c r="AK10" s="282"/>
      <c r="AL10" s="282"/>
      <c r="AM10" s="282"/>
      <c r="AN10" s="282"/>
      <c r="AO10" s="282"/>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2</v>
      </c>
      <c r="CA10" s="284">
        <f t="shared" si="0"/>
        <v>0</v>
      </c>
      <c r="CB10" s="284">
        <v>2</v>
      </c>
      <c r="CC10" s="285">
        <f>(BZ10-CA10)/CB10</f>
        <v>1</v>
      </c>
      <c r="CD10" s="284">
        <f t="shared" ref="CD10:CE13" si="1">H10+R10+AB10+AL10</f>
        <v>4</v>
      </c>
      <c r="CE10" s="284">
        <f t="shared" si="1"/>
        <v>0</v>
      </c>
      <c r="CF10" s="285">
        <f>(CD10-CE10)/CB10</f>
        <v>2</v>
      </c>
      <c r="CG10" s="284">
        <f t="shared" ref="CG10:CH13" si="2">J10+L10+N10+T10+V10+X10+AD10+AF10+AH10+AN10+AP10+AR10</f>
        <v>16</v>
      </c>
      <c r="CH10" s="284">
        <f t="shared" si="2"/>
        <v>4</v>
      </c>
      <c r="CI10" s="285">
        <f>(CG10-CH10)/CB10</f>
        <v>6</v>
      </c>
      <c r="CJ10" s="286">
        <v>1</v>
      </c>
    </row>
    <row r="11" spans="1:88" ht="50.1" customHeight="1" thickBot="1">
      <c r="A11" s="260"/>
      <c r="B11" s="276">
        <v>2</v>
      </c>
      <c r="C11" s="313" t="s">
        <v>364</v>
      </c>
      <c r="D11" s="313" t="s">
        <v>365</v>
      </c>
      <c r="E11" s="278"/>
      <c r="F11" s="282">
        <v>0</v>
      </c>
      <c r="G11" s="282">
        <v>1</v>
      </c>
      <c r="H11" s="282">
        <v>0</v>
      </c>
      <c r="I11" s="282">
        <v>2</v>
      </c>
      <c r="J11" s="282">
        <v>0</v>
      </c>
      <c r="K11" s="282">
        <v>4</v>
      </c>
      <c r="L11" s="282">
        <v>2</v>
      </c>
      <c r="M11" s="282">
        <v>4</v>
      </c>
      <c r="N11" s="282"/>
      <c r="O11" s="283"/>
      <c r="P11" s="279"/>
      <c r="Q11" s="279"/>
      <c r="R11" s="279"/>
      <c r="S11" s="279"/>
      <c r="T11" s="279"/>
      <c r="U11" s="279"/>
      <c r="V11" s="279"/>
      <c r="W11" s="279"/>
      <c r="X11" s="279"/>
      <c r="Y11" s="280"/>
      <c r="Z11" s="288">
        <v>1</v>
      </c>
      <c r="AA11" s="289">
        <v>0</v>
      </c>
      <c r="AB11" s="289">
        <v>2</v>
      </c>
      <c r="AC11" s="289">
        <v>0</v>
      </c>
      <c r="AD11" s="289">
        <v>4</v>
      </c>
      <c r="AE11" s="289">
        <v>0</v>
      </c>
      <c r="AF11" s="289">
        <v>5</v>
      </c>
      <c r="AG11" s="289">
        <v>3</v>
      </c>
      <c r="AH11" s="289"/>
      <c r="AI11" s="290"/>
      <c r="AJ11" s="281"/>
      <c r="AK11" s="282"/>
      <c r="AL11" s="282"/>
      <c r="AM11" s="282"/>
      <c r="AN11" s="282"/>
      <c r="AO11" s="282"/>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1</v>
      </c>
      <c r="CA11" s="284">
        <f t="shared" si="0"/>
        <v>1</v>
      </c>
      <c r="CB11" s="284">
        <v>2</v>
      </c>
      <c r="CC11" s="285">
        <f>(BZ11-CA11)/CB11</f>
        <v>0</v>
      </c>
      <c r="CD11" s="284">
        <f t="shared" si="1"/>
        <v>2</v>
      </c>
      <c r="CE11" s="284">
        <f t="shared" si="1"/>
        <v>2</v>
      </c>
      <c r="CF11" s="285">
        <f>(CD11-CE11)/CB11</f>
        <v>0</v>
      </c>
      <c r="CG11" s="284">
        <f t="shared" si="2"/>
        <v>11</v>
      </c>
      <c r="CH11" s="284">
        <f t="shared" si="2"/>
        <v>11</v>
      </c>
      <c r="CI11" s="285">
        <f>(CG11-CH11)/CB11</f>
        <v>0</v>
      </c>
      <c r="CJ11" s="286">
        <v>2</v>
      </c>
    </row>
    <row r="12" spans="1:88" ht="50.1" customHeight="1" thickBot="1">
      <c r="A12" s="260"/>
      <c r="B12" s="292">
        <v>3</v>
      </c>
      <c r="C12" s="314" t="s">
        <v>366</v>
      </c>
      <c r="D12" s="314" t="s">
        <v>367</v>
      </c>
      <c r="E12" s="293"/>
      <c r="F12" s="282">
        <v>0</v>
      </c>
      <c r="G12" s="282">
        <v>1</v>
      </c>
      <c r="H12" s="282">
        <v>0</v>
      </c>
      <c r="I12" s="282">
        <v>2</v>
      </c>
      <c r="J12" s="282">
        <v>0</v>
      </c>
      <c r="K12" s="282">
        <v>4</v>
      </c>
      <c r="L12" s="282">
        <v>2</v>
      </c>
      <c r="M12" s="282">
        <v>4</v>
      </c>
      <c r="N12" s="282"/>
      <c r="O12" s="283"/>
      <c r="P12" s="281">
        <v>0</v>
      </c>
      <c r="Q12" s="282">
        <v>1</v>
      </c>
      <c r="R12" s="282">
        <v>0</v>
      </c>
      <c r="S12" s="282">
        <v>2</v>
      </c>
      <c r="T12" s="282">
        <v>0</v>
      </c>
      <c r="U12" s="282">
        <v>4</v>
      </c>
      <c r="V12" s="282">
        <v>3</v>
      </c>
      <c r="W12" s="282">
        <v>5</v>
      </c>
      <c r="X12" s="282"/>
      <c r="Y12" s="282"/>
      <c r="Z12" s="279"/>
      <c r="AA12" s="279"/>
      <c r="AB12" s="279"/>
      <c r="AC12" s="279"/>
      <c r="AD12" s="279"/>
      <c r="AE12" s="279"/>
      <c r="AF12" s="279"/>
      <c r="AG12" s="279"/>
      <c r="AH12" s="279"/>
      <c r="AI12" s="280"/>
      <c r="AJ12" s="281"/>
      <c r="AK12" s="282"/>
      <c r="AL12" s="282"/>
      <c r="AM12" s="282"/>
      <c r="AN12" s="282"/>
      <c r="AO12" s="282"/>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97">
        <f t="shared" si="0"/>
        <v>0</v>
      </c>
      <c r="CA12" s="297">
        <f t="shared" si="0"/>
        <v>2</v>
      </c>
      <c r="CB12" s="297">
        <v>2</v>
      </c>
      <c r="CC12" s="298">
        <f>(BZ12-CA12)/CB12</f>
        <v>-1</v>
      </c>
      <c r="CD12" s="297">
        <f t="shared" si="1"/>
        <v>0</v>
      </c>
      <c r="CE12" s="297">
        <f t="shared" si="1"/>
        <v>4</v>
      </c>
      <c r="CF12" s="298">
        <f>(CD12-CE12)/CB12</f>
        <v>-2</v>
      </c>
      <c r="CG12" s="297">
        <f t="shared" si="2"/>
        <v>5</v>
      </c>
      <c r="CH12" s="297">
        <f t="shared" si="2"/>
        <v>17</v>
      </c>
      <c r="CI12" s="298">
        <f>(CG12-CH12)/CB12</f>
        <v>-6</v>
      </c>
      <c r="CJ12" s="299">
        <v>3</v>
      </c>
    </row>
    <row r="13" spans="1:88" ht="50.1" hidden="1" customHeight="1" thickBot="1">
      <c r="A13" s="260"/>
      <c r="B13" s="496">
        <v>4</v>
      </c>
      <c r="C13" s="511"/>
      <c r="D13" s="511"/>
      <c r="E13" s="498"/>
      <c r="F13" s="295"/>
      <c r="G13" s="295"/>
      <c r="H13" s="295"/>
      <c r="I13" s="295"/>
      <c r="J13" s="295"/>
      <c r="K13" s="295"/>
      <c r="L13" s="295"/>
      <c r="M13" s="295"/>
      <c r="N13" s="295"/>
      <c r="O13" s="296"/>
      <c r="P13" s="294"/>
      <c r="Q13" s="295"/>
      <c r="R13" s="295"/>
      <c r="S13" s="295"/>
      <c r="T13" s="295"/>
      <c r="U13" s="295"/>
      <c r="V13" s="295"/>
      <c r="W13" s="295"/>
      <c r="X13" s="295"/>
      <c r="Y13" s="295"/>
      <c r="Z13" s="294"/>
      <c r="AA13" s="295"/>
      <c r="AB13" s="295"/>
      <c r="AC13" s="295"/>
      <c r="AD13" s="295"/>
      <c r="AE13" s="295"/>
      <c r="AF13" s="295"/>
      <c r="AG13" s="295"/>
      <c r="AH13" s="295"/>
      <c r="AI13" s="296"/>
      <c r="AJ13" s="499"/>
      <c r="AK13" s="499"/>
      <c r="AL13" s="499"/>
      <c r="AM13" s="499"/>
      <c r="AN13" s="499"/>
      <c r="AO13" s="499"/>
      <c r="AP13" s="499"/>
      <c r="AQ13" s="499"/>
      <c r="AR13" s="499"/>
      <c r="AS13" s="500"/>
      <c r="AT13" s="295"/>
      <c r="AU13" s="296"/>
      <c r="AV13" s="295"/>
      <c r="AW13" s="295"/>
      <c r="AX13" s="295"/>
      <c r="AY13" s="295"/>
      <c r="AZ13" s="295"/>
      <c r="BA13" s="295"/>
      <c r="BB13" s="295"/>
      <c r="BC13" s="295"/>
      <c r="BD13" s="295"/>
      <c r="BE13" s="295"/>
      <c r="BF13" s="294"/>
      <c r="BG13" s="295"/>
      <c r="BH13" s="295"/>
      <c r="BI13" s="295"/>
      <c r="BJ13" s="295"/>
      <c r="BK13" s="295"/>
      <c r="BL13" s="295"/>
      <c r="BM13" s="295"/>
      <c r="BN13" s="295"/>
      <c r="BO13" s="296"/>
      <c r="BP13" s="294"/>
      <c r="BQ13" s="295"/>
      <c r="BR13" s="295"/>
      <c r="BS13" s="295"/>
      <c r="BT13" s="295"/>
      <c r="BU13" s="295"/>
      <c r="BV13" s="295"/>
      <c r="BW13" s="295"/>
      <c r="BX13" s="295"/>
      <c r="BY13" s="296"/>
      <c r="BZ13" s="501">
        <f t="shared" si="0"/>
        <v>0</v>
      </c>
      <c r="CA13" s="501">
        <f t="shared" si="0"/>
        <v>0</v>
      </c>
      <c r="CB13" s="501">
        <v>2</v>
      </c>
      <c r="CC13" s="502">
        <f>(BZ13-CA13)/CB13</f>
        <v>0</v>
      </c>
      <c r="CD13" s="501">
        <f t="shared" si="1"/>
        <v>0</v>
      </c>
      <c r="CE13" s="501">
        <f t="shared" si="1"/>
        <v>0</v>
      </c>
      <c r="CF13" s="502">
        <f>(CD13-CE13)/CB13</f>
        <v>0</v>
      </c>
      <c r="CG13" s="501">
        <f t="shared" si="2"/>
        <v>0</v>
      </c>
      <c r="CH13" s="501">
        <f t="shared" si="2"/>
        <v>0</v>
      </c>
      <c r="CI13" s="502">
        <f>(CG13-CH13)/CB13</f>
        <v>0</v>
      </c>
      <c r="CJ13" s="503"/>
    </row>
    <row r="14" spans="1:88" ht="69.9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313" t="s">
        <v>368</v>
      </c>
      <c r="D16" s="313" t="s">
        <v>269</v>
      </c>
      <c r="E16" s="278"/>
      <c r="F16" s="279"/>
      <c r="G16" s="279"/>
      <c r="H16" s="279"/>
      <c r="I16" s="279"/>
      <c r="J16" s="279"/>
      <c r="K16" s="279"/>
      <c r="L16" s="279"/>
      <c r="M16" s="279"/>
      <c r="N16" s="279"/>
      <c r="O16" s="280"/>
      <c r="P16" s="281">
        <v>1</v>
      </c>
      <c r="Q16" s="282">
        <v>0</v>
      </c>
      <c r="R16" s="282">
        <v>2</v>
      </c>
      <c r="S16" s="282">
        <v>1</v>
      </c>
      <c r="T16" s="282">
        <v>3</v>
      </c>
      <c r="U16" s="282">
        <v>5</v>
      </c>
      <c r="V16" s="282">
        <v>4</v>
      </c>
      <c r="W16" s="282">
        <v>2</v>
      </c>
      <c r="X16" s="282">
        <v>5</v>
      </c>
      <c r="Y16" s="282">
        <v>4</v>
      </c>
      <c r="Z16" s="281">
        <v>0</v>
      </c>
      <c r="AA16" s="282">
        <v>1</v>
      </c>
      <c r="AB16" s="282">
        <v>0</v>
      </c>
      <c r="AC16" s="282">
        <v>2</v>
      </c>
      <c r="AD16" s="282">
        <v>0</v>
      </c>
      <c r="AE16" s="282">
        <v>4</v>
      </c>
      <c r="AF16" s="282">
        <v>1</v>
      </c>
      <c r="AG16" s="282">
        <v>4</v>
      </c>
      <c r="AH16" s="282"/>
      <c r="AI16" s="283"/>
      <c r="AJ16" s="281"/>
      <c r="AK16" s="282"/>
      <c r="AL16" s="282"/>
      <c r="AM16" s="282"/>
      <c r="AN16" s="282"/>
      <c r="AO16" s="282"/>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1</v>
      </c>
      <c r="CA16" s="284">
        <f t="shared" si="3"/>
        <v>1</v>
      </c>
      <c r="CB16" s="284">
        <v>2</v>
      </c>
      <c r="CC16" s="285">
        <f>(BZ16-CA16)/CB16</f>
        <v>0</v>
      </c>
      <c r="CD16" s="284">
        <f t="shared" ref="CD16:CE19" si="4">H16+R16+AB16+AL16</f>
        <v>2</v>
      </c>
      <c r="CE16" s="284">
        <f t="shared" si="4"/>
        <v>3</v>
      </c>
      <c r="CF16" s="285">
        <f>(CD16-CE16)/CB16</f>
        <v>-0.5</v>
      </c>
      <c r="CG16" s="284">
        <f t="shared" ref="CG16:CH19" si="5">J16+L16+N16+T16+V16+X16+AD16+AF16+AH16+AN16+AP16+AR16</f>
        <v>13</v>
      </c>
      <c r="CH16" s="284">
        <f t="shared" si="5"/>
        <v>19</v>
      </c>
      <c r="CI16" s="285">
        <f>(CG16-CH16)/CB16</f>
        <v>-3</v>
      </c>
      <c r="CJ16" s="286">
        <v>2</v>
      </c>
    </row>
    <row r="17" spans="2:88" ht="50.1" customHeight="1" thickBot="1">
      <c r="B17" s="276">
        <v>2</v>
      </c>
      <c r="C17" s="313" t="s">
        <v>369</v>
      </c>
      <c r="D17" s="313" t="s">
        <v>370</v>
      </c>
      <c r="E17" s="278"/>
      <c r="F17" s="282">
        <v>0</v>
      </c>
      <c r="G17" s="282">
        <v>1</v>
      </c>
      <c r="H17" s="282">
        <v>1</v>
      </c>
      <c r="I17" s="282">
        <v>2</v>
      </c>
      <c r="J17" s="282">
        <v>5</v>
      </c>
      <c r="K17" s="282">
        <v>3</v>
      </c>
      <c r="L17" s="282">
        <v>2</v>
      </c>
      <c r="M17" s="282">
        <v>4</v>
      </c>
      <c r="N17" s="282">
        <v>4</v>
      </c>
      <c r="O17" s="283">
        <v>5</v>
      </c>
      <c r="P17" s="279"/>
      <c r="Q17" s="279"/>
      <c r="R17" s="279"/>
      <c r="S17" s="279"/>
      <c r="T17" s="279"/>
      <c r="U17" s="279"/>
      <c r="V17" s="279"/>
      <c r="W17" s="279"/>
      <c r="X17" s="279"/>
      <c r="Y17" s="280"/>
      <c r="Z17" s="288">
        <v>0</v>
      </c>
      <c r="AA17" s="289">
        <v>1</v>
      </c>
      <c r="AB17" s="289">
        <v>0</v>
      </c>
      <c r="AC17" s="289">
        <v>2</v>
      </c>
      <c r="AD17" s="289">
        <v>3</v>
      </c>
      <c r="AE17" s="289">
        <v>5</v>
      </c>
      <c r="AF17" s="289">
        <v>1</v>
      </c>
      <c r="AG17" s="289">
        <v>4</v>
      </c>
      <c r="AH17" s="289"/>
      <c r="AI17" s="290"/>
      <c r="AJ17" s="281"/>
      <c r="AK17" s="282"/>
      <c r="AL17" s="282"/>
      <c r="AM17" s="282"/>
      <c r="AN17" s="282"/>
      <c r="AO17" s="282"/>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0</v>
      </c>
      <c r="CA17" s="284">
        <f t="shared" si="3"/>
        <v>2</v>
      </c>
      <c r="CB17" s="284">
        <v>2</v>
      </c>
      <c r="CC17" s="285">
        <f>(BZ17-CA17)/CB17</f>
        <v>-1</v>
      </c>
      <c r="CD17" s="284">
        <f t="shared" si="4"/>
        <v>1</v>
      </c>
      <c r="CE17" s="284">
        <f t="shared" si="4"/>
        <v>4</v>
      </c>
      <c r="CF17" s="285">
        <f>(CD17-CE17)/CB17</f>
        <v>-1.5</v>
      </c>
      <c r="CG17" s="284">
        <f t="shared" si="5"/>
        <v>15</v>
      </c>
      <c r="CH17" s="284">
        <f t="shared" si="5"/>
        <v>21</v>
      </c>
      <c r="CI17" s="285">
        <f>(CG17-CH17)/CB17</f>
        <v>-3</v>
      </c>
      <c r="CJ17" s="286">
        <v>3</v>
      </c>
    </row>
    <row r="18" spans="2:88" ht="50.1" customHeight="1" thickBot="1">
      <c r="B18" s="292">
        <v>3</v>
      </c>
      <c r="C18" s="314" t="s">
        <v>371</v>
      </c>
      <c r="D18" s="314" t="s">
        <v>372</v>
      </c>
      <c r="E18" s="293"/>
      <c r="F18" s="282">
        <v>1</v>
      </c>
      <c r="G18" s="282">
        <v>0</v>
      </c>
      <c r="H18" s="282">
        <v>2</v>
      </c>
      <c r="I18" s="282">
        <v>0</v>
      </c>
      <c r="J18" s="282">
        <v>4</v>
      </c>
      <c r="K18" s="282">
        <v>0</v>
      </c>
      <c r="L18" s="282">
        <v>4</v>
      </c>
      <c r="M18" s="282">
        <v>1</v>
      </c>
      <c r="N18" s="282"/>
      <c r="O18" s="283"/>
      <c r="P18" s="281">
        <v>1</v>
      </c>
      <c r="Q18" s="282">
        <v>0</v>
      </c>
      <c r="R18" s="282">
        <v>2</v>
      </c>
      <c r="S18" s="282">
        <v>0</v>
      </c>
      <c r="T18" s="282">
        <v>5</v>
      </c>
      <c r="U18" s="282">
        <v>3</v>
      </c>
      <c r="V18" s="282">
        <v>4</v>
      </c>
      <c r="W18" s="282">
        <v>1</v>
      </c>
      <c r="X18" s="282"/>
      <c r="Y18" s="282"/>
      <c r="Z18" s="279"/>
      <c r="AA18" s="279"/>
      <c r="AB18" s="279"/>
      <c r="AC18" s="279"/>
      <c r="AD18" s="279"/>
      <c r="AE18" s="279"/>
      <c r="AF18" s="279"/>
      <c r="AG18" s="279"/>
      <c r="AH18" s="279"/>
      <c r="AI18" s="280"/>
      <c r="AJ18" s="281"/>
      <c r="AK18" s="282"/>
      <c r="AL18" s="282"/>
      <c r="AM18" s="282"/>
      <c r="AN18" s="282"/>
      <c r="AO18" s="282"/>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97">
        <f t="shared" si="3"/>
        <v>2</v>
      </c>
      <c r="CA18" s="297">
        <f t="shared" si="3"/>
        <v>0</v>
      </c>
      <c r="CB18" s="297">
        <v>2</v>
      </c>
      <c r="CC18" s="298">
        <f>(BZ18-CA18)/CB18</f>
        <v>1</v>
      </c>
      <c r="CD18" s="297">
        <f t="shared" si="4"/>
        <v>4</v>
      </c>
      <c r="CE18" s="297">
        <f t="shared" si="4"/>
        <v>0</v>
      </c>
      <c r="CF18" s="298">
        <f>(CD18-CE18)/CB18</f>
        <v>2</v>
      </c>
      <c r="CG18" s="297">
        <f t="shared" si="5"/>
        <v>17</v>
      </c>
      <c r="CH18" s="297">
        <f t="shared" si="5"/>
        <v>5</v>
      </c>
      <c r="CI18" s="298">
        <f>(CG18-CH18)/CB18</f>
        <v>6</v>
      </c>
      <c r="CJ18" s="299">
        <v>1</v>
      </c>
    </row>
    <row r="19" spans="2:88" ht="50.1" hidden="1" customHeight="1" thickBot="1">
      <c r="B19" s="496">
        <v>4</v>
      </c>
      <c r="C19" s="512"/>
      <c r="D19" s="512"/>
      <c r="E19" s="506"/>
      <c r="F19" s="295"/>
      <c r="G19" s="295"/>
      <c r="H19" s="295"/>
      <c r="I19" s="295"/>
      <c r="J19" s="295"/>
      <c r="K19" s="295"/>
      <c r="L19" s="295"/>
      <c r="M19" s="295"/>
      <c r="N19" s="295"/>
      <c r="O19" s="296"/>
      <c r="P19" s="294"/>
      <c r="Q19" s="295"/>
      <c r="R19" s="295"/>
      <c r="S19" s="295"/>
      <c r="T19" s="295"/>
      <c r="U19" s="295"/>
      <c r="V19" s="295"/>
      <c r="W19" s="295"/>
      <c r="X19" s="295"/>
      <c r="Y19" s="295"/>
      <c r="Z19" s="294"/>
      <c r="AA19" s="295"/>
      <c r="AB19" s="295"/>
      <c r="AC19" s="295"/>
      <c r="AD19" s="295"/>
      <c r="AE19" s="295"/>
      <c r="AF19" s="295"/>
      <c r="AG19" s="295"/>
      <c r="AH19" s="295"/>
      <c r="AI19" s="296"/>
      <c r="AJ19" s="499"/>
      <c r="AK19" s="499"/>
      <c r="AL19" s="499"/>
      <c r="AM19" s="499"/>
      <c r="AN19" s="499"/>
      <c r="AO19" s="499"/>
      <c r="AP19" s="499"/>
      <c r="AQ19" s="499"/>
      <c r="AR19" s="499"/>
      <c r="AS19" s="500"/>
      <c r="AT19" s="295"/>
      <c r="AU19" s="296"/>
      <c r="AV19" s="295"/>
      <c r="AW19" s="295"/>
      <c r="AX19" s="295"/>
      <c r="AY19" s="295"/>
      <c r="AZ19" s="295"/>
      <c r="BA19" s="295"/>
      <c r="BB19" s="295"/>
      <c r="BC19" s="295"/>
      <c r="BD19" s="295"/>
      <c r="BE19" s="295"/>
      <c r="BF19" s="294"/>
      <c r="BG19" s="295"/>
      <c r="BH19" s="295"/>
      <c r="BI19" s="295"/>
      <c r="BJ19" s="295"/>
      <c r="BK19" s="295"/>
      <c r="BL19" s="295"/>
      <c r="BM19" s="295"/>
      <c r="BN19" s="295"/>
      <c r="BO19" s="296"/>
      <c r="BP19" s="294"/>
      <c r="BQ19" s="295"/>
      <c r="BR19" s="295"/>
      <c r="BS19" s="295"/>
      <c r="BT19" s="295"/>
      <c r="BU19" s="295"/>
      <c r="BV19" s="295"/>
      <c r="BW19" s="295"/>
      <c r="BX19" s="295"/>
      <c r="BY19" s="296"/>
      <c r="BZ19" s="501">
        <f t="shared" si="3"/>
        <v>0</v>
      </c>
      <c r="CA19" s="501">
        <f t="shared" si="3"/>
        <v>0</v>
      </c>
      <c r="CB19" s="501">
        <v>2</v>
      </c>
      <c r="CC19" s="502">
        <f>(BZ19-CA19)/CB19</f>
        <v>0</v>
      </c>
      <c r="CD19" s="501">
        <f t="shared" si="4"/>
        <v>0</v>
      </c>
      <c r="CE19" s="501">
        <f t="shared" si="4"/>
        <v>0</v>
      </c>
      <c r="CF19" s="502">
        <f>(CD19-CE19)/CB19</f>
        <v>0</v>
      </c>
      <c r="CG19" s="501">
        <f t="shared" si="5"/>
        <v>0</v>
      </c>
      <c r="CH19" s="501">
        <f t="shared" si="5"/>
        <v>0</v>
      </c>
      <c r="CI19" s="502">
        <f>(CG19-CH19)/CB19</f>
        <v>0</v>
      </c>
      <c r="CJ19" s="503"/>
    </row>
    <row r="20" spans="2:88" ht="69.95" customHeight="1" thickBot="1">
      <c r="B20" s="258" t="s">
        <v>258</v>
      </c>
      <c r="C20" s="300"/>
      <c r="D20" s="300"/>
      <c r="E20" s="301"/>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3"/>
      <c r="CA20" s="303"/>
      <c r="CB20" s="303"/>
      <c r="CC20" s="304"/>
      <c r="CD20" s="303"/>
      <c r="CE20" s="303"/>
      <c r="CF20" s="304"/>
      <c r="CG20" s="303"/>
      <c r="CH20" s="303"/>
      <c r="CI20" s="304"/>
      <c r="CJ20" s="304"/>
    </row>
    <row r="21" spans="2:88" ht="137.25" thickBot="1">
      <c r="B21" s="264"/>
      <c r="C21" s="265" t="s">
        <v>233</v>
      </c>
      <c r="D21" s="265"/>
      <c r="E21" s="266" t="s">
        <v>234</v>
      </c>
      <c r="F21" s="267" t="s">
        <v>235</v>
      </c>
      <c r="G21" s="267" t="s">
        <v>236</v>
      </c>
      <c r="H21" s="267" t="s">
        <v>237</v>
      </c>
      <c r="I21" s="267" t="s">
        <v>238</v>
      </c>
      <c r="J21" s="268" t="s">
        <v>239</v>
      </c>
      <c r="K21" s="269"/>
      <c r="L21" s="269"/>
      <c r="M21" s="269"/>
      <c r="N21" s="269"/>
      <c r="O21" s="270"/>
      <c r="P21" s="267" t="s">
        <v>235</v>
      </c>
      <c r="Q21" s="267" t="s">
        <v>236</v>
      </c>
      <c r="R21" s="267" t="s">
        <v>237</v>
      </c>
      <c r="S21" s="267" t="s">
        <v>238</v>
      </c>
      <c r="T21" s="268" t="s">
        <v>239</v>
      </c>
      <c r="U21" s="269"/>
      <c r="V21" s="269"/>
      <c r="W21" s="269"/>
      <c r="X21" s="269"/>
      <c r="Y21" s="269"/>
      <c r="Z21" s="271" t="s">
        <v>235</v>
      </c>
      <c r="AA21" s="267" t="s">
        <v>236</v>
      </c>
      <c r="AB21" s="267" t="s">
        <v>237</v>
      </c>
      <c r="AC21" s="267"/>
      <c r="AD21" s="268" t="s">
        <v>239</v>
      </c>
      <c r="AE21" s="269"/>
      <c r="AF21" s="269"/>
      <c r="AG21" s="269"/>
      <c r="AH21" s="269"/>
      <c r="AI21" s="270"/>
      <c r="AJ21" s="267" t="s">
        <v>235</v>
      </c>
      <c r="AK21" s="267" t="s">
        <v>236</v>
      </c>
      <c r="AL21" s="267" t="s">
        <v>237</v>
      </c>
      <c r="AM21" s="267" t="s">
        <v>238</v>
      </c>
      <c r="AN21" s="268" t="s">
        <v>239</v>
      </c>
      <c r="AO21" s="269"/>
      <c r="AP21" s="269"/>
      <c r="AQ21" s="269"/>
      <c r="AR21" s="269"/>
      <c r="AS21" s="270"/>
      <c r="AT21" s="269"/>
      <c r="AU21" s="270"/>
      <c r="AV21" s="269"/>
      <c r="AW21" s="269"/>
      <c r="AX21" s="269"/>
      <c r="AY21" s="269"/>
      <c r="AZ21" s="269"/>
      <c r="BA21" s="269"/>
      <c r="BB21" s="269"/>
      <c r="BC21" s="269"/>
      <c r="BD21" s="269"/>
      <c r="BE21" s="269"/>
      <c r="BF21" s="272"/>
      <c r="BG21" s="269"/>
      <c r="BH21" s="269"/>
      <c r="BI21" s="269"/>
      <c r="BJ21" s="269"/>
      <c r="BK21" s="269"/>
      <c r="BL21" s="269"/>
      <c r="BM21" s="269"/>
      <c r="BN21" s="269"/>
      <c r="BO21" s="270"/>
      <c r="BP21" s="272"/>
      <c r="BQ21" s="269"/>
      <c r="BR21" s="269"/>
      <c r="BS21" s="269"/>
      <c r="BT21" s="269"/>
      <c r="BU21" s="269"/>
      <c r="BV21" s="269"/>
      <c r="BW21" s="269"/>
      <c r="BX21" s="269"/>
      <c r="BY21" s="270"/>
      <c r="BZ21" s="273" t="s">
        <v>235</v>
      </c>
      <c r="CA21" s="273" t="s">
        <v>236</v>
      </c>
      <c r="CB21" s="273" t="s">
        <v>240</v>
      </c>
      <c r="CC21" s="274" t="s">
        <v>259</v>
      </c>
      <c r="CD21" s="273" t="s">
        <v>237</v>
      </c>
      <c r="CE21" s="273" t="s">
        <v>238</v>
      </c>
      <c r="CF21" s="274" t="s">
        <v>242</v>
      </c>
      <c r="CG21" s="273" t="s">
        <v>243</v>
      </c>
      <c r="CH21" s="273" t="s">
        <v>244</v>
      </c>
      <c r="CI21" s="274" t="s">
        <v>260</v>
      </c>
      <c r="CJ21" s="275" t="s">
        <v>246</v>
      </c>
    </row>
    <row r="22" spans="2:88" ht="50.1" customHeight="1" thickBot="1">
      <c r="B22" s="276">
        <v>1</v>
      </c>
      <c r="C22" s="319" t="s">
        <v>373</v>
      </c>
      <c r="D22" s="313" t="s">
        <v>374</v>
      </c>
      <c r="E22" s="291"/>
      <c r="F22" s="279"/>
      <c r="G22" s="279"/>
      <c r="H22" s="279"/>
      <c r="I22" s="279"/>
      <c r="J22" s="279"/>
      <c r="K22" s="279"/>
      <c r="L22" s="279"/>
      <c r="M22" s="279"/>
      <c r="N22" s="279"/>
      <c r="O22" s="280"/>
      <c r="P22" s="281">
        <v>1</v>
      </c>
      <c r="Q22" s="282">
        <v>0</v>
      </c>
      <c r="R22" s="282">
        <v>2</v>
      </c>
      <c r="S22" s="282">
        <v>0</v>
      </c>
      <c r="T22" s="282">
        <v>4</v>
      </c>
      <c r="U22" s="282">
        <v>1</v>
      </c>
      <c r="V22" s="282">
        <v>4</v>
      </c>
      <c r="W22" s="282">
        <v>0</v>
      </c>
      <c r="X22" s="282"/>
      <c r="Y22" s="282"/>
      <c r="Z22" s="281">
        <v>1</v>
      </c>
      <c r="AA22" s="282">
        <v>0</v>
      </c>
      <c r="AB22" s="282">
        <v>2</v>
      </c>
      <c r="AC22" s="282">
        <v>0</v>
      </c>
      <c r="AD22" s="282">
        <v>4</v>
      </c>
      <c r="AE22" s="282">
        <v>2</v>
      </c>
      <c r="AF22" s="282">
        <v>5</v>
      </c>
      <c r="AG22" s="282">
        <v>3</v>
      </c>
      <c r="AH22" s="282"/>
      <c r="AI22" s="283"/>
      <c r="AJ22" s="281">
        <v>1</v>
      </c>
      <c r="AK22" s="282">
        <v>0</v>
      </c>
      <c r="AL22" s="282">
        <v>2</v>
      </c>
      <c r="AM22" s="282">
        <v>0</v>
      </c>
      <c r="AN22" s="282">
        <v>4</v>
      </c>
      <c r="AO22" s="282">
        <v>1</v>
      </c>
      <c r="AP22" s="282">
        <v>4</v>
      </c>
      <c r="AQ22" s="282">
        <v>0</v>
      </c>
      <c r="AR22" s="282"/>
      <c r="AS22" s="283"/>
      <c r="AT22" s="282"/>
      <c r="AU22" s="283"/>
      <c r="AV22" s="282"/>
      <c r="AW22" s="282"/>
      <c r="AX22" s="282"/>
      <c r="AY22" s="282"/>
      <c r="AZ22" s="282"/>
      <c r="BA22" s="282"/>
      <c r="BB22" s="282"/>
      <c r="BC22" s="282"/>
      <c r="BD22" s="282"/>
      <c r="BE22" s="282"/>
      <c r="BF22" s="281"/>
      <c r="BG22" s="282"/>
      <c r="BH22" s="282"/>
      <c r="BI22" s="282"/>
      <c r="BJ22" s="282"/>
      <c r="BK22" s="282"/>
      <c r="BL22" s="282"/>
      <c r="BM22" s="282"/>
      <c r="BN22" s="282"/>
      <c r="BO22" s="283"/>
      <c r="BP22" s="281"/>
      <c r="BQ22" s="282"/>
      <c r="BR22" s="282"/>
      <c r="BS22" s="282"/>
      <c r="BT22" s="282"/>
      <c r="BU22" s="282"/>
      <c r="BV22" s="282"/>
      <c r="BW22" s="282"/>
      <c r="BX22" s="282"/>
      <c r="BY22" s="283"/>
      <c r="BZ22" s="284">
        <f t="shared" ref="BZ22:CA25" si="6">F22+P22+Z22+AJ22</f>
        <v>3</v>
      </c>
      <c r="CA22" s="284">
        <f t="shared" si="6"/>
        <v>0</v>
      </c>
      <c r="CB22" s="284">
        <v>3</v>
      </c>
      <c r="CC22" s="285">
        <f>(BZ22-CA22)/CB22</f>
        <v>1</v>
      </c>
      <c r="CD22" s="284">
        <f t="shared" ref="CD22:CE25" si="7">H22+R22+AB22+AL22</f>
        <v>6</v>
      </c>
      <c r="CE22" s="284">
        <f t="shared" si="7"/>
        <v>0</v>
      </c>
      <c r="CF22" s="285">
        <f>(CD22-CE22)/CB22</f>
        <v>2</v>
      </c>
      <c r="CG22" s="284">
        <f t="shared" ref="CG22:CH25" si="8">J22+L22+N22+T22+V22+X22+AD22+AF22+AH22+AN22+AP22+AR22</f>
        <v>25</v>
      </c>
      <c r="CH22" s="284">
        <f t="shared" si="8"/>
        <v>7</v>
      </c>
      <c r="CI22" s="285">
        <f>(CG22-CH22)/CB22</f>
        <v>6</v>
      </c>
      <c r="CJ22" s="286">
        <v>1</v>
      </c>
    </row>
    <row r="23" spans="2:88" ht="50.1" customHeight="1" thickBot="1">
      <c r="B23" s="276">
        <v>2</v>
      </c>
      <c r="C23" s="313" t="s">
        <v>375</v>
      </c>
      <c r="D23" s="313" t="s">
        <v>376</v>
      </c>
      <c r="E23" s="291"/>
      <c r="F23" s="282">
        <v>0</v>
      </c>
      <c r="G23" s="282">
        <v>1</v>
      </c>
      <c r="H23" s="282">
        <v>0</v>
      </c>
      <c r="I23" s="282">
        <v>2</v>
      </c>
      <c r="J23" s="282">
        <v>1</v>
      </c>
      <c r="K23" s="282">
        <v>4</v>
      </c>
      <c r="L23" s="282">
        <v>0</v>
      </c>
      <c r="M23" s="282">
        <v>4</v>
      </c>
      <c r="N23" s="282"/>
      <c r="O23" s="283"/>
      <c r="P23" s="279"/>
      <c r="Q23" s="279"/>
      <c r="R23" s="279"/>
      <c r="S23" s="279"/>
      <c r="T23" s="279"/>
      <c r="U23" s="279"/>
      <c r="V23" s="279"/>
      <c r="W23" s="279"/>
      <c r="X23" s="279"/>
      <c r="Y23" s="280"/>
      <c r="Z23" s="288">
        <v>1</v>
      </c>
      <c r="AA23" s="289">
        <v>0</v>
      </c>
      <c r="AB23" s="289">
        <v>2</v>
      </c>
      <c r="AC23" s="289">
        <v>0</v>
      </c>
      <c r="AD23" s="289">
        <v>4</v>
      </c>
      <c r="AE23" s="289">
        <v>2</v>
      </c>
      <c r="AF23" s="289">
        <v>4</v>
      </c>
      <c r="AG23" s="289">
        <v>2</v>
      </c>
      <c r="AH23" s="289"/>
      <c r="AI23" s="290"/>
      <c r="AJ23" s="281">
        <v>1</v>
      </c>
      <c r="AK23" s="282">
        <v>0</v>
      </c>
      <c r="AL23" s="282">
        <v>2</v>
      </c>
      <c r="AM23" s="282">
        <v>0</v>
      </c>
      <c r="AN23" s="282">
        <v>4</v>
      </c>
      <c r="AO23" s="282">
        <v>0</v>
      </c>
      <c r="AP23" s="282">
        <v>4</v>
      </c>
      <c r="AQ23" s="282">
        <v>2</v>
      </c>
      <c r="AR23" s="282"/>
      <c r="AS23" s="283"/>
      <c r="AT23" s="282"/>
      <c r="AU23" s="283"/>
      <c r="AV23" s="282"/>
      <c r="AW23" s="282"/>
      <c r="AX23" s="282"/>
      <c r="AY23" s="282"/>
      <c r="AZ23" s="282"/>
      <c r="BA23" s="282"/>
      <c r="BB23" s="282"/>
      <c r="BC23" s="282"/>
      <c r="BD23" s="282"/>
      <c r="BE23" s="282"/>
      <c r="BF23" s="281"/>
      <c r="BG23" s="282"/>
      <c r="BH23" s="282"/>
      <c r="BI23" s="282"/>
      <c r="BJ23" s="282"/>
      <c r="BK23" s="282"/>
      <c r="BL23" s="282"/>
      <c r="BM23" s="282"/>
      <c r="BN23" s="282"/>
      <c r="BO23" s="283"/>
      <c r="BP23" s="281"/>
      <c r="BQ23" s="282"/>
      <c r="BR23" s="282"/>
      <c r="BS23" s="282"/>
      <c r="BT23" s="282"/>
      <c r="BU23" s="282"/>
      <c r="BV23" s="282"/>
      <c r="BW23" s="282"/>
      <c r="BX23" s="282"/>
      <c r="BY23" s="283"/>
      <c r="BZ23" s="284">
        <f t="shared" si="6"/>
        <v>2</v>
      </c>
      <c r="CA23" s="284">
        <f t="shared" si="6"/>
        <v>1</v>
      </c>
      <c r="CB23" s="284">
        <v>3</v>
      </c>
      <c r="CC23" s="285">
        <f>(BZ23-CA23)/CB23</f>
        <v>0.33333333333333331</v>
      </c>
      <c r="CD23" s="284">
        <f t="shared" si="7"/>
        <v>4</v>
      </c>
      <c r="CE23" s="284">
        <f t="shared" si="7"/>
        <v>2</v>
      </c>
      <c r="CF23" s="285">
        <f>(CD23-CE23)/CB23</f>
        <v>0.66666666666666663</v>
      </c>
      <c r="CG23" s="284">
        <f t="shared" si="8"/>
        <v>17</v>
      </c>
      <c r="CH23" s="284">
        <f t="shared" si="8"/>
        <v>14</v>
      </c>
      <c r="CI23" s="285">
        <f>(CG23-CH23)/CB23</f>
        <v>1</v>
      </c>
      <c r="CJ23" s="286">
        <v>2</v>
      </c>
    </row>
    <row r="24" spans="2:88" ht="50.1" customHeight="1" thickBot="1">
      <c r="B24" s="276">
        <v>3</v>
      </c>
      <c r="C24" s="313" t="s">
        <v>377</v>
      </c>
      <c r="D24" s="313" t="s">
        <v>342</v>
      </c>
      <c r="E24" s="291"/>
      <c r="F24" s="282">
        <v>0</v>
      </c>
      <c r="G24" s="282">
        <v>1</v>
      </c>
      <c r="H24" s="282">
        <v>0</v>
      </c>
      <c r="I24" s="282">
        <v>2</v>
      </c>
      <c r="J24" s="282">
        <v>2</v>
      </c>
      <c r="K24" s="282">
        <v>4</v>
      </c>
      <c r="L24" s="282">
        <v>3</v>
      </c>
      <c r="M24" s="282">
        <v>5</v>
      </c>
      <c r="N24" s="282"/>
      <c r="O24" s="283"/>
      <c r="P24" s="281">
        <v>0</v>
      </c>
      <c r="Q24" s="282">
        <v>1</v>
      </c>
      <c r="R24" s="282">
        <v>0</v>
      </c>
      <c r="S24" s="282">
        <v>2</v>
      </c>
      <c r="T24" s="282">
        <v>2</v>
      </c>
      <c r="U24" s="282">
        <v>4</v>
      </c>
      <c r="V24" s="282">
        <v>2</v>
      </c>
      <c r="W24" s="282">
        <v>4</v>
      </c>
      <c r="X24" s="282"/>
      <c r="Y24" s="282"/>
      <c r="Z24" s="279"/>
      <c r="AA24" s="279"/>
      <c r="AB24" s="279"/>
      <c r="AC24" s="279"/>
      <c r="AD24" s="279"/>
      <c r="AE24" s="279"/>
      <c r="AF24" s="279"/>
      <c r="AG24" s="279"/>
      <c r="AH24" s="279"/>
      <c r="AI24" s="280"/>
      <c r="AJ24" s="281">
        <v>1</v>
      </c>
      <c r="AK24" s="282">
        <v>0</v>
      </c>
      <c r="AL24" s="282">
        <v>2</v>
      </c>
      <c r="AM24" s="282">
        <v>0</v>
      </c>
      <c r="AN24" s="282">
        <v>5</v>
      </c>
      <c r="AO24" s="282">
        <v>4</v>
      </c>
      <c r="AP24" s="282">
        <v>4</v>
      </c>
      <c r="AQ24" s="282">
        <v>0</v>
      </c>
      <c r="AR24" s="282"/>
      <c r="AS24" s="283"/>
      <c r="AT24" s="282"/>
      <c r="AU24" s="283"/>
      <c r="AV24" s="282"/>
      <c r="AW24" s="282"/>
      <c r="AX24" s="282"/>
      <c r="AY24" s="282"/>
      <c r="AZ24" s="282"/>
      <c r="BA24" s="282"/>
      <c r="BB24" s="282"/>
      <c r="BC24" s="282"/>
      <c r="BD24" s="282"/>
      <c r="BE24" s="282"/>
      <c r="BF24" s="281"/>
      <c r="BG24" s="282"/>
      <c r="BH24" s="282"/>
      <c r="BI24" s="282"/>
      <c r="BJ24" s="282"/>
      <c r="BK24" s="282"/>
      <c r="BL24" s="282"/>
      <c r="BM24" s="282"/>
      <c r="BN24" s="282"/>
      <c r="BO24" s="283"/>
      <c r="BP24" s="281"/>
      <c r="BQ24" s="282"/>
      <c r="BR24" s="282"/>
      <c r="BS24" s="282"/>
      <c r="BT24" s="282"/>
      <c r="BU24" s="282"/>
      <c r="BV24" s="282"/>
      <c r="BW24" s="282"/>
      <c r="BX24" s="282"/>
      <c r="BY24" s="283"/>
      <c r="BZ24" s="284">
        <f t="shared" si="6"/>
        <v>1</v>
      </c>
      <c r="CA24" s="284">
        <f t="shared" si="6"/>
        <v>2</v>
      </c>
      <c r="CB24" s="284">
        <v>3</v>
      </c>
      <c r="CC24" s="285">
        <f>(BZ24-CA24)/CB24</f>
        <v>-0.33333333333333331</v>
      </c>
      <c r="CD24" s="284">
        <f t="shared" si="7"/>
        <v>2</v>
      </c>
      <c r="CE24" s="284">
        <f t="shared" si="7"/>
        <v>4</v>
      </c>
      <c r="CF24" s="285">
        <f>(CD24-CE24)/CB24</f>
        <v>-0.66666666666666663</v>
      </c>
      <c r="CG24" s="284">
        <f t="shared" si="8"/>
        <v>18</v>
      </c>
      <c r="CH24" s="284">
        <f t="shared" si="8"/>
        <v>21</v>
      </c>
      <c r="CI24" s="285">
        <f>(CG24-CH24)/CB24</f>
        <v>-1</v>
      </c>
      <c r="CJ24" s="286">
        <v>3</v>
      </c>
    </row>
    <row r="25" spans="2:88" ht="50.1" customHeight="1" thickBot="1">
      <c r="B25" s="292">
        <v>4</v>
      </c>
      <c r="C25" s="320" t="s">
        <v>270</v>
      </c>
      <c r="D25" s="320" t="s">
        <v>378</v>
      </c>
      <c r="E25" s="306"/>
      <c r="F25" s="282">
        <v>0</v>
      </c>
      <c r="G25" s="282">
        <v>1</v>
      </c>
      <c r="H25" s="282">
        <v>0</v>
      </c>
      <c r="I25" s="282">
        <v>2</v>
      </c>
      <c r="J25" s="282">
        <v>1</v>
      </c>
      <c r="K25" s="282">
        <v>4</v>
      </c>
      <c r="L25" s="282">
        <v>0</v>
      </c>
      <c r="M25" s="282">
        <v>4</v>
      </c>
      <c r="N25" s="282"/>
      <c r="O25" s="283"/>
      <c r="P25" s="281">
        <v>0</v>
      </c>
      <c r="Q25" s="282">
        <v>1</v>
      </c>
      <c r="R25" s="282">
        <v>0</v>
      </c>
      <c r="S25" s="282">
        <v>2</v>
      </c>
      <c r="T25" s="282">
        <v>0</v>
      </c>
      <c r="U25" s="282">
        <v>4</v>
      </c>
      <c r="V25" s="282">
        <v>2</v>
      </c>
      <c r="W25" s="282">
        <v>4</v>
      </c>
      <c r="X25" s="282"/>
      <c r="Y25" s="282"/>
      <c r="Z25" s="294">
        <v>0</v>
      </c>
      <c r="AA25" s="295">
        <v>1</v>
      </c>
      <c r="AB25" s="295">
        <v>0</v>
      </c>
      <c r="AC25" s="295">
        <v>2</v>
      </c>
      <c r="AD25" s="295">
        <v>4</v>
      </c>
      <c r="AE25" s="295">
        <v>5</v>
      </c>
      <c r="AF25" s="295">
        <v>0</v>
      </c>
      <c r="AG25" s="295">
        <v>4</v>
      </c>
      <c r="AH25" s="295"/>
      <c r="AI25" s="296"/>
      <c r="AJ25" s="279"/>
      <c r="AK25" s="279"/>
      <c r="AL25" s="279"/>
      <c r="AM25" s="279"/>
      <c r="AN25" s="279"/>
      <c r="AO25" s="279"/>
      <c r="AP25" s="279"/>
      <c r="AQ25" s="279"/>
      <c r="AR25" s="279"/>
      <c r="AS25" s="280"/>
      <c r="AT25" s="282"/>
      <c r="AU25" s="283"/>
      <c r="AV25" s="282"/>
      <c r="AW25" s="282"/>
      <c r="AX25" s="282"/>
      <c r="AY25" s="282"/>
      <c r="AZ25" s="282"/>
      <c r="BA25" s="282"/>
      <c r="BB25" s="282"/>
      <c r="BC25" s="282"/>
      <c r="BD25" s="282"/>
      <c r="BE25" s="282"/>
      <c r="BF25" s="281"/>
      <c r="BG25" s="282"/>
      <c r="BH25" s="282"/>
      <c r="BI25" s="282"/>
      <c r="BJ25" s="282"/>
      <c r="BK25" s="282"/>
      <c r="BL25" s="282"/>
      <c r="BM25" s="282"/>
      <c r="BN25" s="282"/>
      <c r="BO25" s="283"/>
      <c r="BP25" s="281"/>
      <c r="BQ25" s="282"/>
      <c r="BR25" s="282"/>
      <c r="BS25" s="282"/>
      <c r="BT25" s="282"/>
      <c r="BU25" s="282"/>
      <c r="BV25" s="282"/>
      <c r="BW25" s="282"/>
      <c r="BX25" s="282"/>
      <c r="BY25" s="283"/>
      <c r="BZ25" s="297">
        <f t="shared" si="6"/>
        <v>0</v>
      </c>
      <c r="CA25" s="297">
        <f t="shared" si="6"/>
        <v>3</v>
      </c>
      <c r="CB25" s="297">
        <v>3</v>
      </c>
      <c r="CC25" s="298">
        <f>(BZ25-CA25)/CB25</f>
        <v>-1</v>
      </c>
      <c r="CD25" s="297">
        <f t="shared" si="7"/>
        <v>0</v>
      </c>
      <c r="CE25" s="297">
        <f t="shared" si="7"/>
        <v>6</v>
      </c>
      <c r="CF25" s="298">
        <f>(CD25-CE25)/CB25</f>
        <v>-2</v>
      </c>
      <c r="CG25" s="297">
        <f t="shared" si="8"/>
        <v>7</v>
      </c>
      <c r="CH25" s="297">
        <f t="shared" si="8"/>
        <v>25</v>
      </c>
      <c r="CI25" s="298">
        <f>(CG25-CH25)/CB25</f>
        <v>-6</v>
      </c>
      <c r="CJ25" s="299">
        <v>4</v>
      </c>
    </row>
    <row r="26" spans="2:88" ht="69.95" customHeight="1" thickBot="1">
      <c r="B26" s="258" t="s">
        <v>267</v>
      </c>
      <c r="C26" s="300"/>
      <c r="D26" s="300"/>
      <c r="E26" s="301"/>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3"/>
      <c r="CA26" s="303"/>
      <c r="CB26" s="307"/>
      <c r="CC26" s="304"/>
      <c r="CD26" s="303"/>
      <c r="CE26" s="303"/>
      <c r="CF26" s="304"/>
      <c r="CG26" s="303"/>
      <c r="CH26" s="303"/>
      <c r="CI26" s="304"/>
      <c r="CJ26" s="304"/>
    </row>
    <row r="27" spans="2:88" ht="137.25" thickBot="1">
      <c r="B27" s="264"/>
      <c r="C27" s="265" t="s">
        <v>233</v>
      </c>
      <c r="D27" s="265"/>
      <c r="E27" s="266" t="s">
        <v>234</v>
      </c>
      <c r="F27" s="267" t="s">
        <v>235</v>
      </c>
      <c r="G27" s="267" t="s">
        <v>236</v>
      </c>
      <c r="H27" s="267" t="s">
        <v>237</v>
      </c>
      <c r="I27" s="267" t="s">
        <v>238</v>
      </c>
      <c r="J27" s="268" t="s">
        <v>239</v>
      </c>
      <c r="K27" s="269"/>
      <c r="L27" s="269"/>
      <c r="M27" s="269"/>
      <c r="N27" s="269"/>
      <c r="O27" s="270"/>
      <c r="P27" s="267" t="s">
        <v>235</v>
      </c>
      <c r="Q27" s="267" t="s">
        <v>236</v>
      </c>
      <c r="R27" s="267" t="s">
        <v>237</v>
      </c>
      <c r="S27" s="267" t="s">
        <v>238</v>
      </c>
      <c r="T27" s="268" t="s">
        <v>239</v>
      </c>
      <c r="U27" s="269"/>
      <c r="V27" s="269"/>
      <c r="W27" s="269"/>
      <c r="X27" s="269"/>
      <c r="Y27" s="269"/>
      <c r="Z27" s="271" t="s">
        <v>235</v>
      </c>
      <c r="AA27" s="267" t="s">
        <v>236</v>
      </c>
      <c r="AB27" s="267" t="s">
        <v>237</v>
      </c>
      <c r="AC27" s="267" t="s">
        <v>238</v>
      </c>
      <c r="AD27" s="268" t="s">
        <v>239</v>
      </c>
      <c r="AE27" s="269"/>
      <c r="AF27" s="269"/>
      <c r="AG27" s="269"/>
      <c r="AH27" s="269"/>
      <c r="AI27" s="270"/>
      <c r="AJ27" s="267" t="s">
        <v>235</v>
      </c>
      <c r="AK27" s="267" t="s">
        <v>236</v>
      </c>
      <c r="AL27" s="267" t="s">
        <v>237</v>
      </c>
      <c r="AM27" s="267" t="s">
        <v>238</v>
      </c>
      <c r="AN27" s="268" t="s">
        <v>239</v>
      </c>
      <c r="AO27" s="269"/>
      <c r="AP27" s="269"/>
      <c r="AQ27" s="269"/>
      <c r="AR27" s="269"/>
      <c r="AS27" s="270"/>
      <c r="AT27" s="269"/>
      <c r="AU27" s="270"/>
      <c r="AV27" s="269"/>
      <c r="AW27" s="269"/>
      <c r="AX27" s="269"/>
      <c r="AY27" s="269"/>
      <c r="AZ27" s="269"/>
      <c r="BA27" s="269"/>
      <c r="BB27" s="269"/>
      <c r="BC27" s="269"/>
      <c r="BD27" s="269"/>
      <c r="BE27" s="269"/>
      <c r="BF27" s="272"/>
      <c r="BG27" s="269"/>
      <c r="BH27" s="269"/>
      <c r="BI27" s="269"/>
      <c r="BJ27" s="269"/>
      <c r="BK27" s="269"/>
      <c r="BL27" s="269"/>
      <c r="BM27" s="269"/>
      <c r="BN27" s="269"/>
      <c r="BO27" s="270"/>
      <c r="BP27" s="272"/>
      <c r="BQ27" s="269"/>
      <c r="BR27" s="269"/>
      <c r="BS27" s="269"/>
      <c r="BT27" s="269"/>
      <c r="BU27" s="269"/>
      <c r="BV27" s="269"/>
      <c r="BW27" s="269"/>
      <c r="BX27" s="269"/>
      <c r="BY27" s="270"/>
      <c r="BZ27" s="273" t="s">
        <v>235</v>
      </c>
      <c r="CA27" s="273" t="s">
        <v>236</v>
      </c>
      <c r="CB27" s="273" t="s">
        <v>240</v>
      </c>
      <c r="CC27" s="274" t="s">
        <v>259</v>
      </c>
      <c r="CD27" s="273" t="s">
        <v>237</v>
      </c>
      <c r="CE27" s="273" t="s">
        <v>238</v>
      </c>
      <c r="CF27" s="274" t="s">
        <v>242</v>
      </c>
      <c r="CG27" s="273" t="s">
        <v>243</v>
      </c>
      <c r="CH27" s="273" t="s">
        <v>244</v>
      </c>
      <c r="CI27" s="274" t="s">
        <v>260</v>
      </c>
      <c r="CJ27" s="275" t="s">
        <v>246</v>
      </c>
    </row>
    <row r="28" spans="2:88" ht="50.1" customHeight="1" thickBot="1">
      <c r="B28" s="276">
        <v>1</v>
      </c>
      <c r="C28" s="313" t="s">
        <v>373</v>
      </c>
      <c r="D28" s="321" t="s">
        <v>250</v>
      </c>
      <c r="E28" s="278"/>
      <c r="F28" s="279"/>
      <c r="G28" s="279"/>
      <c r="H28" s="279"/>
      <c r="I28" s="279"/>
      <c r="J28" s="279"/>
      <c r="K28" s="279"/>
      <c r="L28" s="279"/>
      <c r="M28" s="279"/>
      <c r="N28" s="279"/>
      <c r="O28" s="280"/>
      <c r="P28" s="281">
        <v>1</v>
      </c>
      <c r="Q28" s="282">
        <v>0</v>
      </c>
      <c r="R28" s="282">
        <v>2</v>
      </c>
      <c r="S28" s="282">
        <v>0</v>
      </c>
      <c r="T28" s="282">
        <v>4</v>
      </c>
      <c r="U28" s="282">
        <v>2</v>
      </c>
      <c r="V28" s="282">
        <v>5</v>
      </c>
      <c r="W28" s="282">
        <v>4</v>
      </c>
      <c r="X28" s="282"/>
      <c r="Y28" s="282"/>
      <c r="Z28" s="281">
        <v>0</v>
      </c>
      <c r="AA28" s="282">
        <v>1</v>
      </c>
      <c r="AB28" s="282">
        <v>0</v>
      </c>
      <c r="AC28" s="282">
        <v>2</v>
      </c>
      <c r="AD28" s="282">
        <v>4</v>
      </c>
      <c r="AE28" s="282">
        <v>5</v>
      </c>
      <c r="AF28" s="282">
        <v>3</v>
      </c>
      <c r="AG28" s="282">
        <v>5</v>
      </c>
      <c r="AH28" s="282"/>
      <c r="AI28" s="283"/>
      <c r="AJ28" s="281">
        <v>0</v>
      </c>
      <c r="AK28" s="282">
        <v>1</v>
      </c>
      <c r="AL28" s="282">
        <v>0</v>
      </c>
      <c r="AM28" s="282">
        <v>2</v>
      </c>
      <c r="AN28" s="282">
        <v>2</v>
      </c>
      <c r="AO28" s="282">
        <v>4</v>
      </c>
      <c r="AP28" s="282">
        <v>2</v>
      </c>
      <c r="AQ28" s="282">
        <v>4</v>
      </c>
      <c r="AR28" s="282"/>
      <c r="AS28" s="283"/>
      <c r="AT28" s="282"/>
      <c r="AU28" s="283"/>
      <c r="AV28" s="282"/>
      <c r="AW28" s="282"/>
      <c r="AX28" s="282"/>
      <c r="AY28" s="282"/>
      <c r="AZ28" s="282"/>
      <c r="BA28" s="282"/>
      <c r="BB28" s="282"/>
      <c r="BC28" s="282"/>
      <c r="BD28" s="282"/>
      <c r="BE28" s="282"/>
      <c r="BF28" s="281"/>
      <c r="BG28" s="282"/>
      <c r="BH28" s="282"/>
      <c r="BI28" s="282"/>
      <c r="BJ28" s="282"/>
      <c r="BK28" s="282"/>
      <c r="BL28" s="282"/>
      <c r="BM28" s="282"/>
      <c r="BN28" s="282"/>
      <c r="BO28" s="283"/>
      <c r="BP28" s="281"/>
      <c r="BQ28" s="282"/>
      <c r="BR28" s="282"/>
      <c r="BS28" s="282"/>
      <c r="BT28" s="282"/>
      <c r="BU28" s="282"/>
      <c r="BV28" s="282"/>
      <c r="BW28" s="282"/>
      <c r="BX28" s="282"/>
      <c r="BY28" s="283"/>
      <c r="BZ28" s="284">
        <f t="shared" ref="BZ28:CA31" si="9">F28+P28+Z28+AJ28</f>
        <v>1</v>
      </c>
      <c r="CA28" s="284">
        <f t="shared" si="9"/>
        <v>2</v>
      </c>
      <c r="CB28" s="284">
        <v>3</v>
      </c>
      <c r="CC28" s="285">
        <f>(BZ28-CA28)/CB28</f>
        <v>-0.33333333333333331</v>
      </c>
      <c r="CD28" s="284">
        <f t="shared" ref="CD28:CE31" si="10">H28+R28+AB28+AL28</f>
        <v>2</v>
      </c>
      <c r="CE28" s="284">
        <f t="shared" si="10"/>
        <v>4</v>
      </c>
      <c r="CF28" s="285">
        <f>(CD28-CE28)/CB28</f>
        <v>-0.66666666666666663</v>
      </c>
      <c r="CG28" s="284">
        <f t="shared" ref="CG28:CH31" si="11">J28+L28+N28+T28+V28+X28+AD28+AF28+AH28+AN28+AP28+AR28</f>
        <v>20</v>
      </c>
      <c r="CH28" s="284">
        <f t="shared" si="11"/>
        <v>24</v>
      </c>
      <c r="CI28" s="285">
        <f>(CG28-CH28)/CB28</f>
        <v>-1.3333333333333333</v>
      </c>
      <c r="CJ28" s="286">
        <v>3</v>
      </c>
    </row>
    <row r="29" spans="2:88" ht="50.1" customHeight="1" thickBot="1">
      <c r="B29" s="276">
        <v>2</v>
      </c>
      <c r="C29" s="313" t="s">
        <v>379</v>
      </c>
      <c r="D29" s="313" t="s">
        <v>380</v>
      </c>
      <c r="E29" s="278"/>
      <c r="F29" s="282">
        <v>0</v>
      </c>
      <c r="G29" s="282">
        <v>1</v>
      </c>
      <c r="H29" s="282">
        <v>0</v>
      </c>
      <c r="I29" s="282">
        <v>2</v>
      </c>
      <c r="J29" s="282">
        <v>2</v>
      </c>
      <c r="K29" s="282">
        <v>4</v>
      </c>
      <c r="L29" s="282">
        <v>4</v>
      </c>
      <c r="M29" s="282">
        <v>5</v>
      </c>
      <c r="N29" s="282"/>
      <c r="O29" s="283"/>
      <c r="P29" s="279"/>
      <c r="Q29" s="279"/>
      <c r="R29" s="279"/>
      <c r="S29" s="279"/>
      <c r="T29" s="279"/>
      <c r="U29" s="279"/>
      <c r="V29" s="279"/>
      <c r="W29" s="279"/>
      <c r="X29" s="279"/>
      <c r="Y29" s="280"/>
      <c r="Z29" s="288">
        <v>0</v>
      </c>
      <c r="AA29" s="289">
        <v>1</v>
      </c>
      <c r="AB29" s="289">
        <v>1</v>
      </c>
      <c r="AC29" s="289">
        <v>2</v>
      </c>
      <c r="AD29" s="289">
        <v>0</v>
      </c>
      <c r="AE29" s="289">
        <v>4</v>
      </c>
      <c r="AF29" s="289">
        <v>4</v>
      </c>
      <c r="AG29" s="289">
        <v>0</v>
      </c>
      <c r="AH29" s="289">
        <v>4</v>
      </c>
      <c r="AI29" s="290">
        <v>5</v>
      </c>
      <c r="AJ29" s="281">
        <v>0</v>
      </c>
      <c r="AK29" s="282">
        <v>1</v>
      </c>
      <c r="AL29" s="282">
        <v>0</v>
      </c>
      <c r="AM29" s="282">
        <v>2</v>
      </c>
      <c r="AN29" s="282">
        <v>2</v>
      </c>
      <c r="AO29" s="282">
        <v>4</v>
      </c>
      <c r="AP29" s="282">
        <v>4</v>
      </c>
      <c r="AQ29" s="282">
        <v>5</v>
      </c>
      <c r="AR29" s="282"/>
      <c r="AS29" s="283"/>
      <c r="AT29" s="282"/>
      <c r="AU29" s="283"/>
      <c r="AV29" s="282"/>
      <c r="AW29" s="282"/>
      <c r="AX29" s="282"/>
      <c r="AY29" s="282"/>
      <c r="AZ29" s="282"/>
      <c r="BA29" s="282"/>
      <c r="BB29" s="282"/>
      <c r="BC29" s="282"/>
      <c r="BD29" s="282"/>
      <c r="BE29" s="282"/>
      <c r="BF29" s="281"/>
      <c r="BG29" s="282"/>
      <c r="BH29" s="282"/>
      <c r="BI29" s="282"/>
      <c r="BJ29" s="282"/>
      <c r="BK29" s="282"/>
      <c r="BL29" s="282"/>
      <c r="BM29" s="282"/>
      <c r="BN29" s="282"/>
      <c r="BO29" s="283"/>
      <c r="BP29" s="281"/>
      <c r="BQ29" s="282"/>
      <c r="BR29" s="282"/>
      <c r="BS29" s="282"/>
      <c r="BT29" s="282"/>
      <c r="BU29" s="282"/>
      <c r="BV29" s="282"/>
      <c r="BW29" s="282"/>
      <c r="BX29" s="282"/>
      <c r="BY29" s="283"/>
      <c r="BZ29" s="284">
        <f t="shared" si="9"/>
        <v>0</v>
      </c>
      <c r="CA29" s="284">
        <f t="shared" si="9"/>
        <v>3</v>
      </c>
      <c r="CB29" s="284">
        <v>3</v>
      </c>
      <c r="CC29" s="285">
        <f>(BZ29-CA29)/CB29</f>
        <v>-1</v>
      </c>
      <c r="CD29" s="284">
        <f t="shared" si="10"/>
        <v>1</v>
      </c>
      <c r="CE29" s="284">
        <f t="shared" si="10"/>
        <v>6</v>
      </c>
      <c r="CF29" s="285">
        <f>(CD29-CE29)/CB29</f>
        <v>-1.6666666666666667</v>
      </c>
      <c r="CG29" s="284">
        <f t="shared" si="11"/>
        <v>20</v>
      </c>
      <c r="CH29" s="284">
        <f t="shared" si="11"/>
        <v>27</v>
      </c>
      <c r="CI29" s="285">
        <f>(CG29-CH29)/CB29</f>
        <v>-2.3333333333333335</v>
      </c>
      <c r="CJ29" s="286">
        <v>4</v>
      </c>
    </row>
    <row r="30" spans="2:88" ht="50.1" customHeight="1" thickBot="1">
      <c r="B30" s="276">
        <v>3</v>
      </c>
      <c r="C30" s="313" t="s">
        <v>381</v>
      </c>
      <c r="D30" s="313" t="s">
        <v>382</v>
      </c>
      <c r="E30" s="291"/>
      <c r="F30" s="282">
        <v>1</v>
      </c>
      <c r="G30" s="282">
        <v>0</v>
      </c>
      <c r="H30" s="282">
        <v>2</v>
      </c>
      <c r="I30" s="282">
        <v>0</v>
      </c>
      <c r="J30" s="282">
        <v>5</v>
      </c>
      <c r="K30" s="282">
        <v>4</v>
      </c>
      <c r="L30" s="282">
        <v>5</v>
      </c>
      <c r="M30" s="282">
        <v>3</v>
      </c>
      <c r="N30" s="282"/>
      <c r="O30" s="283"/>
      <c r="P30" s="281">
        <v>1</v>
      </c>
      <c r="Q30" s="282">
        <v>0</v>
      </c>
      <c r="R30" s="282">
        <v>2</v>
      </c>
      <c r="S30" s="282">
        <v>1</v>
      </c>
      <c r="T30" s="282">
        <v>4</v>
      </c>
      <c r="U30" s="282">
        <v>0</v>
      </c>
      <c r="V30" s="282">
        <v>0</v>
      </c>
      <c r="W30" s="282">
        <v>4</v>
      </c>
      <c r="X30" s="282">
        <v>5</v>
      </c>
      <c r="Y30" s="282">
        <v>4</v>
      </c>
      <c r="Z30" s="279"/>
      <c r="AA30" s="279"/>
      <c r="AB30" s="279"/>
      <c r="AC30" s="279"/>
      <c r="AD30" s="279"/>
      <c r="AE30" s="279"/>
      <c r="AF30" s="279"/>
      <c r="AG30" s="279"/>
      <c r="AH30" s="279"/>
      <c r="AI30" s="280"/>
      <c r="AJ30" s="281">
        <v>0</v>
      </c>
      <c r="AK30" s="282">
        <v>1</v>
      </c>
      <c r="AL30" s="282">
        <v>0</v>
      </c>
      <c r="AM30" s="282">
        <v>2</v>
      </c>
      <c r="AN30" s="282">
        <v>3</v>
      </c>
      <c r="AO30" s="282">
        <v>5</v>
      </c>
      <c r="AP30" s="282">
        <v>4</v>
      </c>
      <c r="AQ30" s="282">
        <v>5</v>
      </c>
      <c r="AR30" s="282"/>
      <c r="AS30" s="283"/>
      <c r="AT30" s="282"/>
      <c r="AU30" s="283"/>
      <c r="AV30" s="282"/>
      <c r="AW30" s="282"/>
      <c r="AX30" s="282"/>
      <c r="AY30" s="282"/>
      <c r="AZ30" s="282"/>
      <c r="BA30" s="282"/>
      <c r="BB30" s="282"/>
      <c r="BC30" s="282"/>
      <c r="BD30" s="282"/>
      <c r="BE30" s="282"/>
      <c r="BF30" s="281"/>
      <c r="BG30" s="282"/>
      <c r="BH30" s="282"/>
      <c r="BI30" s="282"/>
      <c r="BJ30" s="282"/>
      <c r="BK30" s="282"/>
      <c r="BL30" s="282"/>
      <c r="BM30" s="282"/>
      <c r="BN30" s="282"/>
      <c r="BO30" s="283"/>
      <c r="BP30" s="281"/>
      <c r="BQ30" s="282"/>
      <c r="BR30" s="282"/>
      <c r="BS30" s="282"/>
      <c r="BT30" s="282"/>
      <c r="BU30" s="282"/>
      <c r="BV30" s="282"/>
      <c r="BW30" s="282"/>
      <c r="BX30" s="282"/>
      <c r="BY30" s="283"/>
      <c r="BZ30" s="284">
        <f t="shared" si="9"/>
        <v>2</v>
      </c>
      <c r="CA30" s="284">
        <f t="shared" si="9"/>
        <v>1</v>
      </c>
      <c r="CB30" s="284">
        <v>3</v>
      </c>
      <c r="CC30" s="285">
        <f>(BZ30-CA30)/CB30</f>
        <v>0.33333333333333331</v>
      </c>
      <c r="CD30" s="284">
        <f t="shared" si="10"/>
        <v>4</v>
      </c>
      <c r="CE30" s="284">
        <f t="shared" si="10"/>
        <v>3</v>
      </c>
      <c r="CF30" s="285">
        <f>(CD30-CE30)/CB30</f>
        <v>0.33333333333333331</v>
      </c>
      <c r="CG30" s="284">
        <f t="shared" si="11"/>
        <v>26</v>
      </c>
      <c r="CH30" s="284">
        <f t="shared" si="11"/>
        <v>25</v>
      </c>
      <c r="CI30" s="285">
        <f>(CG30-CH30)/CB30</f>
        <v>0.33333333333333331</v>
      </c>
      <c r="CJ30" s="286">
        <v>2</v>
      </c>
    </row>
    <row r="31" spans="2:88" ht="50.1" customHeight="1" thickBot="1">
      <c r="B31" s="292">
        <v>4</v>
      </c>
      <c r="C31" s="320" t="s">
        <v>383</v>
      </c>
      <c r="D31" s="320" t="s">
        <v>384</v>
      </c>
      <c r="E31" s="306"/>
      <c r="F31" s="282">
        <v>1</v>
      </c>
      <c r="G31" s="282">
        <v>0</v>
      </c>
      <c r="H31" s="282">
        <v>2</v>
      </c>
      <c r="I31" s="282">
        <v>0</v>
      </c>
      <c r="J31" s="282">
        <v>4</v>
      </c>
      <c r="K31" s="282">
        <v>2</v>
      </c>
      <c r="L31" s="282">
        <v>4</v>
      </c>
      <c r="M31" s="282">
        <v>2</v>
      </c>
      <c r="N31" s="282"/>
      <c r="O31" s="283"/>
      <c r="P31" s="281">
        <v>1</v>
      </c>
      <c r="Q31" s="282">
        <v>0</v>
      </c>
      <c r="R31" s="282">
        <v>2</v>
      </c>
      <c r="S31" s="282">
        <v>0</v>
      </c>
      <c r="T31" s="282">
        <v>4</v>
      </c>
      <c r="U31" s="282">
        <v>2</v>
      </c>
      <c r="V31" s="282">
        <v>5</v>
      </c>
      <c r="W31" s="282">
        <v>4</v>
      </c>
      <c r="X31" s="282"/>
      <c r="Y31" s="282"/>
      <c r="Z31" s="294">
        <v>1</v>
      </c>
      <c r="AA31" s="295">
        <v>0</v>
      </c>
      <c r="AB31" s="295">
        <v>2</v>
      </c>
      <c r="AC31" s="295">
        <v>0</v>
      </c>
      <c r="AD31" s="295">
        <v>5</v>
      </c>
      <c r="AE31" s="295">
        <v>3</v>
      </c>
      <c r="AF31" s="295">
        <v>5</v>
      </c>
      <c r="AG31" s="295">
        <v>4</v>
      </c>
      <c r="AH31" s="295"/>
      <c r="AI31" s="296"/>
      <c r="AJ31" s="279"/>
      <c r="AK31" s="279"/>
      <c r="AL31" s="279"/>
      <c r="AM31" s="279"/>
      <c r="AN31" s="279"/>
      <c r="AO31" s="279"/>
      <c r="AP31" s="279"/>
      <c r="AQ31" s="279"/>
      <c r="AR31" s="279"/>
      <c r="AS31" s="280"/>
      <c r="AT31" s="282"/>
      <c r="AU31" s="283"/>
      <c r="AV31" s="282"/>
      <c r="AW31" s="282"/>
      <c r="AX31" s="282"/>
      <c r="AY31" s="282"/>
      <c r="AZ31" s="282"/>
      <c r="BA31" s="282"/>
      <c r="BB31" s="282"/>
      <c r="BC31" s="282"/>
      <c r="BD31" s="282"/>
      <c r="BE31" s="282"/>
      <c r="BF31" s="281"/>
      <c r="BG31" s="282"/>
      <c r="BH31" s="282"/>
      <c r="BI31" s="282"/>
      <c r="BJ31" s="282"/>
      <c r="BK31" s="282"/>
      <c r="BL31" s="282"/>
      <c r="BM31" s="282"/>
      <c r="BN31" s="282"/>
      <c r="BO31" s="283"/>
      <c r="BP31" s="281"/>
      <c r="BQ31" s="282"/>
      <c r="BR31" s="282"/>
      <c r="BS31" s="282"/>
      <c r="BT31" s="282"/>
      <c r="BU31" s="282"/>
      <c r="BV31" s="282"/>
      <c r="BW31" s="282"/>
      <c r="BX31" s="282"/>
      <c r="BY31" s="283"/>
      <c r="BZ31" s="297">
        <f t="shared" si="9"/>
        <v>3</v>
      </c>
      <c r="CA31" s="297">
        <f t="shared" si="9"/>
        <v>0</v>
      </c>
      <c r="CB31" s="297">
        <v>3</v>
      </c>
      <c r="CC31" s="298">
        <f>(BZ31-CA31)/CB31</f>
        <v>1</v>
      </c>
      <c r="CD31" s="297">
        <f t="shared" si="10"/>
        <v>6</v>
      </c>
      <c r="CE31" s="297">
        <f t="shared" si="10"/>
        <v>0</v>
      </c>
      <c r="CF31" s="298">
        <f>(CD31-CE31)/CB31</f>
        <v>2</v>
      </c>
      <c r="CG31" s="297">
        <f t="shared" si="11"/>
        <v>27</v>
      </c>
      <c r="CH31" s="297">
        <f t="shared" si="11"/>
        <v>17</v>
      </c>
      <c r="CI31" s="298">
        <f>(CG31-CH31)/CB31</f>
        <v>3.3333333333333335</v>
      </c>
      <c r="CJ31" s="299">
        <v>1</v>
      </c>
    </row>
  </sheetData>
  <mergeCells count="2">
    <mergeCell ref="I1:AM2"/>
    <mergeCell ref="F5:AS5"/>
  </mergeCells>
  <pageMargins left="0.74803149606299202" right="0.74803149606299202" top="0.23622047244094499" bottom="0.23622047244094499" header="0" footer="0"/>
  <pageSetup scale="32" fitToHeight="2"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00B0F0"/>
    <pageSetUpPr fitToPage="1"/>
  </sheetPr>
  <dimension ref="A1:CJ43"/>
  <sheetViews>
    <sheetView topLeftCell="A2" zoomScale="40" zoomScaleNormal="50" zoomScaleSheetLayoutView="25" workbookViewId="0">
      <selection activeCell="CM9" sqref="CM9"/>
    </sheetView>
  </sheetViews>
  <sheetFormatPr defaultColWidth="11.42578125" defaultRowHeight="12.75"/>
  <cols>
    <col min="1" max="1" width="7" style="254" customWidth="1"/>
    <col min="2" max="2" width="7.140625" style="254" customWidth="1"/>
    <col min="3" max="3" width="43" style="254" customWidth="1"/>
    <col min="4" max="4" width="31" style="254" customWidth="1"/>
    <col min="5" max="5" width="9.85546875" style="254" hidden="1" customWidth="1"/>
    <col min="6" max="24" width="4.7109375" style="254" customWidth="1"/>
    <col min="25" max="25" width="4.28515625" style="254" customWidth="1"/>
    <col min="26" max="35" width="4.7109375" style="254" customWidth="1"/>
    <col min="36" max="45" width="4.7109375" style="254" hidden="1"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77.25" customHeight="1">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87" customHeight="1">
      <c r="C6" s="258"/>
      <c r="D6" s="517" t="s">
        <v>232</v>
      </c>
      <c r="E6" s="258"/>
      <c r="F6" s="258"/>
      <c r="G6" s="258"/>
      <c r="H6" s="258"/>
      <c r="I6" s="258"/>
      <c r="J6" s="258"/>
      <c r="K6" s="258"/>
      <c r="L6" s="258"/>
      <c r="M6" s="258"/>
      <c r="N6" s="258"/>
      <c r="O6" s="258"/>
      <c r="P6" s="258"/>
      <c r="Q6" s="258"/>
      <c r="R6" s="259" t="s">
        <v>490</v>
      </c>
      <c r="S6" s="258"/>
      <c r="T6" s="258"/>
      <c r="U6" s="258"/>
      <c r="V6" s="258"/>
      <c r="W6" s="258"/>
      <c r="X6" s="258"/>
      <c r="Y6" s="258"/>
    </row>
    <row r="7" spans="1:88" ht="30">
      <c r="A7" s="260"/>
      <c r="B7" s="258" t="s">
        <v>231</v>
      </c>
      <c r="C7" s="261"/>
      <c r="D7" s="261"/>
      <c r="E7" s="261"/>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13.5"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385</v>
      </c>
      <c r="D10" s="313" t="s">
        <v>386</v>
      </c>
      <c r="E10" s="278"/>
      <c r="F10" s="279"/>
      <c r="G10" s="279"/>
      <c r="H10" s="279"/>
      <c r="I10" s="279"/>
      <c r="J10" s="279"/>
      <c r="K10" s="279"/>
      <c r="L10" s="279"/>
      <c r="M10" s="279"/>
      <c r="N10" s="279"/>
      <c r="O10" s="280"/>
      <c r="P10" s="281">
        <v>1</v>
      </c>
      <c r="Q10" s="282">
        <v>0</v>
      </c>
      <c r="R10" s="282">
        <v>2</v>
      </c>
      <c r="S10" s="282">
        <v>0</v>
      </c>
      <c r="T10" s="282">
        <v>4</v>
      </c>
      <c r="U10" s="282">
        <v>0</v>
      </c>
      <c r="V10" s="282">
        <v>4</v>
      </c>
      <c r="W10" s="282">
        <v>0</v>
      </c>
      <c r="X10" s="282"/>
      <c r="Y10" s="282"/>
      <c r="Z10" s="281">
        <v>1</v>
      </c>
      <c r="AA10" s="282">
        <v>0</v>
      </c>
      <c r="AB10" s="282">
        <v>2</v>
      </c>
      <c r="AC10" s="282">
        <v>0</v>
      </c>
      <c r="AD10" s="282">
        <v>4</v>
      </c>
      <c r="AE10" s="282">
        <v>2</v>
      </c>
      <c r="AF10" s="282">
        <v>4</v>
      </c>
      <c r="AG10" s="282">
        <v>2</v>
      </c>
      <c r="AH10" s="282"/>
      <c r="AI10" s="283"/>
      <c r="AJ10" s="281"/>
      <c r="AK10" s="282"/>
      <c r="AL10" s="282"/>
      <c r="AM10" s="282"/>
      <c r="AN10" s="282"/>
      <c r="AO10" s="282"/>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2</v>
      </c>
      <c r="CA10" s="284">
        <f t="shared" si="0"/>
        <v>0</v>
      </c>
      <c r="CB10" s="284">
        <v>2</v>
      </c>
      <c r="CC10" s="285">
        <f>(BZ10-CA10)/CB10</f>
        <v>1</v>
      </c>
      <c r="CD10" s="284">
        <f t="shared" ref="CD10:CE13" si="1">H10+R10+AB10+AL10</f>
        <v>4</v>
      </c>
      <c r="CE10" s="284">
        <f t="shared" si="1"/>
        <v>0</v>
      </c>
      <c r="CF10" s="285">
        <f>(CD10-CE10)/CB10</f>
        <v>2</v>
      </c>
      <c r="CG10" s="284">
        <f t="shared" ref="CG10:CH13" si="2">J10+L10+N10+T10+V10+X10+AD10+AF10+AH10+AN10+AP10+AR10</f>
        <v>16</v>
      </c>
      <c r="CH10" s="284">
        <f t="shared" si="2"/>
        <v>4</v>
      </c>
      <c r="CI10" s="285">
        <f>(CG10-CH10)/CB10</f>
        <v>6</v>
      </c>
      <c r="CJ10" s="286">
        <v>1</v>
      </c>
    </row>
    <row r="11" spans="1:88" ht="50.1" customHeight="1" thickBot="1">
      <c r="A11" s="260"/>
      <c r="B11" s="276">
        <v>2</v>
      </c>
      <c r="C11" s="313" t="s">
        <v>387</v>
      </c>
      <c r="D11" s="313" t="s">
        <v>388</v>
      </c>
      <c r="E11" s="278"/>
      <c r="F11" s="282">
        <v>0</v>
      </c>
      <c r="G11" s="282">
        <v>1</v>
      </c>
      <c r="H11" s="282">
        <v>0</v>
      </c>
      <c r="I11" s="282">
        <v>2</v>
      </c>
      <c r="J11" s="282">
        <v>0</v>
      </c>
      <c r="K11" s="282">
        <v>4</v>
      </c>
      <c r="L11" s="282">
        <v>0</v>
      </c>
      <c r="M11" s="282">
        <v>4</v>
      </c>
      <c r="N11" s="282"/>
      <c r="O11" s="283"/>
      <c r="P11" s="279"/>
      <c r="Q11" s="279"/>
      <c r="R11" s="279"/>
      <c r="S11" s="279"/>
      <c r="T11" s="279"/>
      <c r="U11" s="279"/>
      <c r="V11" s="279"/>
      <c r="W11" s="279"/>
      <c r="X11" s="279"/>
      <c r="Y11" s="280"/>
      <c r="Z11" s="288">
        <v>0</v>
      </c>
      <c r="AA11" s="289">
        <v>1</v>
      </c>
      <c r="AB11" s="289">
        <v>0</v>
      </c>
      <c r="AC11" s="289">
        <v>2</v>
      </c>
      <c r="AD11" s="289">
        <v>3</v>
      </c>
      <c r="AE11" s="289">
        <v>5</v>
      </c>
      <c r="AF11" s="289">
        <v>0</v>
      </c>
      <c r="AG11" s="289">
        <v>4</v>
      </c>
      <c r="AH11" s="289"/>
      <c r="AI11" s="290"/>
      <c r="AJ11" s="281"/>
      <c r="AK11" s="282"/>
      <c r="AL11" s="282"/>
      <c r="AM11" s="282"/>
      <c r="AN11" s="282"/>
      <c r="AO11" s="282"/>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0</v>
      </c>
      <c r="CA11" s="284">
        <f t="shared" si="0"/>
        <v>2</v>
      </c>
      <c r="CB11" s="284">
        <v>2</v>
      </c>
      <c r="CC11" s="285">
        <f>(BZ11-CA11)/CB11</f>
        <v>-1</v>
      </c>
      <c r="CD11" s="284">
        <f t="shared" si="1"/>
        <v>0</v>
      </c>
      <c r="CE11" s="284">
        <f t="shared" si="1"/>
        <v>4</v>
      </c>
      <c r="CF11" s="285">
        <f>(CD11-CE11)/CB11</f>
        <v>-2</v>
      </c>
      <c r="CG11" s="284">
        <f t="shared" si="2"/>
        <v>3</v>
      </c>
      <c r="CH11" s="284">
        <f t="shared" si="2"/>
        <v>17</v>
      </c>
      <c r="CI11" s="285">
        <f>(CG11-CH11)/CB11</f>
        <v>-7</v>
      </c>
      <c r="CJ11" s="286">
        <v>3</v>
      </c>
    </row>
    <row r="12" spans="1:88" ht="50.1" customHeight="1" thickBot="1">
      <c r="A12" s="260"/>
      <c r="B12" s="276">
        <v>3</v>
      </c>
      <c r="C12" s="313" t="s">
        <v>389</v>
      </c>
      <c r="D12" s="313" t="s">
        <v>390</v>
      </c>
      <c r="E12" s="291"/>
      <c r="F12" s="282">
        <v>0</v>
      </c>
      <c r="G12" s="282">
        <v>1</v>
      </c>
      <c r="H12" s="282">
        <v>0</v>
      </c>
      <c r="I12" s="282">
        <v>2</v>
      </c>
      <c r="J12" s="282">
        <v>4</v>
      </c>
      <c r="K12" s="282">
        <v>2</v>
      </c>
      <c r="L12" s="282">
        <v>4</v>
      </c>
      <c r="M12" s="282"/>
      <c r="N12" s="282"/>
      <c r="O12" s="283"/>
      <c r="P12" s="281">
        <v>1</v>
      </c>
      <c r="Q12" s="282">
        <v>0</v>
      </c>
      <c r="R12" s="282">
        <v>2</v>
      </c>
      <c r="S12" s="282">
        <v>0</v>
      </c>
      <c r="T12" s="282">
        <v>5</v>
      </c>
      <c r="U12" s="282">
        <v>3</v>
      </c>
      <c r="V12" s="282">
        <v>4</v>
      </c>
      <c r="W12" s="282">
        <v>0</v>
      </c>
      <c r="X12" s="282"/>
      <c r="Y12" s="282"/>
      <c r="Z12" s="279"/>
      <c r="AA12" s="279"/>
      <c r="AB12" s="279"/>
      <c r="AC12" s="279"/>
      <c r="AD12" s="279"/>
      <c r="AE12" s="279"/>
      <c r="AF12" s="279"/>
      <c r="AG12" s="279"/>
      <c r="AH12" s="279"/>
      <c r="AI12" s="280"/>
      <c r="AJ12" s="281"/>
      <c r="AK12" s="282"/>
      <c r="AL12" s="282"/>
      <c r="AM12" s="282"/>
      <c r="AN12" s="282"/>
      <c r="AO12" s="282"/>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84">
        <f t="shared" si="0"/>
        <v>1</v>
      </c>
      <c r="CA12" s="284">
        <f t="shared" si="0"/>
        <v>1</v>
      </c>
      <c r="CB12" s="284">
        <v>2</v>
      </c>
      <c r="CC12" s="285">
        <f>(BZ12-CA12)/CB12</f>
        <v>0</v>
      </c>
      <c r="CD12" s="284">
        <f t="shared" si="1"/>
        <v>2</v>
      </c>
      <c r="CE12" s="284">
        <f t="shared" si="1"/>
        <v>2</v>
      </c>
      <c r="CF12" s="285">
        <f>(CD12-CE12)/CB12</f>
        <v>0</v>
      </c>
      <c r="CG12" s="284">
        <f t="shared" si="2"/>
        <v>17</v>
      </c>
      <c r="CH12" s="284">
        <f t="shared" si="2"/>
        <v>5</v>
      </c>
      <c r="CI12" s="285">
        <f>(CG12-CH12)/CB12</f>
        <v>6</v>
      </c>
      <c r="CJ12" s="286">
        <v>2</v>
      </c>
    </row>
    <row r="13" spans="1:88" ht="50.1" hidden="1" customHeight="1" thickBot="1">
      <c r="A13" s="260"/>
      <c r="B13" s="292">
        <v>4</v>
      </c>
      <c r="C13" s="314"/>
      <c r="D13" s="314"/>
      <c r="E13" s="293"/>
      <c r="F13" s="282"/>
      <c r="G13" s="282"/>
      <c r="H13" s="282"/>
      <c r="I13" s="282"/>
      <c r="J13" s="282"/>
      <c r="K13" s="282"/>
      <c r="L13" s="282"/>
      <c r="M13" s="282"/>
      <c r="N13" s="282"/>
      <c r="O13" s="283"/>
      <c r="P13" s="281"/>
      <c r="Q13" s="282"/>
      <c r="R13" s="282"/>
      <c r="S13" s="282"/>
      <c r="T13" s="282"/>
      <c r="U13" s="282"/>
      <c r="V13" s="282"/>
      <c r="W13" s="282"/>
      <c r="X13" s="282"/>
      <c r="Y13" s="282"/>
      <c r="Z13" s="294"/>
      <c r="AA13" s="295"/>
      <c r="AB13" s="295"/>
      <c r="AC13" s="295"/>
      <c r="AD13" s="295"/>
      <c r="AE13" s="295"/>
      <c r="AF13" s="295"/>
      <c r="AG13" s="295"/>
      <c r="AH13" s="295"/>
      <c r="AI13" s="296"/>
      <c r="AJ13" s="279"/>
      <c r="AK13" s="279"/>
      <c r="AL13" s="279"/>
      <c r="AM13" s="279"/>
      <c r="AN13" s="279"/>
      <c r="AO13" s="279"/>
      <c r="AP13" s="279"/>
      <c r="AQ13" s="279"/>
      <c r="AR13" s="279"/>
      <c r="AS13" s="280"/>
      <c r="AT13" s="282"/>
      <c r="AU13" s="283"/>
      <c r="AV13" s="282"/>
      <c r="AW13" s="282"/>
      <c r="AX13" s="282"/>
      <c r="AY13" s="282"/>
      <c r="AZ13" s="282"/>
      <c r="BA13" s="282"/>
      <c r="BB13" s="282"/>
      <c r="BC13" s="282"/>
      <c r="BD13" s="282"/>
      <c r="BE13" s="282"/>
      <c r="BF13" s="281"/>
      <c r="BG13" s="282"/>
      <c r="BH13" s="282"/>
      <c r="BI13" s="282"/>
      <c r="BJ13" s="282"/>
      <c r="BK13" s="282"/>
      <c r="BL13" s="282"/>
      <c r="BM13" s="282"/>
      <c r="BN13" s="282"/>
      <c r="BO13" s="283"/>
      <c r="BP13" s="281"/>
      <c r="BQ13" s="282"/>
      <c r="BR13" s="282"/>
      <c r="BS13" s="282"/>
      <c r="BT13" s="282"/>
      <c r="BU13" s="282"/>
      <c r="BV13" s="282"/>
      <c r="BW13" s="282"/>
      <c r="BX13" s="282"/>
      <c r="BY13" s="283"/>
      <c r="BZ13" s="297">
        <f t="shared" si="0"/>
        <v>0</v>
      </c>
      <c r="CA13" s="297">
        <f t="shared" si="0"/>
        <v>0</v>
      </c>
      <c r="CB13" s="297">
        <v>2</v>
      </c>
      <c r="CC13" s="298">
        <f>(BZ13-CA13)/CB13</f>
        <v>0</v>
      </c>
      <c r="CD13" s="297">
        <f t="shared" si="1"/>
        <v>0</v>
      </c>
      <c r="CE13" s="297">
        <f t="shared" si="1"/>
        <v>0</v>
      </c>
      <c r="CF13" s="298">
        <f>(CD13-CE13)/CB13</f>
        <v>0</v>
      </c>
      <c r="CG13" s="297">
        <f t="shared" si="2"/>
        <v>0</v>
      </c>
      <c r="CH13" s="297">
        <f t="shared" si="2"/>
        <v>0</v>
      </c>
      <c r="CI13" s="298">
        <f>(CG13-CH13)/CB13</f>
        <v>0</v>
      </c>
      <c r="CJ13" s="299"/>
    </row>
    <row r="14" spans="1:88" ht="69.9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313" t="s">
        <v>391</v>
      </c>
      <c r="D16" s="313" t="s">
        <v>392</v>
      </c>
      <c r="E16" s="278"/>
      <c r="F16" s="279"/>
      <c r="G16" s="279"/>
      <c r="H16" s="279"/>
      <c r="I16" s="279"/>
      <c r="J16" s="279"/>
      <c r="K16" s="279"/>
      <c r="L16" s="279"/>
      <c r="M16" s="279"/>
      <c r="N16" s="279"/>
      <c r="O16" s="280"/>
      <c r="P16" s="281">
        <v>0</v>
      </c>
      <c r="Q16" s="282">
        <v>1</v>
      </c>
      <c r="R16" s="282">
        <v>0</v>
      </c>
      <c r="S16" s="282">
        <v>2</v>
      </c>
      <c r="T16" s="282">
        <v>0</v>
      </c>
      <c r="U16" s="282">
        <v>4</v>
      </c>
      <c r="V16" s="282">
        <v>4</v>
      </c>
      <c r="W16" s="282">
        <v>5</v>
      </c>
      <c r="X16" s="282"/>
      <c r="Y16" s="282"/>
      <c r="Z16" s="281">
        <v>0</v>
      </c>
      <c r="AA16" s="282">
        <v>1</v>
      </c>
      <c r="AB16" s="282">
        <v>0</v>
      </c>
      <c r="AC16" s="282">
        <v>2</v>
      </c>
      <c r="AD16" s="282">
        <v>2</v>
      </c>
      <c r="AE16" s="282">
        <v>4</v>
      </c>
      <c r="AF16" s="282">
        <v>2</v>
      </c>
      <c r="AG16" s="282">
        <v>4</v>
      </c>
      <c r="AH16" s="282"/>
      <c r="AI16" s="283"/>
      <c r="AJ16" s="281"/>
      <c r="AK16" s="282"/>
      <c r="AL16" s="282"/>
      <c r="AM16" s="282"/>
      <c r="AN16" s="282"/>
      <c r="AO16" s="282"/>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0</v>
      </c>
      <c r="CA16" s="284">
        <f t="shared" si="3"/>
        <v>2</v>
      </c>
      <c r="CB16" s="284">
        <v>2</v>
      </c>
      <c r="CC16" s="285">
        <f>(BZ16-CA16)/CB16</f>
        <v>-1</v>
      </c>
      <c r="CD16" s="284">
        <f t="shared" ref="CD16:CE19" si="4">H16+R16+AB16+AL16</f>
        <v>0</v>
      </c>
      <c r="CE16" s="284">
        <f t="shared" si="4"/>
        <v>4</v>
      </c>
      <c r="CF16" s="285">
        <f>(CD16-CE16)/CB16</f>
        <v>-2</v>
      </c>
      <c r="CG16" s="284">
        <f t="shared" ref="CG16:CH19" si="5">J16+L16+N16+T16+V16+X16+AD16+AF16+AH16+AN16+AP16+AR16</f>
        <v>8</v>
      </c>
      <c r="CH16" s="284">
        <f t="shared" si="5"/>
        <v>17</v>
      </c>
      <c r="CI16" s="285">
        <f>(CG16-CH16)/CB16</f>
        <v>-4.5</v>
      </c>
      <c r="CJ16" s="286">
        <v>3</v>
      </c>
    </row>
    <row r="17" spans="2:88" ht="50.1" customHeight="1" thickBot="1">
      <c r="B17" s="276">
        <v>2</v>
      </c>
      <c r="C17" s="313" t="s">
        <v>282</v>
      </c>
      <c r="D17" s="313" t="s">
        <v>269</v>
      </c>
      <c r="E17" s="278"/>
      <c r="F17" s="282">
        <v>1</v>
      </c>
      <c r="G17" s="282">
        <v>0</v>
      </c>
      <c r="H17" s="282">
        <v>2</v>
      </c>
      <c r="I17" s="282">
        <v>0</v>
      </c>
      <c r="J17" s="282">
        <v>4</v>
      </c>
      <c r="K17" s="282">
        <v>0</v>
      </c>
      <c r="L17" s="282">
        <v>5</v>
      </c>
      <c r="M17" s="282">
        <v>4</v>
      </c>
      <c r="N17" s="282"/>
      <c r="O17" s="283"/>
      <c r="P17" s="279"/>
      <c r="Q17" s="279"/>
      <c r="R17" s="279"/>
      <c r="S17" s="279"/>
      <c r="T17" s="279"/>
      <c r="U17" s="279"/>
      <c r="V17" s="279"/>
      <c r="W17" s="279"/>
      <c r="X17" s="279"/>
      <c r="Y17" s="280"/>
      <c r="Z17" s="288">
        <v>0</v>
      </c>
      <c r="AA17" s="289">
        <v>1</v>
      </c>
      <c r="AB17" s="289">
        <v>0</v>
      </c>
      <c r="AC17" s="289">
        <v>2</v>
      </c>
      <c r="AD17" s="289">
        <v>1</v>
      </c>
      <c r="AE17" s="289">
        <v>4</v>
      </c>
      <c r="AF17" s="289">
        <v>1</v>
      </c>
      <c r="AG17" s="289">
        <v>4</v>
      </c>
      <c r="AH17" s="289"/>
      <c r="AI17" s="290"/>
      <c r="AJ17" s="281"/>
      <c r="AK17" s="282"/>
      <c r="AL17" s="282"/>
      <c r="AM17" s="282"/>
      <c r="AN17" s="282"/>
      <c r="AO17" s="282"/>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1</v>
      </c>
      <c r="CA17" s="284">
        <f t="shared" si="3"/>
        <v>1</v>
      </c>
      <c r="CB17" s="284">
        <v>2</v>
      </c>
      <c r="CC17" s="285">
        <f>(BZ17-CA17)/CB17</f>
        <v>0</v>
      </c>
      <c r="CD17" s="284">
        <f t="shared" si="4"/>
        <v>2</v>
      </c>
      <c r="CE17" s="284">
        <f t="shared" si="4"/>
        <v>2</v>
      </c>
      <c r="CF17" s="285">
        <f>(CD17-CE17)/CB17</f>
        <v>0</v>
      </c>
      <c r="CG17" s="284">
        <f t="shared" si="5"/>
        <v>11</v>
      </c>
      <c r="CH17" s="284">
        <f t="shared" si="5"/>
        <v>12</v>
      </c>
      <c r="CI17" s="285">
        <f>(CG17-CH17)/CB17</f>
        <v>-0.5</v>
      </c>
      <c r="CJ17" s="286">
        <v>2</v>
      </c>
    </row>
    <row r="18" spans="2:88" ht="50.1" customHeight="1" thickBot="1">
      <c r="B18" s="276">
        <v>3</v>
      </c>
      <c r="C18" s="313" t="s">
        <v>393</v>
      </c>
      <c r="D18" s="313" t="s">
        <v>394</v>
      </c>
      <c r="E18" s="291"/>
      <c r="F18" s="282">
        <v>1</v>
      </c>
      <c r="G18" s="282">
        <v>0</v>
      </c>
      <c r="H18" s="282">
        <v>2</v>
      </c>
      <c r="I18" s="282">
        <v>0</v>
      </c>
      <c r="J18" s="282">
        <v>4</v>
      </c>
      <c r="K18" s="282">
        <v>2</v>
      </c>
      <c r="L18" s="282">
        <v>4</v>
      </c>
      <c r="M18" s="282">
        <v>2</v>
      </c>
      <c r="N18" s="282"/>
      <c r="O18" s="283"/>
      <c r="P18" s="281">
        <v>1</v>
      </c>
      <c r="Q18" s="282">
        <v>0</v>
      </c>
      <c r="R18" s="282">
        <v>2</v>
      </c>
      <c r="S18" s="282">
        <v>0</v>
      </c>
      <c r="T18" s="282">
        <v>4</v>
      </c>
      <c r="U18" s="282">
        <v>1</v>
      </c>
      <c r="V18" s="282">
        <v>4</v>
      </c>
      <c r="W18" s="282">
        <v>1</v>
      </c>
      <c r="X18" s="282"/>
      <c r="Y18" s="282"/>
      <c r="Z18" s="279"/>
      <c r="AA18" s="279"/>
      <c r="AB18" s="279"/>
      <c r="AC18" s="279"/>
      <c r="AD18" s="279"/>
      <c r="AE18" s="279"/>
      <c r="AF18" s="279"/>
      <c r="AG18" s="279"/>
      <c r="AH18" s="279"/>
      <c r="AI18" s="280"/>
      <c r="AJ18" s="281"/>
      <c r="AK18" s="282"/>
      <c r="AL18" s="282"/>
      <c r="AM18" s="282"/>
      <c r="AN18" s="282"/>
      <c r="AO18" s="282"/>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84">
        <f t="shared" si="3"/>
        <v>2</v>
      </c>
      <c r="CA18" s="284">
        <f t="shared" si="3"/>
        <v>0</v>
      </c>
      <c r="CB18" s="284">
        <v>2</v>
      </c>
      <c r="CC18" s="285">
        <f>(BZ18-CA18)/CB18</f>
        <v>1</v>
      </c>
      <c r="CD18" s="284">
        <f t="shared" si="4"/>
        <v>4</v>
      </c>
      <c r="CE18" s="284">
        <f t="shared" si="4"/>
        <v>0</v>
      </c>
      <c r="CF18" s="285">
        <f>(CD18-CE18)/CB18</f>
        <v>2</v>
      </c>
      <c r="CG18" s="284">
        <f t="shared" si="5"/>
        <v>16</v>
      </c>
      <c r="CH18" s="284">
        <f t="shared" si="5"/>
        <v>6</v>
      </c>
      <c r="CI18" s="285">
        <f>(CG18-CH18)/CB18</f>
        <v>5</v>
      </c>
      <c r="CJ18" s="286">
        <v>1</v>
      </c>
    </row>
    <row r="19" spans="2:88" ht="50.1" hidden="1" customHeight="1" thickBot="1">
      <c r="B19" s="292">
        <v>4</v>
      </c>
      <c r="C19" s="315"/>
      <c r="D19" s="315"/>
      <c r="E19" s="305"/>
      <c r="F19" s="282"/>
      <c r="G19" s="282"/>
      <c r="H19" s="282"/>
      <c r="I19" s="282"/>
      <c r="J19" s="282"/>
      <c r="K19" s="282"/>
      <c r="L19" s="282"/>
      <c r="M19" s="282"/>
      <c r="N19" s="282"/>
      <c r="O19" s="283"/>
      <c r="P19" s="281"/>
      <c r="Q19" s="282"/>
      <c r="R19" s="282"/>
      <c r="S19" s="282"/>
      <c r="T19" s="282"/>
      <c r="U19" s="282"/>
      <c r="V19" s="282"/>
      <c r="W19" s="282"/>
      <c r="X19" s="282"/>
      <c r="Y19" s="282"/>
      <c r="Z19" s="294"/>
      <c r="AA19" s="295"/>
      <c r="AB19" s="295"/>
      <c r="AC19" s="295"/>
      <c r="AD19" s="295"/>
      <c r="AE19" s="295"/>
      <c r="AF19" s="295"/>
      <c r="AG19" s="295"/>
      <c r="AH19" s="295"/>
      <c r="AI19" s="296"/>
      <c r="AJ19" s="279"/>
      <c r="AK19" s="279"/>
      <c r="AL19" s="279"/>
      <c r="AM19" s="279"/>
      <c r="AN19" s="279"/>
      <c r="AO19" s="279"/>
      <c r="AP19" s="279"/>
      <c r="AQ19" s="279"/>
      <c r="AR19" s="279"/>
      <c r="AS19" s="280"/>
      <c r="AT19" s="282"/>
      <c r="AU19" s="283"/>
      <c r="AV19" s="282"/>
      <c r="AW19" s="282"/>
      <c r="AX19" s="282"/>
      <c r="AY19" s="282"/>
      <c r="AZ19" s="282"/>
      <c r="BA19" s="282"/>
      <c r="BB19" s="282"/>
      <c r="BC19" s="282"/>
      <c r="BD19" s="282"/>
      <c r="BE19" s="282"/>
      <c r="BF19" s="281"/>
      <c r="BG19" s="282"/>
      <c r="BH19" s="282"/>
      <c r="BI19" s="282"/>
      <c r="BJ19" s="282"/>
      <c r="BK19" s="282"/>
      <c r="BL19" s="282"/>
      <c r="BM19" s="282"/>
      <c r="BN19" s="282"/>
      <c r="BO19" s="283"/>
      <c r="BP19" s="281"/>
      <c r="BQ19" s="282"/>
      <c r="BR19" s="282"/>
      <c r="BS19" s="282"/>
      <c r="BT19" s="282"/>
      <c r="BU19" s="282"/>
      <c r="BV19" s="282"/>
      <c r="BW19" s="282"/>
      <c r="BX19" s="282"/>
      <c r="BY19" s="283"/>
      <c r="BZ19" s="297">
        <f t="shared" si="3"/>
        <v>0</v>
      </c>
      <c r="CA19" s="297">
        <f t="shared" si="3"/>
        <v>0</v>
      </c>
      <c r="CB19" s="297">
        <v>2</v>
      </c>
      <c r="CC19" s="298">
        <f>(BZ19-CA19)/CB19</f>
        <v>0</v>
      </c>
      <c r="CD19" s="297">
        <f t="shared" si="4"/>
        <v>0</v>
      </c>
      <c r="CE19" s="297">
        <f t="shared" si="4"/>
        <v>0</v>
      </c>
      <c r="CF19" s="298">
        <f>(CD19-CE19)/CB19</f>
        <v>0</v>
      </c>
      <c r="CG19" s="297">
        <f t="shared" si="5"/>
        <v>0</v>
      </c>
      <c r="CH19" s="297">
        <f t="shared" si="5"/>
        <v>0</v>
      </c>
      <c r="CI19" s="298">
        <f>(CG19-CH19)/CB19</f>
        <v>0</v>
      </c>
      <c r="CJ19" s="299"/>
    </row>
    <row r="20" spans="2:88" ht="69.95" customHeight="1" thickBot="1">
      <c r="B20" s="258" t="s">
        <v>258</v>
      </c>
      <c r="C20" s="300"/>
      <c r="D20" s="300"/>
      <c r="E20" s="301"/>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3"/>
      <c r="CA20" s="303"/>
      <c r="CB20" s="303"/>
      <c r="CC20" s="304"/>
      <c r="CD20" s="303"/>
      <c r="CE20" s="303"/>
      <c r="CF20" s="304"/>
      <c r="CG20" s="303"/>
      <c r="CH20" s="303"/>
      <c r="CI20" s="304"/>
      <c r="CJ20" s="304"/>
    </row>
    <row r="21" spans="2:88" ht="137.25" thickBot="1">
      <c r="B21" s="264"/>
      <c r="C21" s="265" t="s">
        <v>233</v>
      </c>
      <c r="D21" s="265"/>
      <c r="E21" s="266" t="s">
        <v>234</v>
      </c>
      <c r="F21" s="267" t="s">
        <v>235</v>
      </c>
      <c r="G21" s="267" t="s">
        <v>236</v>
      </c>
      <c r="H21" s="267" t="s">
        <v>237</v>
      </c>
      <c r="I21" s="267" t="s">
        <v>238</v>
      </c>
      <c r="J21" s="268" t="s">
        <v>239</v>
      </c>
      <c r="K21" s="269"/>
      <c r="L21" s="269"/>
      <c r="M21" s="269"/>
      <c r="N21" s="269"/>
      <c r="O21" s="270"/>
      <c r="P21" s="267" t="s">
        <v>235</v>
      </c>
      <c r="Q21" s="267" t="s">
        <v>236</v>
      </c>
      <c r="R21" s="267" t="s">
        <v>237</v>
      </c>
      <c r="S21" s="267" t="s">
        <v>238</v>
      </c>
      <c r="T21" s="268" t="s">
        <v>239</v>
      </c>
      <c r="U21" s="269"/>
      <c r="V21" s="269"/>
      <c r="W21" s="269"/>
      <c r="X21" s="269"/>
      <c r="Y21" s="269"/>
      <c r="Z21" s="271" t="s">
        <v>235</v>
      </c>
      <c r="AA21" s="267" t="s">
        <v>236</v>
      </c>
      <c r="AB21" s="267" t="s">
        <v>237</v>
      </c>
      <c r="AC21" s="267"/>
      <c r="AD21" s="268" t="s">
        <v>239</v>
      </c>
      <c r="AE21" s="269"/>
      <c r="AF21" s="269"/>
      <c r="AG21" s="269"/>
      <c r="AH21" s="269"/>
      <c r="AI21" s="270"/>
      <c r="AJ21" s="267" t="s">
        <v>235</v>
      </c>
      <c r="AK21" s="267" t="s">
        <v>236</v>
      </c>
      <c r="AL21" s="267" t="s">
        <v>237</v>
      </c>
      <c r="AM21" s="267" t="s">
        <v>238</v>
      </c>
      <c r="AN21" s="268" t="s">
        <v>239</v>
      </c>
      <c r="AO21" s="269"/>
      <c r="AP21" s="269"/>
      <c r="AQ21" s="269"/>
      <c r="AR21" s="269"/>
      <c r="AS21" s="270"/>
      <c r="AT21" s="269"/>
      <c r="AU21" s="270"/>
      <c r="AV21" s="269"/>
      <c r="AW21" s="269"/>
      <c r="AX21" s="269"/>
      <c r="AY21" s="269"/>
      <c r="AZ21" s="269"/>
      <c r="BA21" s="269"/>
      <c r="BB21" s="269"/>
      <c r="BC21" s="269"/>
      <c r="BD21" s="269"/>
      <c r="BE21" s="269"/>
      <c r="BF21" s="272"/>
      <c r="BG21" s="269"/>
      <c r="BH21" s="269"/>
      <c r="BI21" s="269"/>
      <c r="BJ21" s="269"/>
      <c r="BK21" s="269"/>
      <c r="BL21" s="269"/>
      <c r="BM21" s="269"/>
      <c r="BN21" s="269"/>
      <c r="BO21" s="270"/>
      <c r="BP21" s="272"/>
      <c r="BQ21" s="269"/>
      <c r="BR21" s="269"/>
      <c r="BS21" s="269"/>
      <c r="BT21" s="269"/>
      <c r="BU21" s="269"/>
      <c r="BV21" s="269"/>
      <c r="BW21" s="269"/>
      <c r="BX21" s="269"/>
      <c r="BY21" s="270"/>
      <c r="BZ21" s="273" t="s">
        <v>235</v>
      </c>
      <c r="CA21" s="273" t="s">
        <v>236</v>
      </c>
      <c r="CB21" s="273" t="s">
        <v>240</v>
      </c>
      <c r="CC21" s="274" t="s">
        <v>259</v>
      </c>
      <c r="CD21" s="273" t="s">
        <v>237</v>
      </c>
      <c r="CE21" s="273" t="s">
        <v>238</v>
      </c>
      <c r="CF21" s="274" t="s">
        <v>242</v>
      </c>
      <c r="CG21" s="273" t="s">
        <v>243</v>
      </c>
      <c r="CH21" s="273" t="s">
        <v>244</v>
      </c>
      <c r="CI21" s="274" t="s">
        <v>260</v>
      </c>
      <c r="CJ21" s="275" t="s">
        <v>246</v>
      </c>
    </row>
    <row r="22" spans="2:88" ht="50.1" customHeight="1" thickBot="1">
      <c r="B22" s="276">
        <v>1</v>
      </c>
      <c r="C22" s="319" t="s">
        <v>395</v>
      </c>
      <c r="D22" s="313" t="s">
        <v>310</v>
      </c>
      <c r="E22" s="291"/>
      <c r="F22" s="279"/>
      <c r="G22" s="279"/>
      <c r="H22" s="279"/>
      <c r="I22" s="279"/>
      <c r="J22" s="279"/>
      <c r="K22" s="279"/>
      <c r="L22" s="279"/>
      <c r="M22" s="279"/>
      <c r="N22" s="279"/>
      <c r="O22" s="280"/>
      <c r="P22" s="281">
        <v>1</v>
      </c>
      <c r="Q22" s="282">
        <v>0</v>
      </c>
      <c r="R22" s="282">
        <v>2</v>
      </c>
      <c r="S22" s="282">
        <v>0</v>
      </c>
      <c r="T22" s="282">
        <v>4</v>
      </c>
      <c r="U22" s="282">
        <v>1</v>
      </c>
      <c r="V22" s="282">
        <v>4</v>
      </c>
      <c r="W22" s="282">
        <v>0</v>
      </c>
      <c r="X22" s="282"/>
      <c r="Y22" s="282"/>
      <c r="Z22" s="281">
        <v>1</v>
      </c>
      <c r="AA22" s="282">
        <v>0</v>
      </c>
      <c r="AB22" s="282">
        <v>2</v>
      </c>
      <c r="AC22" s="282">
        <v>0</v>
      </c>
      <c r="AD22" s="282">
        <v>4</v>
      </c>
      <c r="AE22" s="282">
        <v>2</v>
      </c>
      <c r="AF22" s="282">
        <v>4</v>
      </c>
      <c r="AG22" s="282">
        <v>0</v>
      </c>
      <c r="AH22" s="282"/>
      <c r="AI22" s="283"/>
      <c r="AJ22" s="281"/>
      <c r="AK22" s="282"/>
      <c r="AL22" s="282"/>
      <c r="AM22" s="282"/>
      <c r="AN22" s="282"/>
      <c r="AO22" s="282"/>
      <c r="AP22" s="282"/>
      <c r="AQ22" s="282"/>
      <c r="AR22" s="282"/>
      <c r="AS22" s="283"/>
      <c r="AT22" s="282"/>
      <c r="AU22" s="283"/>
      <c r="AV22" s="282"/>
      <c r="AW22" s="282"/>
      <c r="AX22" s="282"/>
      <c r="AY22" s="282"/>
      <c r="AZ22" s="282"/>
      <c r="BA22" s="282"/>
      <c r="BB22" s="282"/>
      <c r="BC22" s="282"/>
      <c r="BD22" s="282"/>
      <c r="BE22" s="282"/>
      <c r="BF22" s="281"/>
      <c r="BG22" s="282"/>
      <c r="BH22" s="282"/>
      <c r="BI22" s="282"/>
      <c r="BJ22" s="282"/>
      <c r="BK22" s="282"/>
      <c r="BL22" s="282"/>
      <c r="BM22" s="282"/>
      <c r="BN22" s="282"/>
      <c r="BO22" s="283"/>
      <c r="BP22" s="281"/>
      <c r="BQ22" s="282"/>
      <c r="BR22" s="282"/>
      <c r="BS22" s="282"/>
      <c r="BT22" s="282"/>
      <c r="BU22" s="282"/>
      <c r="BV22" s="282"/>
      <c r="BW22" s="282"/>
      <c r="BX22" s="282"/>
      <c r="BY22" s="283"/>
      <c r="BZ22" s="284">
        <f t="shared" ref="BZ22:CA25" si="6">F22+P22+Z22+AJ22</f>
        <v>2</v>
      </c>
      <c r="CA22" s="284">
        <f t="shared" si="6"/>
        <v>0</v>
      </c>
      <c r="CB22" s="284">
        <v>2</v>
      </c>
      <c r="CC22" s="285">
        <f>(BZ22-CA22)/CB22</f>
        <v>1</v>
      </c>
      <c r="CD22" s="284">
        <f t="shared" ref="CD22:CE25" si="7">H22+R22+AB22+AL22</f>
        <v>4</v>
      </c>
      <c r="CE22" s="284">
        <f t="shared" si="7"/>
        <v>0</v>
      </c>
      <c r="CF22" s="285">
        <f>(CD22-CE22)/CB22</f>
        <v>2</v>
      </c>
      <c r="CG22" s="284">
        <f t="shared" ref="CG22:CH25" si="8">J22+L22+N22+T22+V22+X22+AD22+AF22+AH22+AN22+AP22+AR22</f>
        <v>16</v>
      </c>
      <c r="CH22" s="284">
        <f t="shared" si="8"/>
        <v>3</v>
      </c>
      <c r="CI22" s="285">
        <f>(CG22-CH22)/CB22</f>
        <v>6.5</v>
      </c>
      <c r="CJ22" s="286">
        <v>1</v>
      </c>
    </row>
    <row r="23" spans="2:88" ht="50.1" customHeight="1" thickBot="1">
      <c r="B23" s="276">
        <v>2</v>
      </c>
      <c r="C23" s="313" t="s">
        <v>396</v>
      </c>
      <c r="D23" s="313" t="s">
        <v>397</v>
      </c>
      <c r="E23" s="291"/>
      <c r="F23" s="282">
        <v>0</v>
      </c>
      <c r="G23" s="282">
        <v>1</v>
      </c>
      <c r="H23" s="282">
        <v>0</v>
      </c>
      <c r="I23" s="282">
        <v>2</v>
      </c>
      <c r="J23" s="282">
        <v>1</v>
      </c>
      <c r="K23" s="282">
        <v>4</v>
      </c>
      <c r="L23" s="282">
        <v>0</v>
      </c>
      <c r="M23" s="282">
        <v>4</v>
      </c>
      <c r="N23" s="282"/>
      <c r="O23" s="283"/>
      <c r="P23" s="279"/>
      <c r="Q23" s="279"/>
      <c r="R23" s="279"/>
      <c r="S23" s="279"/>
      <c r="T23" s="279"/>
      <c r="U23" s="279"/>
      <c r="V23" s="279"/>
      <c r="W23" s="279"/>
      <c r="X23" s="279"/>
      <c r="Y23" s="280"/>
      <c r="Z23" s="288">
        <v>0</v>
      </c>
      <c r="AA23" s="289">
        <v>1</v>
      </c>
      <c r="AB23" s="289">
        <v>1</v>
      </c>
      <c r="AC23" s="289">
        <v>2</v>
      </c>
      <c r="AD23" s="289">
        <v>4</v>
      </c>
      <c r="AE23" s="289">
        <v>2</v>
      </c>
      <c r="AF23" s="289">
        <v>2</v>
      </c>
      <c r="AG23" s="289">
        <v>4</v>
      </c>
      <c r="AH23" s="289">
        <v>4</v>
      </c>
      <c r="AI23" s="290">
        <v>5</v>
      </c>
      <c r="AJ23" s="281"/>
      <c r="AK23" s="282"/>
      <c r="AL23" s="282"/>
      <c r="AM23" s="282"/>
      <c r="AN23" s="282"/>
      <c r="AO23" s="282"/>
      <c r="AP23" s="282"/>
      <c r="AQ23" s="282"/>
      <c r="AR23" s="282"/>
      <c r="AS23" s="283"/>
      <c r="AT23" s="282"/>
      <c r="AU23" s="283"/>
      <c r="AV23" s="282"/>
      <c r="AW23" s="282"/>
      <c r="AX23" s="282"/>
      <c r="AY23" s="282"/>
      <c r="AZ23" s="282"/>
      <c r="BA23" s="282"/>
      <c r="BB23" s="282"/>
      <c r="BC23" s="282"/>
      <c r="BD23" s="282"/>
      <c r="BE23" s="282"/>
      <c r="BF23" s="281"/>
      <c r="BG23" s="282"/>
      <c r="BH23" s="282"/>
      <c r="BI23" s="282"/>
      <c r="BJ23" s="282"/>
      <c r="BK23" s="282"/>
      <c r="BL23" s="282"/>
      <c r="BM23" s="282"/>
      <c r="BN23" s="282"/>
      <c r="BO23" s="283"/>
      <c r="BP23" s="281"/>
      <c r="BQ23" s="282"/>
      <c r="BR23" s="282"/>
      <c r="BS23" s="282"/>
      <c r="BT23" s="282"/>
      <c r="BU23" s="282"/>
      <c r="BV23" s="282"/>
      <c r="BW23" s="282"/>
      <c r="BX23" s="282"/>
      <c r="BY23" s="283"/>
      <c r="BZ23" s="284">
        <f t="shared" si="6"/>
        <v>0</v>
      </c>
      <c r="CA23" s="284">
        <f t="shared" si="6"/>
        <v>2</v>
      </c>
      <c r="CB23" s="284">
        <v>2</v>
      </c>
      <c r="CC23" s="285">
        <f>(BZ23-CA23)/CB23</f>
        <v>-1</v>
      </c>
      <c r="CD23" s="284">
        <f t="shared" si="7"/>
        <v>1</v>
      </c>
      <c r="CE23" s="284">
        <f t="shared" si="7"/>
        <v>4</v>
      </c>
      <c r="CF23" s="285">
        <f>(CD23-CE23)/CB23</f>
        <v>-1.5</v>
      </c>
      <c r="CG23" s="284">
        <f t="shared" si="8"/>
        <v>11</v>
      </c>
      <c r="CH23" s="284">
        <f t="shared" si="8"/>
        <v>19</v>
      </c>
      <c r="CI23" s="285">
        <f>(CG23-CH23)/CB23</f>
        <v>-4</v>
      </c>
      <c r="CJ23" s="286">
        <v>3</v>
      </c>
    </row>
    <row r="24" spans="2:88" ht="50.1" customHeight="1" thickBot="1">
      <c r="B24" s="276">
        <v>3</v>
      </c>
      <c r="C24" s="313" t="s">
        <v>398</v>
      </c>
      <c r="D24" s="313" t="s">
        <v>372</v>
      </c>
      <c r="E24" s="291"/>
      <c r="F24" s="282">
        <v>0</v>
      </c>
      <c r="G24" s="282">
        <v>1</v>
      </c>
      <c r="H24" s="282">
        <v>0</v>
      </c>
      <c r="I24" s="282">
        <v>2</v>
      </c>
      <c r="J24" s="282">
        <v>2</v>
      </c>
      <c r="K24" s="282">
        <v>4</v>
      </c>
      <c r="L24" s="282">
        <v>0</v>
      </c>
      <c r="M24" s="282">
        <v>4</v>
      </c>
      <c r="N24" s="282"/>
      <c r="O24" s="283"/>
      <c r="P24" s="281">
        <v>1</v>
      </c>
      <c r="Q24" s="282">
        <v>0</v>
      </c>
      <c r="R24" s="282">
        <v>2</v>
      </c>
      <c r="S24" s="282">
        <v>1</v>
      </c>
      <c r="T24" s="282">
        <v>2</v>
      </c>
      <c r="U24" s="282">
        <v>4</v>
      </c>
      <c r="V24" s="282">
        <v>4</v>
      </c>
      <c r="W24" s="282">
        <v>2</v>
      </c>
      <c r="X24" s="282">
        <v>5</v>
      </c>
      <c r="Y24" s="282">
        <v>4</v>
      </c>
      <c r="Z24" s="279"/>
      <c r="AA24" s="279"/>
      <c r="AB24" s="279"/>
      <c r="AC24" s="279"/>
      <c r="AD24" s="279"/>
      <c r="AE24" s="279"/>
      <c r="AF24" s="279"/>
      <c r="AG24" s="279"/>
      <c r="AH24" s="279"/>
      <c r="AI24" s="280"/>
      <c r="AJ24" s="281"/>
      <c r="AK24" s="282"/>
      <c r="AL24" s="282"/>
      <c r="AM24" s="282"/>
      <c r="AN24" s="282"/>
      <c r="AO24" s="282"/>
      <c r="AP24" s="282"/>
      <c r="AQ24" s="282"/>
      <c r="AR24" s="282"/>
      <c r="AS24" s="283"/>
      <c r="AT24" s="282"/>
      <c r="AU24" s="283"/>
      <c r="AV24" s="282"/>
      <c r="AW24" s="282"/>
      <c r="AX24" s="282"/>
      <c r="AY24" s="282"/>
      <c r="AZ24" s="282"/>
      <c r="BA24" s="282"/>
      <c r="BB24" s="282"/>
      <c r="BC24" s="282"/>
      <c r="BD24" s="282"/>
      <c r="BE24" s="282"/>
      <c r="BF24" s="281"/>
      <c r="BG24" s="282"/>
      <c r="BH24" s="282"/>
      <c r="BI24" s="282"/>
      <c r="BJ24" s="282"/>
      <c r="BK24" s="282"/>
      <c r="BL24" s="282"/>
      <c r="BM24" s="282"/>
      <c r="BN24" s="282"/>
      <c r="BO24" s="283"/>
      <c r="BP24" s="281"/>
      <c r="BQ24" s="282"/>
      <c r="BR24" s="282"/>
      <c r="BS24" s="282"/>
      <c r="BT24" s="282"/>
      <c r="BU24" s="282"/>
      <c r="BV24" s="282"/>
      <c r="BW24" s="282"/>
      <c r="BX24" s="282"/>
      <c r="BY24" s="283"/>
      <c r="BZ24" s="284">
        <f t="shared" si="6"/>
        <v>1</v>
      </c>
      <c r="CA24" s="284">
        <f t="shared" si="6"/>
        <v>1</v>
      </c>
      <c r="CB24" s="284">
        <v>2</v>
      </c>
      <c r="CC24" s="285">
        <f>(BZ24-CA24)/CB24</f>
        <v>0</v>
      </c>
      <c r="CD24" s="284">
        <f t="shared" si="7"/>
        <v>2</v>
      </c>
      <c r="CE24" s="284">
        <f t="shared" si="7"/>
        <v>3</v>
      </c>
      <c r="CF24" s="285">
        <f>(CD24-CE24)/CB24</f>
        <v>-0.5</v>
      </c>
      <c r="CG24" s="284">
        <f t="shared" si="8"/>
        <v>13</v>
      </c>
      <c r="CH24" s="284">
        <f t="shared" si="8"/>
        <v>18</v>
      </c>
      <c r="CI24" s="285">
        <f>(CG24-CH24)/CB24</f>
        <v>-2.5</v>
      </c>
      <c r="CJ24" s="286">
        <v>2</v>
      </c>
    </row>
    <row r="25" spans="2:88" ht="50.1" hidden="1" customHeight="1" thickBot="1">
      <c r="B25" s="292">
        <v>4</v>
      </c>
      <c r="C25" s="313"/>
      <c r="D25" s="313"/>
      <c r="E25" s="306"/>
      <c r="F25" s="282"/>
      <c r="G25" s="282"/>
      <c r="H25" s="282"/>
      <c r="I25" s="282"/>
      <c r="J25" s="282"/>
      <c r="K25" s="282"/>
      <c r="L25" s="282"/>
      <c r="M25" s="282"/>
      <c r="N25" s="282"/>
      <c r="O25" s="283"/>
      <c r="P25" s="281"/>
      <c r="Q25" s="282"/>
      <c r="R25" s="282"/>
      <c r="S25" s="282"/>
      <c r="T25" s="282"/>
      <c r="U25" s="282"/>
      <c r="V25" s="282"/>
      <c r="W25" s="282"/>
      <c r="X25" s="282"/>
      <c r="Y25" s="282"/>
      <c r="Z25" s="294"/>
      <c r="AA25" s="295"/>
      <c r="AB25" s="295"/>
      <c r="AC25" s="295"/>
      <c r="AD25" s="295"/>
      <c r="AE25" s="295"/>
      <c r="AF25" s="295"/>
      <c r="AG25" s="295"/>
      <c r="AH25" s="295"/>
      <c r="AI25" s="296"/>
      <c r="AJ25" s="279"/>
      <c r="AK25" s="279"/>
      <c r="AL25" s="279"/>
      <c r="AM25" s="279"/>
      <c r="AN25" s="279"/>
      <c r="AO25" s="279"/>
      <c r="AP25" s="279"/>
      <c r="AQ25" s="279"/>
      <c r="AR25" s="279"/>
      <c r="AS25" s="280"/>
      <c r="AT25" s="282"/>
      <c r="AU25" s="283"/>
      <c r="AV25" s="282"/>
      <c r="AW25" s="282"/>
      <c r="AX25" s="282"/>
      <c r="AY25" s="282"/>
      <c r="AZ25" s="282"/>
      <c r="BA25" s="282"/>
      <c r="BB25" s="282"/>
      <c r="BC25" s="282"/>
      <c r="BD25" s="282"/>
      <c r="BE25" s="282"/>
      <c r="BF25" s="281"/>
      <c r="BG25" s="282"/>
      <c r="BH25" s="282"/>
      <c r="BI25" s="282"/>
      <c r="BJ25" s="282"/>
      <c r="BK25" s="282"/>
      <c r="BL25" s="282"/>
      <c r="BM25" s="282"/>
      <c r="BN25" s="282"/>
      <c r="BO25" s="283"/>
      <c r="BP25" s="281"/>
      <c r="BQ25" s="282"/>
      <c r="BR25" s="282"/>
      <c r="BS25" s="282"/>
      <c r="BT25" s="282"/>
      <c r="BU25" s="282"/>
      <c r="BV25" s="282"/>
      <c r="BW25" s="282"/>
      <c r="BX25" s="282"/>
      <c r="BY25" s="283"/>
      <c r="BZ25" s="297">
        <f t="shared" si="6"/>
        <v>0</v>
      </c>
      <c r="CA25" s="297">
        <f t="shared" si="6"/>
        <v>0</v>
      </c>
      <c r="CB25" s="297">
        <v>2</v>
      </c>
      <c r="CC25" s="298">
        <f>(BZ25-CA25)/CB25</f>
        <v>0</v>
      </c>
      <c r="CD25" s="297">
        <f t="shared" si="7"/>
        <v>0</v>
      </c>
      <c r="CE25" s="297">
        <f t="shared" si="7"/>
        <v>0</v>
      </c>
      <c r="CF25" s="298">
        <f>(CD25-CE25)/CB25</f>
        <v>0</v>
      </c>
      <c r="CG25" s="297">
        <f t="shared" si="8"/>
        <v>0</v>
      </c>
      <c r="CH25" s="297">
        <f t="shared" si="8"/>
        <v>0</v>
      </c>
      <c r="CI25" s="298">
        <f>(CG25-CH25)/CB25</f>
        <v>0</v>
      </c>
      <c r="CJ25" s="299"/>
    </row>
    <row r="26" spans="2:88" ht="69.95" customHeight="1" thickBot="1">
      <c r="B26" s="258" t="s">
        <v>267</v>
      </c>
      <c r="C26" s="300"/>
      <c r="D26" s="300"/>
      <c r="E26" s="301"/>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3"/>
      <c r="CA26" s="303"/>
      <c r="CB26" s="307"/>
      <c r="CC26" s="304"/>
      <c r="CD26" s="303"/>
      <c r="CE26" s="303"/>
      <c r="CF26" s="304"/>
      <c r="CG26" s="303"/>
      <c r="CH26" s="303"/>
      <c r="CI26" s="304"/>
      <c r="CJ26" s="304"/>
    </row>
    <row r="27" spans="2:88" ht="137.25" thickBot="1">
      <c r="B27" s="264"/>
      <c r="C27" s="265" t="s">
        <v>233</v>
      </c>
      <c r="D27" s="265"/>
      <c r="E27" s="266" t="s">
        <v>234</v>
      </c>
      <c r="F27" s="267" t="s">
        <v>235</v>
      </c>
      <c r="G27" s="267" t="s">
        <v>236</v>
      </c>
      <c r="H27" s="267" t="s">
        <v>237</v>
      </c>
      <c r="I27" s="267" t="s">
        <v>238</v>
      </c>
      <c r="J27" s="268" t="s">
        <v>239</v>
      </c>
      <c r="K27" s="269"/>
      <c r="L27" s="269"/>
      <c r="M27" s="269"/>
      <c r="N27" s="269"/>
      <c r="O27" s="270"/>
      <c r="P27" s="267" t="s">
        <v>235</v>
      </c>
      <c r="Q27" s="267" t="s">
        <v>236</v>
      </c>
      <c r="R27" s="267" t="s">
        <v>237</v>
      </c>
      <c r="S27" s="267" t="s">
        <v>238</v>
      </c>
      <c r="T27" s="268" t="s">
        <v>239</v>
      </c>
      <c r="U27" s="269"/>
      <c r="V27" s="269"/>
      <c r="W27" s="269"/>
      <c r="X27" s="269"/>
      <c r="Y27" s="269"/>
      <c r="Z27" s="271" t="s">
        <v>235</v>
      </c>
      <c r="AA27" s="267" t="s">
        <v>236</v>
      </c>
      <c r="AB27" s="267" t="s">
        <v>237</v>
      </c>
      <c r="AC27" s="267" t="s">
        <v>238</v>
      </c>
      <c r="AD27" s="268" t="s">
        <v>239</v>
      </c>
      <c r="AE27" s="269"/>
      <c r="AF27" s="269"/>
      <c r="AG27" s="269"/>
      <c r="AH27" s="269"/>
      <c r="AI27" s="270"/>
      <c r="AJ27" s="267" t="s">
        <v>235</v>
      </c>
      <c r="AK27" s="267" t="s">
        <v>236</v>
      </c>
      <c r="AL27" s="267" t="s">
        <v>237</v>
      </c>
      <c r="AM27" s="267" t="s">
        <v>238</v>
      </c>
      <c r="AN27" s="268" t="s">
        <v>239</v>
      </c>
      <c r="AO27" s="269"/>
      <c r="AP27" s="269"/>
      <c r="AQ27" s="269"/>
      <c r="AR27" s="269"/>
      <c r="AS27" s="270"/>
      <c r="AT27" s="269"/>
      <c r="AU27" s="270"/>
      <c r="AV27" s="269"/>
      <c r="AW27" s="269"/>
      <c r="AX27" s="269"/>
      <c r="AY27" s="269"/>
      <c r="AZ27" s="269"/>
      <c r="BA27" s="269"/>
      <c r="BB27" s="269"/>
      <c r="BC27" s="269"/>
      <c r="BD27" s="269"/>
      <c r="BE27" s="269"/>
      <c r="BF27" s="272"/>
      <c r="BG27" s="269"/>
      <c r="BH27" s="269"/>
      <c r="BI27" s="269"/>
      <c r="BJ27" s="269"/>
      <c r="BK27" s="269"/>
      <c r="BL27" s="269"/>
      <c r="BM27" s="269"/>
      <c r="BN27" s="269"/>
      <c r="BO27" s="270"/>
      <c r="BP27" s="272"/>
      <c r="BQ27" s="269"/>
      <c r="BR27" s="269"/>
      <c r="BS27" s="269"/>
      <c r="BT27" s="269"/>
      <c r="BU27" s="269"/>
      <c r="BV27" s="269"/>
      <c r="BW27" s="269"/>
      <c r="BX27" s="269"/>
      <c r="BY27" s="270"/>
      <c r="BZ27" s="273" t="s">
        <v>235</v>
      </c>
      <c r="CA27" s="273" t="s">
        <v>236</v>
      </c>
      <c r="CB27" s="273" t="s">
        <v>240</v>
      </c>
      <c r="CC27" s="274" t="s">
        <v>259</v>
      </c>
      <c r="CD27" s="273" t="s">
        <v>237</v>
      </c>
      <c r="CE27" s="273" t="s">
        <v>238</v>
      </c>
      <c r="CF27" s="274" t="s">
        <v>242</v>
      </c>
      <c r="CG27" s="273" t="s">
        <v>243</v>
      </c>
      <c r="CH27" s="273" t="s">
        <v>244</v>
      </c>
      <c r="CI27" s="274" t="s">
        <v>260</v>
      </c>
      <c r="CJ27" s="275" t="s">
        <v>246</v>
      </c>
    </row>
    <row r="28" spans="2:88" ht="50.1" customHeight="1" thickBot="1">
      <c r="B28" s="276">
        <v>1</v>
      </c>
      <c r="C28" s="313" t="s">
        <v>399</v>
      </c>
      <c r="D28" s="313" t="s">
        <v>400</v>
      </c>
      <c r="E28" s="278"/>
      <c r="F28" s="279"/>
      <c r="G28" s="279"/>
      <c r="H28" s="279"/>
      <c r="I28" s="279"/>
      <c r="J28" s="279"/>
      <c r="K28" s="279"/>
      <c r="L28" s="279"/>
      <c r="M28" s="279"/>
      <c r="N28" s="279"/>
      <c r="O28" s="280"/>
      <c r="P28" s="281">
        <v>0</v>
      </c>
      <c r="Q28" s="282">
        <v>1</v>
      </c>
      <c r="R28" s="282">
        <v>0</v>
      </c>
      <c r="S28" s="282">
        <v>2</v>
      </c>
      <c r="T28" s="282">
        <v>1</v>
      </c>
      <c r="U28" s="282">
        <v>4</v>
      </c>
      <c r="V28" s="282">
        <v>1</v>
      </c>
      <c r="W28" s="282">
        <v>4</v>
      </c>
      <c r="X28" s="282"/>
      <c r="Y28" s="282"/>
      <c r="Z28" s="281">
        <v>1</v>
      </c>
      <c r="AA28" s="282">
        <v>0</v>
      </c>
      <c r="AB28" s="282">
        <v>2</v>
      </c>
      <c r="AC28" s="282">
        <v>0</v>
      </c>
      <c r="AD28" s="282">
        <v>4</v>
      </c>
      <c r="AE28" s="282">
        <v>1</v>
      </c>
      <c r="AF28" s="282">
        <v>4</v>
      </c>
      <c r="AG28" s="282">
        <v>1</v>
      </c>
      <c r="AH28" s="282"/>
      <c r="AI28" s="283"/>
      <c r="AJ28" s="281"/>
      <c r="AK28" s="282"/>
      <c r="AL28" s="282"/>
      <c r="AM28" s="282"/>
      <c r="AN28" s="282"/>
      <c r="AO28" s="282"/>
      <c r="AP28" s="282"/>
      <c r="AQ28" s="282"/>
      <c r="AR28" s="282"/>
      <c r="AS28" s="283"/>
      <c r="AT28" s="282"/>
      <c r="AU28" s="283"/>
      <c r="AV28" s="282"/>
      <c r="AW28" s="282"/>
      <c r="AX28" s="282"/>
      <c r="AY28" s="282"/>
      <c r="AZ28" s="282"/>
      <c r="BA28" s="282"/>
      <c r="BB28" s="282"/>
      <c r="BC28" s="282"/>
      <c r="BD28" s="282"/>
      <c r="BE28" s="282"/>
      <c r="BF28" s="281"/>
      <c r="BG28" s="282"/>
      <c r="BH28" s="282"/>
      <c r="BI28" s="282"/>
      <c r="BJ28" s="282"/>
      <c r="BK28" s="282"/>
      <c r="BL28" s="282"/>
      <c r="BM28" s="282"/>
      <c r="BN28" s="282"/>
      <c r="BO28" s="283"/>
      <c r="BP28" s="281"/>
      <c r="BQ28" s="282"/>
      <c r="BR28" s="282"/>
      <c r="BS28" s="282"/>
      <c r="BT28" s="282"/>
      <c r="BU28" s="282"/>
      <c r="BV28" s="282"/>
      <c r="BW28" s="282"/>
      <c r="BX28" s="282"/>
      <c r="BY28" s="283"/>
      <c r="BZ28" s="284">
        <f t="shared" ref="BZ28:CA31" si="9">F28+P28+Z28+AJ28</f>
        <v>1</v>
      </c>
      <c r="CA28" s="284">
        <f t="shared" si="9"/>
        <v>1</v>
      </c>
      <c r="CB28" s="284">
        <v>3</v>
      </c>
      <c r="CC28" s="285">
        <f>(BZ28-CA28)/CB28</f>
        <v>0</v>
      </c>
      <c r="CD28" s="284">
        <f t="shared" ref="CD28:CE31" si="10">H28+R28+AB28+AL28</f>
        <v>2</v>
      </c>
      <c r="CE28" s="284">
        <f t="shared" si="10"/>
        <v>2</v>
      </c>
      <c r="CF28" s="285">
        <f>(CD28-CE28)/CB28</f>
        <v>0</v>
      </c>
      <c r="CG28" s="284">
        <f t="shared" ref="CG28:CH31" si="11">J28+L28+N28+T28+V28+X28+AD28+AF28+AH28+AN28+AP28+AR28</f>
        <v>10</v>
      </c>
      <c r="CH28" s="284">
        <f t="shared" si="11"/>
        <v>10</v>
      </c>
      <c r="CI28" s="285">
        <f>(CG28-CH28)/CB28</f>
        <v>0</v>
      </c>
      <c r="CJ28" s="286">
        <v>2</v>
      </c>
    </row>
    <row r="29" spans="2:88" ht="50.1" customHeight="1" thickBot="1">
      <c r="B29" s="276">
        <v>2</v>
      </c>
      <c r="C29" s="313" t="s">
        <v>401</v>
      </c>
      <c r="D29" s="313" t="s">
        <v>402</v>
      </c>
      <c r="E29" s="278"/>
      <c r="F29" s="282">
        <v>1</v>
      </c>
      <c r="G29" s="282">
        <v>0</v>
      </c>
      <c r="H29" s="282">
        <v>2</v>
      </c>
      <c r="I29" s="282">
        <v>0</v>
      </c>
      <c r="J29" s="282">
        <v>4</v>
      </c>
      <c r="K29" s="282">
        <v>1</v>
      </c>
      <c r="L29" s="282">
        <v>4</v>
      </c>
      <c r="M29" s="282">
        <v>1</v>
      </c>
      <c r="N29" s="282"/>
      <c r="O29" s="283"/>
      <c r="P29" s="279"/>
      <c r="Q29" s="279"/>
      <c r="R29" s="279"/>
      <c r="S29" s="279"/>
      <c r="T29" s="279"/>
      <c r="U29" s="279"/>
      <c r="V29" s="279"/>
      <c r="W29" s="279"/>
      <c r="X29" s="279"/>
      <c r="Y29" s="280"/>
      <c r="Z29" s="288">
        <v>1</v>
      </c>
      <c r="AA29" s="289">
        <v>0</v>
      </c>
      <c r="AB29" s="289">
        <v>2</v>
      </c>
      <c r="AC29" s="289">
        <v>0</v>
      </c>
      <c r="AD29" s="289">
        <v>4</v>
      </c>
      <c r="AE29" s="289">
        <v>0</v>
      </c>
      <c r="AF29" s="289">
        <v>4</v>
      </c>
      <c r="AG29" s="289">
        <v>0</v>
      </c>
      <c r="AH29" s="289"/>
      <c r="AI29" s="290"/>
      <c r="AJ29" s="281"/>
      <c r="AK29" s="282"/>
      <c r="AL29" s="282"/>
      <c r="AM29" s="282"/>
      <c r="AN29" s="282"/>
      <c r="AO29" s="282"/>
      <c r="AP29" s="282"/>
      <c r="AQ29" s="282"/>
      <c r="AR29" s="282"/>
      <c r="AS29" s="283"/>
      <c r="AT29" s="282"/>
      <c r="AU29" s="283"/>
      <c r="AV29" s="282"/>
      <c r="AW29" s="282"/>
      <c r="AX29" s="282"/>
      <c r="AY29" s="282"/>
      <c r="AZ29" s="282"/>
      <c r="BA29" s="282"/>
      <c r="BB29" s="282"/>
      <c r="BC29" s="282"/>
      <c r="BD29" s="282"/>
      <c r="BE29" s="282"/>
      <c r="BF29" s="281"/>
      <c r="BG29" s="282"/>
      <c r="BH29" s="282"/>
      <c r="BI29" s="282"/>
      <c r="BJ29" s="282"/>
      <c r="BK29" s="282"/>
      <c r="BL29" s="282"/>
      <c r="BM29" s="282"/>
      <c r="BN29" s="282"/>
      <c r="BO29" s="283"/>
      <c r="BP29" s="281"/>
      <c r="BQ29" s="282"/>
      <c r="BR29" s="282"/>
      <c r="BS29" s="282"/>
      <c r="BT29" s="282"/>
      <c r="BU29" s="282"/>
      <c r="BV29" s="282"/>
      <c r="BW29" s="282"/>
      <c r="BX29" s="282"/>
      <c r="BY29" s="283"/>
      <c r="BZ29" s="284">
        <f t="shared" si="9"/>
        <v>2</v>
      </c>
      <c r="CA29" s="284">
        <f t="shared" si="9"/>
        <v>0</v>
      </c>
      <c r="CB29" s="284">
        <v>3</v>
      </c>
      <c r="CC29" s="285">
        <f>(BZ29-CA29)/CB29</f>
        <v>0.66666666666666663</v>
      </c>
      <c r="CD29" s="284">
        <f t="shared" si="10"/>
        <v>4</v>
      </c>
      <c r="CE29" s="284">
        <f t="shared" si="10"/>
        <v>0</v>
      </c>
      <c r="CF29" s="285">
        <f>(CD29-CE29)/CB29</f>
        <v>1.3333333333333333</v>
      </c>
      <c r="CG29" s="284">
        <f t="shared" si="11"/>
        <v>16</v>
      </c>
      <c r="CH29" s="284">
        <f t="shared" si="11"/>
        <v>2</v>
      </c>
      <c r="CI29" s="285">
        <f>(CG29-CH29)/CB29</f>
        <v>4.666666666666667</v>
      </c>
      <c r="CJ29" s="286">
        <v>1</v>
      </c>
    </row>
    <row r="30" spans="2:88" ht="50.1" customHeight="1" thickBot="1">
      <c r="B30" s="276">
        <v>3</v>
      </c>
      <c r="C30" s="313" t="s">
        <v>403</v>
      </c>
      <c r="D30" s="313" t="s">
        <v>404</v>
      </c>
      <c r="E30" s="291"/>
      <c r="F30" s="282">
        <v>0</v>
      </c>
      <c r="G30" s="282">
        <v>1</v>
      </c>
      <c r="H30" s="282">
        <v>0</v>
      </c>
      <c r="I30" s="282">
        <v>2</v>
      </c>
      <c r="J30" s="282">
        <v>1</v>
      </c>
      <c r="K30" s="282">
        <v>4</v>
      </c>
      <c r="L30" s="282">
        <v>1</v>
      </c>
      <c r="M30" s="282">
        <v>4</v>
      </c>
      <c r="N30" s="282"/>
      <c r="O30" s="283"/>
      <c r="P30" s="281">
        <v>0</v>
      </c>
      <c r="Q30" s="282">
        <v>1</v>
      </c>
      <c r="R30" s="282">
        <v>0</v>
      </c>
      <c r="S30" s="282">
        <v>2</v>
      </c>
      <c r="T30" s="282">
        <v>0</v>
      </c>
      <c r="U30" s="282">
        <v>4</v>
      </c>
      <c r="V30" s="282">
        <v>0</v>
      </c>
      <c r="W30" s="282">
        <v>4</v>
      </c>
      <c r="X30" s="282"/>
      <c r="Y30" s="282"/>
      <c r="Z30" s="279"/>
      <c r="AA30" s="279"/>
      <c r="AB30" s="279"/>
      <c r="AC30" s="279"/>
      <c r="AD30" s="279"/>
      <c r="AE30" s="279"/>
      <c r="AF30" s="279"/>
      <c r="AG30" s="279"/>
      <c r="AH30" s="279"/>
      <c r="AI30" s="280"/>
      <c r="AJ30" s="281"/>
      <c r="AK30" s="282"/>
      <c r="AL30" s="282"/>
      <c r="AM30" s="282"/>
      <c r="AN30" s="282"/>
      <c r="AO30" s="282"/>
      <c r="AP30" s="282"/>
      <c r="AQ30" s="282"/>
      <c r="AR30" s="282"/>
      <c r="AS30" s="283"/>
      <c r="AT30" s="282"/>
      <c r="AU30" s="283"/>
      <c r="AV30" s="282"/>
      <c r="AW30" s="282"/>
      <c r="AX30" s="282"/>
      <c r="AY30" s="282"/>
      <c r="AZ30" s="282"/>
      <c r="BA30" s="282"/>
      <c r="BB30" s="282"/>
      <c r="BC30" s="282"/>
      <c r="BD30" s="282"/>
      <c r="BE30" s="282"/>
      <c r="BF30" s="281"/>
      <c r="BG30" s="282"/>
      <c r="BH30" s="282"/>
      <c r="BI30" s="282"/>
      <c r="BJ30" s="282"/>
      <c r="BK30" s="282"/>
      <c r="BL30" s="282"/>
      <c r="BM30" s="282"/>
      <c r="BN30" s="282"/>
      <c r="BO30" s="283"/>
      <c r="BP30" s="281"/>
      <c r="BQ30" s="282"/>
      <c r="BR30" s="282"/>
      <c r="BS30" s="282"/>
      <c r="BT30" s="282"/>
      <c r="BU30" s="282"/>
      <c r="BV30" s="282"/>
      <c r="BW30" s="282"/>
      <c r="BX30" s="282"/>
      <c r="BY30" s="283"/>
      <c r="BZ30" s="284">
        <f t="shared" si="9"/>
        <v>0</v>
      </c>
      <c r="CA30" s="284">
        <f t="shared" si="9"/>
        <v>2</v>
      </c>
      <c r="CB30" s="284">
        <v>3</v>
      </c>
      <c r="CC30" s="285">
        <f>(BZ30-CA30)/CB30</f>
        <v>-0.66666666666666663</v>
      </c>
      <c r="CD30" s="284">
        <f t="shared" si="10"/>
        <v>0</v>
      </c>
      <c r="CE30" s="284">
        <f t="shared" si="10"/>
        <v>4</v>
      </c>
      <c r="CF30" s="285">
        <f>(CD30-CE30)/CB30</f>
        <v>-1.3333333333333333</v>
      </c>
      <c r="CG30" s="284">
        <f t="shared" si="11"/>
        <v>2</v>
      </c>
      <c r="CH30" s="284">
        <f t="shared" si="11"/>
        <v>16</v>
      </c>
      <c r="CI30" s="285">
        <f>(CG30-CH30)/CB30</f>
        <v>-4.666666666666667</v>
      </c>
      <c r="CJ30" s="286">
        <v>3</v>
      </c>
    </row>
    <row r="31" spans="2:88" ht="50.1" hidden="1" customHeight="1" thickBot="1">
      <c r="B31" s="292">
        <v>4</v>
      </c>
      <c r="C31" s="320"/>
      <c r="D31" s="320"/>
      <c r="E31" s="306"/>
      <c r="F31" s="282"/>
      <c r="G31" s="282"/>
      <c r="H31" s="282"/>
      <c r="I31" s="282"/>
      <c r="J31" s="282"/>
      <c r="K31" s="282"/>
      <c r="L31" s="282"/>
      <c r="M31" s="282"/>
      <c r="N31" s="282"/>
      <c r="O31" s="283"/>
      <c r="P31" s="281"/>
      <c r="Q31" s="282"/>
      <c r="R31" s="282"/>
      <c r="S31" s="282"/>
      <c r="T31" s="282"/>
      <c r="U31" s="282"/>
      <c r="V31" s="282"/>
      <c r="W31" s="282"/>
      <c r="X31" s="282"/>
      <c r="Y31" s="282"/>
      <c r="Z31" s="294"/>
      <c r="AA31" s="295"/>
      <c r="AB31" s="295"/>
      <c r="AC31" s="295"/>
      <c r="AD31" s="295"/>
      <c r="AE31" s="295"/>
      <c r="AF31" s="295"/>
      <c r="AG31" s="295"/>
      <c r="AH31" s="295"/>
      <c r="AI31" s="296"/>
      <c r="AJ31" s="279"/>
      <c r="AK31" s="279"/>
      <c r="AL31" s="279"/>
      <c r="AM31" s="279"/>
      <c r="AN31" s="279"/>
      <c r="AO31" s="279"/>
      <c r="AP31" s="279"/>
      <c r="AQ31" s="279"/>
      <c r="AR31" s="279"/>
      <c r="AS31" s="280"/>
      <c r="AT31" s="282"/>
      <c r="AU31" s="283"/>
      <c r="AV31" s="282"/>
      <c r="AW31" s="282"/>
      <c r="AX31" s="282"/>
      <c r="AY31" s="282"/>
      <c r="AZ31" s="282"/>
      <c r="BA31" s="282"/>
      <c r="BB31" s="282"/>
      <c r="BC31" s="282"/>
      <c r="BD31" s="282"/>
      <c r="BE31" s="282"/>
      <c r="BF31" s="281"/>
      <c r="BG31" s="282"/>
      <c r="BH31" s="282"/>
      <c r="BI31" s="282"/>
      <c r="BJ31" s="282"/>
      <c r="BK31" s="282"/>
      <c r="BL31" s="282"/>
      <c r="BM31" s="282"/>
      <c r="BN31" s="282"/>
      <c r="BO31" s="283"/>
      <c r="BP31" s="281"/>
      <c r="BQ31" s="282"/>
      <c r="BR31" s="282"/>
      <c r="BS31" s="282"/>
      <c r="BT31" s="282"/>
      <c r="BU31" s="282"/>
      <c r="BV31" s="282"/>
      <c r="BW31" s="282"/>
      <c r="BX31" s="282"/>
      <c r="BY31" s="283"/>
      <c r="BZ31" s="297">
        <f t="shared" si="9"/>
        <v>0</v>
      </c>
      <c r="CA31" s="297">
        <f t="shared" si="9"/>
        <v>0</v>
      </c>
      <c r="CB31" s="297">
        <v>3</v>
      </c>
      <c r="CC31" s="298">
        <f>(BZ31-CA31)/CB31</f>
        <v>0</v>
      </c>
      <c r="CD31" s="297">
        <f t="shared" si="10"/>
        <v>0</v>
      </c>
      <c r="CE31" s="297">
        <f t="shared" si="10"/>
        <v>0</v>
      </c>
      <c r="CF31" s="298">
        <f>(CD31-CE31)/CB31</f>
        <v>0</v>
      </c>
      <c r="CG31" s="297">
        <f t="shared" si="11"/>
        <v>0</v>
      </c>
      <c r="CH31" s="297">
        <f t="shared" si="11"/>
        <v>0</v>
      </c>
      <c r="CI31" s="298">
        <f>(CG31-CH31)/CB31</f>
        <v>0</v>
      </c>
      <c r="CJ31" s="299"/>
    </row>
    <row r="32" spans="2:88" ht="69.95" customHeight="1" thickBot="1">
      <c r="B32" s="258" t="s">
        <v>273</v>
      </c>
      <c r="C32" s="300"/>
      <c r="D32" s="300"/>
      <c r="E32" s="301"/>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3"/>
      <c r="CA32" s="303"/>
      <c r="CB32" s="303"/>
      <c r="CC32" s="304"/>
      <c r="CD32" s="303"/>
      <c r="CE32" s="303"/>
      <c r="CF32" s="304"/>
      <c r="CG32" s="303"/>
      <c r="CH32" s="303"/>
      <c r="CI32" s="304"/>
      <c r="CJ32" s="304"/>
    </row>
    <row r="33" spans="2:88" ht="137.25" thickBot="1">
      <c r="B33" s="308"/>
      <c r="C33" s="309" t="s">
        <v>233</v>
      </c>
      <c r="D33" s="310"/>
      <c r="E33" s="266" t="s">
        <v>234</v>
      </c>
      <c r="F33" s="267" t="s">
        <v>235</v>
      </c>
      <c r="G33" s="267" t="s">
        <v>236</v>
      </c>
      <c r="H33" s="267" t="s">
        <v>237</v>
      </c>
      <c r="I33" s="267" t="s">
        <v>238</v>
      </c>
      <c r="J33" s="268" t="s">
        <v>239</v>
      </c>
      <c r="K33" s="269"/>
      <c r="L33" s="269"/>
      <c r="M33" s="269"/>
      <c r="N33" s="269"/>
      <c r="O33" s="270"/>
      <c r="P33" s="267" t="s">
        <v>235</v>
      </c>
      <c r="Q33" s="267" t="s">
        <v>236</v>
      </c>
      <c r="R33" s="267" t="s">
        <v>237</v>
      </c>
      <c r="S33" s="267" t="s">
        <v>238</v>
      </c>
      <c r="T33" s="268" t="s">
        <v>239</v>
      </c>
      <c r="U33" s="269"/>
      <c r="V33" s="269"/>
      <c r="W33" s="269"/>
      <c r="X33" s="269"/>
      <c r="Y33" s="269"/>
      <c r="Z33" s="271" t="s">
        <v>235</v>
      </c>
      <c r="AA33" s="267" t="s">
        <v>236</v>
      </c>
      <c r="AB33" s="267" t="s">
        <v>237</v>
      </c>
      <c r="AC33" s="267" t="s">
        <v>238</v>
      </c>
      <c r="AD33" s="268" t="s">
        <v>239</v>
      </c>
      <c r="AE33" s="269"/>
      <c r="AF33" s="269"/>
      <c r="AG33" s="269"/>
      <c r="AH33" s="269"/>
      <c r="AI33" s="270"/>
      <c r="AJ33" s="267" t="s">
        <v>235</v>
      </c>
      <c r="AK33" s="267" t="s">
        <v>236</v>
      </c>
      <c r="AL33" s="267" t="s">
        <v>237</v>
      </c>
      <c r="AM33" s="267" t="s">
        <v>238</v>
      </c>
      <c r="AN33" s="268" t="s">
        <v>239</v>
      </c>
      <c r="AO33" s="269"/>
      <c r="AP33" s="269"/>
      <c r="AQ33" s="269"/>
      <c r="AR33" s="269"/>
      <c r="AS33" s="270"/>
      <c r="AT33" s="269"/>
      <c r="AU33" s="270"/>
      <c r="AV33" s="269"/>
      <c r="AW33" s="269"/>
      <c r="AX33" s="269"/>
      <c r="AY33" s="269"/>
      <c r="AZ33" s="269"/>
      <c r="BA33" s="269"/>
      <c r="BB33" s="269"/>
      <c r="BC33" s="269"/>
      <c r="BD33" s="269"/>
      <c r="BE33" s="269"/>
      <c r="BF33" s="272"/>
      <c r="BG33" s="269"/>
      <c r="BH33" s="269"/>
      <c r="BI33" s="269"/>
      <c r="BJ33" s="269"/>
      <c r="BK33" s="269"/>
      <c r="BL33" s="269"/>
      <c r="BM33" s="269"/>
      <c r="BN33" s="269"/>
      <c r="BO33" s="270"/>
      <c r="BP33" s="272"/>
      <c r="BQ33" s="269"/>
      <c r="BR33" s="269"/>
      <c r="BS33" s="269"/>
      <c r="BT33" s="269"/>
      <c r="BU33" s="269"/>
      <c r="BV33" s="269"/>
      <c r="BW33" s="269"/>
      <c r="BX33" s="269"/>
      <c r="BY33" s="270"/>
      <c r="BZ33" s="273" t="s">
        <v>235</v>
      </c>
      <c r="CA33" s="273" t="s">
        <v>236</v>
      </c>
      <c r="CB33" s="273" t="s">
        <v>240</v>
      </c>
      <c r="CC33" s="274" t="s">
        <v>259</v>
      </c>
      <c r="CD33" s="273" t="s">
        <v>237</v>
      </c>
      <c r="CE33" s="273" t="s">
        <v>238</v>
      </c>
      <c r="CF33" s="274" t="s">
        <v>242</v>
      </c>
      <c r="CG33" s="273" t="s">
        <v>243</v>
      </c>
      <c r="CH33" s="273" t="s">
        <v>244</v>
      </c>
      <c r="CI33" s="274" t="s">
        <v>260</v>
      </c>
      <c r="CJ33" s="275" t="s">
        <v>246</v>
      </c>
    </row>
    <row r="34" spans="2:88" ht="50.1" customHeight="1" thickBot="1">
      <c r="B34" s="311">
        <v>1</v>
      </c>
      <c r="C34" s="313" t="s">
        <v>405</v>
      </c>
      <c r="D34" s="313" t="s">
        <v>406</v>
      </c>
      <c r="E34" s="278"/>
      <c r="F34" s="279"/>
      <c r="G34" s="279"/>
      <c r="H34" s="279"/>
      <c r="I34" s="279"/>
      <c r="J34" s="279"/>
      <c r="K34" s="279"/>
      <c r="L34" s="279"/>
      <c r="M34" s="279"/>
      <c r="N34" s="279"/>
      <c r="O34" s="280"/>
      <c r="P34" s="281">
        <v>1</v>
      </c>
      <c r="Q34" s="282">
        <v>0</v>
      </c>
      <c r="R34" s="282">
        <v>2</v>
      </c>
      <c r="S34" s="282">
        <v>0</v>
      </c>
      <c r="T34" s="282">
        <v>4</v>
      </c>
      <c r="U34" s="282">
        <v>0</v>
      </c>
      <c r="V34" s="282">
        <v>4</v>
      </c>
      <c r="W34" s="282">
        <v>1</v>
      </c>
      <c r="X34" s="282"/>
      <c r="Y34" s="282"/>
      <c r="Z34" s="281">
        <v>1</v>
      </c>
      <c r="AA34" s="282">
        <v>0</v>
      </c>
      <c r="AB34" s="282">
        <v>2</v>
      </c>
      <c r="AC34" s="282">
        <v>0</v>
      </c>
      <c r="AD34" s="282">
        <v>4</v>
      </c>
      <c r="AE34" s="282">
        <v>0</v>
      </c>
      <c r="AF34" s="282">
        <v>4</v>
      </c>
      <c r="AG34" s="282">
        <v>2</v>
      </c>
      <c r="AH34" s="282"/>
      <c r="AI34" s="283"/>
      <c r="AJ34" s="281"/>
      <c r="AK34" s="282"/>
      <c r="AL34" s="282"/>
      <c r="AM34" s="282"/>
      <c r="AN34" s="282"/>
      <c r="AO34" s="282"/>
      <c r="AP34" s="282"/>
      <c r="AQ34" s="282"/>
      <c r="AR34" s="282"/>
      <c r="AS34" s="283"/>
      <c r="AT34" s="282"/>
      <c r="AU34" s="283"/>
      <c r="AV34" s="282"/>
      <c r="AW34" s="282"/>
      <c r="AX34" s="282"/>
      <c r="AY34" s="282"/>
      <c r="AZ34" s="282"/>
      <c r="BA34" s="282"/>
      <c r="BB34" s="282"/>
      <c r="BC34" s="282"/>
      <c r="BD34" s="282"/>
      <c r="BE34" s="282"/>
      <c r="BF34" s="281"/>
      <c r="BG34" s="282"/>
      <c r="BH34" s="282"/>
      <c r="BI34" s="282"/>
      <c r="BJ34" s="282"/>
      <c r="BK34" s="282"/>
      <c r="BL34" s="282"/>
      <c r="BM34" s="282"/>
      <c r="BN34" s="282"/>
      <c r="BO34" s="283"/>
      <c r="BP34" s="281"/>
      <c r="BQ34" s="282"/>
      <c r="BR34" s="282"/>
      <c r="BS34" s="282"/>
      <c r="BT34" s="282"/>
      <c r="BU34" s="282"/>
      <c r="BV34" s="282"/>
      <c r="BW34" s="282"/>
      <c r="BX34" s="282"/>
      <c r="BY34" s="283"/>
      <c r="BZ34" s="284">
        <f t="shared" ref="BZ34:CA37" si="12">F34+P34+Z34+AJ34</f>
        <v>2</v>
      </c>
      <c r="CA34" s="284">
        <f t="shared" si="12"/>
        <v>0</v>
      </c>
      <c r="CB34" s="284">
        <v>2</v>
      </c>
      <c r="CC34" s="285">
        <f>(BZ34-CA34)/CB34</f>
        <v>1</v>
      </c>
      <c r="CD34" s="284">
        <f t="shared" ref="CD34:CE37" si="13">H34+R34+AB34+AL34</f>
        <v>4</v>
      </c>
      <c r="CE34" s="284">
        <f t="shared" si="13"/>
        <v>0</v>
      </c>
      <c r="CF34" s="285">
        <f>(CD34-CE34)/CB34</f>
        <v>2</v>
      </c>
      <c r="CG34" s="284">
        <f t="shared" ref="CG34:CH37" si="14">J34+L34+N34+T34+V34+X34+AD34+AF34+AH34+AN34+AP34+AR34</f>
        <v>16</v>
      </c>
      <c r="CH34" s="284">
        <f t="shared" si="14"/>
        <v>3</v>
      </c>
      <c r="CI34" s="285">
        <f>(CG34-CH34)/CB34</f>
        <v>6.5</v>
      </c>
      <c r="CJ34" s="286">
        <v>1</v>
      </c>
    </row>
    <row r="35" spans="2:88" ht="50.1" customHeight="1" thickBot="1">
      <c r="B35" s="311">
        <v>2</v>
      </c>
      <c r="C35" s="313" t="s">
        <v>407</v>
      </c>
      <c r="D35" s="313" t="s">
        <v>408</v>
      </c>
      <c r="E35" s="291"/>
      <c r="F35" s="282">
        <v>0</v>
      </c>
      <c r="G35" s="282">
        <v>1</v>
      </c>
      <c r="H35" s="282">
        <v>0</v>
      </c>
      <c r="I35" s="282">
        <v>2</v>
      </c>
      <c r="J35" s="282">
        <v>0</v>
      </c>
      <c r="K35" s="282">
        <v>4</v>
      </c>
      <c r="L35" s="282">
        <v>1</v>
      </c>
      <c r="M35" s="282">
        <v>4</v>
      </c>
      <c r="N35" s="282"/>
      <c r="O35" s="283"/>
      <c r="P35" s="279"/>
      <c r="Q35" s="279"/>
      <c r="R35" s="279"/>
      <c r="S35" s="279"/>
      <c r="T35" s="279"/>
      <c r="U35" s="279"/>
      <c r="V35" s="279"/>
      <c r="W35" s="279"/>
      <c r="X35" s="279"/>
      <c r="Y35" s="280"/>
      <c r="Z35" s="288">
        <v>1</v>
      </c>
      <c r="AA35" s="289">
        <v>0</v>
      </c>
      <c r="AB35" s="289">
        <v>2</v>
      </c>
      <c r="AC35" s="289">
        <v>1</v>
      </c>
      <c r="AD35" s="289">
        <v>4</v>
      </c>
      <c r="AE35" s="289">
        <v>1</v>
      </c>
      <c r="AF35" s="289">
        <v>1</v>
      </c>
      <c r="AG35" s="289">
        <v>4</v>
      </c>
      <c r="AH35" s="289">
        <v>5</v>
      </c>
      <c r="AI35" s="290">
        <v>4</v>
      </c>
      <c r="AJ35" s="281"/>
      <c r="AK35" s="282"/>
      <c r="AL35" s="282"/>
      <c r="AM35" s="282"/>
      <c r="AN35" s="282"/>
      <c r="AO35" s="282"/>
      <c r="AP35" s="282"/>
      <c r="AQ35" s="282"/>
      <c r="AR35" s="282"/>
      <c r="AS35" s="283"/>
      <c r="AT35" s="282"/>
      <c r="AU35" s="283"/>
      <c r="AV35" s="282"/>
      <c r="AW35" s="282"/>
      <c r="AX35" s="282"/>
      <c r="AY35" s="282"/>
      <c r="AZ35" s="282"/>
      <c r="BA35" s="282"/>
      <c r="BB35" s="282"/>
      <c r="BC35" s="282"/>
      <c r="BD35" s="282"/>
      <c r="BE35" s="282"/>
      <c r="BF35" s="281"/>
      <c r="BG35" s="282"/>
      <c r="BH35" s="282"/>
      <c r="BI35" s="282"/>
      <c r="BJ35" s="282"/>
      <c r="BK35" s="282"/>
      <c r="BL35" s="282"/>
      <c r="BM35" s="282"/>
      <c r="BN35" s="282"/>
      <c r="BO35" s="283"/>
      <c r="BP35" s="281"/>
      <c r="BQ35" s="282"/>
      <c r="BR35" s="282"/>
      <c r="BS35" s="282"/>
      <c r="BT35" s="282"/>
      <c r="BU35" s="282"/>
      <c r="BV35" s="282"/>
      <c r="BW35" s="282"/>
      <c r="BX35" s="282"/>
      <c r="BY35" s="283"/>
      <c r="BZ35" s="284">
        <f t="shared" si="12"/>
        <v>1</v>
      </c>
      <c r="CA35" s="284">
        <f t="shared" si="12"/>
        <v>1</v>
      </c>
      <c r="CB35" s="284">
        <v>2</v>
      </c>
      <c r="CC35" s="285">
        <f>(BZ35-CA35)/CB35</f>
        <v>0</v>
      </c>
      <c r="CD35" s="284">
        <f t="shared" si="13"/>
        <v>2</v>
      </c>
      <c r="CE35" s="284">
        <f t="shared" si="13"/>
        <v>3</v>
      </c>
      <c r="CF35" s="285">
        <f>(CD35-CE35)/CB35</f>
        <v>-0.5</v>
      </c>
      <c r="CG35" s="284">
        <f t="shared" si="14"/>
        <v>11</v>
      </c>
      <c r="CH35" s="284">
        <f t="shared" si="14"/>
        <v>17</v>
      </c>
      <c r="CI35" s="285">
        <f>(CG35-CH35)/CB35</f>
        <v>-3</v>
      </c>
      <c r="CJ35" s="286">
        <v>2</v>
      </c>
    </row>
    <row r="36" spans="2:88" ht="50.1" customHeight="1" thickBot="1">
      <c r="B36" s="311">
        <v>3</v>
      </c>
      <c r="C36" s="313" t="s">
        <v>409</v>
      </c>
      <c r="D36" s="313" t="s">
        <v>410</v>
      </c>
      <c r="E36" s="291"/>
      <c r="F36" s="282">
        <v>0</v>
      </c>
      <c r="G36" s="282">
        <v>1</v>
      </c>
      <c r="H36" s="282">
        <v>0</v>
      </c>
      <c r="I36" s="282">
        <v>2</v>
      </c>
      <c r="J36" s="282">
        <v>0</v>
      </c>
      <c r="K36" s="282">
        <v>4</v>
      </c>
      <c r="L36" s="282">
        <v>2</v>
      </c>
      <c r="M36" s="282">
        <v>4</v>
      </c>
      <c r="N36" s="282"/>
      <c r="O36" s="283"/>
      <c r="P36" s="281">
        <v>0</v>
      </c>
      <c r="Q36" s="282">
        <v>1</v>
      </c>
      <c r="R36" s="282">
        <v>1</v>
      </c>
      <c r="S36" s="282">
        <v>2</v>
      </c>
      <c r="T36" s="282">
        <v>1</v>
      </c>
      <c r="U36" s="282">
        <v>4</v>
      </c>
      <c r="V36" s="282">
        <v>4</v>
      </c>
      <c r="W36" s="282">
        <v>1</v>
      </c>
      <c r="X36" s="282">
        <v>4</v>
      </c>
      <c r="Y36" s="282">
        <v>5</v>
      </c>
      <c r="Z36" s="279"/>
      <c r="AA36" s="279"/>
      <c r="AB36" s="279"/>
      <c r="AC36" s="279"/>
      <c r="AD36" s="279"/>
      <c r="AE36" s="279"/>
      <c r="AF36" s="279"/>
      <c r="AG36" s="279"/>
      <c r="AH36" s="279"/>
      <c r="AI36" s="280"/>
      <c r="AJ36" s="281"/>
      <c r="AK36" s="282"/>
      <c r="AL36" s="282"/>
      <c r="AM36" s="282"/>
      <c r="AN36" s="282"/>
      <c r="AO36" s="282"/>
      <c r="AP36" s="282"/>
      <c r="AQ36" s="282"/>
      <c r="AR36" s="282"/>
      <c r="AS36" s="283"/>
      <c r="AT36" s="282"/>
      <c r="AU36" s="283"/>
      <c r="AV36" s="282"/>
      <c r="AW36" s="282"/>
      <c r="AX36" s="282"/>
      <c r="AY36" s="282"/>
      <c r="AZ36" s="282"/>
      <c r="BA36" s="282"/>
      <c r="BB36" s="282"/>
      <c r="BC36" s="282"/>
      <c r="BD36" s="282"/>
      <c r="BE36" s="282"/>
      <c r="BF36" s="281"/>
      <c r="BG36" s="282"/>
      <c r="BH36" s="282"/>
      <c r="BI36" s="282"/>
      <c r="BJ36" s="282"/>
      <c r="BK36" s="282"/>
      <c r="BL36" s="282"/>
      <c r="BM36" s="282"/>
      <c r="BN36" s="282"/>
      <c r="BO36" s="283"/>
      <c r="BP36" s="281"/>
      <c r="BQ36" s="282"/>
      <c r="BR36" s="282"/>
      <c r="BS36" s="282"/>
      <c r="BT36" s="282"/>
      <c r="BU36" s="282"/>
      <c r="BV36" s="282"/>
      <c r="BW36" s="282"/>
      <c r="BX36" s="282"/>
      <c r="BY36" s="283"/>
      <c r="BZ36" s="284">
        <f t="shared" si="12"/>
        <v>0</v>
      </c>
      <c r="CA36" s="284">
        <f t="shared" si="12"/>
        <v>2</v>
      </c>
      <c r="CB36" s="284">
        <v>2</v>
      </c>
      <c r="CC36" s="285">
        <f>(BZ36-CA36)/CB36</f>
        <v>-1</v>
      </c>
      <c r="CD36" s="284">
        <f t="shared" si="13"/>
        <v>1</v>
      </c>
      <c r="CE36" s="284">
        <f t="shared" si="13"/>
        <v>4</v>
      </c>
      <c r="CF36" s="285">
        <f>(CD36-CE36)/CB36</f>
        <v>-1.5</v>
      </c>
      <c r="CG36" s="284">
        <f t="shared" si="14"/>
        <v>11</v>
      </c>
      <c r="CH36" s="284">
        <f t="shared" si="14"/>
        <v>18</v>
      </c>
      <c r="CI36" s="285">
        <f>(CG36-CH36)/CB36</f>
        <v>-3.5</v>
      </c>
      <c r="CJ36" s="286">
        <v>3</v>
      </c>
    </row>
    <row r="37" spans="2:88" ht="50.1" customHeight="1" thickBot="1">
      <c r="B37" s="312">
        <v>4</v>
      </c>
      <c r="C37" s="314"/>
      <c r="D37" s="314"/>
      <c r="E37" s="293"/>
      <c r="F37" s="282"/>
      <c r="G37" s="282"/>
      <c r="H37" s="282"/>
      <c r="I37" s="282"/>
      <c r="J37" s="282"/>
      <c r="K37" s="282"/>
      <c r="L37" s="282"/>
      <c r="M37" s="282"/>
      <c r="N37" s="282"/>
      <c r="O37" s="283"/>
      <c r="P37" s="281"/>
      <c r="Q37" s="282"/>
      <c r="R37" s="282"/>
      <c r="S37" s="282"/>
      <c r="T37" s="282"/>
      <c r="U37" s="282"/>
      <c r="V37" s="282"/>
      <c r="W37" s="282"/>
      <c r="X37" s="282"/>
      <c r="Y37" s="282"/>
      <c r="Z37" s="294"/>
      <c r="AA37" s="295"/>
      <c r="AB37" s="295"/>
      <c r="AC37" s="295"/>
      <c r="AD37" s="295"/>
      <c r="AE37" s="295"/>
      <c r="AF37" s="295"/>
      <c r="AG37" s="295"/>
      <c r="AH37" s="295"/>
      <c r="AI37" s="296"/>
      <c r="AJ37" s="279"/>
      <c r="AK37" s="279"/>
      <c r="AL37" s="279"/>
      <c r="AM37" s="279"/>
      <c r="AN37" s="279"/>
      <c r="AO37" s="279"/>
      <c r="AP37" s="279"/>
      <c r="AQ37" s="279"/>
      <c r="AR37" s="279"/>
      <c r="AS37" s="280"/>
      <c r="AT37" s="282"/>
      <c r="AU37" s="283"/>
      <c r="AV37" s="282"/>
      <c r="AW37" s="282"/>
      <c r="AX37" s="282"/>
      <c r="AY37" s="282"/>
      <c r="AZ37" s="282"/>
      <c r="BA37" s="282"/>
      <c r="BB37" s="282"/>
      <c r="BC37" s="282"/>
      <c r="BD37" s="282"/>
      <c r="BE37" s="282"/>
      <c r="BF37" s="281"/>
      <c r="BG37" s="282"/>
      <c r="BH37" s="282"/>
      <c r="BI37" s="282"/>
      <c r="BJ37" s="282"/>
      <c r="BK37" s="282"/>
      <c r="BL37" s="282"/>
      <c r="BM37" s="282"/>
      <c r="BN37" s="282"/>
      <c r="BO37" s="283"/>
      <c r="BP37" s="281"/>
      <c r="BQ37" s="282"/>
      <c r="BR37" s="282"/>
      <c r="BS37" s="282"/>
      <c r="BT37" s="282"/>
      <c r="BU37" s="282"/>
      <c r="BV37" s="282"/>
      <c r="BW37" s="282"/>
      <c r="BX37" s="282"/>
      <c r="BY37" s="283"/>
      <c r="BZ37" s="297">
        <f t="shared" si="12"/>
        <v>0</v>
      </c>
      <c r="CA37" s="297">
        <f t="shared" si="12"/>
        <v>0</v>
      </c>
      <c r="CB37" s="297">
        <v>2</v>
      </c>
      <c r="CC37" s="298">
        <f>(BZ37-CA37)/CB37</f>
        <v>0</v>
      </c>
      <c r="CD37" s="297">
        <f t="shared" si="13"/>
        <v>0</v>
      </c>
      <c r="CE37" s="297">
        <f t="shared" si="13"/>
        <v>0</v>
      </c>
      <c r="CF37" s="298">
        <f>(CD37-CE37)/CB37</f>
        <v>0</v>
      </c>
      <c r="CG37" s="297">
        <f t="shared" si="14"/>
        <v>0</v>
      </c>
      <c r="CH37" s="297">
        <f t="shared" si="14"/>
        <v>0</v>
      </c>
      <c r="CI37" s="298">
        <f>(CG37-CH37)/CB37</f>
        <v>0</v>
      </c>
      <c r="CJ37" s="299"/>
    </row>
    <row r="38" spans="2:88" ht="69.95" customHeight="1" thickBot="1">
      <c r="B38" s="258" t="s">
        <v>277</v>
      </c>
      <c r="C38" s="300"/>
      <c r="D38" s="300"/>
      <c r="E38" s="301"/>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3"/>
      <c r="CA38" s="303"/>
      <c r="CB38" s="303"/>
      <c r="CC38" s="304"/>
      <c r="CD38" s="303"/>
      <c r="CE38" s="303"/>
      <c r="CF38" s="304"/>
      <c r="CG38" s="303"/>
      <c r="CH38" s="303"/>
      <c r="CI38" s="304"/>
      <c r="CJ38" s="304"/>
    </row>
    <row r="39" spans="2:88" ht="137.25" thickBot="1">
      <c r="B39" s="264"/>
      <c r="C39" s="265" t="s">
        <v>233</v>
      </c>
      <c r="D39" s="265"/>
      <c r="E39" s="266" t="s">
        <v>234</v>
      </c>
      <c r="F39" s="267" t="s">
        <v>235</v>
      </c>
      <c r="G39" s="267" t="s">
        <v>236</v>
      </c>
      <c r="H39" s="267" t="s">
        <v>237</v>
      </c>
      <c r="I39" s="267" t="s">
        <v>238</v>
      </c>
      <c r="J39" s="268" t="s">
        <v>239</v>
      </c>
      <c r="K39" s="269"/>
      <c r="L39" s="269"/>
      <c r="M39" s="269"/>
      <c r="N39" s="269"/>
      <c r="O39" s="270"/>
      <c r="P39" s="267" t="s">
        <v>235</v>
      </c>
      <c r="Q39" s="267" t="s">
        <v>236</v>
      </c>
      <c r="R39" s="267" t="s">
        <v>237</v>
      </c>
      <c r="S39" s="267" t="s">
        <v>238</v>
      </c>
      <c r="T39" s="268" t="s">
        <v>239</v>
      </c>
      <c r="U39" s="269"/>
      <c r="V39" s="269"/>
      <c r="W39" s="269"/>
      <c r="X39" s="269"/>
      <c r="Y39" s="269"/>
      <c r="Z39" s="271" t="s">
        <v>235</v>
      </c>
      <c r="AA39" s="267" t="s">
        <v>236</v>
      </c>
      <c r="AB39" s="267" t="s">
        <v>237</v>
      </c>
      <c r="AC39" s="267" t="s">
        <v>238</v>
      </c>
      <c r="AD39" s="268" t="s">
        <v>239</v>
      </c>
      <c r="AE39" s="269"/>
      <c r="AF39" s="269"/>
      <c r="AG39" s="269"/>
      <c r="AH39" s="269"/>
      <c r="AI39" s="270"/>
      <c r="AJ39" s="267" t="s">
        <v>235</v>
      </c>
      <c r="AK39" s="267" t="s">
        <v>236</v>
      </c>
      <c r="AL39" s="267" t="s">
        <v>237</v>
      </c>
      <c r="AM39" s="267" t="s">
        <v>238</v>
      </c>
      <c r="AN39" s="268" t="s">
        <v>239</v>
      </c>
      <c r="AO39" s="269"/>
      <c r="AP39" s="269"/>
      <c r="AQ39" s="269"/>
      <c r="AR39" s="269"/>
      <c r="AS39" s="270"/>
      <c r="AT39" s="269"/>
      <c r="AU39" s="270"/>
      <c r="AV39" s="269"/>
      <c r="AW39" s="269"/>
      <c r="AX39" s="269"/>
      <c r="AY39" s="269"/>
      <c r="AZ39" s="269"/>
      <c r="BA39" s="269"/>
      <c r="BB39" s="269"/>
      <c r="BC39" s="269"/>
      <c r="BD39" s="269"/>
      <c r="BE39" s="269"/>
      <c r="BF39" s="272"/>
      <c r="BG39" s="269"/>
      <c r="BH39" s="269"/>
      <c r="BI39" s="269"/>
      <c r="BJ39" s="269"/>
      <c r="BK39" s="269"/>
      <c r="BL39" s="269"/>
      <c r="BM39" s="269"/>
      <c r="BN39" s="269"/>
      <c r="BO39" s="270"/>
      <c r="BP39" s="272"/>
      <c r="BQ39" s="269"/>
      <c r="BR39" s="269"/>
      <c r="BS39" s="269"/>
      <c r="BT39" s="269"/>
      <c r="BU39" s="269"/>
      <c r="BV39" s="269"/>
      <c r="BW39" s="269"/>
      <c r="BX39" s="269"/>
      <c r="BY39" s="270"/>
      <c r="BZ39" s="273" t="s">
        <v>235</v>
      </c>
      <c r="CA39" s="273" t="s">
        <v>236</v>
      </c>
      <c r="CB39" s="273" t="s">
        <v>240</v>
      </c>
      <c r="CC39" s="274" t="s">
        <v>259</v>
      </c>
      <c r="CD39" s="273" t="s">
        <v>237</v>
      </c>
      <c r="CE39" s="273" t="s">
        <v>238</v>
      </c>
      <c r="CF39" s="274" t="s">
        <v>242</v>
      </c>
      <c r="CG39" s="273" t="s">
        <v>243</v>
      </c>
      <c r="CH39" s="273" t="s">
        <v>244</v>
      </c>
      <c r="CI39" s="274" t="s">
        <v>260</v>
      </c>
      <c r="CJ39" s="275" t="s">
        <v>246</v>
      </c>
    </row>
    <row r="40" spans="2:88" ht="50.1" customHeight="1" thickBot="1">
      <c r="B40" s="276">
        <v>1</v>
      </c>
      <c r="C40" s="313" t="s">
        <v>411</v>
      </c>
      <c r="D40" s="313" t="s">
        <v>412</v>
      </c>
      <c r="E40" s="291"/>
      <c r="F40" s="279"/>
      <c r="G40" s="279"/>
      <c r="H40" s="279"/>
      <c r="I40" s="279"/>
      <c r="J40" s="279"/>
      <c r="K40" s="279"/>
      <c r="L40" s="279"/>
      <c r="M40" s="279"/>
      <c r="N40" s="279"/>
      <c r="O40" s="280"/>
      <c r="P40" s="281">
        <v>1</v>
      </c>
      <c r="Q40" s="282">
        <v>0</v>
      </c>
      <c r="R40" s="282">
        <v>2</v>
      </c>
      <c r="S40" s="282">
        <v>0</v>
      </c>
      <c r="T40" s="282">
        <v>4</v>
      </c>
      <c r="U40" s="282">
        <v>2</v>
      </c>
      <c r="V40" s="282">
        <v>4</v>
      </c>
      <c r="W40" s="282">
        <v>0</v>
      </c>
      <c r="X40" s="282"/>
      <c r="Y40" s="282"/>
      <c r="Z40" s="281">
        <v>1</v>
      </c>
      <c r="AA40" s="282">
        <v>0</v>
      </c>
      <c r="AB40" s="282">
        <v>2</v>
      </c>
      <c r="AC40" s="282">
        <v>0</v>
      </c>
      <c r="AD40" s="282">
        <v>5</v>
      </c>
      <c r="AE40" s="282">
        <v>4</v>
      </c>
      <c r="AF40" s="282">
        <v>4</v>
      </c>
      <c r="AG40" s="282">
        <v>0</v>
      </c>
      <c r="AH40" s="282"/>
      <c r="AI40" s="283"/>
      <c r="AJ40" s="281"/>
      <c r="AK40" s="282"/>
      <c r="AL40" s="282"/>
      <c r="AM40" s="282"/>
      <c r="AN40" s="282"/>
      <c r="AO40" s="282"/>
      <c r="AP40" s="282"/>
      <c r="AQ40" s="282"/>
      <c r="AR40" s="282"/>
      <c r="AS40" s="283"/>
      <c r="AT40" s="282"/>
      <c r="AU40" s="283"/>
      <c r="AV40" s="282"/>
      <c r="AW40" s="282"/>
      <c r="AX40" s="282"/>
      <c r="AY40" s="282"/>
      <c r="AZ40" s="282"/>
      <c r="BA40" s="282"/>
      <c r="BB40" s="282"/>
      <c r="BC40" s="282"/>
      <c r="BD40" s="282"/>
      <c r="BE40" s="282"/>
      <c r="BF40" s="281"/>
      <c r="BG40" s="282"/>
      <c r="BH40" s="282"/>
      <c r="BI40" s="282"/>
      <c r="BJ40" s="282"/>
      <c r="BK40" s="282"/>
      <c r="BL40" s="282"/>
      <c r="BM40" s="282"/>
      <c r="BN40" s="282"/>
      <c r="BO40" s="283"/>
      <c r="BP40" s="281"/>
      <c r="BQ40" s="282"/>
      <c r="BR40" s="282"/>
      <c r="BS40" s="282"/>
      <c r="BT40" s="282"/>
      <c r="BU40" s="282"/>
      <c r="BV40" s="282"/>
      <c r="BW40" s="282"/>
      <c r="BX40" s="282"/>
      <c r="BY40" s="283"/>
      <c r="BZ40" s="284">
        <f t="shared" ref="BZ40:CA43" si="15">F40+P40+Z40+AJ40</f>
        <v>2</v>
      </c>
      <c r="CA40" s="284">
        <f t="shared" si="15"/>
        <v>0</v>
      </c>
      <c r="CB40" s="284">
        <v>2</v>
      </c>
      <c r="CC40" s="285">
        <f>(BZ40-CA40)/CB40</f>
        <v>1</v>
      </c>
      <c r="CD40" s="284">
        <f t="shared" ref="CD40:CE43" si="16">H40+R40+AB40+AL40</f>
        <v>4</v>
      </c>
      <c r="CE40" s="284">
        <f t="shared" si="16"/>
        <v>0</v>
      </c>
      <c r="CF40" s="285">
        <f>(CD40-CE40)/CB40</f>
        <v>2</v>
      </c>
      <c r="CG40" s="284">
        <f t="shared" ref="CG40:CH43" si="17">J40+L40+N40+T40+V40+X40+AD40+AF40+AH40+AN40+AP40+AR40</f>
        <v>17</v>
      </c>
      <c r="CH40" s="284">
        <f t="shared" si="17"/>
        <v>6</v>
      </c>
      <c r="CI40" s="285">
        <f>(CG40-CH40)/CB40</f>
        <v>5.5</v>
      </c>
      <c r="CJ40" s="286">
        <v>1</v>
      </c>
    </row>
    <row r="41" spans="2:88" ht="50.1" customHeight="1" thickBot="1">
      <c r="B41" s="276">
        <v>2</v>
      </c>
      <c r="C41" s="313" t="s">
        <v>413</v>
      </c>
      <c r="D41" s="313" t="s">
        <v>414</v>
      </c>
      <c r="E41" s="278"/>
      <c r="F41" s="282">
        <v>0</v>
      </c>
      <c r="G41" s="282">
        <v>1</v>
      </c>
      <c r="H41" s="282">
        <v>0</v>
      </c>
      <c r="I41" s="282">
        <v>2</v>
      </c>
      <c r="J41" s="282">
        <v>2</v>
      </c>
      <c r="K41" s="282">
        <v>4</v>
      </c>
      <c r="L41" s="282">
        <v>0</v>
      </c>
      <c r="M41" s="282">
        <v>4</v>
      </c>
      <c r="N41" s="282"/>
      <c r="O41" s="283"/>
      <c r="P41" s="279"/>
      <c r="Q41" s="279"/>
      <c r="R41" s="279"/>
      <c r="S41" s="279"/>
      <c r="T41" s="279"/>
      <c r="U41" s="279"/>
      <c r="V41" s="279"/>
      <c r="W41" s="279"/>
      <c r="X41" s="279"/>
      <c r="Y41" s="280"/>
      <c r="Z41" s="288">
        <v>0</v>
      </c>
      <c r="AA41" s="289">
        <v>1</v>
      </c>
      <c r="AB41" s="289">
        <v>0</v>
      </c>
      <c r="AC41" s="289">
        <v>2</v>
      </c>
      <c r="AD41" s="289">
        <v>1</v>
      </c>
      <c r="AE41" s="289">
        <v>4</v>
      </c>
      <c r="AF41" s="289">
        <v>1</v>
      </c>
      <c r="AG41" s="289">
        <v>4</v>
      </c>
      <c r="AH41" s="289"/>
      <c r="AI41" s="290"/>
      <c r="AJ41" s="281"/>
      <c r="AK41" s="282"/>
      <c r="AL41" s="282"/>
      <c r="AM41" s="282"/>
      <c r="AN41" s="282"/>
      <c r="AO41" s="282"/>
      <c r="AP41" s="282"/>
      <c r="AQ41" s="282"/>
      <c r="AR41" s="282"/>
      <c r="AS41" s="283"/>
      <c r="AT41" s="282"/>
      <c r="AU41" s="283"/>
      <c r="AV41" s="282"/>
      <c r="AW41" s="282"/>
      <c r="AX41" s="282"/>
      <c r="AY41" s="282"/>
      <c r="AZ41" s="282"/>
      <c r="BA41" s="282"/>
      <c r="BB41" s="282"/>
      <c r="BC41" s="282"/>
      <c r="BD41" s="282"/>
      <c r="BE41" s="282"/>
      <c r="BF41" s="281"/>
      <c r="BG41" s="282"/>
      <c r="BH41" s="282"/>
      <c r="BI41" s="282"/>
      <c r="BJ41" s="282"/>
      <c r="BK41" s="282"/>
      <c r="BL41" s="282"/>
      <c r="BM41" s="282"/>
      <c r="BN41" s="282"/>
      <c r="BO41" s="283"/>
      <c r="BP41" s="281"/>
      <c r="BQ41" s="282"/>
      <c r="BR41" s="282"/>
      <c r="BS41" s="282"/>
      <c r="BT41" s="282"/>
      <c r="BU41" s="282"/>
      <c r="BV41" s="282"/>
      <c r="BW41" s="282"/>
      <c r="BX41" s="282"/>
      <c r="BY41" s="283"/>
      <c r="BZ41" s="284">
        <f t="shared" si="15"/>
        <v>0</v>
      </c>
      <c r="CA41" s="284">
        <f t="shared" si="15"/>
        <v>2</v>
      </c>
      <c r="CB41" s="284">
        <v>2</v>
      </c>
      <c r="CC41" s="285">
        <f>(BZ41-CA41)/CB41</f>
        <v>-1</v>
      </c>
      <c r="CD41" s="284">
        <f t="shared" si="16"/>
        <v>0</v>
      </c>
      <c r="CE41" s="284">
        <f t="shared" si="16"/>
        <v>4</v>
      </c>
      <c r="CF41" s="285">
        <f>(CD41-CE41)/CB41</f>
        <v>-2</v>
      </c>
      <c r="CG41" s="284">
        <f t="shared" si="17"/>
        <v>4</v>
      </c>
      <c r="CH41" s="284">
        <f t="shared" si="17"/>
        <v>16</v>
      </c>
      <c r="CI41" s="285">
        <f>(CG41-CH41)/CB41</f>
        <v>-6</v>
      </c>
      <c r="CJ41" s="286">
        <v>3</v>
      </c>
    </row>
    <row r="42" spans="2:88" ht="50.1" customHeight="1" thickBot="1">
      <c r="B42" s="276">
        <v>3</v>
      </c>
      <c r="C42" s="313" t="s">
        <v>415</v>
      </c>
      <c r="D42" s="313" t="s">
        <v>416</v>
      </c>
      <c r="E42" s="291"/>
      <c r="F42" s="282">
        <v>0</v>
      </c>
      <c r="G42" s="282">
        <v>1</v>
      </c>
      <c r="H42" s="282">
        <v>0</v>
      </c>
      <c r="I42" s="282">
        <v>2</v>
      </c>
      <c r="J42" s="282">
        <v>4</v>
      </c>
      <c r="K42" s="282">
        <v>5</v>
      </c>
      <c r="L42" s="282">
        <v>0</v>
      </c>
      <c r="M42" s="282">
        <v>4</v>
      </c>
      <c r="N42" s="282"/>
      <c r="O42" s="283"/>
      <c r="P42" s="281">
        <v>1</v>
      </c>
      <c r="Q42" s="282">
        <v>0</v>
      </c>
      <c r="R42" s="282">
        <v>2</v>
      </c>
      <c r="S42" s="282">
        <v>0</v>
      </c>
      <c r="T42" s="282">
        <v>4</v>
      </c>
      <c r="U42" s="282">
        <v>1</v>
      </c>
      <c r="V42" s="282">
        <v>4</v>
      </c>
      <c r="W42" s="282">
        <v>1</v>
      </c>
      <c r="X42" s="282"/>
      <c r="Y42" s="282"/>
      <c r="Z42" s="279"/>
      <c r="AA42" s="279"/>
      <c r="AB42" s="279"/>
      <c r="AC42" s="279"/>
      <c r="AD42" s="279"/>
      <c r="AE42" s="279"/>
      <c r="AF42" s="279"/>
      <c r="AG42" s="279"/>
      <c r="AH42" s="279"/>
      <c r="AI42" s="280"/>
      <c r="AJ42" s="281"/>
      <c r="AK42" s="282"/>
      <c r="AL42" s="282"/>
      <c r="AM42" s="282"/>
      <c r="AN42" s="282"/>
      <c r="AO42" s="282"/>
      <c r="AP42" s="282"/>
      <c r="AQ42" s="282"/>
      <c r="AR42" s="282"/>
      <c r="AS42" s="283"/>
      <c r="AT42" s="282"/>
      <c r="AU42" s="283"/>
      <c r="AV42" s="282"/>
      <c r="AW42" s="282"/>
      <c r="AX42" s="282"/>
      <c r="AY42" s="282"/>
      <c r="AZ42" s="282"/>
      <c r="BA42" s="282"/>
      <c r="BB42" s="282"/>
      <c r="BC42" s="282"/>
      <c r="BD42" s="282"/>
      <c r="BE42" s="282"/>
      <c r="BF42" s="281"/>
      <c r="BG42" s="282"/>
      <c r="BH42" s="282"/>
      <c r="BI42" s="282"/>
      <c r="BJ42" s="282"/>
      <c r="BK42" s="282"/>
      <c r="BL42" s="282"/>
      <c r="BM42" s="282"/>
      <c r="BN42" s="282"/>
      <c r="BO42" s="283"/>
      <c r="BP42" s="281"/>
      <c r="BQ42" s="282"/>
      <c r="BR42" s="282"/>
      <c r="BS42" s="282"/>
      <c r="BT42" s="282"/>
      <c r="BU42" s="282"/>
      <c r="BV42" s="282"/>
      <c r="BW42" s="282"/>
      <c r="BX42" s="282"/>
      <c r="BY42" s="283"/>
      <c r="BZ42" s="284">
        <f t="shared" si="15"/>
        <v>1</v>
      </c>
      <c r="CA42" s="284">
        <f t="shared" si="15"/>
        <v>1</v>
      </c>
      <c r="CB42" s="284">
        <v>2</v>
      </c>
      <c r="CC42" s="285">
        <f>(BZ42-CA42)/CB42</f>
        <v>0</v>
      </c>
      <c r="CD42" s="284">
        <f t="shared" si="16"/>
        <v>2</v>
      </c>
      <c r="CE42" s="284">
        <f t="shared" si="16"/>
        <v>2</v>
      </c>
      <c r="CF42" s="285">
        <f>(CD42-CE42)/CB42</f>
        <v>0</v>
      </c>
      <c r="CG42" s="284">
        <f t="shared" si="17"/>
        <v>12</v>
      </c>
      <c r="CH42" s="284">
        <f t="shared" si="17"/>
        <v>11</v>
      </c>
      <c r="CI42" s="285">
        <f>(CG42-CH42)/CB42</f>
        <v>0.5</v>
      </c>
      <c r="CJ42" s="286">
        <v>2</v>
      </c>
    </row>
    <row r="43" spans="2:88" ht="50.1" hidden="1" customHeight="1" thickBot="1">
      <c r="B43" s="292">
        <v>4</v>
      </c>
      <c r="C43" s="320"/>
      <c r="D43" s="320"/>
      <c r="E43" s="306"/>
      <c r="F43" s="282"/>
      <c r="G43" s="282"/>
      <c r="H43" s="282"/>
      <c r="I43" s="282"/>
      <c r="J43" s="282"/>
      <c r="K43" s="282"/>
      <c r="L43" s="282"/>
      <c r="M43" s="282"/>
      <c r="N43" s="282"/>
      <c r="O43" s="283"/>
      <c r="P43" s="281"/>
      <c r="Q43" s="282"/>
      <c r="R43" s="282"/>
      <c r="S43" s="282"/>
      <c r="T43" s="282"/>
      <c r="U43" s="282"/>
      <c r="V43" s="282"/>
      <c r="W43" s="282"/>
      <c r="X43" s="282"/>
      <c r="Y43" s="282"/>
      <c r="Z43" s="294"/>
      <c r="AA43" s="295"/>
      <c r="AB43" s="295"/>
      <c r="AC43" s="295"/>
      <c r="AD43" s="295"/>
      <c r="AE43" s="295"/>
      <c r="AF43" s="295"/>
      <c r="AG43" s="295"/>
      <c r="AH43" s="295"/>
      <c r="AI43" s="296"/>
      <c r="AJ43" s="279"/>
      <c r="AK43" s="279"/>
      <c r="AL43" s="279"/>
      <c r="AM43" s="279"/>
      <c r="AN43" s="279"/>
      <c r="AO43" s="279"/>
      <c r="AP43" s="279"/>
      <c r="AQ43" s="279"/>
      <c r="AR43" s="279"/>
      <c r="AS43" s="280"/>
      <c r="AT43" s="282"/>
      <c r="AU43" s="283"/>
      <c r="AV43" s="282"/>
      <c r="AW43" s="282"/>
      <c r="AX43" s="282"/>
      <c r="AY43" s="282"/>
      <c r="AZ43" s="282"/>
      <c r="BA43" s="282"/>
      <c r="BB43" s="282"/>
      <c r="BC43" s="282"/>
      <c r="BD43" s="282"/>
      <c r="BE43" s="282"/>
      <c r="BF43" s="281"/>
      <c r="BG43" s="282"/>
      <c r="BH43" s="282"/>
      <c r="BI43" s="282"/>
      <c r="BJ43" s="282"/>
      <c r="BK43" s="282"/>
      <c r="BL43" s="282"/>
      <c r="BM43" s="282"/>
      <c r="BN43" s="282"/>
      <c r="BO43" s="283"/>
      <c r="BP43" s="281"/>
      <c r="BQ43" s="282"/>
      <c r="BR43" s="282"/>
      <c r="BS43" s="282"/>
      <c r="BT43" s="282"/>
      <c r="BU43" s="282"/>
      <c r="BV43" s="282"/>
      <c r="BW43" s="282"/>
      <c r="BX43" s="282"/>
      <c r="BY43" s="283"/>
      <c r="BZ43" s="297">
        <f t="shared" si="15"/>
        <v>0</v>
      </c>
      <c r="CA43" s="297">
        <f t="shared" si="15"/>
        <v>0</v>
      </c>
      <c r="CB43" s="297">
        <v>2</v>
      </c>
      <c r="CC43" s="298">
        <f>(BZ43-CA43)/CB43</f>
        <v>0</v>
      </c>
      <c r="CD43" s="297">
        <f t="shared" si="16"/>
        <v>0</v>
      </c>
      <c r="CE43" s="297">
        <f t="shared" si="16"/>
        <v>0</v>
      </c>
      <c r="CF43" s="298">
        <f>(CD43-CE43)/CB43</f>
        <v>0</v>
      </c>
      <c r="CG43" s="297">
        <f t="shared" si="17"/>
        <v>0</v>
      </c>
      <c r="CH43" s="297">
        <f t="shared" si="17"/>
        <v>0</v>
      </c>
      <c r="CI43" s="298">
        <f>(CG43-CH43)/CB43</f>
        <v>0</v>
      </c>
      <c r="CJ43" s="299"/>
    </row>
  </sheetData>
  <mergeCells count="2">
    <mergeCell ref="I1:AM2"/>
    <mergeCell ref="F5:AS5"/>
  </mergeCells>
  <pageMargins left="0.74803149606299202" right="0.74803149606299202" top="0.23622047244094499" bottom="0.23622047244094499" header="0" footer="0"/>
  <pageSetup scale="28" orientation="portrait" verticalDpi="300" r:id="rId1"/>
  <headerFooter alignWithMargins="0"/>
  <rowBreaks count="1" manualBreakCount="1">
    <brk id="31" max="87" man="1"/>
  </rowBreaks>
  <drawing r:id="rId2"/>
</worksheet>
</file>

<file path=xl/worksheets/sheet16.xml><?xml version="1.0" encoding="utf-8"?>
<worksheet xmlns="http://schemas.openxmlformats.org/spreadsheetml/2006/main" xmlns:r="http://schemas.openxmlformats.org/officeDocument/2006/relationships">
  <sheetPr>
    <tabColor rgb="FFFFFF00"/>
  </sheetPr>
  <dimension ref="A1:CJ19"/>
  <sheetViews>
    <sheetView zoomScale="40" zoomScaleNormal="40" zoomScaleSheetLayoutView="25" workbookViewId="0">
      <selection activeCell="CP14" sqref="CP14"/>
    </sheetView>
  </sheetViews>
  <sheetFormatPr defaultColWidth="11.42578125" defaultRowHeight="12.75"/>
  <cols>
    <col min="1" max="1" width="7" style="254" customWidth="1"/>
    <col min="2" max="2" width="7.140625" style="254" customWidth="1"/>
    <col min="3" max="3" width="43" style="254" customWidth="1"/>
    <col min="4" max="4" width="31"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45">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66" customHeight="1">
      <c r="C6" s="258"/>
      <c r="D6" s="258"/>
      <c r="E6" s="258"/>
      <c r="F6" s="258"/>
      <c r="G6" s="258"/>
      <c r="H6" s="258"/>
      <c r="I6" s="258"/>
      <c r="J6" s="258"/>
      <c r="K6" s="258"/>
      <c r="L6" s="258"/>
      <c r="M6" s="258"/>
      <c r="N6" s="258"/>
      <c r="O6" s="258"/>
      <c r="P6" s="258"/>
      <c r="Q6" s="258"/>
      <c r="R6" s="259"/>
      <c r="S6" s="258"/>
      <c r="T6" s="258"/>
      <c r="U6" s="258"/>
      <c r="V6" s="258"/>
      <c r="W6" s="258"/>
      <c r="X6" s="258"/>
      <c r="Y6" s="258"/>
    </row>
    <row r="7" spans="1:88" ht="67.5" customHeight="1">
      <c r="A7" s="260"/>
      <c r="B7" s="258" t="s">
        <v>231</v>
      </c>
      <c r="C7" s="261"/>
      <c r="D7" s="258" t="s">
        <v>232</v>
      </c>
      <c r="E7" s="261"/>
      <c r="F7" s="260"/>
      <c r="G7" s="260"/>
      <c r="H7" s="260"/>
      <c r="I7" s="260"/>
      <c r="J7" s="260"/>
      <c r="K7" s="260"/>
      <c r="L7" s="260"/>
      <c r="M7" s="260"/>
      <c r="N7" s="260"/>
      <c r="O7" s="260"/>
      <c r="P7" s="260"/>
      <c r="Q7" s="260"/>
      <c r="R7" s="260"/>
      <c r="S7" s="260"/>
      <c r="T7" s="260"/>
      <c r="U7" s="260"/>
      <c r="V7" s="260"/>
      <c r="W7" s="259" t="s">
        <v>417</v>
      </c>
      <c r="X7" s="258"/>
      <c r="Y7" s="258"/>
      <c r="Z7" s="258"/>
      <c r="AA7" s="258"/>
      <c r="AB7" s="258"/>
      <c r="AC7" s="258"/>
      <c r="AD7" s="258"/>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17.25" customHeight="1"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418</v>
      </c>
      <c r="D10" s="313" t="s">
        <v>419</v>
      </c>
      <c r="E10" s="278"/>
      <c r="F10" s="316"/>
      <c r="G10" s="316"/>
      <c r="H10" s="316"/>
      <c r="I10" s="316"/>
      <c r="J10" s="316"/>
      <c r="K10" s="316"/>
      <c r="L10" s="316"/>
      <c r="M10" s="316"/>
      <c r="N10" s="316"/>
      <c r="O10" s="317"/>
      <c r="P10" s="281">
        <v>1</v>
      </c>
      <c r="Q10" s="282">
        <v>0</v>
      </c>
      <c r="R10" s="282">
        <v>1</v>
      </c>
      <c r="S10" s="282">
        <v>0</v>
      </c>
      <c r="T10" s="282">
        <v>6</v>
      </c>
      <c r="U10" s="282">
        <v>0</v>
      </c>
      <c r="V10" s="282"/>
      <c r="W10" s="282"/>
      <c r="X10" s="282"/>
      <c r="Y10" s="282"/>
      <c r="Z10" s="281">
        <v>1</v>
      </c>
      <c r="AA10" s="282">
        <v>0</v>
      </c>
      <c r="AB10" s="282">
        <v>1</v>
      </c>
      <c r="AC10" s="282">
        <v>0</v>
      </c>
      <c r="AD10" s="282">
        <v>6</v>
      </c>
      <c r="AE10" s="282">
        <v>0</v>
      </c>
      <c r="AF10" s="282"/>
      <c r="AG10" s="282"/>
      <c r="AH10" s="282"/>
      <c r="AI10" s="283"/>
      <c r="AJ10" s="281">
        <v>1</v>
      </c>
      <c r="AK10" s="282">
        <v>0</v>
      </c>
      <c r="AL10" s="282">
        <v>1</v>
      </c>
      <c r="AM10" s="282">
        <v>0</v>
      </c>
      <c r="AN10" s="282">
        <v>6</v>
      </c>
      <c r="AO10" s="282">
        <v>1</v>
      </c>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3</v>
      </c>
      <c r="CA10" s="284">
        <f t="shared" si="0"/>
        <v>0</v>
      </c>
      <c r="CB10" s="284">
        <v>3</v>
      </c>
      <c r="CC10" s="285">
        <f>(BZ10-CA10)/CB10</f>
        <v>1</v>
      </c>
      <c r="CD10" s="284">
        <f t="shared" ref="CD10:CE13" si="1">H10+R10+AB10+AL10</f>
        <v>3</v>
      </c>
      <c r="CE10" s="284">
        <f t="shared" si="1"/>
        <v>0</v>
      </c>
      <c r="CF10" s="285">
        <f>(CD10-CE10)/CB10</f>
        <v>1</v>
      </c>
      <c r="CG10" s="284">
        <f t="shared" ref="CG10:CH13" si="2">J10+L10+N10+T10+V10+X10+AD10+AF10+AH10+AN10+AP10+AR10</f>
        <v>18</v>
      </c>
      <c r="CH10" s="284">
        <f t="shared" si="2"/>
        <v>1</v>
      </c>
      <c r="CI10" s="285">
        <f>(CG10-CH10)/CB10</f>
        <v>5.666666666666667</v>
      </c>
      <c r="CJ10" s="286">
        <v>1</v>
      </c>
    </row>
    <row r="11" spans="1:88" ht="50.1" customHeight="1" thickBot="1">
      <c r="A11" s="260"/>
      <c r="B11" s="276">
        <v>2</v>
      </c>
      <c r="C11" s="313" t="s">
        <v>420</v>
      </c>
      <c r="D11" s="313" t="s">
        <v>421</v>
      </c>
      <c r="E11" s="278"/>
      <c r="F11" s="282">
        <v>0</v>
      </c>
      <c r="G11" s="282">
        <v>1</v>
      </c>
      <c r="H11" s="282">
        <v>0</v>
      </c>
      <c r="I11" s="282">
        <v>1</v>
      </c>
      <c r="J11" s="282">
        <v>0</v>
      </c>
      <c r="K11" s="282">
        <v>6</v>
      </c>
      <c r="L11" s="282"/>
      <c r="M11" s="282"/>
      <c r="N11" s="282"/>
      <c r="O11" s="283"/>
      <c r="P11" s="316"/>
      <c r="Q11" s="316"/>
      <c r="R11" s="316"/>
      <c r="S11" s="316"/>
      <c r="T11" s="316"/>
      <c r="U11" s="316"/>
      <c r="V11" s="316"/>
      <c r="W11" s="316"/>
      <c r="X11" s="316"/>
      <c r="Y11" s="317"/>
      <c r="Z11" s="288">
        <v>1</v>
      </c>
      <c r="AA11" s="289">
        <v>0</v>
      </c>
      <c r="AB11" s="289">
        <v>1</v>
      </c>
      <c r="AC11" s="289">
        <v>0</v>
      </c>
      <c r="AD11" s="289">
        <v>6</v>
      </c>
      <c r="AE11" s="289">
        <v>1</v>
      </c>
      <c r="AF11" s="289"/>
      <c r="AG11" s="289"/>
      <c r="AH11" s="289"/>
      <c r="AI11" s="290"/>
      <c r="AJ11" s="281">
        <v>0</v>
      </c>
      <c r="AK11" s="282">
        <v>1</v>
      </c>
      <c r="AL11" s="282">
        <v>0</v>
      </c>
      <c r="AM11" s="282">
        <v>1</v>
      </c>
      <c r="AN11" s="282">
        <v>1</v>
      </c>
      <c r="AO11" s="282">
        <v>6</v>
      </c>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1</v>
      </c>
      <c r="CA11" s="284">
        <f t="shared" si="0"/>
        <v>2</v>
      </c>
      <c r="CB11" s="284">
        <v>3</v>
      </c>
      <c r="CC11" s="285">
        <f>(BZ11-CA11)/CB11</f>
        <v>-0.33333333333333331</v>
      </c>
      <c r="CD11" s="284">
        <f t="shared" si="1"/>
        <v>1</v>
      </c>
      <c r="CE11" s="284">
        <f t="shared" si="1"/>
        <v>2</v>
      </c>
      <c r="CF11" s="285">
        <f>(CD11-CE11)/CB11</f>
        <v>-0.33333333333333331</v>
      </c>
      <c r="CG11" s="284">
        <f t="shared" si="2"/>
        <v>7</v>
      </c>
      <c r="CH11" s="284">
        <f t="shared" si="2"/>
        <v>13</v>
      </c>
      <c r="CI11" s="285">
        <f>(CG11-CH11)/CB11</f>
        <v>-2</v>
      </c>
      <c r="CJ11" s="286">
        <v>3</v>
      </c>
    </row>
    <row r="12" spans="1:88" ht="50.1" customHeight="1" thickBot="1">
      <c r="A12" s="260"/>
      <c r="B12" s="276">
        <v>3</v>
      </c>
      <c r="C12" s="313" t="s">
        <v>422</v>
      </c>
      <c r="D12" s="313" t="s">
        <v>423</v>
      </c>
      <c r="E12" s="291"/>
      <c r="F12" s="282">
        <v>0</v>
      </c>
      <c r="G12" s="282">
        <v>1</v>
      </c>
      <c r="H12" s="282">
        <v>0</v>
      </c>
      <c r="I12" s="282">
        <v>1</v>
      </c>
      <c r="J12" s="282">
        <v>0</v>
      </c>
      <c r="K12" s="282">
        <v>6</v>
      </c>
      <c r="L12" s="282"/>
      <c r="M12" s="282"/>
      <c r="N12" s="282"/>
      <c r="O12" s="283"/>
      <c r="P12" s="281">
        <v>0</v>
      </c>
      <c r="Q12" s="282">
        <v>1</v>
      </c>
      <c r="R12" s="282">
        <v>0</v>
      </c>
      <c r="S12" s="282">
        <v>1</v>
      </c>
      <c r="T12" s="282">
        <v>1</v>
      </c>
      <c r="U12" s="282">
        <v>6</v>
      </c>
      <c r="V12" s="282"/>
      <c r="W12" s="282"/>
      <c r="X12" s="282"/>
      <c r="Y12" s="282"/>
      <c r="Z12" s="316"/>
      <c r="AA12" s="316"/>
      <c r="AB12" s="316"/>
      <c r="AC12" s="316"/>
      <c r="AD12" s="316"/>
      <c r="AE12" s="316"/>
      <c r="AF12" s="316"/>
      <c r="AG12" s="316"/>
      <c r="AH12" s="316"/>
      <c r="AI12" s="317"/>
      <c r="AJ12" s="281">
        <v>0</v>
      </c>
      <c r="AK12" s="282">
        <v>1</v>
      </c>
      <c r="AL12" s="282">
        <v>0</v>
      </c>
      <c r="AM12" s="282">
        <v>1</v>
      </c>
      <c r="AN12" s="282">
        <v>0</v>
      </c>
      <c r="AO12" s="282">
        <v>6</v>
      </c>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84">
        <f t="shared" si="0"/>
        <v>0</v>
      </c>
      <c r="CA12" s="284">
        <f t="shared" si="0"/>
        <v>3</v>
      </c>
      <c r="CB12" s="284">
        <v>3</v>
      </c>
      <c r="CC12" s="285">
        <f>(BZ12-CA12)/CB12</f>
        <v>-1</v>
      </c>
      <c r="CD12" s="284">
        <f t="shared" si="1"/>
        <v>0</v>
      </c>
      <c r="CE12" s="284">
        <f t="shared" si="1"/>
        <v>3</v>
      </c>
      <c r="CF12" s="285">
        <f>(CD12-CE12)/CB12</f>
        <v>-1</v>
      </c>
      <c r="CG12" s="284">
        <f t="shared" si="2"/>
        <v>1</v>
      </c>
      <c r="CH12" s="284">
        <f t="shared" si="2"/>
        <v>18</v>
      </c>
      <c r="CI12" s="285">
        <f>(CG12-CH12)/CB12</f>
        <v>-5.666666666666667</v>
      </c>
      <c r="CJ12" s="286">
        <v>4</v>
      </c>
    </row>
    <row r="13" spans="1:88" ht="50.1" customHeight="1" thickBot="1">
      <c r="A13" s="260"/>
      <c r="B13" s="292">
        <v>4</v>
      </c>
      <c r="C13" s="314" t="s">
        <v>403</v>
      </c>
      <c r="D13" s="314" t="s">
        <v>424</v>
      </c>
      <c r="E13" s="293"/>
      <c r="F13" s="282">
        <v>0</v>
      </c>
      <c r="G13" s="282">
        <v>1</v>
      </c>
      <c r="H13" s="282">
        <v>0</v>
      </c>
      <c r="I13" s="282">
        <v>6</v>
      </c>
      <c r="J13" s="282">
        <v>1</v>
      </c>
      <c r="K13" s="282">
        <v>6</v>
      </c>
      <c r="L13" s="282"/>
      <c r="M13" s="282"/>
      <c r="N13" s="282"/>
      <c r="O13" s="283"/>
      <c r="P13" s="281">
        <v>1</v>
      </c>
      <c r="Q13" s="282">
        <v>0</v>
      </c>
      <c r="R13" s="282">
        <v>1</v>
      </c>
      <c r="S13" s="282">
        <v>0</v>
      </c>
      <c r="T13" s="282">
        <v>6</v>
      </c>
      <c r="U13" s="282">
        <v>1</v>
      </c>
      <c r="V13" s="282"/>
      <c r="W13" s="282"/>
      <c r="X13" s="282"/>
      <c r="Y13" s="282"/>
      <c r="Z13" s="294">
        <v>1</v>
      </c>
      <c r="AA13" s="295">
        <v>0</v>
      </c>
      <c r="AB13" s="295">
        <v>1</v>
      </c>
      <c r="AC13" s="295">
        <v>0</v>
      </c>
      <c r="AD13" s="295">
        <v>6</v>
      </c>
      <c r="AE13" s="295">
        <v>0</v>
      </c>
      <c r="AF13" s="295"/>
      <c r="AG13" s="295"/>
      <c r="AH13" s="295"/>
      <c r="AI13" s="296"/>
      <c r="AJ13" s="316"/>
      <c r="AK13" s="316"/>
      <c r="AL13" s="316"/>
      <c r="AM13" s="316"/>
      <c r="AN13" s="316"/>
      <c r="AO13" s="316"/>
      <c r="AP13" s="316"/>
      <c r="AQ13" s="316"/>
      <c r="AR13" s="316"/>
      <c r="AS13" s="317"/>
      <c r="AT13" s="282"/>
      <c r="AU13" s="283"/>
      <c r="AV13" s="282"/>
      <c r="AW13" s="282"/>
      <c r="AX13" s="282"/>
      <c r="AY13" s="282"/>
      <c r="AZ13" s="282"/>
      <c r="BA13" s="282"/>
      <c r="BB13" s="282"/>
      <c r="BC13" s="282"/>
      <c r="BD13" s="282"/>
      <c r="BE13" s="282"/>
      <c r="BF13" s="281"/>
      <c r="BG13" s="282"/>
      <c r="BH13" s="282"/>
      <c r="BI13" s="282"/>
      <c r="BJ13" s="282"/>
      <c r="BK13" s="282"/>
      <c r="BL13" s="282"/>
      <c r="BM13" s="282"/>
      <c r="BN13" s="282"/>
      <c r="BO13" s="283"/>
      <c r="BP13" s="281"/>
      <c r="BQ13" s="282"/>
      <c r="BR13" s="282"/>
      <c r="BS13" s="282"/>
      <c r="BT13" s="282"/>
      <c r="BU13" s="282"/>
      <c r="BV13" s="282"/>
      <c r="BW13" s="282"/>
      <c r="BX13" s="282"/>
      <c r="BY13" s="283"/>
      <c r="BZ13" s="297">
        <f t="shared" si="0"/>
        <v>2</v>
      </c>
      <c r="CA13" s="297">
        <f t="shared" si="0"/>
        <v>1</v>
      </c>
      <c r="CB13" s="297">
        <v>3</v>
      </c>
      <c r="CC13" s="298">
        <f>(BZ13-CA13)/CB13</f>
        <v>0.33333333333333331</v>
      </c>
      <c r="CD13" s="297">
        <f t="shared" si="1"/>
        <v>2</v>
      </c>
      <c r="CE13" s="297">
        <f t="shared" si="1"/>
        <v>6</v>
      </c>
      <c r="CF13" s="298">
        <f>(CD13-CE13)/CB13</f>
        <v>-1.3333333333333333</v>
      </c>
      <c r="CG13" s="297">
        <f t="shared" si="2"/>
        <v>13</v>
      </c>
      <c r="CH13" s="297">
        <f t="shared" si="2"/>
        <v>7</v>
      </c>
      <c r="CI13" s="298">
        <f>(CG13-CH13)/CB13</f>
        <v>2</v>
      </c>
      <c r="CJ13" s="299">
        <v>2</v>
      </c>
    </row>
    <row r="14" spans="1:88" ht="92.2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313" t="s">
        <v>247</v>
      </c>
      <c r="D16" s="313" t="s">
        <v>425</v>
      </c>
      <c r="E16" s="278"/>
      <c r="F16" s="316"/>
      <c r="G16" s="316"/>
      <c r="H16" s="316"/>
      <c r="I16" s="316"/>
      <c r="J16" s="316"/>
      <c r="K16" s="316"/>
      <c r="L16" s="316"/>
      <c r="M16" s="316"/>
      <c r="N16" s="316"/>
      <c r="O16" s="317"/>
      <c r="P16" s="281">
        <v>0</v>
      </c>
      <c r="Q16" s="282">
        <v>1</v>
      </c>
      <c r="R16" s="282">
        <v>0</v>
      </c>
      <c r="S16" s="282">
        <v>1</v>
      </c>
      <c r="T16" s="282">
        <v>2</v>
      </c>
      <c r="U16" s="282">
        <v>6</v>
      </c>
      <c r="V16" s="282"/>
      <c r="W16" s="282"/>
      <c r="X16" s="282"/>
      <c r="Y16" s="282"/>
      <c r="Z16" s="281">
        <v>1</v>
      </c>
      <c r="AA16" s="282">
        <v>0</v>
      </c>
      <c r="AB16" s="282">
        <v>1</v>
      </c>
      <c r="AC16" s="282">
        <v>0</v>
      </c>
      <c r="AD16" s="282">
        <v>6</v>
      </c>
      <c r="AE16" s="282">
        <v>0</v>
      </c>
      <c r="AF16" s="282"/>
      <c r="AG16" s="282"/>
      <c r="AH16" s="282"/>
      <c r="AI16" s="283"/>
      <c r="AJ16" s="281">
        <v>1</v>
      </c>
      <c r="AK16" s="282">
        <v>0</v>
      </c>
      <c r="AL16" s="282">
        <v>1</v>
      </c>
      <c r="AM16" s="282">
        <v>0</v>
      </c>
      <c r="AN16" s="282">
        <v>6</v>
      </c>
      <c r="AO16" s="282">
        <v>1</v>
      </c>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2</v>
      </c>
      <c r="CA16" s="284">
        <f t="shared" si="3"/>
        <v>1</v>
      </c>
      <c r="CB16" s="284">
        <v>3</v>
      </c>
      <c r="CC16" s="285">
        <f>(BZ16-CA16)/CB16</f>
        <v>0.33333333333333331</v>
      </c>
      <c r="CD16" s="284">
        <f t="shared" ref="CD16:CE19" si="4">H16+R16+AB16+AL16</f>
        <v>2</v>
      </c>
      <c r="CE16" s="284">
        <f t="shared" si="4"/>
        <v>1</v>
      </c>
      <c r="CF16" s="285">
        <f>(CD16-CE16)/CB16</f>
        <v>0.33333333333333331</v>
      </c>
      <c r="CG16" s="284">
        <f t="shared" ref="CG16:CH19" si="5">J16+L16+N16+T16+V16+X16+AD16+AF16+AH16+AN16+AP16+AR16</f>
        <v>14</v>
      </c>
      <c r="CH16" s="284">
        <f t="shared" si="5"/>
        <v>7</v>
      </c>
      <c r="CI16" s="285">
        <f>(CG16-CH16)/CB16</f>
        <v>2.3333333333333335</v>
      </c>
      <c r="CJ16" s="286">
        <v>2</v>
      </c>
    </row>
    <row r="17" spans="2:88" ht="50.1" customHeight="1" thickBot="1">
      <c r="B17" s="276">
        <v>2</v>
      </c>
      <c r="C17" s="313" t="s">
        <v>426</v>
      </c>
      <c r="D17" s="313" t="s">
        <v>427</v>
      </c>
      <c r="E17" s="278"/>
      <c r="F17" s="282">
        <v>1</v>
      </c>
      <c r="G17" s="282">
        <v>0</v>
      </c>
      <c r="H17" s="282">
        <v>1</v>
      </c>
      <c r="I17" s="282">
        <v>0</v>
      </c>
      <c r="J17" s="282">
        <v>6</v>
      </c>
      <c r="K17" s="282">
        <v>2</v>
      </c>
      <c r="L17" s="282"/>
      <c r="M17" s="282"/>
      <c r="N17" s="282"/>
      <c r="O17" s="283"/>
      <c r="P17" s="316"/>
      <c r="Q17" s="316"/>
      <c r="R17" s="316"/>
      <c r="S17" s="316"/>
      <c r="T17" s="316"/>
      <c r="U17" s="316"/>
      <c r="V17" s="316"/>
      <c r="W17" s="316"/>
      <c r="X17" s="316"/>
      <c r="Y17" s="317"/>
      <c r="Z17" s="288">
        <v>1</v>
      </c>
      <c r="AA17" s="289">
        <v>0</v>
      </c>
      <c r="AB17" s="289">
        <v>1</v>
      </c>
      <c r="AC17" s="289">
        <v>0</v>
      </c>
      <c r="AD17" s="289">
        <v>6</v>
      </c>
      <c r="AE17" s="289">
        <v>1</v>
      </c>
      <c r="AF17" s="289"/>
      <c r="AG17" s="289"/>
      <c r="AH17" s="289"/>
      <c r="AI17" s="290"/>
      <c r="AJ17" s="281">
        <v>1</v>
      </c>
      <c r="AK17" s="282">
        <v>0</v>
      </c>
      <c r="AL17" s="282">
        <v>1</v>
      </c>
      <c r="AM17" s="282">
        <v>0</v>
      </c>
      <c r="AN17" s="282">
        <v>6</v>
      </c>
      <c r="AO17" s="282">
        <v>3</v>
      </c>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3</v>
      </c>
      <c r="CA17" s="284">
        <f t="shared" si="3"/>
        <v>0</v>
      </c>
      <c r="CB17" s="284">
        <v>3</v>
      </c>
      <c r="CC17" s="285">
        <f>(BZ17-CA17)/CB17</f>
        <v>1</v>
      </c>
      <c r="CD17" s="284">
        <f t="shared" si="4"/>
        <v>3</v>
      </c>
      <c r="CE17" s="284">
        <f t="shared" si="4"/>
        <v>0</v>
      </c>
      <c r="CF17" s="285">
        <f>(CD17-CE17)/CB17</f>
        <v>1</v>
      </c>
      <c r="CG17" s="284">
        <f t="shared" si="5"/>
        <v>18</v>
      </c>
      <c r="CH17" s="284">
        <f t="shared" si="5"/>
        <v>6</v>
      </c>
      <c r="CI17" s="285">
        <f>(CG17-CH17)/CB17</f>
        <v>4</v>
      </c>
      <c r="CJ17" s="286">
        <v>1</v>
      </c>
    </row>
    <row r="18" spans="2:88" ht="50.1" customHeight="1" thickBot="1">
      <c r="B18" s="276">
        <v>3</v>
      </c>
      <c r="C18" s="313" t="s">
        <v>331</v>
      </c>
      <c r="D18" s="313" t="s">
        <v>428</v>
      </c>
      <c r="E18" s="291"/>
      <c r="F18" s="282">
        <v>0</v>
      </c>
      <c r="G18" s="282">
        <v>1</v>
      </c>
      <c r="H18" s="282">
        <v>0</v>
      </c>
      <c r="I18" s="282">
        <v>1</v>
      </c>
      <c r="J18" s="282">
        <v>0</v>
      </c>
      <c r="K18" s="282">
        <v>6</v>
      </c>
      <c r="L18" s="282"/>
      <c r="M18" s="282"/>
      <c r="N18" s="282"/>
      <c r="O18" s="283"/>
      <c r="P18" s="281">
        <v>0</v>
      </c>
      <c r="Q18" s="282">
        <v>1</v>
      </c>
      <c r="R18" s="282">
        <v>0</v>
      </c>
      <c r="S18" s="282">
        <v>1</v>
      </c>
      <c r="T18" s="282">
        <v>1</v>
      </c>
      <c r="U18" s="282">
        <v>6</v>
      </c>
      <c r="V18" s="282"/>
      <c r="W18" s="282"/>
      <c r="X18" s="282"/>
      <c r="Y18" s="282"/>
      <c r="Z18" s="316"/>
      <c r="AA18" s="316"/>
      <c r="AB18" s="316"/>
      <c r="AC18" s="316"/>
      <c r="AD18" s="316"/>
      <c r="AE18" s="316"/>
      <c r="AF18" s="316"/>
      <c r="AG18" s="316"/>
      <c r="AH18" s="316"/>
      <c r="AI18" s="317"/>
      <c r="AJ18" s="281">
        <v>0</v>
      </c>
      <c r="AK18" s="282">
        <v>1</v>
      </c>
      <c r="AL18" s="282">
        <v>0</v>
      </c>
      <c r="AM18" s="282">
        <v>1</v>
      </c>
      <c r="AN18" s="282">
        <v>5</v>
      </c>
      <c r="AO18" s="282">
        <v>6</v>
      </c>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84">
        <f t="shared" si="3"/>
        <v>0</v>
      </c>
      <c r="CA18" s="284">
        <f t="shared" si="3"/>
        <v>3</v>
      </c>
      <c r="CB18" s="284">
        <v>3</v>
      </c>
      <c r="CC18" s="285">
        <f>(BZ18-CA18)/CB18</f>
        <v>-1</v>
      </c>
      <c r="CD18" s="284">
        <f t="shared" si="4"/>
        <v>0</v>
      </c>
      <c r="CE18" s="284">
        <f t="shared" si="4"/>
        <v>3</v>
      </c>
      <c r="CF18" s="285">
        <f>(CD18-CE18)/CB18</f>
        <v>-1</v>
      </c>
      <c r="CG18" s="284">
        <f t="shared" si="5"/>
        <v>6</v>
      </c>
      <c r="CH18" s="284">
        <f t="shared" si="5"/>
        <v>18</v>
      </c>
      <c r="CI18" s="285">
        <f>(CG18-CH18)/CB18</f>
        <v>-4</v>
      </c>
      <c r="CJ18" s="286">
        <v>4</v>
      </c>
    </row>
    <row r="19" spans="2:88" ht="50.1" customHeight="1" thickBot="1">
      <c r="B19" s="292">
        <v>4</v>
      </c>
      <c r="C19" s="320" t="s">
        <v>356</v>
      </c>
      <c r="D19" s="320" t="s">
        <v>429</v>
      </c>
      <c r="E19" s="305"/>
      <c r="F19" s="282">
        <v>0</v>
      </c>
      <c r="G19" s="282">
        <v>1</v>
      </c>
      <c r="H19" s="282">
        <v>0</v>
      </c>
      <c r="I19" s="282">
        <v>1</v>
      </c>
      <c r="J19" s="282">
        <v>1</v>
      </c>
      <c r="K19" s="282">
        <v>6</v>
      </c>
      <c r="L19" s="282"/>
      <c r="M19" s="282"/>
      <c r="N19" s="282"/>
      <c r="O19" s="283"/>
      <c r="P19" s="281">
        <v>0</v>
      </c>
      <c r="Q19" s="282">
        <v>1</v>
      </c>
      <c r="R19" s="282">
        <v>0</v>
      </c>
      <c r="S19" s="282">
        <v>1</v>
      </c>
      <c r="T19" s="282">
        <v>3</v>
      </c>
      <c r="U19" s="282">
        <v>6</v>
      </c>
      <c r="V19" s="282"/>
      <c r="W19" s="282"/>
      <c r="X19" s="282"/>
      <c r="Y19" s="282"/>
      <c r="Z19" s="294">
        <v>1</v>
      </c>
      <c r="AA19" s="295">
        <v>0</v>
      </c>
      <c r="AB19" s="295">
        <v>1</v>
      </c>
      <c r="AC19" s="295">
        <v>0</v>
      </c>
      <c r="AD19" s="295">
        <v>6</v>
      </c>
      <c r="AE19" s="295">
        <v>5</v>
      </c>
      <c r="AF19" s="295"/>
      <c r="AG19" s="295"/>
      <c r="AH19" s="295"/>
      <c r="AI19" s="296"/>
      <c r="AJ19" s="316"/>
      <c r="AK19" s="316"/>
      <c r="AL19" s="316"/>
      <c r="AM19" s="316"/>
      <c r="AN19" s="316"/>
      <c r="AO19" s="316"/>
      <c r="AP19" s="316"/>
      <c r="AQ19" s="316"/>
      <c r="AR19" s="316"/>
      <c r="AS19" s="317"/>
      <c r="AT19" s="282"/>
      <c r="AU19" s="283"/>
      <c r="AV19" s="282"/>
      <c r="AW19" s="282"/>
      <c r="AX19" s="282"/>
      <c r="AY19" s="282"/>
      <c r="AZ19" s="282"/>
      <c r="BA19" s="282"/>
      <c r="BB19" s="282"/>
      <c r="BC19" s="282"/>
      <c r="BD19" s="282"/>
      <c r="BE19" s="282"/>
      <c r="BF19" s="281"/>
      <c r="BG19" s="282"/>
      <c r="BH19" s="282"/>
      <c r="BI19" s="282"/>
      <c r="BJ19" s="282"/>
      <c r="BK19" s="282"/>
      <c r="BL19" s="282"/>
      <c r="BM19" s="282"/>
      <c r="BN19" s="282"/>
      <c r="BO19" s="283"/>
      <c r="BP19" s="281"/>
      <c r="BQ19" s="282"/>
      <c r="BR19" s="282"/>
      <c r="BS19" s="282"/>
      <c r="BT19" s="282"/>
      <c r="BU19" s="282"/>
      <c r="BV19" s="282"/>
      <c r="BW19" s="282"/>
      <c r="BX19" s="282"/>
      <c r="BY19" s="283"/>
      <c r="BZ19" s="297">
        <f t="shared" si="3"/>
        <v>1</v>
      </c>
      <c r="CA19" s="297">
        <f t="shared" si="3"/>
        <v>2</v>
      </c>
      <c r="CB19" s="297">
        <v>3</v>
      </c>
      <c r="CC19" s="298">
        <f>(BZ19-CA19)/CB19</f>
        <v>-0.33333333333333331</v>
      </c>
      <c r="CD19" s="297">
        <f t="shared" si="4"/>
        <v>1</v>
      </c>
      <c r="CE19" s="297">
        <f t="shared" si="4"/>
        <v>2</v>
      </c>
      <c r="CF19" s="298">
        <f>(CD19-CE19)/CB19</f>
        <v>-0.33333333333333331</v>
      </c>
      <c r="CG19" s="297">
        <f t="shared" si="5"/>
        <v>10</v>
      </c>
      <c r="CH19" s="297">
        <f t="shared" si="5"/>
        <v>17</v>
      </c>
      <c r="CI19" s="298">
        <f>(CG19-CH19)/CB19</f>
        <v>-2.3333333333333335</v>
      </c>
      <c r="CJ19" s="299">
        <v>3</v>
      </c>
    </row>
  </sheetData>
  <mergeCells count="2">
    <mergeCell ref="I1:AM2"/>
    <mergeCell ref="F5:AS5"/>
  </mergeCells>
  <pageMargins left="0.74803149606299213" right="0.74803149606299213" top="1.4960629921259843" bottom="0.23622047244094491" header="0" footer="0"/>
  <pageSetup scale="32" fitToHeight="2"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sheetPr>
    <tabColor rgb="FFFFFF00"/>
  </sheetPr>
  <dimension ref="A1:CJ55"/>
  <sheetViews>
    <sheetView zoomScale="40" zoomScaleNormal="40" zoomScaleSheetLayoutView="25" workbookViewId="0">
      <selection activeCell="AC67" sqref="AC67"/>
    </sheetView>
  </sheetViews>
  <sheetFormatPr defaultColWidth="11.42578125" defaultRowHeight="12.75"/>
  <cols>
    <col min="1" max="1" width="7" style="254" customWidth="1"/>
    <col min="2" max="2" width="7.140625" style="254" customWidth="1"/>
    <col min="3" max="3" width="43" style="254" customWidth="1"/>
    <col min="4" max="4" width="31"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159.75" customHeight="1">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75" customHeight="1">
      <c r="C6" s="258"/>
      <c r="D6" s="258" t="s">
        <v>232</v>
      </c>
      <c r="E6" s="258"/>
      <c r="F6" s="258"/>
      <c r="G6" s="258"/>
      <c r="H6" s="258"/>
      <c r="I6" s="258"/>
      <c r="J6" s="258"/>
      <c r="K6" s="258"/>
      <c r="L6" s="258"/>
      <c r="M6" s="258"/>
      <c r="N6" s="258"/>
      <c r="O6" s="258"/>
      <c r="P6" s="258"/>
      <c r="Q6" s="258"/>
      <c r="R6" s="259" t="s">
        <v>430</v>
      </c>
      <c r="S6" s="258"/>
      <c r="T6" s="258"/>
      <c r="U6" s="258"/>
      <c r="V6" s="258"/>
      <c r="W6" s="258"/>
      <c r="X6" s="258"/>
      <c r="Y6" s="258"/>
    </row>
    <row r="7" spans="1:88" ht="30">
      <c r="A7" s="260"/>
      <c r="B7" s="258" t="s">
        <v>231</v>
      </c>
      <c r="C7" s="261"/>
      <c r="D7" s="261"/>
      <c r="E7" s="261"/>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13.5"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431</v>
      </c>
      <c r="D10" s="313" t="s">
        <v>432</v>
      </c>
      <c r="E10" s="278"/>
      <c r="F10" s="316"/>
      <c r="G10" s="316"/>
      <c r="H10" s="316"/>
      <c r="I10" s="316"/>
      <c r="J10" s="316"/>
      <c r="K10" s="316"/>
      <c r="L10" s="316"/>
      <c r="M10" s="316"/>
      <c r="N10" s="316"/>
      <c r="O10" s="317"/>
      <c r="P10" s="281">
        <v>0</v>
      </c>
      <c r="Q10" s="282">
        <v>1</v>
      </c>
      <c r="R10" s="282">
        <v>0</v>
      </c>
      <c r="S10" s="282">
        <v>2</v>
      </c>
      <c r="T10" s="282">
        <v>1</v>
      </c>
      <c r="U10" s="282">
        <v>4</v>
      </c>
      <c r="V10" s="282">
        <v>1</v>
      </c>
      <c r="W10" s="282">
        <v>4</v>
      </c>
      <c r="X10" s="282"/>
      <c r="Y10" s="282"/>
      <c r="Z10" s="281">
        <v>0</v>
      </c>
      <c r="AA10" s="282">
        <v>1</v>
      </c>
      <c r="AB10" s="282">
        <v>0</v>
      </c>
      <c r="AC10" s="282">
        <v>2</v>
      </c>
      <c r="AD10" s="282">
        <v>1</v>
      </c>
      <c r="AE10" s="282">
        <v>4</v>
      </c>
      <c r="AF10" s="282">
        <v>0</v>
      </c>
      <c r="AG10" s="282">
        <v>4</v>
      </c>
      <c r="AH10" s="282"/>
      <c r="AI10" s="283"/>
      <c r="AJ10" s="281">
        <v>0</v>
      </c>
      <c r="AK10" s="282">
        <v>1</v>
      </c>
      <c r="AL10" s="282">
        <v>0</v>
      </c>
      <c r="AM10" s="282">
        <v>2</v>
      </c>
      <c r="AN10" s="282">
        <v>0</v>
      </c>
      <c r="AO10" s="282">
        <v>4</v>
      </c>
      <c r="AP10" s="282">
        <v>0</v>
      </c>
      <c r="AQ10" s="282">
        <v>4</v>
      </c>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0</v>
      </c>
      <c r="CA10" s="284">
        <f t="shared" si="0"/>
        <v>3</v>
      </c>
      <c r="CB10" s="284">
        <v>3</v>
      </c>
      <c r="CC10" s="285">
        <f>(BZ10-CA10)/CB10</f>
        <v>-1</v>
      </c>
      <c r="CD10" s="284">
        <f t="shared" ref="CD10:CE13" si="1">H10+R10+AB10+AL10</f>
        <v>0</v>
      </c>
      <c r="CE10" s="284">
        <f t="shared" si="1"/>
        <v>6</v>
      </c>
      <c r="CF10" s="285">
        <f>(CD10-CE10)/CB10</f>
        <v>-2</v>
      </c>
      <c r="CG10" s="284">
        <f t="shared" ref="CG10:CH13" si="2">J10+L10+N10+T10+V10+X10+AD10+AF10+AH10+AN10+AP10+AR10</f>
        <v>3</v>
      </c>
      <c r="CH10" s="284">
        <f t="shared" si="2"/>
        <v>24</v>
      </c>
      <c r="CI10" s="285">
        <f>(CG10-CH10)/CB10</f>
        <v>-7</v>
      </c>
      <c r="CJ10" s="286">
        <v>4</v>
      </c>
    </row>
    <row r="11" spans="1:88" ht="50.1" customHeight="1" thickBot="1">
      <c r="A11" s="260"/>
      <c r="B11" s="276">
        <v>2</v>
      </c>
      <c r="C11" s="313" t="s">
        <v>433</v>
      </c>
      <c r="D11" s="313" t="s">
        <v>434</v>
      </c>
      <c r="E11" s="278"/>
      <c r="F11" s="282">
        <v>1</v>
      </c>
      <c r="G11" s="282">
        <v>0</v>
      </c>
      <c r="H11" s="282">
        <v>2</v>
      </c>
      <c r="I11" s="282">
        <v>0</v>
      </c>
      <c r="J11" s="282">
        <v>4</v>
      </c>
      <c r="K11" s="282">
        <v>1</v>
      </c>
      <c r="L11" s="282">
        <v>4</v>
      </c>
      <c r="M11" s="282">
        <v>1</v>
      </c>
      <c r="N11" s="282"/>
      <c r="O11" s="283"/>
      <c r="P11" s="316"/>
      <c r="Q11" s="316"/>
      <c r="R11" s="316"/>
      <c r="S11" s="316"/>
      <c r="T11" s="316"/>
      <c r="U11" s="316"/>
      <c r="V11" s="316"/>
      <c r="W11" s="316"/>
      <c r="X11" s="316"/>
      <c r="Y11" s="317"/>
      <c r="Z11" s="288">
        <v>1</v>
      </c>
      <c r="AA11" s="289">
        <v>0</v>
      </c>
      <c r="AB11" s="289">
        <v>2</v>
      </c>
      <c r="AC11" s="289">
        <v>0</v>
      </c>
      <c r="AD11" s="289">
        <v>4</v>
      </c>
      <c r="AE11" s="289">
        <v>2</v>
      </c>
      <c r="AF11" s="289">
        <v>4</v>
      </c>
      <c r="AG11" s="289">
        <v>2</v>
      </c>
      <c r="AH11" s="289"/>
      <c r="AI11" s="290"/>
      <c r="AJ11" s="281">
        <v>0</v>
      </c>
      <c r="AK11" s="282">
        <v>1</v>
      </c>
      <c r="AL11" s="282">
        <v>0</v>
      </c>
      <c r="AM11" s="282">
        <v>2</v>
      </c>
      <c r="AN11" s="282">
        <v>1</v>
      </c>
      <c r="AO11" s="282">
        <v>4</v>
      </c>
      <c r="AP11" s="282">
        <v>2</v>
      </c>
      <c r="AQ11" s="282">
        <v>4</v>
      </c>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2</v>
      </c>
      <c r="CA11" s="284">
        <f t="shared" si="0"/>
        <v>1</v>
      </c>
      <c r="CB11" s="284">
        <v>3</v>
      </c>
      <c r="CC11" s="285">
        <f>(BZ11-CA11)/CB11</f>
        <v>0.33333333333333331</v>
      </c>
      <c r="CD11" s="284">
        <f t="shared" si="1"/>
        <v>4</v>
      </c>
      <c r="CE11" s="284">
        <f t="shared" si="1"/>
        <v>2</v>
      </c>
      <c r="CF11" s="285">
        <f>(CD11-CE11)/CB11</f>
        <v>0.66666666666666663</v>
      </c>
      <c r="CG11" s="284">
        <f t="shared" si="2"/>
        <v>19</v>
      </c>
      <c r="CH11" s="284">
        <f t="shared" si="2"/>
        <v>14</v>
      </c>
      <c r="CI11" s="285">
        <f>(CG11-CH11)/CB11</f>
        <v>1.6666666666666667</v>
      </c>
      <c r="CJ11" s="286">
        <v>3</v>
      </c>
    </row>
    <row r="12" spans="1:88" ht="50.1" customHeight="1" thickBot="1">
      <c r="A12" s="260"/>
      <c r="B12" s="276">
        <v>3</v>
      </c>
      <c r="C12" s="313" t="s">
        <v>435</v>
      </c>
      <c r="D12" s="313" t="s">
        <v>436</v>
      </c>
      <c r="E12" s="291"/>
      <c r="F12" s="282">
        <v>1</v>
      </c>
      <c r="G12" s="282">
        <v>0</v>
      </c>
      <c r="H12" s="282">
        <v>2</v>
      </c>
      <c r="I12" s="282">
        <v>0</v>
      </c>
      <c r="J12" s="282">
        <v>4</v>
      </c>
      <c r="K12" s="282">
        <v>1</v>
      </c>
      <c r="L12" s="282">
        <v>4</v>
      </c>
      <c r="M12" s="282">
        <v>0</v>
      </c>
      <c r="N12" s="282"/>
      <c r="O12" s="283"/>
      <c r="P12" s="281">
        <v>0</v>
      </c>
      <c r="Q12" s="282">
        <v>1</v>
      </c>
      <c r="R12" s="282">
        <v>0</v>
      </c>
      <c r="S12" s="282">
        <v>2</v>
      </c>
      <c r="T12" s="282">
        <v>2</v>
      </c>
      <c r="U12" s="282">
        <v>4</v>
      </c>
      <c r="V12" s="282">
        <v>2</v>
      </c>
      <c r="W12" s="282">
        <v>4</v>
      </c>
      <c r="X12" s="282"/>
      <c r="Y12" s="282"/>
      <c r="Z12" s="316"/>
      <c r="AA12" s="316"/>
      <c r="AB12" s="316"/>
      <c r="AC12" s="316"/>
      <c r="AD12" s="316"/>
      <c r="AE12" s="316"/>
      <c r="AF12" s="316"/>
      <c r="AG12" s="316"/>
      <c r="AH12" s="316"/>
      <c r="AI12" s="317"/>
      <c r="AJ12" s="281">
        <v>1</v>
      </c>
      <c r="AK12" s="282">
        <v>0</v>
      </c>
      <c r="AL12" s="282">
        <v>2</v>
      </c>
      <c r="AM12" s="282">
        <v>0</v>
      </c>
      <c r="AN12" s="282">
        <v>4</v>
      </c>
      <c r="AO12" s="282">
        <v>2</v>
      </c>
      <c r="AP12" s="282">
        <v>4</v>
      </c>
      <c r="AQ12" s="282">
        <v>2</v>
      </c>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84">
        <f t="shared" si="0"/>
        <v>2</v>
      </c>
      <c r="CA12" s="284">
        <f t="shared" si="0"/>
        <v>1</v>
      </c>
      <c r="CB12" s="284">
        <v>3</v>
      </c>
      <c r="CC12" s="285">
        <f>(BZ12-CA12)/CB12</f>
        <v>0.33333333333333331</v>
      </c>
      <c r="CD12" s="284">
        <f t="shared" si="1"/>
        <v>4</v>
      </c>
      <c r="CE12" s="284">
        <f t="shared" si="1"/>
        <v>2</v>
      </c>
      <c r="CF12" s="285">
        <f>(CD12-CE12)/CB12</f>
        <v>0.66666666666666663</v>
      </c>
      <c r="CG12" s="284">
        <f t="shared" si="2"/>
        <v>20</v>
      </c>
      <c r="CH12" s="284">
        <f t="shared" si="2"/>
        <v>13</v>
      </c>
      <c r="CI12" s="285">
        <f>(CG12-CH12)/CB12</f>
        <v>2.3333333333333335</v>
      </c>
      <c r="CJ12" s="286">
        <v>2</v>
      </c>
    </row>
    <row r="13" spans="1:88" ht="50.1" customHeight="1" thickBot="1">
      <c r="A13" s="260"/>
      <c r="B13" s="292">
        <v>4</v>
      </c>
      <c r="C13" s="314" t="s">
        <v>437</v>
      </c>
      <c r="D13" s="314" t="s">
        <v>438</v>
      </c>
      <c r="E13" s="293"/>
      <c r="F13" s="282">
        <v>1</v>
      </c>
      <c r="G13" s="282">
        <v>0</v>
      </c>
      <c r="H13" s="282">
        <v>2</v>
      </c>
      <c r="I13" s="282">
        <v>0</v>
      </c>
      <c r="J13" s="282">
        <v>4</v>
      </c>
      <c r="K13" s="282">
        <v>0</v>
      </c>
      <c r="L13" s="282">
        <v>4</v>
      </c>
      <c r="M13" s="282">
        <v>0</v>
      </c>
      <c r="N13" s="282"/>
      <c r="O13" s="283"/>
      <c r="P13" s="281">
        <v>1</v>
      </c>
      <c r="Q13" s="282">
        <v>0</v>
      </c>
      <c r="R13" s="282">
        <v>2</v>
      </c>
      <c r="S13" s="282">
        <v>0</v>
      </c>
      <c r="T13" s="282">
        <v>4</v>
      </c>
      <c r="U13" s="282">
        <v>1</v>
      </c>
      <c r="V13" s="282">
        <v>4</v>
      </c>
      <c r="W13" s="282">
        <v>2</v>
      </c>
      <c r="X13" s="282"/>
      <c r="Y13" s="282"/>
      <c r="Z13" s="294">
        <v>0</v>
      </c>
      <c r="AA13" s="295">
        <v>1</v>
      </c>
      <c r="AB13" s="295">
        <v>0</v>
      </c>
      <c r="AC13" s="295">
        <v>2</v>
      </c>
      <c r="AD13" s="295">
        <v>2</v>
      </c>
      <c r="AE13" s="295">
        <v>4</v>
      </c>
      <c r="AF13" s="295">
        <v>2</v>
      </c>
      <c r="AG13" s="295">
        <v>4</v>
      </c>
      <c r="AH13" s="295"/>
      <c r="AI13" s="296"/>
      <c r="AJ13" s="316"/>
      <c r="AK13" s="316"/>
      <c r="AL13" s="316"/>
      <c r="AM13" s="316"/>
      <c r="AN13" s="316"/>
      <c r="AO13" s="316"/>
      <c r="AP13" s="316"/>
      <c r="AQ13" s="316"/>
      <c r="AR13" s="316"/>
      <c r="AS13" s="317"/>
      <c r="AT13" s="282"/>
      <c r="AU13" s="283"/>
      <c r="AV13" s="282"/>
      <c r="AW13" s="282"/>
      <c r="AX13" s="282"/>
      <c r="AY13" s="282"/>
      <c r="AZ13" s="282"/>
      <c r="BA13" s="282"/>
      <c r="BB13" s="282"/>
      <c r="BC13" s="282"/>
      <c r="BD13" s="282"/>
      <c r="BE13" s="282"/>
      <c r="BF13" s="281"/>
      <c r="BG13" s="282"/>
      <c r="BH13" s="282"/>
      <c r="BI13" s="282"/>
      <c r="BJ13" s="282"/>
      <c r="BK13" s="282"/>
      <c r="BL13" s="282"/>
      <c r="BM13" s="282"/>
      <c r="BN13" s="282"/>
      <c r="BO13" s="283"/>
      <c r="BP13" s="281"/>
      <c r="BQ13" s="282"/>
      <c r="BR13" s="282"/>
      <c r="BS13" s="282"/>
      <c r="BT13" s="282"/>
      <c r="BU13" s="282"/>
      <c r="BV13" s="282"/>
      <c r="BW13" s="282"/>
      <c r="BX13" s="282"/>
      <c r="BY13" s="283"/>
      <c r="BZ13" s="297">
        <f t="shared" si="0"/>
        <v>2</v>
      </c>
      <c r="CA13" s="297">
        <f t="shared" si="0"/>
        <v>1</v>
      </c>
      <c r="CB13" s="297">
        <v>3</v>
      </c>
      <c r="CC13" s="298">
        <f>(BZ13-CA13)/CB13</f>
        <v>0.33333333333333331</v>
      </c>
      <c r="CD13" s="297">
        <f t="shared" si="1"/>
        <v>4</v>
      </c>
      <c r="CE13" s="297">
        <f t="shared" si="1"/>
        <v>2</v>
      </c>
      <c r="CF13" s="298">
        <f>(CD13-CE13)/CB13</f>
        <v>0.66666666666666663</v>
      </c>
      <c r="CG13" s="297">
        <f t="shared" si="2"/>
        <v>20</v>
      </c>
      <c r="CH13" s="297">
        <f t="shared" si="2"/>
        <v>11</v>
      </c>
      <c r="CI13" s="298">
        <f>(CG13-CH13)/CB13</f>
        <v>3</v>
      </c>
      <c r="CJ13" s="299">
        <v>1</v>
      </c>
    </row>
    <row r="14" spans="1:88" ht="69.95" hidden="1"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hidden="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hidden="1" customHeight="1" thickBot="1">
      <c r="B16" s="276">
        <v>1</v>
      </c>
      <c r="C16" s="313"/>
      <c r="D16" s="313"/>
      <c r="E16" s="278"/>
      <c r="F16" s="282"/>
      <c r="G16" s="282"/>
      <c r="H16" s="282"/>
      <c r="I16" s="282"/>
      <c r="J16" s="282"/>
      <c r="K16" s="282"/>
      <c r="L16" s="282"/>
      <c r="M16" s="282"/>
      <c r="N16" s="282"/>
      <c r="O16" s="283"/>
      <c r="P16" s="281"/>
      <c r="Q16" s="282"/>
      <c r="R16" s="282"/>
      <c r="S16" s="282"/>
      <c r="T16" s="282"/>
      <c r="U16" s="282"/>
      <c r="V16" s="282"/>
      <c r="W16" s="282"/>
      <c r="X16" s="282"/>
      <c r="Y16" s="282"/>
      <c r="Z16" s="281"/>
      <c r="AA16" s="282"/>
      <c r="AB16" s="282"/>
      <c r="AC16" s="282"/>
      <c r="AD16" s="282"/>
      <c r="AE16" s="282"/>
      <c r="AF16" s="282"/>
      <c r="AG16" s="282"/>
      <c r="AH16" s="282"/>
      <c r="AI16" s="283"/>
      <c r="AJ16" s="281"/>
      <c r="AK16" s="282"/>
      <c r="AL16" s="282"/>
      <c r="AM16" s="282"/>
      <c r="AN16" s="282"/>
      <c r="AO16" s="282"/>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0</v>
      </c>
      <c r="CA16" s="284">
        <f t="shared" si="3"/>
        <v>0</v>
      </c>
      <c r="CB16" s="284">
        <v>3</v>
      </c>
      <c r="CC16" s="285">
        <f>(BZ16-CA16)/CB16</f>
        <v>0</v>
      </c>
      <c r="CD16" s="284">
        <f t="shared" ref="CD16:CE19" si="4">H16+R16+AB16+AL16</f>
        <v>0</v>
      </c>
      <c r="CE16" s="284">
        <f t="shared" si="4"/>
        <v>0</v>
      </c>
      <c r="CF16" s="285">
        <f>(CD16-CE16)/CB16</f>
        <v>0</v>
      </c>
      <c r="CG16" s="284">
        <f t="shared" ref="CG16:CH19" si="5">J16+L16+N16+T16+V16+X16+AD16+AF16+AH16+AN16+AP16+AR16</f>
        <v>0</v>
      </c>
      <c r="CH16" s="284">
        <f t="shared" si="5"/>
        <v>0</v>
      </c>
      <c r="CI16" s="285">
        <f>(CG16-CH16)/CB16</f>
        <v>0</v>
      </c>
      <c r="CJ16" s="286"/>
    </row>
    <row r="17" spans="2:88" ht="50.1" hidden="1" customHeight="1" thickBot="1">
      <c r="B17" s="276">
        <v>2</v>
      </c>
      <c r="C17" s="313"/>
      <c r="D17" s="313"/>
      <c r="E17" s="278"/>
      <c r="F17" s="282"/>
      <c r="G17" s="282"/>
      <c r="H17" s="282"/>
      <c r="I17" s="282"/>
      <c r="J17" s="282"/>
      <c r="K17" s="282"/>
      <c r="L17" s="282"/>
      <c r="M17" s="282"/>
      <c r="N17" s="282"/>
      <c r="O17" s="283"/>
      <c r="P17" s="281"/>
      <c r="Q17" s="282"/>
      <c r="R17" s="282"/>
      <c r="S17" s="282"/>
      <c r="T17" s="282"/>
      <c r="U17" s="282"/>
      <c r="V17" s="282"/>
      <c r="W17" s="282"/>
      <c r="X17" s="282"/>
      <c r="Y17" s="283"/>
      <c r="Z17" s="288"/>
      <c r="AA17" s="289"/>
      <c r="AB17" s="289"/>
      <c r="AC17" s="289"/>
      <c r="AD17" s="289"/>
      <c r="AE17" s="289"/>
      <c r="AF17" s="289"/>
      <c r="AG17" s="289"/>
      <c r="AH17" s="289"/>
      <c r="AI17" s="290"/>
      <c r="AJ17" s="281"/>
      <c r="AK17" s="282"/>
      <c r="AL17" s="282"/>
      <c r="AM17" s="282"/>
      <c r="AN17" s="282"/>
      <c r="AO17" s="282"/>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0</v>
      </c>
      <c r="CA17" s="284">
        <f t="shared" si="3"/>
        <v>0</v>
      </c>
      <c r="CB17" s="284">
        <v>3</v>
      </c>
      <c r="CC17" s="285">
        <f>(BZ17-CA17)/CB17</f>
        <v>0</v>
      </c>
      <c r="CD17" s="284">
        <f t="shared" si="4"/>
        <v>0</v>
      </c>
      <c r="CE17" s="284">
        <f t="shared" si="4"/>
        <v>0</v>
      </c>
      <c r="CF17" s="285">
        <f>(CD17-CE17)/CB17</f>
        <v>0</v>
      </c>
      <c r="CG17" s="284">
        <f t="shared" si="5"/>
        <v>0</v>
      </c>
      <c r="CH17" s="284">
        <f t="shared" si="5"/>
        <v>0</v>
      </c>
      <c r="CI17" s="285">
        <f>(CG17-CH17)/CB17</f>
        <v>0</v>
      </c>
      <c r="CJ17" s="286"/>
    </row>
    <row r="18" spans="2:88" ht="50.1" hidden="1" customHeight="1" thickBot="1">
      <c r="B18" s="276">
        <v>3</v>
      </c>
      <c r="C18" s="313"/>
      <c r="D18" s="313"/>
      <c r="E18" s="291"/>
      <c r="F18" s="282"/>
      <c r="G18" s="282"/>
      <c r="H18" s="282"/>
      <c r="I18" s="282"/>
      <c r="J18" s="282"/>
      <c r="K18" s="282"/>
      <c r="L18" s="282"/>
      <c r="M18" s="282"/>
      <c r="N18" s="282"/>
      <c r="O18" s="283"/>
      <c r="P18" s="281"/>
      <c r="Q18" s="282"/>
      <c r="R18" s="282"/>
      <c r="S18" s="282"/>
      <c r="T18" s="282"/>
      <c r="U18" s="282"/>
      <c r="V18" s="282"/>
      <c r="W18" s="282"/>
      <c r="X18" s="282"/>
      <c r="Y18" s="282"/>
      <c r="Z18" s="281"/>
      <c r="AA18" s="282"/>
      <c r="AB18" s="282"/>
      <c r="AC18" s="282"/>
      <c r="AD18" s="282"/>
      <c r="AE18" s="282"/>
      <c r="AF18" s="282"/>
      <c r="AG18" s="282"/>
      <c r="AH18" s="282"/>
      <c r="AI18" s="283"/>
      <c r="AJ18" s="281"/>
      <c r="AK18" s="282"/>
      <c r="AL18" s="282"/>
      <c r="AM18" s="282"/>
      <c r="AN18" s="282"/>
      <c r="AO18" s="282"/>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84">
        <f t="shared" si="3"/>
        <v>0</v>
      </c>
      <c r="CA18" s="284">
        <f t="shared" si="3"/>
        <v>0</v>
      </c>
      <c r="CB18" s="284">
        <v>3</v>
      </c>
      <c r="CC18" s="285">
        <f>(BZ18-CA18)/CB18</f>
        <v>0</v>
      </c>
      <c r="CD18" s="284">
        <f t="shared" si="4"/>
        <v>0</v>
      </c>
      <c r="CE18" s="284">
        <f t="shared" si="4"/>
        <v>0</v>
      </c>
      <c r="CF18" s="285">
        <f>(CD18-CE18)/CB18</f>
        <v>0</v>
      </c>
      <c r="CG18" s="284">
        <f t="shared" si="5"/>
        <v>0</v>
      </c>
      <c r="CH18" s="284">
        <f t="shared" si="5"/>
        <v>0</v>
      </c>
      <c r="CI18" s="285">
        <f>(CG18-CH18)/CB18</f>
        <v>0</v>
      </c>
      <c r="CJ18" s="286"/>
    </row>
    <row r="19" spans="2:88" ht="50.1" hidden="1" customHeight="1" thickBot="1">
      <c r="B19" s="292">
        <v>4</v>
      </c>
      <c r="C19" s="315"/>
      <c r="D19" s="315"/>
      <c r="E19" s="305"/>
      <c r="F19" s="282"/>
      <c r="G19" s="282"/>
      <c r="H19" s="282"/>
      <c r="I19" s="282"/>
      <c r="J19" s="282"/>
      <c r="K19" s="282"/>
      <c r="L19" s="282"/>
      <c r="M19" s="282"/>
      <c r="N19" s="282"/>
      <c r="O19" s="283"/>
      <c r="P19" s="281"/>
      <c r="Q19" s="282"/>
      <c r="R19" s="282"/>
      <c r="S19" s="282"/>
      <c r="T19" s="282"/>
      <c r="U19" s="282"/>
      <c r="V19" s="282"/>
      <c r="W19" s="282"/>
      <c r="X19" s="282"/>
      <c r="Y19" s="282"/>
      <c r="Z19" s="294"/>
      <c r="AA19" s="295"/>
      <c r="AB19" s="295"/>
      <c r="AC19" s="295"/>
      <c r="AD19" s="295"/>
      <c r="AE19" s="295"/>
      <c r="AF19" s="295"/>
      <c r="AG19" s="295"/>
      <c r="AH19" s="295"/>
      <c r="AI19" s="296"/>
      <c r="AJ19" s="281"/>
      <c r="AK19" s="282"/>
      <c r="AL19" s="282"/>
      <c r="AM19" s="282"/>
      <c r="AN19" s="282"/>
      <c r="AO19" s="282"/>
      <c r="AP19" s="282"/>
      <c r="AQ19" s="282"/>
      <c r="AR19" s="282"/>
      <c r="AS19" s="283"/>
      <c r="AT19" s="282"/>
      <c r="AU19" s="283"/>
      <c r="AV19" s="282"/>
      <c r="AW19" s="282"/>
      <c r="AX19" s="282"/>
      <c r="AY19" s="282"/>
      <c r="AZ19" s="282"/>
      <c r="BA19" s="282"/>
      <c r="BB19" s="282"/>
      <c r="BC19" s="282"/>
      <c r="BD19" s="282"/>
      <c r="BE19" s="282"/>
      <c r="BF19" s="281"/>
      <c r="BG19" s="282"/>
      <c r="BH19" s="282"/>
      <c r="BI19" s="282"/>
      <c r="BJ19" s="282"/>
      <c r="BK19" s="282"/>
      <c r="BL19" s="282"/>
      <c r="BM19" s="282"/>
      <c r="BN19" s="282"/>
      <c r="BO19" s="283"/>
      <c r="BP19" s="281"/>
      <c r="BQ19" s="282"/>
      <c r="BR19" s="282"/>
      <c r="BS19" s="282"/>
      <c r="BT19" s="282"/>
      <c r="BU19" s="282"/>
      <c r="BV19" s="282"/>
      <c r="BW19" s="282"/>
      <c r="BX19" s="282"/>
      <c r="BY19" s="283"/>
      <c r="BZ19" s="297">
        <f t="shared" si="3"/>
        <v>0</v>
      </c>
      <c r="CA19" s="297">
        <f t="shared" si="3"/>
        <v>0</v>
      </c>
      <c r="CB19" s="297">
        <v>3</v>
      </c>
      <c r="CC19" s="298">
        <f>(BZ19-CA19)/CB19</f>
        <v>0</v>
      </c>
      <c r="CD19" s="297">
        <f t="shared" si="4"/>
        <v>0</v>
      </c>
      <c r="CE19" s="297">
        <f t="shared" si="4"/>
        <v>0</v>
      </c>
      <c r="CF19" s="298">
        <f>(CD19-CE19)/CB19</f>
        <v>0</v>
      </c>
      <c r="CG19" s="297">
        <f t="shared" si="5"/>
        <v>0</v>
      </c>
      <c r="CH19" s="297">
        <f t="shared" si="5"/>
        <v>0</v>
      </c>
      <c r="CI19" s="298">
        <f>(CG19-CH19)/CB19</f>
        <v>0</v>
      </c>
      <c r="CJ19" s="299"/>
    </row>
    <row r="20" spans="2:88" ht="69.95" hidden="1" customHeight="1" thickBot="1">
      <c r="B20" s="258" t="s">
        <v>258</v>
      </c>
      <c r="C20" s="300"/>
      <c r="D20" s="300"/>
      <c r="E20" s="301"/>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3"/>
      <c r="CA20" s="303"/>
      <c r="CB20" s="303"/>
      <c r="CC20" s="304"/>
      <c r="CD20" s="303"/>
      <c r="CE20" s="303"/>
      <c r="CF20" s="304"/>
      <c r="CG20" s="303"/>
      <c r="CH20" s="303"/>
      <c r="CI20" s="304"/>
      <c r="CJ20" s="304"/>
    </row>
    <row r="21" spans="2:88" ht="137.25" hidden="1" thickBot="1">
      <c r="B21" s="264"/>
      <c r="C21" s="265" t="s">
        <v>233</v>
      </c>
      <c r="D21" s="265"/>
      <c r="E21" s="266" t="s">
        <v>234</v>
      </c>
      <c r="F21" s="267" t="s">
        <v>235</v>
      </c>
      <c r="G21" s="267" t="s">
        <v>236</v>
      </c>
      <c r="H21" s="267" t="s">
        <v>237</v>
      </c>
      <c r="I21" s="267" t="s">
        <v>238</v>
      </c>
      <c r="J21" s="268" t="s">
        <v>239</v>
      </c>
      <c r="K21" s="269"/>
      <c r="L21" s="269"/>
      <c r="M21" s="269"/>
      <c r="N21" s="269"/>
      <c r="O21" s="270"/>
      <c r="P21" s="267" t="s">
        <v>235</v>
      </c>
      <c r="Q21" s="267" t="s">
        <v>236</v>
      </c>
      <c r="R21" s="267" t="s">
        <v>237</v>
      </c>
      <c r="S21" s="267" t="s">
        <v>238</v>
      </c>
      <c r="T21" s="268" t="s">
        <v>239</v>
      </c>
      <c r="U21" s="269"/>
      <c r="V21" s="269"/>
      <c r="W21" s="269"/>
      <c r="X21" s="269"/>
      <c r="Y21" s="269"/>
      <c r="Z21" s="271" t="s">
        <v>235</v>
      </c>
      <c r="AA21" s="267" t="s">
        <v>236</v>
      </c>
      <c r="AB21" s="267" t="s">
        <v>237</v>
      </c>
      <c r="AC21" s="267"/>
      <c r="AD21" s="268" t="s">
        <v>239</v>
      </c>
      <c r="AE21" s="269"/>
      <c r="AF21" s="269"/>
      <c r="AG21" s="269"/>
      <c r="AH21" s="269"/>
      <c r="AI21" s="270"/>
      <c r="AJ21" s="267" t="s">
        <v>235</v>
      </c>
      <c r="AK21" s="267" t="s">
        <v>236</v>
      </c>
      <c r="AL21" s="267" t="s">
        <v>237</v>
      </c>
      <c r="AM21" s="267" t="s">
        <v>238</v>
      </c>
      <c r="AN21" s="268" t="s">
        <v>239</v>
      </c>
      <c r="AO21" s="269"/>
      <c r="AP21" s="269"/>
      <c r="AQ21" s="269"/>
      <c r="AR21" s="269"/>
      <c r="AS21" s="270"/>
      <c r="AT21" s="269"/>
      <c r="AU21" s="270"/>
      <c r="AV21" s="269"/>
      <c r="AW21" s="269"/>
      <c r="AX21" s="269"/>
      <c r="AY21" s="269"/>
      <c r="AZ21" s="269"/>
      <c r="BA21" s="269"/>
      <c r="BB21" s="269"/>
      <c r="BC21" s="269"/>
      <c r="BD21" s="269"/>
      <c r="BE21" s="269"/>
      <c r="BF21" s="272"/>
      <c r="BG21" s="269"/>
      <c r="BH21" s="269"/>
      <c r="BI21" s="269"/>
      <c r="BJ21" s="269"/>
      <c r="BK21" s="269"/>
      <c r="BL21" s="269"/>
      <c r="BM21" s="269"/>
      <c r="BN21" s="269"/>
      <c r="BO21" s="270"/>
      <c r="BP21" s="272"/>
      <c r="BQ21" s="269"/>
      <c r="BR21" s="269"/>
      <c r="BS21" s="269"/>
      <c r="BT21" s="269"/>
      <c r="BU21" s="269"/>
      <c r="BV21" s="269"/>
      <c r="BW21" s="269"/>
      <c r="BX21" s="269"/>
      <c r="BY21" s="270"/>
      <c r="BZ21" s="273" t="s">
        <v>235</v>
      </c>
      <c r="CA21" s="273" t="s">
        <v>236</v>
      </c>
      <c r="CB21" s="273" t="s">
        <v>240</v>
      </c>
      <c r="CC21" s="274" t="s">
        <v>259</v>
      </c>
      <c r="CD21" s="273" t="s">
        <v>237</v>
      </c>
      <c r="CE21" s="273" t="s">
        <v>238</v>
      </c>
      <c r="CF21" s="274" t="s">
        <v>242</v>
      </c>
      <c r="CG21" s="273" t="s">
        <v>243</v>
      </c>
      <c r="CH21" s="273" t="s">
        <v>244</v>
      </c>
      <c r="CI21" s="274" t="s">
        <v>260</v>
      </c>
      <c r="CJ21" s="275" t="s">
        <v>246</v>
      </c>
    </row>
    <row r="22" spans="2:88" ht="50.1" hidden="1" customHeight="1" thickBot="1">
      <c r="B22" s="276">
        <v>1</v>
      </c>
      <c r="C22" s="319"/>
      <c r="D22" s="313"/>
      <c r="E22" s="291"/>
      <c r="F22" s="282"/>
      <c r="G22" s="282"/>
      <c r="H22" s="282"/>
      <c r="I22" s="282"/>
      <c r="J22" s="282"/>
      <c r="K22" s="282"/>
      <c r="L22" s="282"/>
      <c r="M22" s="282"/>
      <c r="N22" s="282"/>
      <c r="O22" s="283"/>
      <c r="P22" s="281"/>
      <c r="Q22" s="282"/>
      <c r="R22" s="282"/>
      <c r="S22" s="282"/>
      <c r="T22" s="282"/>
      <c r="U22" s="282"/>
      <c r="V22" s="282"/>
      <c r="W22" s="282"/>
      <c r="X22" s="282"/>
      <c r="Y22" s="282"/>
      <c r="Z22" s="281"/>
      <c r="AA22" s="282"/>
      <c r="AB22" s="282"/>
      <c r="AC22" s="282"/>
      <c r="AD22" s="282"/>
      <c r="AE22" s="282"/>
      <c r="AF22" s="282"/>
      <c r="AG22" s="282"/>
      <c r="AH22" s="282"/>
      <c r="AI22" s="283"/>
      <c r="AJ22" s="281"/>
      <c r="AK22" s="282"/>
      <c r="AL22" s="282"/>
      <c r="AM22" s="282"/>
      <c r="AN22" s="282"/>
      <c r="AO22" s="282"/>
      <c r="AP22" s="282"/>
      <c r="AQ22" s="282"/>
      <c r="AR22" s="282"/>
      <c r="AS22" s="283"/>
      <c r="AT22" s="282"/>
      <c r="AU22" s="283"/>
      <c r="AV22" s="282"/>
      <c r="AW22" s="282"/>
      <c r="AX22" s="282"/>
      <c r="AY22" s="282"/>
      <c r="AZ22" s="282"/>
      <c r="BA22" s="282"/>
      <c r="BB22" s="282"/>
      <c r="BC22" s="282"/>
      <c r="BD22" s="282"/>
      <c r="BE22" s="282"/>
      <c r="BF22" s="281"/>
      <c r="BG22" s="282"/>
      <c r="BH22" s="282"/>
      <c r="BI22" s="282"/>
      <c r="BJ22" s="282"/>
      <c r="BK22" s="282"/>
      <c r="BL22" s="282"/>
      <c r="BM22" s="282"/>
      <c r="BN22" s="282"/>
      <c r="BO22" s="283"/>
      <c r="BP22" s="281"/>
      <c r="BQ22" s="282"/>
      <c r="BR22" s="282"/>
      <c r="BS22" s="282"/>
      <c r="BT22" s="282"/>
      <c r="BU22" s="282"/>
      <c r="BV22" s="282"/>
      <c r="BW22" s="282"/>
      <c r="BX22" s="282"/>
      <c r="BY22" s="283"/>
      <c r="BZ22" s="284">
        <f t="shared" ref="BZ22:CA25" si="6">F22+P22+Z22+AJ22</f>
        <v>0</v>
      </c>
      <c r="CA22" s="284">
        <f t="shared" si="6"/>
        <v>0</v>
      </c>
      <c r="CB22" s="284">
        <v>3</v>
      </c>
      <c r="CC22" s="285">
        <f>(BZ22-CA22)/CB22</f>
        <v>0</v>
      </c>
      <c r="CD22" s="284">
        <f t="shared" ref="CD22:CE25" si="7">H22+R22+AB22+AL22</f>
        <v>0</v>
      </c>
      <c r="CE22" s="284">
        <f t="shared" si="7"/>
        <v>0</v>
      </c>
      <c r="CF22" s="285">
        <f>(CD22-CE22)/CB22</f>
        <v>0</v>
      </c>
      <c r="CG22" s="284">
        <f t="shared" ref="CG22:CH25" si="8">J22+L22+N22+T22+V22+X22+AD22+AF22+AH22+AN22+AP22+AR22</f>
        <v>0</v>
      </c>
      <c r="CH22" s="284">
        <f t="shared" si="8"/>
        <v>0</v>
      </c>
      <c r="CI22" s="285">
        <f>(CG22-CH22)/CB22</f>
        <v>0</v>
      </c>
      <c r="CJ22" s="286"/>
    </row>
    <row r="23" spans="2:88" ht="50.1" hidden="1" customHeight="1" thickBot="1">
      <c r="B23" s="276">
        <v>2</v>
      </c>
      <c r="C23" s="313"/>
      <c r="D23" s="313"/>
      <c r="E23" s="291"/>
      <c r="F23" s="282"/>
      <c r="G23" s="282"/>
      <c r="H23" s="282"/>
      <c r="I23" s="282"/>
      <c r="J23" s="282"/>
      <c r="K23" s="282"/>
      <c r="L23" s="282"/>
      <c r="M23" s="282"/>
      <c r="N23" s="282"/>
      <c r="O23" s="283"/>
      <c r="P23" s="281"/>
      <c r="Q23" s="282"/>
      <c r="R23" s="282"/>
      <c r="S23" s="282"/>
      <c r="T23" s="282"/>
      <c r="U23" s="282"/>
      <c r="V23" s="282"/>
      <c r="W23" s="282"/>
      <c r="X23" s="282"/>
      <c r="Y23" s="283"/>
      <c r="Z23" s="288"/>
      <c r="AA23" s="289"/>
      <c r="AB23" s="289"/>
      <c r="AC23" s="289"/>
      <c r="AD23" s="289"/>
      <c r="AE23" s="289"/>
      <c r="AF23" s="289"/>
      <c r="AG23" s="289"/>
      <c r="AH23" s="289"/>
      <c r="AI23" s="290"/>
      <c r="AJ23" s="281"/>
      <c r="AK23" s="282"/>
      <c r="AL23" s="282"/>
      <c r="AM23" s="282"/>
      <c r="AN23" s="282"/>
      <c r="AO23" s="282"/>
      <c r="AP23" s="282"/>
      <c r="AQ23" s="282"/>
      <c r="AR23" s="282"/>
      <c r="AS23" s="283"/>
      <c r="AT23" s="282"/>
      <c r="AU23" s="283"/>
      <c r="AV23" s="282"/>
      <c r="AW23" s="282"/>
      <c r="AX23" s="282"/>
      <c r="AY23" s="282"/>
      <c r="AZ23" s="282"/>
      <c r="BA23" s="282"/>
      <c r="BB23" s="282"/>
      <c r="BC23" s="282"/>
      <c r="BD23" s="282"/>
      <c r="BE23" s="282"/>
      <c r="BF23" s="281"/>
      <c r="BG23" s="282"/>
      <c r="BH23" s="282"/>
      <c r="BI23" s="282"/>
      <c r="BJ23" s="282"/>
      <c r="BK23" s="282"/>
      <c r="BL23" s="282"/>
      <c r="BM23" s="282"/>
      <c r="BN23" s="282"/>
      <c r="BO23" s="283"/>
      <c r="BP23" s="281"/>
      <c r="BQ23" s="282"/>
      <c r="BR23" s="282"/>
      <c r="BS23" s="282"/>
      <c r="BT23" s="282"/>
      <c r="BU23" s="282"/>
      <c r="BV23" s="282"/>
      <c r="BW23" s="282"/>
      <c r="BX23" s="282"/>
      <c r="BY23" s="283"/>
      <c r="BZ23" s="284">
        <f t="shared" si="6"/>
        <v>0</v>
      </c>
      <c r="CA23" s="284">
        <f t="shared" si="6"/>
        <v>0</v>
      </c>
      <c r="CB23" s="284">
        <v>3</v>
      </c>
      <c r="CC23" s="285">
        <f>(BZ23-CA23)/CB23</f>
        <v>0</v>
      </c>
      <c r="CD23" s="284">
        <f t="shared" si="7"/>
        <v>0</v>
      </c>
      <c r="CE23" s="284">
        <f t="shared" si="7"/>
        <v>0</v>
      </c>
      <c r="CF23" s="285">
        <f>(CD23-CE23)/CB23</f>
        <v>0</v>
      </c>
      <c r="CG23" s="284">
        <f t="shared" si="8"/>
        <v>0</v>
      </c>
      <c r="CH23" s="284">
        <f t="shared" si="8"/>
        <v>0</v>
      </c>
      <c r="CI23" s="285">
        <f>(CG23-CH23)/CB23</f>
        <v>0</v>
      </c>
      <c r="CJ23" s="286"/>
    </row>
    <row r="24" spans="2:88" ht="50.1" hidden="1" customHeight="1" thickBot="1">
      <c r="B24" s="276">
        <v>3</v>
      </c>
      <c r="C24" s="313"/>
      <c r="D24" s="313"/>
      <c r="E24" s="291"/>
      <c r="F24" s="282"/>
      <c r="G24" s="282"/>
      <c r="H24" s="282"/>
      <c r="I24" s="282"/>
      <c r="J24" s="282"/>
      <c r="K24" s="282"/>
      <c r="L24" s="282"/>
      <c r="M24" s="282"/>
      <c r="N24" s="282"/>
      <c r="O24" s="283"/>
      <c r="P24" s="281"/>
      <c r="Q24" s="282"/>
      <c r="R24" s="282"/>
      <c r="S24" s="282"/>
      <c r="T24" s="282"/>
      <c r="U24" s="282"/>
      <c r="V24" s="282"/>
      <c r="W24" s="282"/>
      <c r="X24" s="282"/>
      <c r="Y24" s="282"/>
      <c r="Z24" s="281"/>
      <c r="AA24" s="282"/>
      <c r="AB24" s="282"/>
      <c r="AC24" s="282"/>
      <c r="AD24" s="282"/>
      <c r="AE24" s="282"/>
      <c r="AF24" s="282"/>
      <c r="AG24" s="282"/>
      <c r="AH24" s="282"/>
      <c r="AI24" s="283"/>
      <c r="AJ24" s="281"/>
      <c r="AK24" s="282"/>
      <c r="AL24" s="282"/>
      <c r="AM24" s="282"/>
      <c r="AN24" s="282"/>
      <c r="AO24" s="282"/>
      <c r="AP24" s="282"/>
      <c r="AQ24" s="282"/>
      <c r="AR24" s="282"/>
      <c r="AS24" s="283"/>
      <c r="AT24" s="282"/>
      <c r="AU24" s="283"/>
      <c r="AV24" s="282"/>
      <c r="AW24" s="282"/>
      <c r="AX24" s="282"/>
      <c r="AY24" s="282"/>
      <c r="AZ24" s="282"/>
      <c r="BA24" s="282"/>
      <c r="BB24" s="282"/>
      <c r="BC24" s="282"/>
      <c r="BD24" s="282"/>
      <c r="BE24" s="282"/>
      <c r="BF24" s="281"/>
      <c r="BG24" s="282"/>
      <c r="BH24" s="282"/>
      <c r="BI24" s="282"/>
      <c r="BJ24" s="282"/>
      <c r="BK24" s="282"/>
      <c r="BL24" s="282"/>
      <c r="BM24" s="282"/>
      <c r="BN24" s="282"/>
      <c r="BO24" s="283"/>
      <c r="BP24" s="281"/>
      <c r="BQ24" s="282"/>
      <c r="BR24" s="282"/>
      <c r="BS24" s="282"/>
      <c r="BT24" s="282"/>
      <c r="BU24" s="282"/>
      <c r="BV24" s="282"/>
      <c r="BW24" s="282"/>
      <c r="BX24" s="282"/>
      <c r="BY24" s="283"/>
      <c r="BZ24" s="284">
        <f t="shared" si="6"/>
        <v>0</v>
      </c>
      <c r="CA24" s="284">
        <f t="shared" si="6"/>
        <v>0</v>
      </c>
      <c r="CB24" s="284">
        <v>3</v>
      </c>
      <c r="CC24" s="285">
        <f>(BZ24-CA24)/CB24</f>
        <v>0</v>
      </c>
      <c r="CD24" s="284">
        <f t="shared" si="7"/>
        <v>0</v>
      </c>
      <c r="CE24" s="284">
        <f t="shared" si="7"/>
        <v>0</v>
      </c>
      <c r="CF24" s="285">
        <f>(CD24-CE24)/CB24</f>
        <v>0</v>
      </c>
      <c r="CG24" s="284">
        <f t="shared" si="8"/>
        <v>0</v>
      </c>
      <c r="CH24" s="284">
        <f t="shared" si="8"/>
        <v>0</v>
      </c>
      <c r="CI24" s="285">
        <f>(CG24-CH24)/CB24</f>
        <v>0</v>
      </c>
      <c r="CJ24" s="286"/>
    </row>
    <row r="25" spans="2:88" ht="50.1" hidden="1" customHeight="1" thickBot="1">
      <c r="B25" s="292">
        <v>4</v>
      </c>
      <c r="C25" s="320"/>
      <c r="D25" s="320"/>
      <c r="E25" s="306"/>
      <c r="F25" s="282"/>
      <c r="G25" s="282"/>
      <c r="H25" s="282"/>
      <c r="I25" s="282"/>
      <c r="J25" s="282"/>
      <c r="K25" s="282"/>
      <c r="L25" s="282"/>
      <c r="M25" s="282"/>
      <c r="N25" s="282"/>
      <c r="O25" s="283"/>
      <c r="P25" s="281"/>
      <c r="Q25" s="282"/>
      <c r="R25" s="282"/>
      <c r="S25" s="282"/>
      <c r="T25" s="282"/>
      <c r="U25" s="282"/>
      <c r="V25" s="282"/>
      <c r="W25" s="282"/>
      <c r="X25" s="282"/>
      <c r="Y25" s="282"/>
      <c r="Z25" s="294"/>
      <c r="AA25" s="295"/>
      <c r="AB25" s="295"/>
      <c r="AC25" s="295"/>
      <c r="AD25" s="295"/>
      <c r="AE25" s="295"/>
      <c r="AF25" s="295"/>
      <c r="AG25" s="295"/>
      <c r="AH25" s="295"/>
      <c r="AI25" s="296"/>
      <c r="AJ25" s="281"/>
      <c r="AK25" s="282"/>
      <c r="AL25" s="282"/>
      <c r="AM25" s="282"/>
      <c r="AN25" s="282"/>
      <c r="AO25" s="282"/>
      <c r="AP25" s="282"/>
      <c r="AQ25" s="282"/>
      <c r="AR25" s="282"/>
      <c r="AS25" s="283"/>
      <c r="AT25" s="282"/>
      <c r="AU25" s="283"/>
      <c r="AV25" s="282"/>
      <c r="AW25" s="282"/>
      <c r="AX25" s="282"/>
      <c r="AY25" s="282"/>
      <c r="AZ25" s="282"/>
      <c r="BA25" s="282"/>
      <c r="BB25" s="282"/>
      <c r="BC25" s="282"/>
      <c r="BD25" s="282"/>
      <c r="BE25" s="282"/>
      <c r="BF25" s="281"/>
      <c r="BG25" s="282"/>
      <c r="BH25" s="282"/>
      <c r="BI25" s="282"/>
      <c r="BJ25" s="282"/>
      <c r="BK25" s="282"/>
      <c r="BL25" s="282"/>
      <c r="BM25" s="282"/>
      <c r="BN25" s="282"/>
      <c r="BO25" s="283"/>
      <c r="BP25" s="281"/>
      <c r="BQ25" s="282"/>
      <c r="BR25" s="282"/>
      <c r="BS25" s="282"/>
      <c r="BT25" s="282"/>
      <c r="BU25" s="282"/>
      <c r="BV25" s="282"/>
      <c r="BW25" s="282"/>
      <c r="BX25" s="282"/>
      <c r="BY25" s="283"/>
      <c r="BZ25" s="297">
        <f t="shared" si="6"/>
        <v>0</v>
      </c>
      <c r="CA25" s="297">
        <f t="shared" si="6"/>
        <v>0</v>
      </c>
      <c r="CB25" s="297">
        <v>3</v>
      </c>
      <c r="CC25" s="298">
        <f>(BZ25-CA25)/CB25</f>
        <v>0</v>
      </c>
      <c r="CD25" s="297">
        <f t="shared" si="7"/>
        <v>0</v>
      </c>
      <c r="CE25" s="297">
        <f t="shared" si="7"/>
        <v>0</v>
      </c>
      <c r="CF25" s="298">
        <f>(CD25-CE25)/CB25</f>
        <v>0</v>
      </c>
      <c r="CG25" s="297">
        <f t="shared" si="8"/>
        <v>0</v>
      </c>
      <c r="CH25" s="297">
        <f t="shared" si="8"/>
        <v>0</v>
      </c>
      <c r="CI25" s="298">
        <f>(CG25-CH25)/CB25</f>
        <v>0</v>
      </c>
      <c r="CJ25" s="299"/>
    </row>
    <row r="26" spans="2:88" ht="69.95" hidden="1" customHeight="1" thickBot="1">
      <c r="B26" s="258" t="s">
        <v>267</v>
      </c>
      <c r="C26" s="300"/>
      <c r="D26" s="300"/>
      <c r="E26" s="301"/>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3"/>
      <c r="CA26" s="303"/>
      <c r="CB26" s="307"/>
      <c r="CC26" s="304"/>
      <c r="CD26" s="303"/>
      <c r="CE26" s="303"/>
      <c r="CF26" s="304"/>
      <c r="CG26" s="303"/>
      <c r="CH26" s="303"/>
      <c r="CI26" s="304"/>
      <c r="CJ26" s="304"/>
    </row>
    <row r="27" spans="2:88" ht="137.25" hidden="1" thickBot="1">
      <c r="B27" s="264"/>
      <c r="C27" s="265" t="s">
        <v>233</v>
      </c>
      <c r="D27" s="265"/>
      <c r="E27" s="266" t="s">
        <v>234</v>
      </c>
      <c r="F27" s="267" t="s">
        <v>235</v>
      </c>
      <c r="G27" s="267" t="s">
        <v>236</v>
      </c>
      <c r="H27" s="267" t="s">
        <v>237</v>
      </c>
      <c r="I27" s="267" t="s">
        <v>238</v>
      </c>
      <c r="J27" s="268" t="s">
        <v>239</v>
      </c>
      <c r="K27" s="269"/>
      <c r="L27" s="269"/>
      <c r="M27" s="269"/>
      <c r="N27" s="269"/>
      <c r="O27" s="270"/>
      <c r="P27" s="267" t="s">
        <v>235</v>
      </c>
      <c r="Q27" s="267" t="s">
        <v>236</v>
      </c>
      <c r="R27" s="267" t="s">
        <v>237</v>
      </c>
      <c r="S27" s="267" t="s">
        <v>238</v>
      </c>
      <c r="T27" s="268" t="s">
        <v>239</v>
      </c>
      <c r="U27" s="269"/>
      <c r="V27" s="269"/>
      <c r="W27" s="269"/>
      <c r="X27" s="269"/>
      <c r="Y27" s="269"/>
      <c r="Z27" s="271" t="s">
        <v>235</v>
      </c>
      <c r="AA27" s="267" t="s">
        <v>236</v>
      </c>
      <c r="AB27" s="267" t="s">
        <v>237</v>
      </c>
      <c r="AC27" s="267" t="s">
        <v>238</v>
      </c>
      <c r="AD27" s="268" t="s">
        <v>239</v>
      </c>
      <c r="AE27" s="269"/>
      <c r="AF27" s="269"/>
      <c r="AG27" s="269"/>
      <c r="AH27" s="269"/>
      <c r="AI27" s="270"/>
      <c r="AJ27" s="267" t="s">
        <v>235</v>
      </c>
      <c r="AK27" s="267" t="s">
        <v>236</v>
      </c>
      <c r="AL27" s="267" t="s">
        <v>237</v>
      </c>
      <c r="AM27" s="267" t="s">
        <v>238</v>
      </c>
      <c r="AN27" s="268" t="s">
        <v>239</v>
      </c>
      <c r="AO27" s="269"/>
      <c r="AP27" s="269"/>
      <c r="AQ27" s="269"/>
      <c r="AR27" s="269"/>
      <c r="AS27" s="270"/>
      <c r="AT27" s="269"/>
      <c r="AU27" s="270"/>
      <c r="AV27" s="269"/>
      <c r="AW27" s="269"/>
      <c r="AX27" s="269"/>
      <c r="AY27" s="269"/>
      <c r="AZ27" s="269"/>
      <c r="BA27" s="269"/>
      <c r="BB27" s="269"/>
      <c r="BC27" s="269"/>
      <c r="BD27" s="269"/>
      <c r="BE27" s="269"/>
      <c r="BF27" s="272"/>
      <c r="BG27" s="269"/>
      <c r="BH27" s="269"/>
      <c r="BI27" s="269"/>
      <c r="BJ27" s="269"/>
      <c r="BK27" s="269"/>
      <c r="BL27" s="269"/>
      <c r="BM27" s="269"/>
      <c r="BN27" s="269"/>
      <c r="BO27" s="270"/>
      <c r="BP27" s="272"/>
      <c r="BQ27" s="269"/>
      <c r="BR27" s="269"/>
      <c r="BS27" s="269"/>
      <c r="BT27" s="269"/>
      <c r="BU27" s="269"/>
      <c r="BV27" s="269"/>
      <c r="BW27" s="269"/>
      <c r="BX27" s="269"/>
      <c r="BY27" s="270"/>
      <c r="BZ27" s="273" t="s">
        <v>235</v>
      </c>
      <c r="CA27" s="273" t="s">
        <v>236</v>
      </c>
      <c r="CB27" s="273" t="s">
        <v>240</v>
      </c>
      <c r="CC27" s="274" t="s">
        <v>259</v>
      </c>
      <c r="CD27" s="273" t="s">
        <v>237</v>
      </c>
      <c r="CE27" s="273" t="s">
        <v>238</v>
      </c>
      <c r="CF27" s="274" t="s">
        <v>242</v>
      </c>
      <c r="CG27" s="273" t="s">
        <v>243</v>
      </c>
      <c r="CH27" s="273" t="s">
        <v>244</v>
      </c>
      <c r="CI27" s="274" t="s">
        <v>260</v>
      </c>
      <c r="CJ27" s="275" t="s">
        <v>246</v>
      </c>
    </row>
    <row r="28" spans="2:88" ht="50.1" hidden="1" customHeight="1" thickBot="1">
      <c r="B28" s="276">
        <v>1</v>
      </c>
      <c r="C28" s="313"/>
      <c r="D28" s="313"/>
      <c r="E28" s="278"/>
      <c r="F28" s="282"/>
      <c r="G28" s="282"/>
      <c r="H28" s="282"/>
      <c r="I28" s="282"/>
      <c r="J28" s="282"/>
      <c r="K28" s="282"/>
      <c r="L28" s="282"/>
      <c r="M28" s="282"/>
      <c r="N28" s="282"/>
      <c r="O28" s="283"/>
      <c r="P28" s="281"/>
      <c r="Q28" s="282"/>
      <c r="R28" s="282"/>
      <c r="S28" s="282"/>
      <c r="T28" s="282"/>
      <c r="U28" s="282"/>
      <c r="V28" s="282"/>
      <c r="W28" s="282"/>
      <c r="X28" s="282"/>
      <c r="Y28" s="282"/>
      <c r="Z28" s="281"/>
      <c r="AA28" s="282"/>
      <c r="AB28" s="282"/>
      <c r="AC28" s="282"/>
      <c r="AD28" s="282"/>
      <c r="AE28" s="282"/>
      <c r="AF28" s="282"/>
      <c r="AG28" s="282"/>
      <c r="AH28" s="282"/>
      <c r="AI28" s="283"/>
      <c r="AJ28" s="281"/>
      <c r="AK28" s="282"/>
      <c r="AL28" s="282"/>
      <c r="AM28" s="282"/>
      <c r="AN28" s="282"/>
      <c r="AO28" s="282"/>
      <c r="AP28" s="282"/>
      <c r="AQ28" s="282"/>
      <c r="AR28" s="282"/>
      <c r="AS28" s="283"/>
      <c r="AT28" s="282"/>
      <c r="AU28" s="283"/>
      <c r="AV28" s="282"/>
      <c r="AW28" s="282"/>
      <c r="AX28" s="282"/>
      <c r="AY28" s="282"/>
      <c r="AZ28" s="282"/>
      <c r="BA28" s="282"/>
      <c r="BB28" s="282"/>
      <c r="BC28" s="282"/>
      <c r="BD28" s="282"/>
      <c r="BE28" s="282"/>
      <c r="BF28" s="281"/>
      <c r="BG28" s="282"/>
      <c r="BH28" s="282"/>
      <c r="BI28" s="282"/>
      <c r="BJ28" s="282"/>
      <c r="BK28" s="282"/>
      <c r="BL28" s="282"/>
      <c r="BM28" s="282"/>
      <c r="BN28" s="282"/>
      <c r="BO28" s="283"/>
      <c r="BP28" s="281"/>
      <c r="BQ28" s="282"/>
      <c r="BR28" s="282"/>
      <c r="BS28" s="282"/>
      <c r="BT28" s="282"/>
      <c r="BU28" s="282"/>
      <c r="BV28" s="282"/>
      <c r="BW28" s="282"/>
      <c r="BX28" s="282"/>
      <c r="BY28" s="283"/>
      <c r="BZ28" s="284">
        <f t="shared" ref="BZ28:CA31" si="9">F28+P28+Z28+AJ28</f>
        <v>0</v>
      </c>
      <c r="CA28" s="284">
        <f t="shared" si="9"/>
        <v>0</v>
      </c>
      <c r="CB28" s="284">
        <v>3</v>
      </c>
      <c r="CC28" s="285">
        <f>(BZ28-CA28)/CB28</f>
        <v>0</v>
      </c>
      <c r="CD28" s="284">
        <f t="shared" ref="CD28:CE31" si="10">H28+R28+AB28+AL28</f>
        <v>0</v>
      </c>
      <c r="CE28" s="284">
        <f t="shared" si="10"/>
        <v>0</v>
      </c>
      <c r="CF28" s="285">
        <f>(CD28-CE28)/CB28</f>
        <v>0</v>
      </c>
      <c r="CG28" s="284">
        <f t="shared" ref="CG28:CH31" si="11">J28+L28+N28+T28+V28+X28+AD28+AF28+AH28+AN28+AP28+AR28</f>
        <v>0</v>
      </c>
      <c r="CH28" s="284">
        <f t="shared" si="11"/>
        <v>0</v>
      </c>
      <c r="CI28" s="285">
        <f>(CG28-CH28)/CB28</f>
        <v>0</v>
      </c>
      <c r="CJ28" s="286"/>
    </row>
    <row r="29" spans="2:88" ht="50.1" hidden="1" customHeight="1" thickBot="1">
      <c r="B29" s="276">
        <v>2</v>
      </c>
      <c r="C29" s="313"/>
      <c r="D29" s="313"/>
      <c r="E29" s="278"/>
      <c r="F29" s="282"/>
      <c r="G29" s="282"/>
      <c r="H29" s="282"/>
      <c r="I29" s="282"/>
      <c r="J29" s="282"/>
      <c r="K29" s="282"/>
      <c r="L29" s="282"/>
      <c r="M29" s="282"/>
      <c r="N29" s="282"/>
      <c r="O29" s="283"/>
      <c r="P29" s="281"/>
      <c r="Q29" s="282"/>
      <c r="R29" s="282"/>
      <c r="S29" s="282"/>
      <c r="T29" s="282"/>
      <c r="U29" s="282"/>
      <c r="V29" s="282"/>
      <c r="W29" s="282"/>
      <c r="X29" s="282"/>
      <c r="Y29" s="283"/>
      <c r="Z29" s="288"/>
      <c r="AA29" s="289"/>
      <c r="AB29" s="289"/>
      <c r="AC29" s="289"/>
      <c r="AD29" s="289"/>
      <c r="AE29" s="289"/>
      <c r="AF29" s="289"/>
      <c r="AG29" s="289"/>
      <c r="AH29" s="289"/>
      <c r="AI29" s="290"/>
      <c r="AJ29" s="281"/>
      <c r="AK29" s="282"/>
      <c r="AL29" s="282"/>
      <c r="AM29" s="282"/>
      <c r="AN29" s="282"/>
      <c r="AO29" s="282"/>
      <c r="AP29" s="282"/>
      <c r="AQ29" s="282"/>
      <c r="AR29" s="282"/>
      <c r="AS29" s="283"/>
      <c r="AT29" s="282"/>
      <c r="AU29" s="283"/>
      <c r="AV29" s="282"/>
      <c r="AW29" s="282"/>
      <c r="AX29" s="282"/>
      <c r="AY29" s="282"/>
      <c r="AZ29" s="282"/>
      <c r="BA29" s="282"/>
      <c r="BB29" s="282"/>
      <c r="BC29" s="282"/>
      <c r="BD29" s="282"/>
      <c r="BE29" s="282"/>
      <c r="BF29" s="281"/>
      <c r="BG29" s="282"/>
      <c r="BH29" s="282"/>
      <c r="BI29" s="282"/>
      <c r="BJ29" s="282"/>
      <c r="BK29" s="282"/>
      <c r="BL29" s="282"/>
      <c r="BM29" s="282"/>
      <c r="BN29" s="282"/>
      <c r="BO29" s="283"/>
      <c r="BP29" s="281"/>
      <c r="BQ29" s="282"/>
      <c r="BR29" s="282"/>
      <c r="BS29" s="282"/>
      <c r="BT29" s="282"/>
      <c r="BU29" s="282"/>
      <c r="BV29" s="282"/>
      <c r="BW29" s="282"/>
      <c r="BX29" s="282"/>
      <c r="BY29" s="283"/>
      <c r="BZ29" s="284">
        <f t="shared" si="9"/>
        <v>0</v>
      </c>
      <c r="CA29" s="284">
        <f t="shared" si="9"/>
        <v>0</v>
      </c>
      <c r="CB29" s="284">
        <v>3</v>
      </c>
      <c r="CC29" s="285">
        <f>(BZ29-CA29)/CB29</f>
        <v>0</v>
      </c>
      <c r="CD29" s="284">
        <f t="shared" si="10"/>
        <v>0</v>
      </c>
      <c r="CE29" s="284">
        <f t="shared" si="10"/>
        <v>0</v>
      </c>
      <c r="CF29" s="285">
        <f>(CD29-CE29)/CB29</f>
        <v>0</v>
      </c>
      <c r="CG29" s="284">
        <f t="shared" si="11"/>
        <v>0</v>
      </c>
      <c r="CH29" s="284">
        <f t="shared" si="11"/>
        <v>0</v>
      </c>
      <c r="CI29" s="285">
        <f>(CG29-CH29)/CB29</f>
        <v>0</v>
      </c>
      <c r="CJ29" s="286"/>
    </row>
    <row r="30" spans="2:88" ht="50.1" hidden="1" customHeight="1" thickBot="1">
      <c r="B30" s="276">
        <v>3</v>
      </c>
      <c r="C30" s="313"/>
      <c r="D30" s="313"/>
      <c r="E30" s="291"/>
      <c r="F30" s="282"/>
      <c r="G30" s="282"/>
      <c r="H30" s="282"/>
      <c r="I30" s="282"/>
      <c r="J30" s="282"/>
      <c r="K30" s="282"/>
      <c r="L30" s="282"/>
      <c r="M30" s="282"/>
      <c r="N30" s="282"/>
      <c r="O30" s="283"/>
      <c r="P30" s="281"/>
      <c r="Q30" s="282"/>
      <c r="R30" s="282"/>
      <c r="S30" s="282"/>
      <c r="T30" s="282"/>
      <c r="U30" s="282"/>
      <c r="V30" s="282"/>
      <c r="W30" s="282"/>
      <c r="X30" s="282"/>
      <c r="Y30" s="282"/>
      <c r="Z30" s="281"/>
      <c r="AA30" s="282"/>
      <c r="AB30" s="282"/>
      <c r="AC30" s="282"/>
      <c r="AD30" s="282"/>
      <c r="AE30" s="282"/>
      <c r="AF30" s="282"/>
      <c r="AG30" s="282"/>
      <c r="AH30" s="282"/>
      <c r="AI30" s="283"/>
      <c r="AJ30" s="281"/>
      <c r="AK30" s="282"/>
      <c r="AL30" s="282"/>
      <c r="AM30" s="282"/>
      <c r="AN30" s="282"/>
      <c r="AO30" s="282"/>
      <c r="AP30" s="282"/>
      <c r="AQ30" s="282"/>
      <c r="AR30" s="282"/>
      <c r="AS30" s="283"/>
      <c r="AT30" s="282"/>
      <c r="AU30" s="283"/>
      <c r="AV30" s="282"/>
      <c r="AW30" s="282"/>
      <c r="AX30" s="282"/>
      <c r="AY30" s="282"/>
      <c r="AZ30" s="282"/>
      <c r="BA30" s="282"/>
      <c r="BB30" s="282"/>
      <c r="BC30" s="282"/>
      <c r="BD30" s="282"/>
      <c r="BE30" s="282"/>
      <c r="BF30" s="281"/>
      <c r="BG30" s="282"/>
      <c r="BH30" s="282"/>
      <c r="BI30" s="282"/>
      <c r="BJ30" s="282"/>
      <c r="BK30" s="282"/>
      <c r="BL30" s="282"/>
      <c r="BM30" s="282"/>
      <c r="BN30" s="282"/>
      <c r="BO30" s="283"/>
      <c r="BP30" s="281"/>
      <c r="BQ30" s="282"/>
      <c r="BR30" s="282"/>
      <c r="BS30" s="282"/>
      <c r="BT30" s="282"/>
      <c r="BU30" s="282"/>
      <c r="BV30" s="282"/>
      <c r="BW30" s="282"/>
      <c r="BX30" s="282"/>
      <c r="BY30" s="283"/>
      <c r="BZ30" s="284">
        <f t="shared" si="9"/>
        <v>0</v>
      </c>
      <c r="CA30" s="284">
        <f t="shared" si="9"/>
        <v>0</v>
      </c>
      <c r="CB30" s="284">
        <v>3</v>
      </c>
      <c r="CC30" s="285">
        <f>(BZ30-CA30)/CB30</f>
        <v>0</v>
      </c>
      <c r="CD30" s="284">
        <f t="shared" si="10"/>
        <v>0</v>
      </c>
      <c r="CE30" s="284">
        <f t="shared" si="10"/>
        <v>0</v>
      </c>
      <c r="CF30" s="285">
        <f>(CD30-CE30)/CB30</f>
        <v>0</v>
      </c>
      <c r="CG30" s="284">
        <f t="shared" si="11"/>
        <v>0</v>
      </c>
      <c r="CH30" s="284">
        <f t="shared" si="11"/>
        <v>0</v>
      </c>
      <c r="CI30" s="285">
        <f>(CG30-CH30)/CB30</f>
        <v>0</v>
      </c>
      <c r="CJ30" s="286"/>
    </row>
    <row r="31" spans="2:88" ht="50.1" hidden="1" customHeight="1" thickBot="1">
      <c r="B31" s="292">
        <v>4</v>
      </c>
      <c r="C31" s="320"/>
      <c r="D31" s="320"/>
      <c r="E31" s="306"/>
      <c r="F31" s="282"/>
      <c r="G31" s="282"/>
      <c r="H31" s="282"/>
      <c r="I31" s="282"/>
      <c r="J31" s="282"/>
      <c r="K31" s="282"/>
      <c r="L31" s="282"/>
      <c r="M31" s="282"/>
      <c r="N31" s="282"/>
      <c r="O31" s="283"/>
      <c r="P31" s="281"/>
      <c r="Q31" s="282"/>
      <c r="R31" s="282"/>
      <c r="S31" s="282"/>
      <c r="T31" s="282"/>
      <c r="U31" s="282"/>
      <c r="V31" s="282"/>
      <c r="W31" s="282"/>
      <c r="X31" s="282"/>
      <c r="Y31" s="282"/>
      <c r="Z31" s="294"/>
      <c r="AA31" s="295"/>
      <c r="AB31" s="295"/>
      <c r="AC31" s="295"/>
      <c r="AD31" s="295"/>
      <c r="AE31" s="295"/>
      <c r="AF31" s="295"/>
      <c r="AG31" s="295"/>
      <c r="AH31" s="295"/>
      <c r="AI31" s="296"/>
      <c r="AJ31" s="281"/>
      <c r="AK31" s="282"/>
      <c r="AL31" s="282"/>
      <c r="AM31" s="282"/>
      <c r="AN31" s="282"/>
      <c r="AO31" s="282"/>
      <c r="AP31" s="282"/>
      <c r="AQ31" s="282"/>
      <c r="AR31" s="282"/>
      <c r="AS31" s="283"/>
      <c r="AT31" s="282"/>
      <c r="AU31" s="283"/>
      <c r="AV31" s="282"/>
      <c r="AW31" s="282"/>
      <c r="AX31" s="282"/>
      <c r="AY31" s="282"/>
      <c r="AZ31" s="282"/>
      <c r="BA31" s="282"/>
      <c r="BB31" s="282"/>
      <c r="BC31" s="282"/>
      <c r="BD31" s="282"/>
      <c r="BE31" s="282"/>
      <c r="BF31" s="281"/>
      <c r="BG31" s="282"/>
      <c r="BH31" s="282"/>
      <c r="BI31" s="282"/>
      <c r="BJ31" s="282"/>
      <c r="BK31" s="282"/>
      <c r="BL31" s="282"/>
      <c r="BM31" s="282"/>
      <c r="BN31" s="282"/>
      <c r="BO31" s="283"/>
      <c r="BP31" s="281"/>
      <c r="BQ31" s="282"/>
      <c r="BR31" s="282"/>
      <c r="BS31" s="282"/>
      <c r="BT31" s="282"/>
      <c r="BU31" s="282"/>
      <c r="BV31" s="282"/>
      <c r="BW31" s="282"/>
      <c r="BX31" s="282"/>
      <c r="BY31" s="283"/>
      <c r="BZ31" s="297">
        <f t="shared" si="9"/>
        <v>0</v>
      </c>
      <c r="CA31" s="297">
        <f t="shared" si="9"/>
        <v>0</v>
      </c>
      <c r="CB31" s="297">
        <v>3</v>
      </c>
      <c r="CC31" s="298">
        <f>(BZ31-CA31)/CB31</f>
        <v>0</v>
      </c>
      <c r="CD31" s="297">
        <f t="shared" si="10"/>
        <v>0</v>
      </c>
      <c r="CE31" s="297">
        <f t="shared" si="10"/>
        <v>0</v>
      </c>
      <c r="CF31" s="298">
        <f>(CD31-CE31)/CB31</f>
        <v>0</v>
      </c>
      <c r="CG31" s="297">
        <f t="shared" si="11"/>
        <v>0</v>
      </c>
      <c r="CH31" s="297">
        <f t="shared" si="11"/>
        <v>0</v>
      </c>
      <c r="CI31" s="298">
        <f>(CG31-CH31)/CB31</f>
        <v>0</v>
      </c>
      <c r="CJ31" s="299"/>
    </row>
    <row r="32" spans="2:88" ht="69.95" hidden="1" customHeight="1" thickBot="1">
      <c r="B32" s="258" t="s">
        <v>273</v>
      </c>
      <c r="C32" s="300"/>
      <c r="D32" s="300"/>
      <c r="E32" s="301"/>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c r="BS32" s="302"/>
      <c r="BT32" s="302"/>
      <c r="BU32" s="302"/>
      <c r="BV32" s="302"/>
      <c r="BW32" s="302"/>
      <c r="BX32" s="302"/>
      <c r="BY32" s="302"/>
      <c r="BZ32" s="303"/>
      <c r="CA32" s="303"/>
      <c r="CB32" s="303"/>
      <c r="CC32" s="304"/>
      <c r="CD32" s="303"/>
      <c r="CE32" s="303"/>
      <c r="CF32" s="304"/>
      <c r="CG32" s="303"/>
      <c r="CH32" s="303"/>
      <c r="CI32" s="304"/>
      <c r="CJ32" s="304"/>
    </row>
    <row r="33" spans="2:88" ht="137.25" hidden="1" thickBot="1">
      <c r="B33" s="308"/>
      <c r="C33" s="309" t="s">
        <v>233</v>
      </c>
      <c r="D33" s="310"/>
      <c r="E33" s="266" t="s">
        <v>234</v>
      </c>
      <c r="F33" s="267" t="s">
        <v>235</v>
      </c>
      <c r="G33" s="267" t="s">
        <v>236</v>
      </c>
      <c r="H33" s="267" t="s">
        <v>237</v>
      </c>
      <c r="I33" s="267" t="s">
        <v>238</v>
      </c>
      <c r="J33" s="268" t="s">
        <v>239</v>
      </c>
      <c r="K33" s="269"/>
      <c r="L33" s="269"/>
      <c r="M33" s="269"/>
      <c r="N33" s="269"/>
      <c r="O33" s="270"/>
      <c r="P33" s="267" t="s">
        <v>235</v>
      </c>
      <c r="Q33" s="267" t="s">
        <v>236</v>
      </c>
      <c r="R33" s="267" t="s">
        <v>237</v>
      </c>
      <c r="S33" s="267" t="s">
        <v>238</v>
      </c>
      <c r="T33" s="268" t="s">
        <v>239</v>
      </c>
      <c r="U33" s="269"/>
      <c r="V33" s="269"/>
      <c r="W33" s="269"/>
      <c r="X33" s="269"/>
      <c r="Y33" s="269"/>
      <c r="Z33" s="271" t="s">
        <v>235</v>
      </c>
      <c r="AA33" s="267" t="s">
        <v>236</v>
      </c>
      <c r="AB33" s="267" t="s">
        <v>237</v>
      </c>
      <c r="AC33" s="267" t="s">
        <v>238</v>
      </c>
      <c r="AD33" s="268" t="s">
        <v>239</v>
      </c>
      <c r="AE33" s="269"/>
      <c r="AF33" s="269"/>
      <c r="AG33" s="269"/>
      <c r="AH33" s="269"/>
      <c r="AI33" s="270"/>
      <c r="AJ33" s="267" t="s">
        <v>235</v>
      </c>
      <c r="AK33" s="267" t="s">
        <v>236</v>
      </c>
      <c r="AL33" s="267" t="s">
        <v>237</v>
      </c>
      <c r="AM33" s="267" t="s">
        <v>238</v>
      </c>
      <c r="AN33" s="268" t="s">
        <v>239</v>
      </c>
      <c r="AO33" s="269"/>
      <c r="AP33" s="269"/>
      <c r="AQ33" s="269"/>
      <c r="AR33" s="269"/>
      <c r="AS33" s="270"/>
      <c r="AT33" s="269"/>
      <c r="AU33" s="270"/>
      <c r="AV33" s="269"/>
      <c r="AW33" s="269"/>
      <c r="AX33" s="269"/>
      <c r="AY33" s="269"/>
      <c r="AZ33" s="269"/>
      <c r="BA33" s="269"/>
      <c r="BB33" s="269"/>
      <c r="BC33" s="269"/>
      <c r="BD33" s="269"/>
      <c r="BE33" s="269"/>
      <c r="BF33" s="272"/>
      <c r="BG33" s="269"/>
      <c r="BH33" s="269"/>
      <c r="BI33" s="269"/>
      <c r="BJ33" s="269"/>
      <c r="BK33" s="269"/>
      <c r="BL33" s="269"/>
      <c r="BM33" s="269"/>
      <c r="BN33" s="269"/>
      <c r="BO33" s="270"/>
      <c r="BP33" s="272"/>
      <c r="BQ33" s="269"/>
      <c r="BR33" s="269"/>
      <c r="BS33" s="269"/>
      <c r="BT33" s="269"/>
      <c r="BU33" s="269"/>
      <c r="BV33" s="269"/>
      <c r="BW33" s="269"/>
      <c r="BX33" s="269"/>
      <c r="BY33" s="270"/>
      <c r="BZ33" s="273" t="s">
        <v>235</v>
      </c>
      <c r="CA33" s="273" t="s">
        <v>236</v>
      </c>
      <c r="CB33" s="273" t="s">
        <v>240</v>
      </c>
      <c r="CC33" s="274" t="s">
        <v>259</v>
      </c>
      <c r="CD33" s="273" t="s">
        <v>237</v>
      </c>
      <c r="CE33" s="273" t="s">
        <v>238</v>
      </c>
      <c r="CF33" s="274" t="s">
        <v>242</v>
      </c>
      <c r="CG33" s="273" t="s">
        <v>243</v>
      </c>
      <c r="CH33" s="273" t="s">
        <v>244</v>
      </c>
      <c r="CI33" s="274" t="s">
        <v>260</v>
      </c>
      <c r="CJ33" s="275" t="s">
        <v>246</v>
      </c>
    </row>
    <row r="34" spans="2:88" ht="50.1" hidden="1" customHeight="1" thickBot="1">
      <c r="B34" s="311">
        <v>1</v>
      </c>
      <c r="C34" s="313"/>
      <c r="D34" s="313"/>
      <c r="E34" s="278"/>
      <c r="F34" s="282"/>
      <c r="G34" s="282"/>
      <c r="H34" s="282"/>
      <c r="I34" s="282"/>
      <c r="J34" s="282"/>
      <c r="K34" s="282"/>
      <c r="L34" s="282"/>
      <c r="M34" s="282"/>
      <c r="N34" s="282"/>
      <c r="O34" s="283"/>
      <c r="P34" s="281"/>
      <c r="Q34" s="282"/>
      <c r="R34" s="282"/>
      <c r="S34" s="282"/>
      <c r="T34" s="282"/>
      <c r="U34" s="282"/>
      <c r="V34" s="282"/>
      <c r="W34" s="282"/>
      <c r="X34" s="282"/>
      <c r="Y34" s="282"/>
      <c r="Z34" s="281"/>
      <c r="AA34" s="282"/>
      <c r="AB34" s="282"/>
      <c r="AC34" s="282"/>
      <c r="AD34" s="282"/>
      <c r="AE34" s="282"/>
      <c r="AF34" s="282"/>
      <c r="AG34" s="282"/>
      <c r="AH34" s="282"/>
      <c r="AI34" s="283"/>
      <c r="AJ34" s="281"/>
      <c r="AK34" s="282"/>
      <c r="AL34" s="282"/>
      <c r="AM34" s="282"/>
      <c r="AN34" s="282"/>
      <c r="AO34" s="282"/>
      <c r="AP34" s="282"/>
      <c r="AQ34" s="282"/>
      <c r="AR34" s="282"/>
      <c r="AS34" s="283"/>
      <c r="AT34" s="282"/>
      <c r="AU34" s="283"/>
      <c r="AV34" s="282"/>
      <c r="AW34" s="282"/>
      <c r="AX34" s="282"/>
      <c r="AY34" s="282"/>
      <c r="AZ34" s="282"/>
      <c r="BA34" s="282"/>
      <c r="BB34" s="282"/>
      <c r="BC34" s="282"/>
      <c r="BD34" s="282"/>
      <c r="BE34" s="282"/>
      <c r="BF34" s="281"/>
      <c r="BG34" s="282"/>
      <c r="BH34" s="282"/>
      <c r="BI34" s="282"/>
      <c r="BJ34" s="282"/>
      <c r="BK34" s="282"/>
      <c r="BL34" s="282"/>
      <c r="BM34" s="282"/>
      <c r="BN34" s="282"/>
      <c r="BO34" s="283"/>
      <c r="BP34" s="281"/>
      <c r="BQ34" s="282"/>
      <c r="BR34" s="282"/>
      <c r="BS34" s="282"/>
      <c r="BT34" s="282"/>
      <c r="BU34" s="282"/>
      <c r="BV34" s="282"/>
      <c r="BW34" s="282"/>
      <c r="BX34" s="282"/>
      <c r="BY34" s="283"/>
      <c r="BZ34" s="284">
        <f t="shared" ref="BZ34:CA37" si="12">F34+P34+Z34+AJ34</f>
        <v>0</v>
      </c>
      <c r="CA34" s="284">
        <f t="shared" si="12"/>
        <v>0</v>
      </c>
      <c r="CB34" s="284">
        <v>3</v>
      </c>
      <c r="CC34" s="285">
        <f>(BZ34-CA34)/CB34</f>
        <v>0</v>
      </c>
      <c r="CD34" s="284">
        <f t="shared" ref="CD34:CE37" si="13">H34+R34+AB34+AL34</f>
        <v>0</v>
      </c>
      <c r="CE34" s="284">
        <f t="shared" si="13"/>
        <v>0</v>
      </c>
      <c r="CF34" s="285">
        <f>(CD34-CE34)/CB34</f>
        <v>0</v>
      </c>
      <c r="CG34" s="284">
        <f t="shared" ref="CG34:CH37" si="14">J34+L34+N34+T34+V34+X34+AD34+AF34+AH34+AN34+AP34+AR34</f>
        <v>0</v>
      </c>
      <c r="CH34" s="284">
        <f t="shared" si="14"/>
        <v>0</v>
      </c>
      <c r="CI34" s="285">
        <f>(CG34-CH34)/CB34</f>
        <v>0</v>
      </c>
      <c r="CJ34" s="286"/>
    </row>
    <row r="35" spans="2:88" ht="50.1" hidden="1" customHeight="1" thickBot="1">
      <c r="B35" s="311">
        <v>2</v>
      </c>
      <c r="C35" s="313"/>
      <c r="D35" s="313"/>
      <c r="E35" s="291"/>
      <c r="F35" s="282"/>
      <c r="G35" s="282"/>
      <c r="H35" s="282"/>
      <c r="I35" s="282"/>
      <c r="J35" s="282"/>
      <c r="K35" s="282"/>
      <c r="L35" s="282"/>
      <c r="M35" s="282"/>
      <c r="N35" s="282"/>
      <c r="O35" s="283"/>
      <c r="P35" s="281"/>
      <c r="Q35" s="282"/>
      <c r="R35" s="282"/>
      <c r="S35" s="282"/>
      <c r="T35" s="282"/>
      <c r="U35" s="282"/>
      <c r="V35" s="282"/>
      <c r="W35" s="282"/>
      <c r="X35" s="282"/>
      <c r="Y35" s="283"/>
      <c r="Z35" s="288"/>
      <c r="AA35" s="289"/>
      <c r="AB35" s="289"/>
      <c r="AC35" s="289"/>
      <c r="AD35" s="289"/>
      <c r="AE35" s="289"/>
      <c r="AF35" s="289"/>
      <c r="AG35" s="289"/>
      <c r="AH35" s="289"/>
      <c r="AI35" s="290"/>
      <c r="AJ35" s="281"/>
      <c r="AK35" s="282"/>
      <c r="AL35" s="282"/>
      <c r="AM35" s="282"/>
      <c r="AN35" s="282"/>
      <c r="AO35" s="282"/>
      <c r="AP35" s="282"/>
      <c r="AQ35" s="282"/>
      <c r="AR35" s="282"/>
      <c r="AS35" s="283"/>
      <c r="AT35" s="282"/>
      <c r="AU35" s="283"/>
      <c r="AV35" s="282"/>
      <c r="AW35" s="282"/>
      <c r="AX35" s="282"/>
      <c r="AY35" s="282"/>
      <c r="AZ35" s="282"/>
      <c r="BA35" s="282"/>
      <c r="BB35" s="282"/>
      <c r="BC35" s="282"/>
      <c r="BD35" s="282"/>
      <c r="BE35" s="282"/>
      <c r="BF35" s="281"/>
      <c r="BG35" s="282"/>
      <c r="BH35" s="282"/>
      <c r="BI35" s="282"/>
      <c r="BJ35" s="282"/>
      <c r="BK35" s="282"/>
      <c r="BL35" s="282"/>
      <c r="BM35" s="282"/>
      <c r="BN35" s="282"/>
      <c r="BO35" s="283"/>
      <c r="BP35" s="281"/>
      <c r="BQ35" s="282"/>
      <c r="BR35" s="282"/>
      <c r="BS35" s="282"/>
      <c r="BT35" s="282"/>
      <c r="BU35" s="282"/>
      <c r="BV35" s="282"/>
      <c r="BW35" s="282"/>
      <c r="BX35" s="282"/>
      <c r="BY35" s="283"/>
      <c r="BZ35" s="284">
        <f t="shared" si="12"/>
        <v>0</v>
      </c>
      <c r="CA35" s="284">
        <f t="shared" si="12"/>
        <v>0</v>
      </c>
      <c r="CB35" s="284">
        <v>3</v>
      </c>
      <c r="CC35" s="285">
        <f>(BZ35-CA35)/CB35</f>
        <v>0</v>
      </c>
      <c r="CD35" s="284">
        <f t="shared" si="13"/>
        <v>0</v>
      </c>
      <c r="CE35" s="284">
        <f t="shared" si="13"/>
        <v>0</v>
      </c>
      <c r="CF35" s="285">
        <f>(CD35-CE35)/CB35</f>
        <v>0</v>
      </c>
      <c r="CG35" s="284">
        <f t="shared" si="14"/>
        <v>0</v>
      </c>
      <c r="CH35" s="284">
        <f t="shared" si="14"/>
        <v>0</v>
      </c>
      <c r="CI35" s="285">
        <f>(CG35-CH35)/CB35</f>
        <v>0</v>
      </c>
      <c r="CJ35" s="286"/>
    </row>
    <row r="36" spans="2:88" ht="50.1" hidden="1" customHeight="1" thickBot="1">
      <c r="B36" s="311">
        <v>3</v>
      </c>
      <c r="C36" s="313"/>
      <c r="D36" s="313"/>
      <c r="E36" s="291"/>
      <c r="F36" s="282"/>
      <c r="G36" s="282"/>
      <c r="H36" s="282"/>
      <c r="I36" s="282"/>
      <c r="J36" s="282"/>
      <c r="K36" s="282"/>
      <c r="L36" s="282"/>
      <c r="M36" s="282"/>
      <c r="N36" s="282"/>
      <c r="O36" s="283"/>
      <c r="P36" s="281"/>
      <c r="Q36" s="282"/>
      <c r="R36" s="282"/>
      <c r="S36" s="282"/>
      <c r="T36" s="282"/>
      <c r="U36" s="282"/>
      <c r="V36" s="282"/>
      <c r="W36" s="282"/>
      <c r="X36" s="282"/>
      <c r="Y36" s="282"/>
      <c r="Z36" s="281"/>
      <c r="AA36" s="282"/>
      <c r="AB36" s="282"/>
      <c r="AC36" s="282"/>
      <c r="AD36" s="282"/>
      <c r="AE36" s="282"/>
      <c r="AF36" s="282"/>
      <c r="AG36" s="282"/>
      <c r="AH36" s="282"/>
      <c r="AI36" s="283"/>
      <c r="AJ36" s="281"/>
      <c r="AK36" s="282"/>
      <c r="AL36" s="282"/>
      <c r="AM36" s="282"/>
      <c r="AN36" s="282"/>
      <c r="AO36" s="282"/>
      <c r="AP36" s="282"/>
      <c r="AQ36" s="282"/>
      <c r="AR36" s="282"/>
      <c r="AS36" s="283"/>
      <c r="AT36" s="282"/>
      <c r="AU36" s="283"/>
      <c r="AV36" s="282"/>
      <c r="AW36" s="282"/>
      <c r="AX36" s="282"/>
      <c r="AY36" s="282"/>
      <c r="AZ36" s="282"/>
      <c r="BA36" s="282"/>
      <c r="BB36" s="282"/>
      <c r="BC36" s="282"/>
      <c r="BD36" s="282"/>
      <c r="BE36" s="282"/>
      <c r="BF36" s="281"/>
      <c r="BG36" s="282"/>
      <c r="BH36" s="282"/>
      <c r="BI36" s="282"/>
      <c r="BJ36" s="282"/>
      <c r="BK36" s="282"/>
      <c r="BL36" s="282"/>
      <c r="BM36" s="282"/>
      <c r="BN36" s="282"/>
      <c r="BO36" s="283"/>
      <c r="BP36" s="281"/>
      <c r="BQ36" s="282"/>
      <c r="BR36" s="282"/>
      <c r="BS36" s="282"/>
      <c r="BT36" s="282"/>
      <c r="BU36" s="282"/>
      <c r="BV36" s="282"/>
      <c r="BW36" s="282"/>
      <c r="BX36" s="282"/>
      <c r="BY36" s="283"/>
      <c r="BZ36" s="284">
        <f t="shared" si="12"/>
        <v>0</v>
      </c>
      <c r="CA36" s="284">
        <f t="shared" si="12"/>
        <v>0</v>
      </c>
      <c r="CB36" s="284">
        <v>3</v>
      </c>
      <c r="CC36" s="285">
        <f>(BZ36-CA36)/CB36</f>
        <v>0</v>
      </c>
      <c r="CD36" s="284">
        <f t="shared" si="13"/>
        <v>0</v>
      </c>
      <c r="CE36" s="284">
        <f t="shared" si="13"/>
        <v>0</v>
      </c>
      <c r="CF36" s="285">
        <f>(CD36-CE36)/CB36</f>
        <v>0</v>
      </c>
      <c r="CG36" s="284">
        <f t="shared" si="14"/>
        <v>0</v>
      </c>
      <c r="CH36" s="284">
        <f t="shared" si="14"/>
        <v>0</v>
      </c>
      <c r="CI36" s="285">
        <f>(CG36-CH36)/CB36</f>
        <v>0</v>
      </c>
      <c r="CJ36" s="286"/>
    </row>
    <row r="37" spans="2:88" ht="50.1" hidden="1" customHeight="1" thickBot="1">
      <c r="B37" s="312">
        <v>4</v>
      </c>
      <c r="C37" s="314"/>
      <c r="D37" s="314"/>
      <c r="E37" s="293"/>
      <c r="F37" s="282"/>
      <c r="G37" s="282"/>
      <c r="H37" s="282"/>
      <c r="I37" s="282"/>
      <c r="J37" s="282"/>
      <c r="K37" s="282"/>
      <c r="L37" s="282"/>
      <c r="M37" s="282"/>
      <c r="N37" s="282"/>
      <c r="O37" s="283"/>
      <c r="P37" s="281"/>
      <c r="Q37" s="282"/>
      <c r="R37" s="282"/>
      <c r="S37" s="282"/>
      <c r="T37" s="282"/>
      <c r="U37" s="282"/>
      <c r="V37" s="282"/>
      <c r="W37" s="282"/>
      <c r="X37" s="282"/>
      <c r="Y37" s="282"/>
      <c r="Z37" s="294"/>
      <c r="AA37" s="295"/>
      <c r="AB37" s="295"/>
      <c r="AC37" s="295"/>
      <c r="AD37" s="295"/>
      <c r="AE37" s="295"/>
      <c r="AF37" s="295"/>
      <c r="AG37" s="295"/>
      <c r="AH37" s="295"/>
      <c r="AI37" s="296"/>
      <c r="AJ37" s="281"/>
      <c r="AK37" s="282"/>
      <c r="AL37" s="282"/>
      <c r="AM37" s="282"/>
      <c r="AN37" s="282"/>
      <c r="AO37" s="282"/>
      <c r="AP37" s="282"/>
      <c r="AQ37" s="282"/>
      <c r="AR37" s="282"/>
      <c r="AS37" s="283"/>
      <c r="AT37" s="282"/>
      <c r="AU37" s="283"/>
      <c r="AV37" s="282"/>
      <c r="AW37" s="282"/>
      <c r="AX37" s="282"/>
      <c r="AY37" s="282"/>
      <c r="AZ37" s="282"/>
      <c r="BA37" s="282"/>
      <c r="BB37" s="282"/>
      <c r="BC37" s="282"/>
      <c r="BD37" s="282"/>
      <c r="BE37" s="282"/>
      <c r="BF37" s="281"/>
      <c r="BG37" s="282"/>
      <c r="BH37" s="282"/>
      <c r="BI37" s="282"/>
      <c r="BJ37" s="282"/>
      <c r="BK37" s="282"/>
      <c r="BL37" s="282"/>
      <c r="BM37" s="282"/>
      <c r="BN37" s="282"/>
      <c r="BO37" s="283"/>
      <c r="BP37" s="281"/>
      <c r="BQ37" s="282"/>
      <c r="BR37" s="282"/>
      <c r="BS37" s="282"/>
      <c r="BT37" s="282"/>
      <c r="BU37" s="282"/>
      <c r="BV37" s="282"/>
      <c r="BW37" s="282"/>
      <c r="BX37" s="282"/>
      <c r="BY37" s="283"/>
      <c r="BZ37" s="297">
        <f t="shared" si="12"/>
        <v>0</v>
      </c>
      <c r="CA37" s="297">
        <f t="shared" si="12"/>
        <v>0</v>
      </c>
      <c r="CB37" s="297">
        <v>3</v>
      </c>
      <c r="CC37" s="298">
        <f>(BZ37-CA37)/CB37</f>
        <v>0</v>
      </c>
      <c r="CD37" s="297">
        <f t="shared" si="13"/>
        <v>0</v>
      </c>
      <c r="CE37" s="297">
        <f t="shared" si="13"/>
        <v>0</v>
      </c>
      <c r="CF37" s="298">
        <f>(CD37-CE37)/CB37</f>
        <v>0</v>
      </c>
      <c r="CG37" s="297">
        <f t="shared" si="14"/>
        <v>0</v>
      </c>
      <c r="CH37" s="297">
        <f t="shared" si="14"/>
        <v>0</v>
      </c>
      <c r="CI37" s="298">
        <f>(CG37-CH37)/CB37</f>
        <v>0</v>
      </c>
      <c r="CJ37" s="299"/>
    </row>
    <row r="38" spans="2:88" ht="69.95" hidden="1" customHeight="1" thickBot="1">
      <c r="B38" s="258" t="s">
        <v>277</v>
      </c>
      <c r="C38" s="300"/>
      <c r="D38" s="300"/>
      <c r="E38" s="301"/>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c r="BF38" s="302"/>
      <c r="BG38" s="302"/>
      <c r="BH38" s="302"/>
      <c r="BI38" s="302"/>
      <c r="BJ38" s="302"/>
      <c r="BK38" s="302"/>
      <c r="BL38" s="302"/>
      <c r="BM38" s="302"/>
      <c r="BN38" s="302"/>
      <c r="BO38" s="302"/>
      <c r="BP38" s="302"/>
      <c r="BQ38" s="302"/>
      <c r="BR38" s="302"/>
      <c r="BS38" s="302"/>
      <c r="BT38" s="302"/>
      <c r="BU38" s="302"/>
      <c r="BV38" s="302"/>
      <c r="BW38" s="302"/>
      <c r="BX38" s="302"/>
      <c r="BY38" s="302"/>
      <c r="BZ38" s="303"/>
      <c r="CA38" s="303"/>
      <c r="CB38" s="303"/>
      <c r="CC38" s="304"/>
      <c r="CD38" s="303"/>
      <c r="CE38" s="303"/>
      <c r="CF38" s="304"/>
      <c r="CG38" s="303"/>
      <c r="CH38" s="303"/>
      <c r="CI38" s="304"/>
      <c r="CJ38" s="304"/>
    </row>
    <row r="39" spans="2:88" ht="137.25" hidden="1" thickBot="1">
      <c r="B39" s="264"/>
      <c r="C39" s="265" t="s">
        <v>233</v>
      </c>
      <c r="D39" s="265"/>
      <c r="E39" s="266" t="s">
        <v>234</v>
      </c>
      <c r="F39" s="267" t="s">
        <v>235</v>
      </c>
      <c r="G39" s="267" t="s">
        <v>236</v>
      </c>
      <c r="H39" s="267" t="s">
        <v>237</v>
      </c>
      <c r="I39" s="267" t="s">
        <v>238</v>
      </c>
      <c r="J39" s="268" t="s">
        <v>239</v>
      </c>
      <c r="K39" s="269"/>
      <c r="L39" s="269"/>
      <c r="M39" s="269"/>
      <c r="N39" s="269"/>
      <c r="O39" s="270"/>
      <c r="P39" s="267" t="s">
        <v>235</v>
      </c>
      <c r="Q39" s="267" t="s">
        <v>236</v>
      </c>
      <c r="R39" s="267" t="s">
        <v>237</v>
      </c>
      <c r="S39" s="267" t="s">
        <v>238</v>
      </c>
      <c r="T39" s="268" t="s">
        <v>239</v>
      </c>
      <c r="U39" s="269"/>
      <c r="V39" s="269"/>
      <c r="W39" s="269"/>
      <c r="X39" s="269"/>
      <c r="Y39" s="269"/>
      <c r="Z39" s="271" t="s">
        <v>235</v>
      </c>
      <c r="AA39" s="267" t="s">
        <v>236</v>
      </c>
      <c r="AB39" s="267" t="s">
        <v>237</v>
      </c>
      <c r="AC39" s="267" t="s">
        <v>238</v>
      </c>
      <c r="AD39" s="268" t="s">
        <v>239</v>
      </c>
      <c r="AE39" s="269"/>
      <c r="AF39" s="269"/>
      <c r="AG39" s="269"/>
      <c r="AH39" s="269"/>
      <c r="AI39" s="270"/>
      <c r="AJ39" s="267" t="s">
        <v>235</v>
      </c>
      <c r="AK39" s="267" t="s">
        <v>236</v>
      </c>
      <c r="AL39" s="267" t="s">
        <v>237</v>
      </c>
      <c r="AM39" s="267" t="s">
        <v>238</v>
      </c>
      <c r="AN39" s="268" t="s">
        <v>239</v>
      </c>
      <c r="AO39" s="269"/>
      <c r="AP39" s="269"/>
      <c r="AQ39" s="269"/>
      <c r="AR39" s="269"/>
      <c r="AS39" s="270"/>
      <c r="AT39" s="269"/>
      <c r="AU39" s="270"/>
      <c r="AV39" s="269"/>
      <c r="AW39" s="269"/>
      <c r="AX39" s="269"/>
      <c r="AY39" s="269"/>
      <c r="AZ39" s="269"/>
      <c r="BA39" s="269"/>
      <c r="BB39" s="269"/>
      <c r="BC39" s="269"/>
      <c r="BD39" s="269"/>
      <c r="BE39" s="269"/>
      <c r="BF39" s="272"/>
      <c r="BG39" s="269"/>
      <c r="BH39" s="269"/>
      <c r="BI39" s="269"/>
      <c r="BJ39" s="269"/>
      <c r="BK39" s="269"/>
      <c r="BL39" s="269"/>
      <c r="BM39" s="269"/>
      <c r="BN39" s="269"/>
      <c r="BO39" s="270"/>
      <c r="BP39" s="272"/>
      <c r="BQ39" s="269"/>
      <c r="BR39" s="269"/>
      <c r="BS39" s="269"/>
      <c r="BT39" s="269"/>
      <c r="BU39" s="269"/>
      <c r="BV39" s="269"/>
      <c r="BW39" s="269"/>
      <c r="BX39" s="269"/>
      <c r="BY39" s="270"/>
      <c r="BZ39" s="273" t="s">
        <v>235</v>
      </c>
      <c r="CA39" s="273" t="s">
        <v>236</v>
      </c>
      <c r="CB39" s="273" t="s">
        <v>240</v>
      </c>
      <c r="CC39" s="274" t="s">
        <v>259</v>
      </c>
      <c r="CD39" s="273" t="s">
        <v>237</v>
      </c>
      <c r="CE39" s="273" t="s">
        <v>238</v>
      </c>
      <c r="CF39" s="274" t="s">
        <v>242</v>
      </c>
      <c r="CG39" s="273" t="s">
        <v>243</v>
      </c>
      <c r="CH39" s="273" t="s">
        <v>244</v>
      </c>
      <c r="CI39" s="274" t="s">
        <v>260</v>
      </c>
      <c r="CJ39" s="275" t="s">
        <v>246</v>
      </c>
    </row>
    <row r="40" spans="2:88" ht="50.1" hidden="1" customHeight="1" thickBot="1">
      <c r="B40" s="276">
        <v>1</v>
      </c>
      <c r="C40" s="313"/>
      <c r="D40" s="313"/>
      <c r="E40" s="291"/>
      <c r="F40" s="282"/>
      <c r="G40" s="282"/>
      <c r="H40" s="282"/>
      <c r="I40" s="282"/>
      <c r="J40" s="282"/>
      <c r="K40" s="282"/>
      <c r="L40" s="282"/>
      <c r="M40" s="282"/>
      <c r="N40" s="282"/>
      <c r="O40" s="283"/>
      <c r="P40" s="281"/>
      <c r="Q40" s="282"/>
      <c r="R40" s="282"/>
      <c r="S40" s="282"/>
      <c r="T40" s="282"/>
      <c r="U40" s="282"/>
      <c r="V40" s="282"/>
      <c r="W40" s="282"/>
      <c r="X40" s="282"/>
      <c r="Y40" s="282"/>
      <c r="Z40" s="281"/>
      <c r="AA40" s="282"/>
      <c r="AB40" s="282"/>
      <c r="AC40" s="282"/>
      <c r="AD40" s="282"/>
      <c r="AE40" s="282"/>
      <c r="AF40" s="282"/>
      <c r="AG40" s="282"/>
      <c r="AH40" s="282"/>
      <c r="AI40" s="283"/>
      <c r="AJ40" s="281"/>
      <c r="AK40" s="282"/>
      <c r="AL40" s="282"/>
      <c r="AM40" s="282"/>
      <c r="AN40" s="282"/>
      <c r="AO40" s="282"/>
      <c r="AP40" s="282"/>
      <c r="AQ40" s="282"/>
      <c r="AR40" s="282"/>
      <c r="AS40" s="283"/>
      <c r="AT40" s="282"/>
      <c r="AU40" s="283"/>
      <c r="AV40" s="282"/>
      <c r="AW40" s="282"/>
      <c r="AX40" s="282"/>
      <c r="AY40" s="282"/>
      <c r="AZ40" s="282"/>
      <c r="BA40" s="282"/>
      <c r="BB40" s="282"/>
      <c r="BC40" s="282"/>
      <c r="BD40" s="282"/>
      <c r="BE40" s="282"/>
      <c r="BF40" s="281"/>
      <c r="BG40" s="282"/>
      <c r="BH40" s="282"/>
      <c r="BI40" s="282"/>
      <c r="BJ40" s="282"/>
      <c r="BK40" s="282"/>
      <c r="BL40" s="282"/>
      <c r="BM40" s="282"/>
      <c r="BN40" s="282"/>
      <c r="BO40" s="283"/>
      <c r="BP40" s="281"/>
      <c r="BQ40" s="282"/>
      <c r="BR40" s="282"/>
      <c r="BS40" s="282"/>
      <c r="BT40" s="282"/>
      <c r="BU40" s="282"/>
      <c r="BV40" s="282"/>
      <c r="BW40" s="282"/>
      <c r="BX40" s="282"/>
      <c r="BY40" s="283"/>
      <c r="BZ40" s="284">
        <f t="shared" ref="BZ40:CA43" si="15">F40+P40+Z40+AJ40</f>
        <v>0</v>
      </c>
      <c r="CA40" s="284">
        <f t="shared" si="15"/>
        <v>0</v>
      </c>
      <c r="CB40" s="284">
        <v>3</v>
      </c>
      <c r="CC40" s="285">
        <f>(BZ40-CA40)/CB40</f>
        <v>0</v>
      </c>
      <c r="CD40" s="284">
        <f t="shared" ref="CD40:CE43" si="16">H40+R40+AB40+AL40</f>
        <v>0</v>
      </c>
      <c r="CE40" s="284">
        <f t="shared" si="16"/>
        <v>0</v>
      </c>
      <c r="CF40" s="285">
        <f>(CD40-CE40)/CB40</f>
        <v>0</v>
      </c>
      <c r="CG40" s="284">
        <f t="shared" ref="CG40:CH43" si="17">J40+L40+N40+T40+V40+X40+AD40+AF40+AH40+AN40+AP40+AR40</f>
        <v>0</v>
      </c>
      <c r="CH40" s="284">
        <f t="shared" si="17"/>
        <v>0</v>
      </c>
      <c r="CI40" s="285">
        <f>(CG40-CH40)/CB40</f>
        <v>0</v>
      </c>
      <c r="CJ40" s="286"/>
    </row>
    <row r="41" spans="2:88" ht="50.1" hidden="1" customHeight="1" thickBot="1">
      <c r="B41" s="276">
        <v>2</v>
      </c>
      <c r="C41" s="313"/>
      <c r="D41" s="313"/>
      <c r="E41" s="278"/>
      <c r="F41" s="282"/>
      <c r="G41" s="282"/>
      <c r="H41" s="282"/>
      <c r="I41" s="282"/>
      <c r="J41" s="282"/>
      <c r="K41" s="282"/>
      <c r="L41" s="282"/>
      <c r="M41" s="282"/>
      <c r="N41" s="282"/>
      <c r="O41" s="283"/>
      <c r="P41" s="281"/>
      <c r="Q41" s="282"/>
      <c r="R41" s="282"/>
      <c r="S41" s="282"/>
      <c r="T41" s="282"/>
      <c r="U41" s="282"/>
      <c r="V41" s="282"/>
      <c r="W41" s="282"/>
      <c r="X41" s="282"/>
      <c r="Y41" s="283"/>
      <c r="Z41" s="288"/>
      <c r="AA41" s="289"/>
      <c r="AB41" s="289"/>
      <c r="AC41" s="289"/>
      <c r="AD41" s="289"/>
      <c r="AE41" s="289"/>
      <c r="AF41" s="289"/>
      <c r="AG41" s="289"/>
      <c r="AH41" s="289"/>
      <c r="AI41" s="290"/>
      <c r="AJ41" s="281"/>
      <c r="AK41" s="282"/>
      <c r="AL41" s="282"/>
      <c r="AM41" s="282"/>
      <c r="AN41" s="282"/>
      <c r="AO41" s="282"/>
      <c r="AP41" s="282"/>
      <c r="AQ41" s="282"/>
      <c r="AR41" s="282"/>
      <c r="AS41" s="283"/>
      <c r="AT41" s="282"/>
      <c r="AU41" s="283"/>
      <c r="AV41" s="282"/>
      <c r="AW41" s="282"/>
      <c r="AX41" s="282"/>
      <c r="AY41" s="282"/>
      <c r="AZ41" s="282"/>
      <c r="BA41" s="282"/>
      <c r="BB41" s="282"/>
      <c r="BC41" s="282"/>
      <c r="BD41" s="282"/>
      <c r="BE41" s="282"/>
      <c r="BF41" s="281"/>
      <c r="BG41" s="282"/>
      <c r="BH41" s="282"/>
      <c r="BI41" s="282"/>
      <c r="BJ41" s="282"/>
      <c r="BK41" s="282"/>
      <c r="BL41" s="282"/>
      <c r="BM41" s="282"/>
      <c r="BN41" s="282"/>
      <c r="BO41" s="283"/>
      <c r="BP41" s="281"/>
      <c r="BQ41" s="282"/>
      <c r="BR41" s="282"/>
      <c r="BS41" s="282"/>
      <c r="BT41" s="282"/>
      <c r="BU41" s="282"/>
      <c r="BV41" s="282"/>
      <c r="BW41" s="282"/>
      <c r="BX41" s="282"/>
      <c r="BY41" s="283"/>
      <c r="BZ41" s="284">
        <f t="shared" si="15"/>
        <v>0</v>
      </c>
      <c r="CA41" s="284">
        <f t="shared" si="15"/>
        <v>0</v>
      </c>
      <c r="CB41" s="284">
        <v>3</v>
      </c>
      <c r="CC41" s="285">
        <f>(BZ41-CA41)/CB41</f>
        <v>0</v>
      </c>
      <c r="CD41" s="284">
        <f t="shared" si="16"/>
        <v>0</v>
      </c>
      <c r="CE41" s="284">
        <f t="shared" si="16"/>
        <v>0</v>
      </c>
      <c r="CF41" s="285">
        <f>(CD41-CE41)/CB41</f>
        <v>0</v>
      </c>
      <c r="CG41" s="284">
        <f t="shared" si="17"/>
        <v>0</v>
      </c>
      <c r="CH41" s="284">
        <f t="shared" si="17"/>
        <v>0</v>
      </c>
      <c r="CI41" s="285">
        <f>(CG41-CH41)/CB41</f>
        <v>0</v>
      </c>
      <c r="CJ41" s="286"/>
    </row>
    <row r="42" spans="2:88" ht="50.1" hidden="1" customHeight="1" thickBot="1">
      <c r="B42" s="276">
        <v>3</v>
      </c>
      <c r="C42" s="313"/>
      <c r="D42" s="313"/>
      <c r="E42" s="291"/>
      <c r="F42" s="282"/>
      <c r="G42" s="282"/>
      <c r="H42" s="282"/>
      <c r="I42" s="282"/>
      <c r="J42" s="282"/>
      <c r="K42" s="282"/>
      <c r="L42" s="282"/>
      <c r="M42" s="282"/>
      <c r="N42" s="282"/>
      <c r="O42" s="283"/>
      <c r="P42" s="281"/>
      <c r="Q42" s="282"/>
      <c r="R42" s="282"/>
      <c r="S42" s="282"/>
      <c r="T42" s="282"/>
      <c r="U42" s="282"/>
      <c r="V42" s="282"/>
      <c r="W42" s="282"/>
      <c r="X42" s="282"/>
      <c r="Y42" s="282"/>
      <c r="Z42" s="281"/>
      <c r="AA42" s="282"/>
      <c r="AB42" s="282"/>
      <c r="AC42" s="282"/>
      <c r="AD42" s="282"/>
      <c r="AE42" s="282"/>
      <c r="AF42" s="282"/>
      <c r="AG42" s="282"/>
      <c r="AH42" s="282"/>
      <c r="AI42" s="283"/>
      <c r="AJ42" s="281"/>
      <c r="AK42" s="282"/>
      <c r="AL42" s="282"/>
      <c r="AM42" s="282"/>
      <c r="AN42" s="282"/>
      <c r="AO42" s="282"/>
      <c r="AP42" s="282"/>
      <c r="AQ42" s="282"/>
      <c r="AR42" s="282"/>
      <c r="AS42" s="283"/>
      <c r="AT42" s="282"/>
      <c r="AU42" s="283"/>
      <c r="AV42" s="282"/>
      <c r="AW42" s="282"/>
      <c r="AX42" s="282"/>
      <c r="AY42" s="282"/>
      <c r="AZ42" s="282"/>
      <c r="BA42" s="282"/>
      <c r="BB42" s="282"/>
      <c r="BC42" s="282"/>
      <c r="BD42" s="282"/>
      <c r="BE42" s="282"/>
      <c r="BF42" s="281"/>
      <c r="BG42" s="282"/>
      <c r="BH42" s="282"/>
      <c r="BI42" s="282"/>
      <c r="BJ42" s="282"/>
      <c r="BK42" s="282"/>
      <c r="BL42" s="282"/>
      <c r="BM42" s="282"/>
      <c r="BN42" s="282"/>
      <c r="BO42" s="283"/>
      <c r="BP42" s="281"/>
      <c r="BQ42" s="282"/>
      <c r="BR42" s="282"/>
      <c r="BS42" s="282"/>
      <c r="BT42" s="282"/>
      <c r="BU42" s="282"/>
      <c r="BV42" s="282"/>
      <c r="BW42" s="282"/>
      <c r="BX42" s="282"/>
      <c r="BY42" s="283"/>
      <c r="BZ42" s="284">
        <f t="shared" si="15"/>
        <v>0</v>
      </c>
      <c r="CA42" s="284">
        <f t="shared" si="15"/>
        <v>0</v>
      </c>
      <c r="CB42" s="284">
        <v>3</v>
      </c>
      <c r="CC42" s="285">
        <f>(BZ42-CA42)/CB42</f>
        <v>0</v>
      </c>
      <c r="CD42" s="284">
        <f t="shared" si="16"/>
        <v>0</v>
      </c>
      <c r="CE42" s="284">
        <f t="shared" si="16"/>
        <v>0</v>
      </c>
      <c r="CF42" s="285">
        <f>(CD42-CE42)/CB42</f>
        <v>0</v>
      </c>
      <c r="CG42" s="284">
        <f t="shared" si="17"/>
        <v>0</v>
      </c>
      <c r="CH42" s="284">
        <f t="shared" si="17"/>
        <v>0</v>
      </c>
      <c r="CI42" s="285">
        <f>(CG42-CH42)/CB42</f>
        <v>0</v>
      </c>
      <c r="CJ42" s="286"/>
    </row>
    <row r="43" spans="2:88" ht="50.1" hidden="1" customHeight="1" thickBot="1">
      <c r="B43" s="292">
        <v>4</v>
      </c>
      <c r="C43" s="320"/>
      <c r="D43" s="320"/>
      <c r="E43" s="306"/>
      <c r="F43" s="282"/>
      <c r="G43" s="282"/>
      <c r="H43" s="282"/>
      <c r="I43" s="282"/>
      <c r="J43" s="282"/>
      <c r="K43" s="282"/>
      <c r="L43" s="282"/>
      <c r="M43" s="282"/>
      <c r="N43" s="282"/>
      <c r="O43" s="283"/>
      <c r="P43" s="281"/>
      <c r="Q43" s="282"/>
      <c r="R43" s="282"/>
      <c r="S43" s="282"/>
      <c r="T43" s="282"/>
      <c r="U43" s="282"/>
      <c r="V43" s="282"/>
      <c r="W43" s="282"/>
      <c r="X43" s="282"/>
      <c r="Y43" s="282"/>
      <c r="Z43" s="294"/>
      <c r="AA43" s="295"/>
      <c r="AB43" s="295"/>
      <c r="AC43" s="295"/>
      <c r="AD43" s="295"/>
      <c r="AE43" s="295"/>
      <c r="AF43" s="295"/>
      <c r="AG43" s="295"/>
      <c r="AH43" s="295"/>
      <c r="AI43" s="296"/>
      <c r="AJ43" s="281"/>
      <c r="AK43" s="282"/>
      <c r="AL43" s="282"/>
      <c r="AM43" s="282"/>
      <c r="AN43" s="282"/>
      <c r="AO43" s="282"/>
      <c r="AP43" s="282"/>
      <c r="AQ43" s="282"/>
      <c r="AR43" s="282"/>
      <c r="AS43" s="283"/>
      <c r="AT43" s="282"/>
      <c r="AU43" s="283"/>
      <c r="AV43" s="282"/>
      <c r="AW43" s="282"/>
      <c r="AX43" s="282"/>
      <c r="AY43" s="282"/>
      <c r="AZ43" s="282"/>
      <c r="BA43" s="282"/>
      <c r="BB43" s="282"/>
      <c r="BC43" s="282"/>
      <c r="BD43" s="282"/>
      <c r="BE43" s="282"/>
      <c r="BF43" s="281"/>
      <c r="BG43" s="282"/>
      <c r="BH43" s="282"/>
      <c r="BI43" s="282"/>
      <c r="BJ43" s="282"/>
      <c r="BK43" s="282"/>
      <c r="BL43" s="282"/>
      <c r="BM43" s="282"/>
      <c r="BN43" s="282"/>
      <c r="BO43" s="283"/>
      <c r="BP43" s="281"/>
      <c r="BQ43" s="282"/>
      <c r="BR43" s="282"/>
      <c r="BS43" s="282"/>
      <c r="BT43" s="282"/>
      <c r="BU43" s="282"/>
      <c r="BV43" s="282"/>
      <c r="BW43" s="282"/>
      <c r="BX43" s="282"/>
      <c r="BY43" s="283"/>
      <c r="BZ43" s="297">
        <f t="shared" si="15"/>
        <v>0</v>
      </c>
      <c r="CA43" s="297">
        <f t="shared" si="15"/>
        <v>0</v>
      </c>
      <c r="CB43" s="297">
        <v>3</v>
      </c>
      <c r="CC43" s="298">
        <f>(BZ43-CA43)/CB43</f>
        <v>0</v>
      </c>
      <c r="CD43" s="297">
        <f t="shared" si="16"/>
        <v>0</v>
      </c>
      <c r="CE43" s="297">
        <f t="shared" si="16"/>
        <v>0</v>
      </c>
      <c r="CF43" s="298">
        <f>(CD43-CE43)/CB43</f>
        <v>0</v>
      </c>
      <c r="CG43" s="297">
        <f t="shared" si="17"/>
        <v>0</v>
      </c>
      <c r="CH43" s="297">
        <f t="shared" si="17"/>
        <v>0</v>
      </c>
      <c r="CI43" s="298">
        <f>(CG43-CH43)/CB43</f>
        <v>0</v>
      </c>
      <c r="CJ43" s="299"/>
    </row>
    <row r="44" spans="2:88" ht="69.95" hidden="1" customHeight="1" thickBot="1">
      <c r="B44" s="258" t="s">
        <v>286</v>
      </c>
      <c r="C44" s="300"/>
      <c r="D44" s="300"/>
      <c r="E44" s="301"/>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3"/>
      <c r="CA44" s="303"/>
      <c r="CB44" s="303"/>
      <c r="CC44" s="304"/>
      <c r="CD44" s="303"/>
      <c r="CE44" s="303"/>
      <c r="CF44" s="304"/>
      <c r="CG44" s="303"/>
      <c r="CH44" s="303"/>
      <c r="CI44" s="304"/>
      <c r="CJ44" s="304"/>
    </row>
    <row r="45" spans="2:88" ht="137.25" hidden="1" thickBot="1">
      <c r="B45" s="264"/>
      <c r="C45" s="265" t="s">
        <v>233</v>
      </c>
      <c r="D45" s="265"/>
      <c r="E45" s="266" t="s">
        <v>234</v>
      </c>
      <c r="F45" s="267" t="s">
        <v>235</v>
      </c>
      <c r="G45" s="267" t="s">
        <v>236</v>
      </c>
      <c r="H45" s="267" t="s">
        <v>237</v>
      </c>
      <c r="I45" s="267" t="s">
        <v>238</v>
      </c>
      <c r="J45" s="268" t="s">
        <v>239</v>
      </c>
      <c r="K45" s="269"/>
      <c r="L45" s="269"/>
      <c r="M45" s="269"/>
      <c r="N45" s="269"/>
      <c r="O45" s="270"/>
      <c r="P45" s="267" t="s">
        <v>235</v>
      </c>
      <c r="Q45" s="267" t="s">
        <v>236</v>
      </c>
      <c r="R45" s="267" t="s">
        <v>237</v>
      </c>
      <c r="S45" s="267" t="s">
        <v>238</v>
      </c>
      <c r="T45" s="268" t="s">
        <v>239</v>
      </c>
      <c r="U45" s="269"/>
      <c r="V45" s="269"/>
      <c r="W45" s="269"/>
      <c r="X45" s="269"/>
      <c r="Y45" s="269"/>
      <c r="Z45" s="271" t="s">
        <v>235</v>
      </c>
      <c r="AA45" s="267" t="s">
        <v>236</v>
      </c>
      <c r="AB45" s="267" t="s">
        <v>237</v>
      </c>
      <c r="AC45" s="267" t="s">
        <v>238</v>
      </c>
      <c r="AD45" s="268" t="s">
        <v>239</v>
      </c>
      <c r="AE45" s="269"/>
      <c r="AF45" s="269"/>
      <c r="AG45" s="269"/>
      <c r="AH45" s="269"/>
      <c r="AI45" s="270"/>
      <c r="AJ45" s="267" t="s">
        <v>235</v>
      </c>
      <c r="AK45" s="267" t="s">
        <v>236</v>
      </c>
      <c r="AL45" s="267" t="s">
        <v>237</v>
      </c>
      <c r="AM45" s="267" t="s">
        <v>238</v>
      </c>
      <c r="AN45" s="268" t="s">
        <v>239</v>
      </c>
      <c r="AO45" s="269"/>
      <c r="AP45" s="269"/>
      <c r="AQ45" s="269"/>
      <c r="AR45" s="269"/>
      <c r="AS45" s="270"/>
      <c r="AT45" s="269"/>
      <c r="AU45" s="270"/>
      <c r="AV45" s="269"/>
      <c r="AW45" s="269"/>
      <c r="AX45" s="269"/>
      <c r="AY45" s="269"/>
      <c r="AZ45" s="269"/>
      <c r="BA45" s="269"/>
      <c r="BB45" s="269"/>
      <c r="BC45" s="269"/>
      <c r="BD45" s="269"/>
      <c r="BE45" s="269"/>
      <c r="BF45" s="272"/>
      <c r="BG45" s="269"/>
      <c r="BH45" s="269"/>
      <c r="BI45" s="269"/>
      <c r="BJ45" s="269"/>
      <c r="BK45" s="269"/>
      <c r="BL45" s="269"/>
      <c r="BM45" s="269"/>
      <c r="BN45" s="269"/>
      <c r="BO45" s="270"/>
      <c r="BP45" s="272"/>
      <c r="BQ45" s="269"/>
      <c r="BR45" s="269"/>
      <c r="BS45" s="269"/>
      <c r="BT45" s="269"/>
      <c r="BU45" s="269"/>
      <c r="BV45" s="269"/>
      <c r="BW45" s="269"/>
      <c r="BX45" s="269"/>
      <c r="BY45" s="270"/>
      <c r="BZ45" s="273" t="s">
        <v>235</v>
      </c>
      <c r="CA45" s="273" t="s">
        <v>236</v>
      </c>
      <c r="CB45" s="273" t="s">
        <v>240</v>
      </c>
      <c r="CC45" s="274" t="s">
        <v>259</v>
      </c>
      <c r="CD45" s="273" t="s">
        <v>237</v>
      </c>
      <c r="CE45" s="273" t="s">
        <v>238</v>
      </c>
      <c r="CF45" s="274" t="s">
        <v>242</v>
      </c>
      <c r="CG45" s="273" t="s">
        <v>243</v>
      </c>
      <c r="CH45" s="273" t="s">
        <v>244</v>
      </c>
      <c r="CI45" s="274" t="s">
        <v>260</v>
      </c>
      <c r="CJ45" s="275" t="s">
        <v>246</v>
      </c>
    </row>
    <row r="46" spans="2:88" ht="50.1" hidden="1" customHeight="1" thickBot="1">
      <c r="B46" s="276">
        <v>1</v>
      </c>
      <c r="C46" s="313"/>
      <c r="D46" s="313"/>
      <c r="E46" s="278"/>
      <c r="F46" s="282"/>
      <c r="G46" s="282"/>
      <c r="H46" s="282"/>
      <c r="I46" s="282"/>
      <c r="J46" s="282"/>
      <c r="K46" s="282"/>
      <c r="L46" s="282"/>
      <c r="M46" s="282"/>
      <c r="N46" s="282"/>
      <c r="O46" s="283"/>
      <c r="P46" s="281"/>
      <c r="Q46" s="282"/>
      <c r="R46" s="282"/>
      <c r="S46" s="282"/>
      <c r="T46" s="282"/>
      <c r="U46" s="282"/>
      <c r="V46" s="282"/>
      <c r="W46" s="282"/>
      <c r="X46" s="282"/>
      <c r="Y46" s="282"/>
      <c r="Z46" s="281"/>
      <c r="AA46" s="282"/>
      <c r="AB46" s="282"/>
      <c r="AC46" s="282"/>
      <c r="AD46" s="282"/>
      <c r="AE46" s="282"/>
      <c r="AF46" s="282"/>
      <c r="AG46" s="282"/>
      <c r="AH46" s="282"/>
      <c r="AI46" s="283"/>
      <c r="AJ46" s="281"/>
      <c r="AK46" s="282"/>
      <c r="AL46" s="282"/>
      <c r="AM46" s="282"/>
      <c r="AN46" s="282"/>
      <c r="AO46" s="282"/>
      <c r="AP46" s="282"/>
      <c r="AQ46" s="282"/>
      <c r="AR46" s="282"/>
      <c r="AS46" s="283"/>
      <c r="AT46" s="282"/>
      <c r="AU46" s="283"/>
      <c r="AV46" s="282"/>
      <c r="AW46" s="282"/>
      <c r="AX46" s="282"/>
      <c r="AY46" s="282"/>
      <c r="AZ46" s="282"/>
      <c r="BA46" s="282"/>
      <c r="BB46" s="282"/>
      <c r="BC46" s="282"/>
      <c r="BD46" s="282"/>
      <c r="BE46" s="282"/>
      <c r="BF46" s="281"/>
      <c r="BG46" s="282"/>
      <c r="BH46" s="282"/>
      <c r="BI46" s="282"/>
      <c r="BJ46" s="282"/>
      <c r="BK46" s="282"/>
      <c r="BL46" s="282"/>
      <c r="BM46" s="282"/>
      <c r="BN46" s="282"/>
      <c r="BO46" s="283"/>
      <c r="BP46" s="281"/>
      <c r="BQ46" s="282"/>
      <c r="BR46" s="282"/>
      <c r="BS46" s="282"/>
      <c r="BT46" s="282"/>
      <c r="BU46" s="282"/>
      <c r="BV46" s="282"/>
      <c r="BW46" s="282"/>
      <c r="BX46" s="282"/>
      <c r="BY46" s="283"/>
      <c r="BZ46" s="284">
        <f t="shared" ref="BZ46:CA49" si="18">F46+P46+Z46+AJ46</f>
        <v>0</v>
      </c>
      <c r="CA46" s="284">
        <f t="shared" si="18"/>
        <v>0</v>
      </c>
      <c r="CB46" s="284">
        <v>3</v>
      </c>
      <c r="CC46" s="285">
        <f>(BZ46-CA46)/CB46</f>
        <v>0</v>
      </c>
      <c r="CD46" s="284">
        <f t="shared" ref="CD46:CE49" si="19">H46+R46+AB46+AL46</f>
        <v>0</v>
      </c>
      <c r="CE46" s="284">
        <f t="shared" si="19"/>
        <v>0</v>
      </c>
      <c r="CF46" s="285">
        <f>(CD46-CE46)/CB46</f>
        <v>0</v>
      </c>
      <c r="CG46" s="284">
        <f t="shared" ref="CG46:CH49" si="20">J46+L46+N46+T46+V46+X46+AD46+AF46+AH46+AN46+AP46+AR46</f>
        <v>0</v>
      </c>
      <c r="CH46" s="284">
        <f t="shared" si="20"/>
        <v>0</v>
      </c>
      <c r="CI46" s="285">
        <f>(CG46-CH46)/CB46</f>
        <v>0</v>
      </c>
      <c r="CJ46" s="286"/>
    </row>
    <row r="47" spans="2:88" ht="50.1" hidden="1" customHeight="1" thickBot="1">
      <c r="B47" s="276">
        <v>2</v>
      </c>
      <c r="C47" s="313"/>
      <c r="D47" s="313"/>
      <c r="E47" s="291"/>
      <c r="F47" s="282"/>
      <c r="G47" s="282"/>
      <c r="H47" s="282"/>
      <c r="I47" s="282"/>
      <c r="J47" s="282"/>
      <c r="K47" s="282"/>
      <c r="L47" s="282"/>
      <c r="M47" s="282"/>
      <c r="N47" s="282"/>
      <c r="O47" s="283"/>
      <c r="P47" s="281"/>
      <c r="Q47" s="282"/>
      <c r="R47" s="282"/>
      <c r="S47" s="282"/>
      <c r="T47" s="282"/>
      <c r="U47" s="282"/>
      <c r="V47" s="282"/>
      <c r="W47" s="282"/>
      <c r="X47" s="282"/>
      <c r="Y47" s="283"/>
      <c r="Z47" s="288"/>
      <c r="AA47" s="289"/>
      <c r="AB47" s="289"/>
      <c r="AC47" s="289"/>
      <c r="AD47" s="289"/>
      <c r="AE47" s="289"/>
      <c r="AF47" s="289"/>
      <c r="AG47" s="289"/>
      <c r="AH47" s="289"/>
      <c r="AI47" s="290"/>
      <c r="AJ47" s="281"/>
      <c r="AK47" s="282"/>
      <c r="AL47" s="282"/>
      <c r="AM47" s="282"/>
      <c r="AN47" s="282"/>
      <c r="AO47" s="282"/>
      <c r="AP47" s="282"/>
      <c r="AQ47" s="282"/>
      <c r="AR47" s="282"/>
      <c r="AS47" s="283"/>
      <c r="AT47" s="282"/>
      <c r="AU47" s="283"/>
      <c r="AV47" s="282"/>
      <c r="AW47" s="282"/>
      <c r="AX47" s="282"/>
      <c r="AY47" s="282"/>
      <c r="AZ47" s="282"/>
      <c r="BA47" s="282"/>
      <c r="BB47" s="282"/>
      <c r="BC47" s="282"/>
      <c r="BD47" s="282"/>
      <c r="BE47" s="282"/>
      <c r="BF47" s="281"/>
      <c r="BG47" s="282"/>
      <c r="BH47" s="282"/>
      <c r="BI47" s="282"/>
      <c r="BJ47" s="282"/>
      <c r="BK47" s="282"/>
      <c r="BL47" s="282"/>
      <c r="BM47" s="282"/>
      <c r="BN47" s="282"/>
      <c r="BO47" s="283"/>
      <c r="BP47" s="281"/>
      <c r="BQ47" s="282"/>
      <c r="BR47" s="282"/>
      <c r="BS47" s="282"/>
      <c r="BT47" s="282"/>
      <c r="BU47" s="282"/>
      <c r="BV47" s="282"/>
      <c r="BW47" s="282"/>
      <c r="BX47" s="282"/>
      <c r="BY47" s="283"/>
      <c r="BZ47" s="284">
        <f t="shared" si="18"/>
        <v>0</v>
      </c>
      <c r="CA47" s="284">
        <f t="shared" si="18"/>
        <v>0</v>
      </c>
      <c r="CB47" s="284">
        <v>3</v>
      </c>
      <c r="CC47" s="285">
        <f>(BZ47-CA47)/CB47</f>
        <v>0</v>
      </c>
      <c r="CD47" s="284">
        <f t="shared" si="19"/>
        <v>0</v>
      </c>
      <c r="CE47" s="284">
        <f t="shared" si="19"/>
        <v>0</v>
      </c>
      <c r="CF47" s="285">
        <f>(CD47-CE47)/CB47</f>
        <v>0</v>
      </c>
      <c r="CG47" s="284">
        <f t="shared" si="20"/>
        <v>0</v>
      </c>
      <c r="CH47" s="284">
        <f t="shared" si="20"/>
        <v>0</v>
      </c>
      <c r="CI47" s="285">
        <f>(CG47-CH47)/CB47</f>
        <v>0</v>
      </c>
      <c r="CJ47" s="286"/>
    </row>
    <row r="48" spans="2:88" ht="50.1" hidden="1" customHeight="1" thickBot="1">
      <c r="B48" s="276">
        <v>3</v>
      </c>
      <c r="C48" s="313"/>
      <c r="D48" s="313"/>
      <c r="E48" s="278"/>
      <c r="F48" s="282"/>
      <c r="G48" s="282"/>
      <c r="H48" s="282"/>
      <c r="I48" s="282"/>
      <c r="J48" s="282"/>
      <c r="K48" s="282"/>
      <c r="L48" s="282"/>
      <c r="M48" s="282"/>
      <c r="N48" s="282"/>
      <c r="O48" s="283"/>
      <c r="P48" s="281"/>
      <c r="Q48" s="282"/>
      <c r="R48" s="282"/>
      <c r="S48" s="282"/>
      <c r="T48" s="282"/>
      <c r="U48" s="282"/>
      <c r="V48" s="282"/>
      <c r="W48" s="282"/>
      <c r="X48" s="282"/>
      <c r="Y48" s="282"/>
      <c r="Z48" s="281"/>
      <c r="AA48" s="282"/>
      <c r="AB48" s="282"/>
      <c r="AC48" s="282"/>
      <c r="AD48" s="282"/>
      <c r="AE48" s="282"/>
      <c r="AF48" s="282"/>
      <c r="AG48" s="282"/>
      <c r="AH48" s="282"/>
      <c r="AI48" s="283"/>
      <c r="AJ48" s="281"/>
      <c r="AK48" s="282"/>
      <c r="AL48" s="282"/>
      <c r="AM48" s="282"/>
      <c r="AN48" s="282"/>
      <c r="AO48" s="282"/>
      <c r="AP48" s="282"/>
      <c r="AQ48" s="282"/>
      <c r="AR48" s="282"/>
      <c r="AS48" s="283"/>
      <c r="AT48" s="282"/>
      <c r="AU48" s="283"/>
      <c r="AV48" s="282"/>
      <c r="AW48" s="282"/>
      <c r="AX48" s="282"/>
      <c r="AY48" s="282"/>
      <c r="AZ48" s="282"/>
      <c r="BA48" s="282"/>
      <c r="BB48" s="282"/>
      <c r="BC48" s="282"/>
      <c r="BD48" s="282"/>
      <c r="BE48" s="282"/>
      <c r="BF48" s="281"/>
      <c r="BG48" s="282"/>
      <c r="BH48" s="282"/>
      <c r="BI48" s="282"/>
      <c r="BJ48" s="282"/>
      <c r="BK48" s="282"/>
      <c r="BL48" s="282"/>
      <c r="BM48" s="282"/>
      <c r="BN48" s="282"/>
      <c r="BO48" s="283"/>
      <c r="BP48" s="281"/>
      <c r="BQ48" s="282"/>
      <c r="BR48" s="282"/>
      <c r="BS48" s="282"/>
      <c r="BT48" s="282"/>
      <c r="BU48" s="282"/>
      <c r="BV48" s="282"/>
      <c r="BW48" s="282"/>
      <c r="BX48" s="282"/>
      <c r="BY48" s="283"/>
      <c r="BZ48" s="284">
        <f t="shared" si="18"/>
        <v>0</v>
      </c>
      <c r="CA48" s="284">
        <f t="shared" si="18"/>
        <v>0</v>
      </c>
      <c r="CB48" s="284">
        <v>3</v>
      </c>
      <c r="CC48" s="285">
        <f>(BZ48-CA48)/CB48</f>
        <v>0</v>
      </c>
      <c r="CD48" s="284">
        <f t="shared" si="19"/>
        <v>0</v>
      </c>
      <c r="CE48" s="284">
        <f t="shared" si="19"/>
        <v>0</v>
      </c>
      <c r="CF48" s="285">
        <f>(CD48-CE48)/CB48</f>
        <v>0</v>
      </c>
      <c r="CG48" s="284">
        <f t="shared" si="20"/>
        <v>0</v>
      </c>
      <c r="CH48" s="284">
        <f t="shared" si="20"/>
        <v>0</v>
      </c>
      <c r="CI48" s="285">
        <f>(CG48-CH48)/CB48</f>
        <v>0</v>
      </c>
      <c r="CJ48" s="286"/>
    </row>
    <row r="49" spans="2:88" ht="50.1" hidden="1" customHeight="1" thickBot="1">
      <c r="B49" s="292">
        <v>4</v>
      </c>
      <c r="C49" s="314"/>
      <c r="D49" s="314"/>
      <c r="E49" s="293"/>
      <c r="F49" s="282"/>
      <c r="G49" s="282"/>
      <c r="H49" s="282"/>
      <c r="I49" s="282"/>
      <c r="J49" s="282"/>
      <c r="K49" s="282"/>
      <c r="L49" s="282"/>
      <c r="M49" s="282"/>
      <c r="N49" s="282"/>
      <c r="O49" s="283"/>
      <c r="P49" s="281"/>
      <c r="Q49" s="282"/>
      <c r="R49" s="282"/>
      <c r="S49" s="282"/>
      <c r="T49" s="282"/>
      <c r="U49" s="282"/>
      <c r="V49" s="282"/>
      <c r="W49" s="282"/>
      <c r="X49" s="282"/>
      <c r="Y49" s="282"/>
      <c r="Z49" s="294"/>
      <c r="AA49" s="295"/>
      <c r="AB49" s="295"/>
      <c r="AC49" s="295"/>
      <c r="AD49" s="295"/>
      <c r="AE49" s="295"/>
      <c r="AF49" s="295"/>
      <c r="AG49" s="295"/>
      <c r="AH49" s="295"/>
      <c r="AI49" s="296"/>
      <c r="AJ49" s="281"/>
      <c r="AK49" s="282"/>
      <c r="AL49" s="282"/>
      <c r="AM49" s="282"/>
      <c r="AN49" s="282"/>
      <c r="AO49" s="282"/>
      <c r="AP49" s="282"/>
      <c r="AQ49" s="282"/>
      <c r="AR49" s="282"/>
      <c r="AS49" s="283"/>
      <c r="AT49" s="282"/>
      <c r="AU49" s="283"/>
      <c r="AV49" s="282"/>
      <c r="AW49" s="282"/>
      <c r="AX49" s="282"/>
      <c r="AY49" s="282"/>
      <c r="AZ49" s="282"/>
      <c r="BA49" s="282"/>
      <c r="BB49" s="282"/>
      <c r="BC49" s="282"/>
      <c r="BD49" s="282"/>
      <c r="BE49" s="282"/>
      <c r="BF49" s="281"/>
      <c r="BG49" s="282"/>
      <c r="BH49" s="282"/>
      <c r="BI49" s="282"/>
      <c r="BJ49" s="282"/>
      <c r="BK49" s="282"/>
      <c r="BL49" s="282"/>
      <c r="BM49" s="282"/>
      <c r="BN49" s="282"/>
      <c r="BO49" s="283"/>
      <c r="BP49" s="281"/>
      <c r="BQ49" s="282"/>
      <c r="BR49" s="282"/>
      <c r="BS49" s="282"/>
      <c r="BT49" s="282"/>
      <c r="BU49" s="282"/>
      <c r="BV49" s="282"/>
      <c r="BW49" s="282"/>
      <c r="BX49" s="282"/>
      <c r="BY49" s="283"/>
      <c r="BZ49" s="297">
        <f t="shared" si="18"/>
        <v>0</v>
      </c>
      <c r="CA49" s="297">
        <f t="shared" si="18"/>
        <v>0</v>
      </c>
      <c r="CB49" s="297">
        <v>3</v>
      </c>
      <c r="CC49" s="298">
        <f>(BZ49-CA49)/CB49</f>
        <v>0</v>
      </c>
      <c r="CD49" s="297">
        <f t="shared" si="19"/>
        <v>0</v>
      </c>
      <c r="CE49" s="297">
        <f t="shared" si="19"/>
        <v>0</v>
      </c>
      <c r="CF49" s="298">
        <f>(CD49-CE49)/CB49</f>
        <v>0</v>
      </c>
      <c r="CG49" s="297">
        <f t="shared" si="20"/>
        <v>0</v>
      </c>
      <c r="CH49" s="297">
        <f t="shared" si="20"/>
        <v>0</v>
      </c>
      <c r="CI49" s="298">
        <f>(CG49-CH49)/CB49</f>
        <v>0</v>
      </c>
      <c r="CJ49" s="299"/>
    </row>
    <row r="50" spans="2:88" ht="69.95" hidden="1" customHeight="1" thickBot="1">
      <c r="B50" s="258" t="s">
        <v>295</v>
      </c>
      <c r="C50" s="300"/>
      <c r="D50" s="300"/>
      <c r="E50" s="301"/>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3"/>
      <c r="CA50" s="303"/>
      <c r="CB50" s="303"/>
      <c r="CC50" s="304"/>
      <c r="CD50" s="303"/>
      <c r="CE50" s="303"/>
      <c r="CF50" s="304"/>
      <c r="CG50" s="303"/>
      <c r="CH50" s="303"/>
      <c r="CI50" s="304"/>
      <c r="CJ50" s="304"/>
    </row>
    <row r="51" spans="2:88" ht="137.25" hidden="1" thickBot="1">
      <c r="B51" s="264"/>
      <c r="C51" s="265" t="s">
        <v>233</v>
      </c>
      <c r="D51" s="265"/>
      <c r="E51" s="266" t="s">
        <v>234</v>
      </c>
      <c r="F51" s="267" t="s">
        <v>235</v>
      </c>
      <c r="G51" s="267" t="s">
        <v>236</v>
      </c>
      <c r="H51" s="267" t="s">
        <v>237</v>
      </c>
      <c r="I51" s="267" t="s">
        <v>238</v>
      </c>
      <c r="J51" s="268" t="s">
        <v>239</v>
      </c>
      <c r="K51" s="269"/>
      <c r="L51" s="269"/>
      <c r="M51" s="269"/>
      <c r="N51" s="269"/>
      <c r="O51" s="270"/>
      <c r="P51" s="267" t="s">
        <v>235</v>
      </c>
      <c r="Q51" s="267" t="s">
        <v>236</v>
      </c>
      <c r="R51" s="267" t="s">
        <v>237</v>
      </c>
      <c r="S51" s="267" t="s">
        <v>238</v>
      </c>
      <c r="T51" s="268" t="s">
        <v>239</v>
      </c>
      <c r="U51" s="269"/>
      <c r="V51" s="269"/>
      <c r="W51" s="269"/>
      <c r="X51" s="269"/>
      <c r="Y51" s="269"/>
      <c r="Z51" s="271" t="s">
        <v>235</v>
      </c>
      <c r="AA51" s="267" t="s">
        <v>236</v>
      </c>
      <c r="AB51" s="267" t="s">
        <v>237</v>
      </c>
      <c r="AC51" s="267" t="s">
        <v>238</v>
      </c>
      <c r="AD51" s="268" t="s">
        <v>239</v>
      </c>
      <c r="AE51" s="269"/>
      <c r="AF51" s="269"/>
      <c r="AG51" s="269"/>
      <c r="AH51" s="269"/>
      <c r="AI51" s="270"/>
      <c r="AJ51" s="267" t="s">
        <v>235</v>
      </c>
      <c r="AK51" s="267" t="s">
        <v>236</v>
      </c>
      <c r="AL51" s="267" t="s">
        <v>237</v>
      </c>
      <c r="AM51" s="267" t="s">
        <v>238</v>
      </c>
      <c r="AN51" s="268" t="s">
        <v>239</v>
      </c>
      <c r="AO51" s="269"/>
      <c r="AP51" s="269"/>
      <c r="AQ51" s="269"/>
      <c r="AR51" s="269"/>
      <c r="AS51" s="270"/>
      <c r="AT51" s="269"/>
      <c r="AU51" s="270"/>
      <c r="AV51" s="269"/>
      <c r="AW51" s="269"/>
      <c r="AX51" s="269"/>
      <c r="AY51" s="269"/>
      <c r="AZ51" s="269"/>
      <c r="BA51" s="269"/>
      <c r="BB51" s="269"/>
      <c r="BC51" s="269"/>
      <c r="BD51" s="269"/>
      <c r="BE51" s="269"/>
      <c r="BF51" s="272"/>
      <c r="BG51" s="269"/>
      <c r="BH51" s="269"/>
      <c r="BI51" s="269"/>
      <c r="BJ51" s="269"/>
      <c r="BK51" s="269"/>
      <c r="BL51" s="269"/>
      <c r="BM51" s="269"/>
      <c r="BN51" s="269"/>
      <c r="BO51" s="270"/>
      <c r="BP51" s="272"/>
      <c r="BQ51" s="269"/>
      <c r="BR51" s="269"/>
      <c r="BS51" s="269"/>
      <c r="BT51" s="269"/>
      <c r="BU51" s="269"/>
      <c r="BV51" s="269"/>
      <c r="BW51" s="269"/>
      <c r="BX51" s="269"/>
      <c r="BY51" s="270"/>
      <c r="BZ51" s="273" t="s">
        <v>235</v>
      </c>
      <c r="CA51" s="273" t="s">
        <v>236</v>
      </c>
      <c r="CB51" s="273" t="s">
        <v>240</v>
      </c>
      <c r="CC51" s="274" t="s">
        <v>259</v>
      </c>
      <c r="CD51" s="273" t="s">
        <v>237</v>
      </c>
      <c r="CE51" s="273" t="s">
        <v>238</v>
      </c>
      <c r="CF51" s="274" t="s">
        <v>242</v>
      </c>
      <c r="CG51" s="273" t="s">
        <v>243</v>
      </c>
      <c r="CH51" s="273" t="s">
        <v>244</v>
      </c>
      <c r="CI51" s="274" t="s">
        <v>260</v>
      </c>
      <c r="CJ51" s="275" t="s">
        <v>246</v>
      </c>
    </row>
    <row r="52" spans="2:88" ht="50.1" hidden="1" customHeight="1" thickBot="1">
      <c r="B52" s="276">
        <v>1</v>
      </c>
      <c r="C52" s="313"/>
      <c r="D52" s="313"/>
      <c r="E52" s="278"/>
      <c r="F52" s="282"/>
      <c r="G52" s="282"/>
      <c r="H52" s="282"/>
      <c r="I52" s="282"/>
      <c r="J52" s="282"/>
      <c r="K52" s="282"/>
      <c r="L52" s="282"/>
      <c r="M52" s="282"/>
      <c r="N52" s="282"/>
      <c r="O52" s="283"/>
      <c r="P52" s="281"/>
      <c r="Q52" s="282"/>
      <c r="R52" s="282"/>
      <c r="S52" s="282"/>
      <c r="T52" s="282"/>
      <c r="U52" s="282"/>
      <c r="V52" s="282"/>
      <c r="W52" s="282"/>
      <c r="X52" s="282"/>
      <c r="Y52" s="282"/>
      <c r="Z52" s="281"/>
      <c r="AA52" s="282"/>
      <c r="AB52" s="282"/>
      <c r="AC52" s="282"/>
      <c r="AD52" s="282"/>
      <c r="AE52" s="282"/>
      <c r="AF52" s="282"/>
      <c r="AG52" s="282"/>
      <c r="AH52" s="282"/>
      <c r="AI52" s="283"/>
      <c r="AJ52" s="281"/>
      <c r="AK52" s="282"/>
      <c r="AL52" s="282"/>
      <c r="AM52" s="282"/>
      <c r="AN52" s="282"/>
      <c r="AO52" s="282"/>
      <c r="AP52" s="282"/>
      <c r="AQ52" s="282"/>
      <c r="AR52" s="282"/>
      <c r="AS52" s="283"/>
      <c r="AT52" s="282"/>
      <c r="AU52" s="283"/>
      <c r="AV52" s="282"/>
      <c r="AW52" s="282"/>
      <c r="AX52" s="282"/>
      <c r="AY52" s="282"/>
      <c r="AZ52" s="282"/>
      <c r="BA52" s="282"/>
      <c r="BB52" s="282"/>
      <c r="BC52" s="282"/>
      <c r="BD52" s="282"/>
      <c r="BE52" s="282"/>
      <c r="BF52" s="281"/>
      <c r="BG52" s="282"/>
      <c r="BH52" s="282"/>
      <c r="BI52" s="282"/>
      <c r="BJ52" s="282"/>
      <c r="BK52" s="282"/>
      <c r="BL52" s="282"/>
      <c r="BM52" s="282"/>
      <c r="BN52" s="282"/>
      <c r="BO52" s="283"/>
      <c r="BP52" s="281"/>
      <c r="BQ52" s="282"/>
      <c r="BR52" s="282"/>
      <c r="BS52" s="282"/>
      <c r="BT52" s="282"/>
      <c r="BU52" s="282"/>
      <c r="BV52" s="282"/>
      <c r="BW52" s="282"/>
      <c r="BX52" s="282"/>
      <c r="BY52" s="283"/>
      <c r="BZ52" s="284">
        <f t="shared" ref="BZ52:CA55" si="21">F52+P52+Z52+AJ52</f>
        <v>0</v>
      </c>
      <c r="CA52" s="284">
        <f t="shared" si="21"/>
        <v>0</v>
      </c>
      <c r="CB52" s="284">
        <v>3</v>
      </c>
      <c r="CC52" s="285">
        <f>(BZ52-CA52)/CB52</f>
        <v>0</v>
      </c>
      <c r="CD52" s="284">
        <f t="shared" ref="CD52:CE55" si="22">H52+R52+AB52+AL52</f>
        <v>0</v>
      </c>
      <c r="CE52" s="284">
        <f t="shared" si="22"/>
        <v>0</v>
      </c>
      <c r="CF52" s="285">
        <f>(CD52-CE52)/CB52</f>
        <v>0</v>
      </c>
      <c r="CG52" s="284">
        <f t="shared" ref="CG52:CH55" si="23">J52+L52+N52+T52+V52+X52+AD52+AF52+AH52+AN52+AP52+AR52</f>
        <v>0</v>
      </c>
      <c r="CH52" s="284">
        <f t="shared" si="23"/>
        <v>0</v>
      </c>
      <c r="CI52" s="285">
        <f>(CG52-CH52)/CB52</f>
        <v>0</v>
      </c>
      <c r="CJ52" s="286"/>
    </row>
    <row r="53" spans="2:88" ht="50.1" hidden="1" customHeight="1" thickBot="1">
      <c r="B53" s="276">
        <v>2</v>
      </c>
      <c r="C53" s="313"/>
      <c r="D53" s="313"/>
      <c r="E53" s="291"/>
      <c r="F53" s="282"/>
      <c r="G53" s="282"/>
      <c r="H53" s="282"/>
      <c r="I53" s="282"/>
      <c r="J53" s="282"/>
      <c r="K53" s="282"/>
      <c r="L53" s="282"/>
      <c r="M53" s="282"/>
      <c r="N53" s="282"/>
      <c r="O53" s="283"/>
      <c r="P53" s="281"/>
      <c r="Q53" s="282"/>
      <c r="R53" s="282"/>
      <c r="S53" s="282"/>
      <c r="T53" s="282"/>
      <c r="U53" s="282"/>
      <c r="V53" s="282"/>
      <c r="W53" s="282"/>
      <c r="X53" s="282"/>
      <c r="Y53" s="283"/>
      <c r="Z53" s="288"/>
      <c r="AA53" s="289"/>
      <c r="AB53" s="289"/>
      <c r="AC53" s="289"/>
      <c r="AD53" s="289"/>
      <c r="AE53" s="289"/>
      <c r="AF53" s="289"/>
      <c r="AG53" s="289"/>
      <c r="AH53" s="289"/>
      <c r="AI53" s="290"/>
      <c r="AJ53" s="281"/>
      <c r="AK53" s="282"/>
      <c r="AL53" s="282"/>
      <c r="AM53" s="282"/>
      <c r="AN53" s="282"/>
      <c r="AO53" s="282"/>
      <c r="AP53" s="282"/>
      <c r="AQ53" s="282"/>
      <c r="AR53" s="282"/>
      <c r="AS53" s="283"/>
      <c r="AT53" s="282"/>
      <c r="AU53" s="283"/>
      <c r="AV53" s="282"/>
      <c r="AW53" s="282"/>
      <c r="AX53" s="282"/>
      <c r="AY53" s="282"/>
      <c r="AZ53" s="282"/>
      <c r="BA53" s="282"/>
      <c r="BB53" s="282"/>
      <c r="BC53" s="282"/>
      <c r="BD53" s="282"/>
      <c r="BE53" s="282"/>
      <c r="BF53" s="281"/>
      <c r="BG53" s="282"/>
      <c r="BH53" s="282"/>
      <c r="BI53" s="282"/>
      <c r="BJ53" s="282"/>
      <c r="BK53" s="282"/>
      <c r="BL53" s="282"/>
      <c r="BM53" s="282"/>
      <c r="BN53" s="282"/>
      <c r="BO53" s="283"/>
      <c r="BP53" s="281"/>
      <c r="BQ53" s="282"/>
      <c r="BR53" s="282"/>
      <c r="BS53" s="282"/>
      <c r="BT53" s="282"/>
      <c r="BU53" s="282"/>
      <c r="BV53" s="282"/>
      <c r="BW53" s="282"/>
      <c r="BX53" s="282"/>
      <c r="BY53" s="283"/>
      <c r="BZ53" s="284">
        <f t="shared" si="21"/>
        <v>0</v>
      </c>
      <c r="CA53" s="284">
        <f t="shared" si="21"/>
        <v>0</v>
      </c>
      <c r="CB53" s="284">
        <v>3</v>
      </c>
      <c r="CC53" s="285">
        <f>(BZ53-CA53)/CB53</f>
        <v>0</v>
      </c>
      <c r="CD53" s="284">
        <f t="shared" si="22"/>
        <v>0</v>
      </c>
      <c r="CE53" s="284">
        <f t="shared" si="22"/>
        <v>0</v>
      </c>
      <c r="CF53" s="285">
        <f>(CD53-CE53)/CB53</f>
        <v>0</v>
      </c>
      <c r="CG53" s="284">
        <f t="shared" si="23"/>
        <v>0</v>
      </c>
      <c r="CH53" s="284">
        <f t="shared" si="23"/>
        <v>0</v>
      </c>
      <c r="CI53" s="285">
        <f>(CG53-CH53)/CB53</f>
        <v>0</v>
      </c>
      <c r="CJ53" s="286"/>
    </row>
    <row r="54" spans="2:88" ht="50.1" hidden="1" customHeight="1" thickBot="1">
      <c r="B54" s="276">
        <v>3</v>
      </c>
      <c r="C54" s="313"/>
      <c r="D54" s="313"/>
      <c r="E54" s="291"/>
      <c r="F54" s="282"/>
      <c r="G54" s="282"/>
      <c r="H54" s="282"/>
      <c r="I54" s="282"/>
      <c r="J54" s="282"/>
      <c r="K54" s="282"/>
      <c r="L54" s="282"/>
      <c r="M54" s="282"/>
      <c r="N54" s="282"/>
      <c r="O54" s="283"/>
      <c r="P54" s="281"/>
      <c r="Q54" s="282"/>
      <c r="R54" s="282"/>
      <c r="S54" s="282"/>
      <c r="T54" s="282"/>
      <c r="U54" s="282"/>
      <c r="V54" s="282"/>
      <c r="W54" s="282"/>
      <c r="X54" s="282"/>
      <c r="Y54" s="282"/>
      <c r="Z54" s="281"/>
      <c r="AA54" s="282"/>
      <c r="AB54" s="282"/>
      <c r="AC54" s="282"/>
      <c r="AD54" s="282"/>
      <c r="AE54" s="282"/>
      <c r="AF54" s="282"/>
      <c r="AG54" s="282"/>
      <c r="AH54" s="282"/>
      <c r="AI54" s="283"/>
      <c r="AJ54" s="281"/>
      <c r="AK54" s="282"/>
      <c r="AL54" s="282"/>
      <c r="AM54" s="282"/>
      <c r="AN54" s="282"/>
      <c r="AO54" s="282"/>
      <c r="AP54" s="282"/>
      <c r="AQ54" s="282"/>
      <c r="AR54" s="282"/>
      <c r="AS54" s="283"/>
      <c r="AT54" s="282"/>
      <c r="AU54" s="283"/>
      <c r="AV54" s="282"/>
      <c r="AW54" s="282"/>
      <c r="AX54" s="282"/>
      <c r="AY54" s="282"/>
      <c r="AZ54" s="282"/>
      <c r="BA54" s="282"/>
      <c r="BB54" s="282"/>
      <c r="BC54" s="282"/>
      <c r="BD54" s="282"/>
      <c r="BE54" s="282"/>
      <c r="BF54" s="281"/>
      <c r="BG54" s="282"/>
      <c r="BH54" s="282"/>
      <c r="BI54" s="282"/>
      <c r="BJ54" s="282"/>
      <c r="BK54" s="282"/>
      <c r="BL54" s="282"/>
      <c r="BM54" s="282"/>
      <c r="BN54" s="282"/>
      <c r="BO54" s="283"/>
      <c r="BP54" s="281"/>
      <c r="BQ54" s="282"/>
      <c r="BR54" s="282"/>
      <c r="BS54" s="282"/>
      <c r="BT54" s="282"/>
      <c r="BU54" s="282"/>
      <c r="BV54" s="282"/>
      <c r="BW54" s="282"/>
      <c r="BX54" s="282"/>
      <c r="BY54" s="283"/>
      <c r="BZ54" s="284">
        <f t="shared" si="21"/>
        <v>0</v>
      </c>
      <c r="CA54" s="284">
        <f t="shared" si="21"/>
        <v>0</v>
      </c>
      <c r="CB54" s="284">
        <v>3</v>
      </c>
      <c r="CC54" s="285">
        <f>(BZ54-CA54)/CB54</f>
        <v>0</v>
      </c>
      <c r="CD54" s="284">
        <f t="shared" si="22"/>
        <v>0</v>
      </c>
      <c r="CE54" s="284">
        <f t="shared" si="22"/>
        <v>0</v>
      </c>
      <c r="CF54" s="285">
        <f>(CD54-CE54)/CB54</f>
        <v>0</v>
      </c>
      <c r="CG54" s="284">
        <f t="shared" si="23"/>
        <v>0</v>
      </c>
      <c r="CH54" s="284">
        <f t="shared" si="23"/>
        <v>0</v>
      </c>
      <c r="CI54" s="285">
        <f>(CG54-CH54)/CB54</f>
        <v>0</v>
      </c>
      <c r="CJ54" s="286"/>
    </row>
    <row r="55" spans="2:88" ht="50.1" hidden="1" customHeight="1" thickBot="1">
      <c r="B55" s="292">
        <v>4</v>
      </c>
      <c r="C55" s="315"/>
      <c r="D55" s="315"/>
      <c r="E55" s="305"/>
      <c r="F55" s="282"/>
      <c r="G55" s="282"/>
      <c r="H55" s="282"/>
      <c r="I55" s="282"/>
      <c r="J55" s="282"/>
      <c r="K55" s="282"/>
      <c r="L55" s="282"/>
      <c r="M55" s="282"/>
      <c r="N55" s="282"/>
      <c r="O55" s="283"/>
      <c r="P55" s="281"/>
      <c r="Q55" s="282"/>
      <c r="R55" s="282"/>
      <c r="S55" s="282"/>
      <c r="T55" s="282"/>
      <c r="U55" s="282"/>
      <c r="V55" s="282"/>
      <c r="W55" s="282"/>
      <c r="X55" s="282"/>
      <c r="Y55" s="282"/>
      <c r="Z55" s="294"/>
      <c r="AA55" s="295"/>
      <c r="AB55" s="295"/>
      <c r="AC55" s="295"/>
      <c r="AD55" s="295"/>
      <c r="AE55" s="295"/>
      <c r="AF55" s="295"/>
      <c r="AG55" s="295"/>
      <c r="AH55" s="295"/>
      <c r="AI55" s="296"/>
      <c r="AJ55" s="281"/>
      <c r="AK55" s="282"/>
      <c r="AL55" s="282"/>
      <c r="AM55" s="282"/>
      <c r="AN55" s="282"/>
      <c r="AO55" s="282"/>
      <c r="AP55" s="282"/>
      <c r="AQ55" s="282"/>
      <c r="AR55" s="282"/>
      <c r="AS55" s="283"/>
      <c r="AT55" s="282"/>
      <c r="AU55" s="283"/>
      <c r="AV55" s="282"/>
      <c r="AW55" s="282"/>
      <c r="AX55" s="282"/>
      <c r="AY55" s="282"/>
      <c r="AZ55" s="282"/>
      <c r="BA55" s="282"/>
      <c r="BB55" s="282"/>
      <c r="BC55" s="282"/>
      <c r="BD55" s="282"/>
      <c r="BE55" s="282"/>
      <c r="BF55" s="281"/>
      <c r="BG55" s="282"/>
      <c r="BH55" s="282"/>
      <c r="BI55" s="282"/>
      <c r="BJ55" s="282"/>
      <c r="BK55" s="282"/>
      <c r="BL55" s="282"/>
      <c r="BM55" s="282"/>
      <c r="BN55" s="282"/>
      <c r="BO55" s="283"/>
      <c r="BP55" s="281"/>
      <c r="BQ55" s="282"/>
      <c r="BR55" s="282"/>
      <c r="BS55" s="282"/>
      <c r="BT55" s="282"/>
      <c r="BU55" s="282"/>
      <c r="BV55" s="282"/>
      <c r="BW55" s="282"/>
      <c r="BX55" s="282"/>
      <c r="BY55" s="283"/>
      <c r="BZ55" s="297">
        <f t="shared" si="21"/>
        <v>0</v>
      </c>
      <c r="CA55" s="297">
        <f t="shared" si="21"/>
        <v>0</v>
      </c>
      <c r="CB55" s="297">
        <v>3</v>
      </c>
      <c r="CC55" s="298">
        <f>(BZ55-CA55)/CB55</f>
        <v>0</v>
      </c>
      <c r="CD55" s="297">
        <f t="shared" si="22"/>
        <v>0</v>
      </c>
      <c r="CE55" s="297">
        <f t="shared" si="22"/>
        <v>0</v>
      </c>
      <c r="CF55" s="298">
        <f>(CD55-CE55)/CB55</f>
        <v>0</v>
      </c>
      <c r="CG55" s="297">
        <f t="shared" si="23"/>
        <v>0</v>
      </c>
      <c r="CH55" s="297">
        <f t="shared" si="23"/>
        <v>0</v>
      </c>
      <c r="CI55" s="298">
        <f>(CG55-CH55)/CB55</f>
        <v>0</v>
      </c>
      <c r="CJ55" s="299"/>
    </row>
  </sheetData>
  <mergeCells count="2">
    <mergeCell ref="I1:AM2"/>
    <mergeCell ref="F5:AS5"/>
  </mergeCells>
  <pageMargins left="0.74803149606299202" right="0.74803149606299202" top="1.4862204720000001" bottom="0.23622047244094499" header="0" footer="0"/>
  <pageSetup scale="32" fitToHeight="2" orientation="landscape" verticalDpi="300" r:id="rId1"/>
  <headerFooter alignWithMargins="0"/>
  <rowBreaks count="1" manualBreakCount="1">
    <brk id="31" max="87" man="1"/>
  </rowBreaks>
  <drawing r:id="rId2"/>
</worksheet>
</file>

<file path=xl/worksheets/sheet18.xml><?xml version="1.0" encoding="utf-8"?>
<worksheet xmlns="http://schemas.openxmlformats.org/spreadsheetml/2006/main" xmlns:r="http://schemas.openxmlformats.org/officeDocument/2006/relationships">
  <sheetPr>
    <tabColor rgb="FFFFFF00"/>
  </sheetPr>
  <dimension ref="A1:CJ31"/>
  <sheetViews>
    <sheetView zoomScale="40" zoomScaleNormal="40" zoomScaleSheetLayoutView="25" workbookViewId="0">
      <selection activeCell="CK12" sqref="CK12"/>
    </sheetView>
  </sheetViews>
  <sheetFormatPr defaultColWidth="11.42578125" defaultRowHeight="12.75"/>
  <cols>
    <col min="1" max="1" width="7" style="254" customWidth="1"/>
    <col min="2" max="2" width="7.140625" style="254" customWidth="1"/>
    <col min="3" max="3" width="43" style="254" customWidth="1"/>
    <col min="4" max="4" width="31"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101.25" customHeight="1">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45">
      <c r="C6" s="258"/>
      <c r="D6" s="517" t="s">
        <v>232</v>
      </c>
      <c r="E6" s="517"/>
      <c r="F6" s="517"/>
      <c r="G6" s="517"/>
      <c r="H6" s="517"/>
      <c r="I6" s="517"/>
      <c r="J6" s="517"/>
      <c r="K6" s="517"/>
      <c r="L6" s="517"/>
      <c r="M6" s="517"/>
      <c r="N6" s="517"/>
      <c r="O6" s="517"/>
      <c r="P6" s="517"/>
      <c r="Q6" s="258"/>
      <c r="R6" s="259" t="s">
        <v>491</v>
      </c>
      <c r="S6" s="258"/>
      <c r="T6" s="258"/>
      <c r="U6" s="258"/>
      <c r="V6" s="258"/>
      <c r="W6" s="258"/>
      <c r="X6" s="258"/>
      <c r="Y6" s="258"/>
    </row>
    <row r="7" spans="1:88" ht="30">
      <c r="A7" s="260"/>
      <c r="B7" s="258" t="s">
        <v>231</v>
      </c>
      <c r="C7" s="261"/>
      <c r="D7" s="261"/>
      <c r="E7" s="261"/>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13.5"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439</v>
      </c>
      <c r="D10" s="313" t="s">
        <v>440</v>
      </c>
      <c r="E10" s="278"/>
      <c r="F10" s="316"/>
      <c r="G10" s="316"/>
      <c r="H10" s="316"/>
      <c r="I10" s="316"/>
      <c r="J10" s="316"/>
      <c r="K10" s="316"/>
      <c r="L10" s="316"/>
      <c r="M10" s="316"/>
      <c r="N10" s="316"/>
      <c r="O10" s="317"/>
      <c r="P10" s="281">
        <v>1</v>
      </c>
      <c r="Q10" s="282">
        <v>0</v>
      </c>
      <c r="R10" s="282">
        <v>2</v>
      </c>
      <c r="S10" s="282">
        <v>0</v>
      </c>
      <c r="T10" s="282">
        <v>4</v>
      </c>
      <c r="U10" s="282">
        <v>0</v>
      </c>
      <c r="V10" s="282">
        <v>4</v>
      </c>
      <c r="W10" s="282">
        <v>2</v>
      </c>
      <c r="X10" s="282"/>
      <c r="Y10" s="282"/>
      <c r="Z10" s="281">
        <v>1</v>
      </c>
      <c r="AA10" s="282">
        <v>0</v>
      </c>
      <c r="AB10" s="282">
        <v>2</v>
      </c>
      <c r="AC10" s="282">
        <v>0</v>
      </c>
      <c r="AD10" s="282">
        <v>4</v>
      </c>
      <c r="AE10" s="282">
        <v>0</v>
      </c>
      <c r="AF10" s="282">
        <v>4</v>
      </c>
      <c r="AG10" s="282">
        <v>1</v>
      </c>
      <c r="AH10" s="282"/>
      <c r="AI10" s="283"/>
      <c r="AJ10" s="281"/>
      <c r="AK10" s="282"/>
      <c r="AL10" s="282"/>
      <c r="AM10" s="282"/>
      <c r="AN10" s="282"/>
      <c r="AO10" s="282"/>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2</v>
      </c>
      <c r="CA10" s="284">
        <f t="shared" si="0"/>
        <v>0</v>
      </c>
      <c r="CB10" s="284">
        <v>2</v>
      </c>
      <c r="CC10" s="285">
        <f>(BZ10-CA10)/CB10</f>
        <v>1</v>
      </c>
      <c r="CD10" s="284">
        <f t="shared" ref="CD10:CE13" si="1">H10+R10+AB10+AL10</f>
        <v>4</v>
      </c>
      <c r="CE10" s="284">
        <f t="shared" si="1"/>
        <v>0</v>
      </c>
      <c r="CF10" s="285">
        <f>(CD10-CE10)/CB10</f>
        <v>2</v>
      </c>
      <c r="CG10" s="284">
        <f t="shared" ref="CG10:CH13" si="2">J10+L10+N10+T10+V10+X10+AD10+AF10+AH10+AN10+AP10+AR10</f>
        <v>16</v>
      </c>
      <c r="CH10" s="284">
        <f t="shared" si="2"/>
        <v>3</v>
      </c>
      <c r="CI10" s="285">
        <f>(CG10-CH10)/CB10</f>
        <v>6.5</v>
      </c>
      <c r="CJ10" s="286">
        <v>1</v>
      </c>
    </row>
    <row r="11" spans="1:88" ht="50.1" customHeight="1" thickBot="1">
      <c r="A11" s="260"/>
      <c r="B11" s="276">
        <v>2</v>
      </c>
      <c r="C11" s="313" t="s">
        <v>291</v>
      </c>
      <c r="D11" s="313" t="s">
        <v>441</v>
      </c>
      <c r="E11" s="278"/>
      <c r="F11" s="282">
        <v>0</v>
      </c>
      <c r="G11" s="282">
        <v>1</v>
      </c>
      <c r="H11" s="282">
        <v>0</v>
      </c>
      <c r="I11" s="282">
        <v>2</v>
      </c>
      <c r="J11" s="282">
        <v>0</v>
      </c>
      <c r="K11" s="282">
        <v>4</v>
      </c>
      <c r="L11" s="282">
        <v>2</v>
      </c>
      <c r="M11" s="282">
        <v>4</v>
      </c>
      <c r="N11" s="282"/>
      <c r="O11" s="283"/>
      <c r="P11" s="316"/>
      <c r="Q11" s="316"/>
      <c r="R11" s="316"/>
      <c r="S11" s="316"/>
      <c r="T11" s="316"/>
      <c r="U11" s="316"/>
      <c r="V11" s="316"/>
      <c r="W11" s="316"/>
      <c r="X11" s="316"/>
      <c r="Y11" s="317"/>
      <c r="Z11" s="288">
        <v>0</v>
      </c>
      <c r="AA11" s="289">
        <v>1</v>
      </c>
      <c r="AB11" s="289">
        <v>0</v>
      </c>
      <c r="AC11" s="289">
        <v>2</v>
      </c>
      <c r="AD11" s="289">
        <v>2</v>
      </c>
      <c r="AE11" s="289">
        <v>4</v>
      </c>
      <c r="AF11" s="289">
        <v>1</v>
      </c>
      <c r="AG11" s="289">
        <v>4</v>
      </c>
      <c r="AH11" s="289"/>
      <c r="AI11" s="290"/>
      <c r="AJ11" s="281"/>
      <c r="AK11" s="282"/>
      <c r="AL11" s="282"/>
      <c r="AM11" s="282"/>
      <c r="AN11" s="282"/>
      <c r="AO11" s="282"/>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0</v>
      </c>
      <c r="CA11" s="284">
        <f t="shared" si="0"/>
        <v>2</v>
      </c>
      <c r="CB11" s="284">
        <v>2</v>
      </c>
      <c r="CC11" s="285">
        <f>(BZ11-CA11)/CB11</f>
        <v>-1</v>
      </c>
      <c r="CD11" s="284">
        <f t="shared" si="1"/>
        <v>0</v>
      </c>
      <c r="CE11" s="284">
        <f t="shared" si="1"/>
        <v>4</v>
      </c>
      <c r="CF11" s="285">
        <f>(CD11-CE11)/CB11</f>
        <v>-2</v>
      </c>
      <c r="CG11" s="284">
        <f t="shared" si="2"/>
        <v>5</v>
      </c>
      <c r="CH11" s="284">
        <f t="shared" si="2"/>
        <v>16</v>
      </c>
      <c r="CI11" s="285">
        <f>(CG11-CH11)/CB11</f>
        <v>-5.5</v>
      </c>
      <c r="CJ11" s="286">
        <v>3</v>
      </c>
    </row>
    <row r="12" spans="1:88" ht="50.1" customHeight="1" thickBot="1">
      <c r="A12" s="260"/>
      <c r="B12" s="292">
        <v>3</v>
      </c>
      <c r="C12" s="314" t="s">
        <v>291</v>
      </c>
      <c r="D12" s="314" t="s">
        <v>442</v>
      </c>
      <c r="E12" s="293"/>
      <c r="F12" s="282">
        <v>0</v>
      </c>
      <c r="G12" s="282">
        <v>1</v>
      </c>
      <c r="H12" s="282">
        <v>0</v>
      </c>
      <c r="I12" s="282">
        <v>2</v>
      </c>
      <c r="J12" s="282">
        <v>0</v>
      </c>
      <c r="K12" s="282">
        <v>4</v>
      </c>
      <c r="L12" s="282">
        <v>1</v>
      </c>
      <c r="M12" s="282">
        <v>4</v>
      </c>
      <c r="N12" s="282"/>
      <c r="O12" s="283"/>
      <c r="P12" s="281">
        <v>1</v>
      </c>
      <c r="Q12" s="282">
        <v>0</v>
      </c>
      <c r="R12" s="282">
        <v>2</v>
      </c>
      <c r="S12" s="282">
        <v>0</v>
      </c>
      <c r="T12" s="282">
        <v>4</v>
      </c>
      <c r="U12" s="282">
        <v>2</v>
      </c>
      <c r="V12" s="282">
        <v>4</v>
      </c>
      <c r="W12" s="282">
        <v>1</v>
      </c>
      <c r="X12" s="282"/>
      <c r="Y12" s="282"/>
      <c r="Z12" s="316"/>
      <c r="AA12" s="316"/>
      <c r="AB12" s="316"/>
      <c r="AC12" s="316"/>
      <c r="AD12" s="316"/>
      <c r="AE12" s="316"/>
      <c r="AF12" s="316"/>
      <c r="AG12" s="316"/>
      <c r="AH12" s="316"/>
      <c r="AI12" s="317"/>
      <c r="AJ12" s="281"/>
      <c r="AK12" s="282"/>
      <c r="AL12" s="282"/>
      <c r="AM12" s="282"/>
      <c r="AN12" s="282"/>
      <c r="AO12" s="282"/>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97">
        <f t="shared" si="0"/>
        <v>1</v>
      </c>
      <c r="CA12" s="297">
        <f t="shared" si="0"/>
        <v>1</v>
      </c>
      <c r="CB12" s="297">
        <v>2</v>
      </c>
      <c r="CC12" s="298">
        <f>(BZ12-CA12)/CB12</f>
        <v>0</v>
      </c>
      <c r="CD12" s="297">
        <f t="shared" si="1"/>
        <v>2</v>
      </c>
      <c r="CE12" s="297">
        <f t="shared" si="1"/>
        <v>2</v>
      </c>
      <c r="CF12" s="298">
        <f>(CD12-CE12)/CB12</f>
        <v>0</v>
      </c>
      <c r="CG12" s="297">
        <f t="shared" si="2"/>
        <v>9</v>
      </c>
      <c r="CH12" s="297">
        <f t="shared" si="2"/>
        <v>11</v>
      </c>
      <c r="CI12" s="298">
        <f>(CG12-CH12)/CB12</f>
        <v>-1</v>
      </c>
      <c r="CJ12" s="299">
        <v>2</v>
      </c>
    </row>
    <row r="13" spans="1:88" ht="50.1" hidden="1" customHeight="1" thickBot="1">
      <c r="A13" s="260"/>
      <c r="B13" s="496">
        <v>4</v>
      </c>
      <c r="C13" s="511"/>
      <c r="D13" s="511"/>
      <c r="E13" s="498"/>
      <c r="F13" s="295"/>
      <c r="G13" s="295"/>
      <c r="H13" s="295"/>
      <c r="I13" s="295"/>
      <c r="J13" s="295"/>
      <c r="K13" s="295"/>
      <c r="L13" s="295"/>
      <c r="M13" s="295"/>
      <c r="N13" s="295"/>
      <c r="O13" s="296"/>
      <c r="P13" s="294"/>
      <c r="Q13" s="295"/>
      <c r="R13" s="295"/>
      <c r="S13" s="295"/>
      <c r="T13" s="295"/>
      <c r="U13" s="295"/>
      <c r="V13" s="295"/>
      <c r="W13" s="295"/>
      <c r="X13" s="295"/>
      <c r="Y13" s="295"/>
      <c r="Z13" s="294"/>
      <c r="AA13" s="295"/>
      <c r="AB13" s="295"/>
      <c r="AC13" s="295"/>
      <c r="AD13" s="295"/>
      <c r="AE13" s="295"/>
      <c r="AF13" s="295"/>
      <c r="AG13" s="295"/>
      <c r="AH13" s="295"/>
      <c r="AI13" s="296"/>
      <c r="AJ13" s="513"/>
      <c r="AK13" s="513"/>
      <c r="AL13" s="513"/>
      <c r="AM13" s="513"/>
      <c r="AN13" s="513"/>
      <c r="AO13" s="513"/>
      <c r="AP13" s="513"/>
      <c r="AQ13" s="513"/>
      <c r="AR13" s="513"/>
      <c r="AS13" s="514"/>
      <c r="AT13" s="295"/>
      <c r="AU13" s="296"/>
      <c r="AV13" s="295"/>
      <c r="AW13" s="295"/>
      <c r="AX13" s="295"/>
      <c r="AY13" s="295"/>
      <c r="AZ13" s="295"/>
      <c r="BA13" s="295"/>
      <c r="BB13" s="295"/>
      <c r="BC13" s="295"/>
      <c r="BD13" s="295"/>
      <c r="BE13" s="295"/>
      <c r="BF13" s="294"/>
      <c r="BG13" s="295"/>
      <c r="BH13" s="295"/>
      <c r="BI13" s="295"/>
      <c r="BJ13" s="295"/>
      <c r="BK13" s="295"/>
      <c r="BL13" s="295"/>
      <c r="BM13" s="295"/>
      <c r="BN13" s="295"/>
      <c r="BO13" s="296"/>
      <c r="BP13" s="294"/>
      <c r="BQ13" s="295"/>
      <c r="BR13" s="295"/>
      <c r="BS13" s="295"/>
      <c r="BT13" s="295"/>
      <c r="BU13" s="295"/>
      <c r="BV13" s="295"/>
      <c r="BW13" s="295"/>
      <c r="BX13" s="295"/>
      <c r="BY13" s="296"/>
      <c r="BZ13" s="501">
        <f t="shared" si="0"/>
        <v>0</v>
      </c>
      <c r="CA13" s="501">
        <f t="shared" si="0"/>
        <v>0</v>
      </c>
      <c r="CB13" s="501">
        <v>2</v>
      </c>
      <c r="CC13" s="502">
        <f>(BZ13-CA13)/CB13</f>
        <v>0</v>
      </c>
      <c r="CD13" s="501">
        <f t="shared" si="1"/>
        <v>0</v>
      </c>
      <c r="CE13" s="501">
        <f t="shared" si="1"/>
        <v>0</v>
      </c>
      <c r="CF13" s="502">
        <f>(CD13-CE13)/CB13</f>
        <v>0</v>
      </c>
      <c r="CG13" s="501">
        <f t="shared" si="2"/>
        <v>0</v>
      </c>
      <c r="CH13" s="501">
        <f t="shared" si="2"/>
        <v>0</v>
      </c>
      <c r="CI13" s="502">
        <f>(CG13-CH13)/CB13</f>
        <v>0</v>
      </c>
      <c r="CJ13" s="503"/>
    </row>
    <row r="14" spans="1:88" ht="69.9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313" t="s">
        <v>443</v>
      </c>
      <c r="D16" s="313" t="s">
        <v>444</v>
      </c>
      <c r="E16" s="278"/>
      <c r="F16" s="316"/>
      <c r="G16" s="316"/>
      <c r="H16" s="316"/>
      <c r="I16" s="316"/>
      <c r="J16" s="316"/>
      <c r="K16" s="316"/>
      <c r="L16" s="316"/>
      <c r="M16" s="316"/>
      <c r="N16" s="316"/>
      <c r="O16" s="317"/>
      <c r="P16" s="281">
        <v>1</v>
      </c>
      <c r="Q16" s="282">
        <v>0</v>
      </c>
      <c r="R16" s="282">
        <v>1</v>
      </c>
      <c r="S16" s="282">
        <v>0</v>
      </c>
      <c r="T16" s="282">
        <v>6</v>
      </c>
      <c r="U16" s="282">
        <v>0</v>
      </c>
      <c r="V16" s="282"/>
      <c r="W16" s="282"/>
      <c r="X16" s="282"/>
      <c r="Y16" s="282"/>
      <c r="Z16" s="281">
        <v>1</v>
      </c>
      <c r="AA16" s="282">
        <v>0</v>
      </c>
      <c r="AB16" s="282">
        <v>1</v>
      </c>
      <c r="AC16" s="282">
        <v>0</v>
      </c>
      <c r="AD16" s="282">
        <v>6</v>
      </c>
      <c r="AE16" s="282">
        <v>0</v>
      </c>
      <c r="AF16" s="282"/>
      <c r="AG16" s="282"/>
      <c r="AH16" s="282"/>
      <c r="AI16" s="283"/>
      <c r="AJ16" s="281"/>
      <c r="AK16" s="282"/>
      <c r="AL16" s="282"/>
      <c r="AM16" s="282"/>
      <c r="AN16" s="282"/>
      <c r="AO16" s="282"/>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2</v>
      </c>
      <c r="CA16" s="284">
        <f t="shared" si="3"/>
        <v>0</v>
      </c>
      <c r="CB16" s="284">
        <v>2</v>
      </c>
      <c r="CC16" s="285">
        <f>(BZ16-CA16)/CB16</f>
        <v>1</v>
      </c>
      <c r="CD16" s="284">
        <f t="shared" ref="CD16:CE19" si="4">H16+R16+AB16+AL16</f>
        <v>2</v>
      </c>
      <c r="CE16" s="284">
        <f t="shared" si="4"/>
        <v>0</v>
      </c>
      <c r="CF16" s="285">
        <f>(CD16-CE16)/CB16</f>
        <v>1</v>
      </c>
      <c r="CG16" s="284">
        <f t="shared" ref="CG16:CH19" si="5">J16+L16+N16+T16+V16+X16+AD16+AF16+AH16+AN16+AP16+AR16</f>
        <v>12</v>
      </c>
      <c r="CH16" s="284">
        <f t="shared" si="5"/>
        <v>0</v>
      </c>
      <c r="CI16" s="285">
        <f>(CG16-CH16)/CB16</f>
        <v>6</v>
      </c>
      <c r="CJ16" s="286">
        <v>1</v>
      </c>
    </row>
    <row r="17" spans="2:88" ht="50.1" customHeight="1" thickBot="1">
      <c r="B17" s="276">
        <v>2</v>
      </c>
      <c r="C17" s="313" t="s">
        <v>445</v>
      </c>
      <c r="D17" s="313" t="s">
        <v>446</v>
      </c>
      <c r="E17" s="278"/>
      <c r="F17" s="282">
        <v>0</v>
      </c>
      <c r="G17" s="282">
        <v>1</v>
      </c>
      <c r="H17" s="282">
        <v>0</v>
      </c>
      <c r="I17" s="282">
        <v>1</v>
      </c>
      <c r="J17" s="282">
        <v>0</v>
      </c>
      <c r="K17" s="282">
        <v>6</v>
      </c>
      <c r="L17" s="282"/>
      <c r="M17" s="282"/>
      <c r="N17" s="282"/>
      <c r="O17" s="283"/>
      <c r="P17" s="316"/>
      <c r="Q17" s="316"/>
      <c r="R17" s="316"/>
      <c r="S17" s="316"/>
      <c r="T17" s="316"/>
      <c r="U17" s="316"/>
      <c r="V17" s="316"/>
      <c r="W17" s="316"/>
      <c r="X17" s="316"/>
      <c r="Y17" s="317"/>
      <c r="Z17" s="288">
        <v>0</v>
      </c>
      <c r="AA17" s="289">
        <v>1</v>
      </c>
      <c r="AB17" s="289">
        <v>0</v>
      </c>
      <c r="AC17" s="289">
        <v>1</v>
      </c>
      <c r="AD17" s="289">
        <v>0</v>
      </c>
      <c r="AE17" s="289">
        <v>6</v>
      </c>
      <c r="AF17" s="289"/>
      <c r="AG17" s="289"/>
      <c r="AH17" s="289"/>
      <c r="AI17" s="290"/>
      <c r="AJ17" s="281"/>
      <c r="AK17" s="282"/>
      <c r="AL17" s="282"/>
      <c r="AM17" s="282"/>
      <c r="AN17" s="282"/>
      <c r="AO17" s="282"/>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0</v>
      </c>
      <c r="CA17" s="284">
        <f t="shared" si="3"/>
        <v>2</v>
      </c>
      <c r="CB17" s="284">
        <v>2</v>
      </c>
      <c r="CC17" s="285">
        <f>(BZ17-CA17)/CB17</f>
        <v>-1</v>
      </c>
      <c r="CD17" s="284">
        <f t="shared" si="4"/>
        <v>0</v>
      </c>
      <c r="CE17" s="284">
        <f t="shared" si="4"/>
        <v>2</v>
      </c>
      <c r="CF17" s="285">
        <f>(CD17-CE17)/CB17</f>
        <v>-1</v>
      </c>
      <c r="CG17" s="284">
        <f t="shared" si="5"/>
        <v>0</v>
      </c>
      <c r="CH17" s="284">
        <f t="shared" si="5"/>
        <v>12</v>
      </c>
      <c r="CI17" s="285">
        <f>(CG17-CH17)/CB17</f>
        <v>-6</v>
      </c>
      <c r="CJ17" s="286">
        <v>3</v>
      </c>
    </row>
    <row r="18" spans="2:88" ht="50.1" customHeight="1" thickBot="1">
      <c r="B18" s="292">
        <v>3</v>
      </c>
      <c r="C18" s="314" t="s">
        <v>265</v>
      </c>
      <c r="D18" s="314" t="s">
        <v>447</v>
      </c>
      <c r="E18" s="293"/>
      <c r="F18" s="282">
        <v>0</v>
      </c>
      <c r="G18" s="282">
        <v>1</v>
      </c>
      <c r="H18" s="282">
        <v>0</v>
      </c>
      <c r="I18" s="282">
        <v>1</v>
      </c>
      <c r="J18" s="282">
        <v>0</v>
      </c>
      <c r="K18" s="282">
        <v>6</v>
      </c>
      <c r="L18" s="282"/>
      <c r="M18" s="282"/>
      <c r="N18" s="282"/>
      <c r="O18" s="283"/>
      <c r="P18" s="281">
        <v>1</v>
      </c>
      <c r="Q18" s="282">
        <v>0</v>
      </c>
      <c r="R18" s="282">
        <v>1</v>
      </c>
      <c r="S18" s="282">
        <v>0</v>
      </c>
      <c r="T18" s="282">
        <v>6</v>
      </c>
      <c r="U18" s="282">
        <v>0</v>
      </c>
      <c r="V18" s="282"/>
      <c r="W18" s="282"/>
      <c r="X18" s="282"/>
      <c r="Y18" s="282"/>
      <c r="Z18" s="316"/>
      <c r="AA18" s="316"/>
      <c r="AB18" s="316"/>
      <c r="AC18" s="316"/>
      <c r="AD18" s="316"/>
      <c r="AE18" s="316"/>
      <c r="AF18" s="316"/>
      <c r="AG18" s="316"/>
      <c r="AH18" s="316"/>
      <c r="AI18" s="317"/>
      <c r="AJ18" s="281"/>
      <c r="AK18" s="282"/>
      <c r="AL18" s="282"/>
      <c r="AM18" s="282"/>
      <c r="AN18" s="282"/>
      <c r="AO18" s="282"/>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97">
        <f t="shared" si="3"/>
        <v>1</v>
      </c>
      <c r="CA18" s="297">
        <f t="shared" si="3"/>
        <v>1</v>
      </c>
      <c r="CB18" s="297">
        <v>2</v>
      </c>
      <c r="CC18" s="298">
        <f>(BZ18-CA18)/CB18</f>
        <v>0</v>
      </c>
      <c r="CD18" s="297">
        <f t="shared" si="4"/>
        <v>1</v>
      </c>
      <c r="CE18" s="297">
        <f t="shared" si="4"/>
        <v>1</v>
      </c>
      <c r="CF18" s="298">
        <f>(CD18-CE18)/CB18</f>
        <v>0</v>
      </c>
      <c r="CG18" s="297">
        <f t="shared" si="5"/>
        <v>6</v>
      </c>
      <c r="CH18" s="297">
        <f t="shared" si="5"/>
        <v>6</v>
      </c>
      <c r="CI18" s="298">
        <f>(CG18-CH18)/CB18</f>
        <v>0</v>
      </c>
      <c r="CJ18" s="299">
        <v>2</v>
      </c>
    </row>
    <row r="19" spans="2:88" ht="50.1" hidden="1" customHeight="1" thickBot="1">
      <c r="B19" s="496">
        <v>4</v>
      </c>
      <c r="C19" s="512"/>
      <c r="D19" s="512"/>
      <c r="E19" s="506"/>
      <c r="F19" s="295"/>
      <c r="G19" s="295"/>
      <c r="H19" s="295"/>
      <c r="I19" s="295"/>
      <c r="J19" s="295"/>
      <c r="K19" s="295"/>
      <c r="L19" s="295"/>
      <c r="M19" s="295"/>
      <c r="N19" s="295"/>
      <c r="O19" s="296"/>
      <c r="P19" s="294"/>
      <c r="Q19" s="295"/>
      <c r="R19" s="295"/>
      <c r="S19" s="295"/>
      <c r="T19" s="295"/>
      <c r="U19" s="295"/>
      <c r="V19" s="295"/>
      <c r="W19" s="295"/>
      <c r="X19" s="295"/>
      <c r="Y19" s="295"/>
      <c r="Z19" s="294"/>
      <c r="AA19" s="295"/>
      <c r="AB19" s="295"/>
      <c r="AC19" s="295"/>
      <c r="AD19" s="295"/>
      <c r="AE19" s="295"/>
      <c r="AF19" s="295"/>
      <c r="AG19" s="295"/>
      <c r="AH19" s="295"/>
      <c r="AI19" s="296"/>
      <c r="AJ19" s="513"/>
      <c r="AK19" s="513"/>
      <c r="AL19" s="513"/>
      <c r="AM19" s="513"/>
      <c r="AN19" s="513"/>
      <c r="AO19" s="513"/>
      <c r="AP19" s="513"/>
      <c r="AQ19" s="513"/>
      <c r="AR19" s="513"/>
      <c r="AS19" s="514"/>
      <c r="AT19" s="295"/>
      <c r="AU19" s="296"/>
      <c r="AV19" s="295"/>
      <c r="AW19" s="295"/>
      <c r="AX19" s="295"/>
      <c r="AY19" s="295"/>
      <c r="AZ19" s="295"/>
      <c r="BA19" s="295"/>
      <c r="BB19" s="295"/>
      <c r="BC19" s="295"/>
      <c r="BD19" s="295"/>
      <c r="BE19" s="295"/>
      <c r="BF19" s="294"/>
      <c r="BG19" s="295"/>
      <c r="BH19" s="295"/>
      <c r="BI19" s="295"/>
      <c r="BJ19" s="295"/>
      <c r="BK19" s="295"/>
      <c r="BL19" s="295"/>
      <c r="BM19" s="295"/>
      <c r="BN19" s="295"/>
      <c r="BO19" s="296"/>
      <c r="BP19" s="294"/>
      <c r="BQ19" s="295"/>
      <c r="BR19" s="295"/>
      <c r="BS19" s="295"/>
      <c r="BT19" s="295"/>
      <c r="BU19" s="295"/>
      <c r="BV19" s="295"/>
      <c r="BW19" s="295"/>
      <c r="BX19" s="295"/>
      <c r="BY19" s="296"/>
      <c r="BZ19" s="501">
        <f t="shared" si="3"/>
        <v>0</v>
      </c>
      <c r="CA19" s="501">
        <f t="shared" si="3"/>
        <v>0</v>
      </c>
      <c r="CB19" s="501">
        <v>2</v>
      </c>
      <c r="CC19" s="502">
        <f>(BZ19-CA19)/CB19</f>
        <v>0</v>
      </c>
      <c r="CD19" s="501">
        <f t="shared" si="4"/>
        <v>0</v>
      </c>
      <c r="CE19" s="501">
        <f t="shared" si="4"/>
        <v>0</v>
      </c>
      <c r="CF19" s="502">
        <f>(CD19-CE19)/CB19</f>
        <v>0</v>
      </c>
      <c r="CG19" s="501">
        <f t="shared" si="5"/>
        <v>0</v>
      </c>
      <c r="CH19" s="501">
        <f t="shared" si="5"/>
        <v>0</v>
      </c>
      <c r="CI19" s="502">
        <f>(CG19-CH19)/CB19</f>
        <v>0</v>
      </c>
      <c r="CJ19" s="503"/>
    </row>
    <row r="20" spans="2:88" ht="69.95" customHeight="1" thickBot="1">
      <c r="B20" s="258" t="s">
        <v>258</v>
      </c>
      <c r="C20" s="300"/>
      <c r="D20" s="300"/>
      <c r="E20" s="301"/>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c r="BS20" s="302"/>
      <c r="BT20" s="302"/>
      <c r="BU20" s="302"/>
      <c r="BV20" s="302"/>
      <c r="BW20" s="302"/>
      <c r="BX20" s="302"/>
      <c r="BY20" s="302"/>
      <c r="BZ20" s="303"/>
      <c r="CA20" s="303"/>
      <c r="CB20" s="303"/>
      <c r="CC20" s="304"/>
      <c r="CD20" s="303"/>
      <c r="CE20" s="303"/>
      <c r="CF20" s="304"/>
      <c r="CG20" s="303"/>
      <c r="CH20" s="303"/>
      <c r="CI20" s="304"/>
      <c r="CJ20" s="304"/>
    </row>
    <row r="21" spans="2:88" ht="137.25" thickBot="1">
      <c r="B21" s="264"/>
      <c r="C21" s="265" t="s">
        <v>233</v>
      </c>
      <c r="D21" s="265"/>
      <c r="E21" s="266" t="s">
        <v>234</v>
      </c>
      <c r="F21" s="267" t="s">
        <v>235</v>
      </c>
      <c r="G21" s="267" t="s">
        <v>236</v>
      </c>
      <c r="H21" s="267" t="s">
        <v>237</v>
      </c>
      <c r="I21" s="267" t="s">
        <v>238</v>
      </c>
      <c r="J21" s="268" t="s">
        <v>239</v>
      </c>
      <c r="K21" s="269"/>
      <c r="L21" s="269"/>
      <c r="M21" s="269"/>
      <c r="N21" s="269"/>
      <c r="O21" s="270"/>
      <c r="P21" s="267" t="s">
        <v>235</v>
      </c>
      <c r="Q21" s="267" t="s">
        <v>236</v>
      </c>
      <c r="R21" s="267" t="s">
        <v>237</v>
      </c>
      <c r="S21" s="267" t="s">
        <v>238</v>
      </c>
      <c r="T21" s="268" t="s">
        <v>239</v>
      </c>
      <c r="U21" s="269"/>
      <c r="V21" s="269"/>
      <c r="W21" s="269"/>
      <c r="X21" s="269"/>
      <c r="Y21" s="269"/>
      <c r="Z21" s="271" t="s">
        <v>235</v>
      </c>
      <c r="AA21" s="267" t="s">
        <v>236</v>
      </c>
      <c r="AB21" s="267" t="s">
        <v>237</v>
      </c>
      <c r="AC21" s="267"/>
      <c r="AD21" s="268" t="s">
        <v>239</v>
      </c>
      <c r="AE21" s="269"/>
      <c r="AF21" s="269"/>
      <c r="AG21" s="269"/>
      <c r="AH21" s="269"/>
      <c r="AI21" s="270"/>
      <c r="AJ21" s="267" t="s">
        <v>235</v>
      </c>
      <c r="AK21" s="267" t="s">
        <v>236</v>
      </c>
      <c r="AL21" s="267" t="s">
        <v>237</v>
      </c>
      <c r="AM21" s="267" t="s">
        <v>238</v>
      </c>
      <c r="AN21" s="268" t="s">
        <v>239</v>
      </c>
      <c r="AO21" s="269"/>
      <c r="AP21" s="269"/>
      <c r="AQ21" s="269"/>
      <c r="AR21" s="269"/>
      <c r="AS21" s="270"/>
      <c r="AT21" s="269"/>
      <c r="AU21" s="270"/>
      <c r="AV21" s="269"/>
      <c r="AW21" s="269"/>
      <c r="AX21" s="269"/>
      <c r="AY21" s="269"/>
      <c r="AZ21" s="269"/>
      <c r="BA21" s="269"/>
      <c r="BB21" s="269"/>
      <c r="BC21" s="269"/>
      <c r="BD21" s="269"/>
      <c r="BE21" s="269"/>
      <c r="BF21" s="272"/>
      <c r="BG21" s="269"/>
      <c r="BH21" s="269"/>
      <c r="BI21" s="269"/>
      <c r="BJ21" s="269"/>
      <c r="BK21" s="269"/>
      <c r="BL21" s="269"/>
      <c r="BM21" s="269"/>
      <c r="BN21" s="269"/>
      <c r="BO21" s="270"/>
      <c r="BP21" s="272"/>
      <c r="BQ21" s="269"/>
      <c r="BR21" s="269"/>
      <c r="BS21" s="269"/>
      <c r="BT21" s="269"/>
      <c r="BU21" s="269"/>
      <c r="BV21" s="269"/>
      <c r="BW21" s="269"/>
      <c r="BX21" s="269"/>
      <c r="BY21" s="270"/>
      <c r="BZ21" s="273" t="s">
        <v>235</v>
      </c>
      <c r="CA21" s="273" t="s">
        <v>236</v>
      </c>
      <c r="CB21" s="273" t="s">
        <v>240</v>
      </c>
      <c r="CC21" s="274" t="s">
        <v>259</v>
      </c>
      <c r="CD21" s="273" t="s">
        <v>237</v>
      </c>
      <c r="CE21" s="273" t="s">
        <v>238</v>
      </c>
      <c r="CF21" s="274" t="s">
        <v>242</v>
      </c>
      <c r="CG21" s="273" t="s">
        <v>243</v>
      </c>
      <c r="CH21" s="273" t="s">
        <v>244</v>
      </c>
      <c r="CI21" s="274" t="s">
        <v>260</v>
      </c>
      <c r="CJ21" s="275" t="s">
        <v>246</v>
      </c>
    </row>
    <row r="22" spans="2:88" ht="50.1" customHeight="1" thickBot="1">
      <c r="B22" s="276">
        <v>1</v>
      </c>
      <c r="C22" s="319" t="s">
        <v>448</v>
      </c>
      <c r="D22" s="313" t="s">
        <v>449</v>
      </c>
      <c r="E22" s="291"/>
      <c r="F22" s="316"/>
      <c r="G22" s="316"/>
      <c r="H22" s="316"/>
      <c r="I22" s="316"/>
      <c r="J22" s="316"/>
      <c r="K22" s="316"/>
      <c r="L22" s="316"/>
      <c r="M22" s="316"/>
      <c r="N22" s="316"/>
      <c r="O22" s="317"/>
      <c r="P22" s="281">
        <v>1</v>
      </c>
      <c r="Q22" s="282">
        <v>0</v>
      </c>
      <c r="R22" s="282">
        <v>2</v>
      </c>
      <c r="S22" s="282">
        <v>0</v>
      </c>
      <c r="T22" s="282">
        <v>4</v>
      </c>
      <c r="U22" s="282">
        <v>0</v>
      </c>
      <c r="V22" s="282">
        <v>4</v>
      </c>
      <c r="W22" s="282">
        <v>0</v>
      </c>
      <c r="X22" s="282"/>
      <c r="Y22" s="282"/>
      <c r="Z22" s="281">
        <v>0</v>
      </c>
      <c r="AA22" s="282">
        <v>1</v>
      </c>
      <c r="AB22" s="282">
        <v>1</v>
      </c>
      <c r="AC22" s="282">
        <v>2</v>
      </c>
      <c r="AD22" s="282">
        <v>4</v>
      </c>
      <c r="AE22" s="282">
        <v>0</v>
      </c>
      <c r="AF22" s="282">
        <v>2</v>
      </c>
      <c r="AG22" s="282">
        <v>4</v>
      </c>
      <c r="AH22" s="282">
        <v>4</v>
      </c>
      <c r="AI22" s="283">
        <v>5</v>
      </c>
      <c r="AJ22" s="281">
        <v>0</v>
      </c>
      <c r="AK22" s="282">
        <v>1</v>
      </c>
      <c r="AL22" s="282">
        <v>0</v>
      </c>
      <c r="AM22" s="282">
        <v>2</v>
      </c>
      <c r="AN22" s="282">
        <v>3</v>
      </c>
      <c r="AO22" s="282">
        <v>5</v>
      </c>
      <c r="AP22" s="282">
        <v>3</v>
      </c>
      <c r="AQ22" s="282">
        <v>5</v>
      </c>
      <c r="AR22" s="282"/>
      <c r="AS22" s="283"/>
      <c r="AT22" s="282"/>
      <c r="AU22" s="283"/>
      <c r="AV22" s="282"/>
      <c r="AW22" s="282"/>
      <c r="AX22" s="282"/>
      <c r="AY22" s="282"/>
      <c r="AZ22" s="282"/>
      <c r="BA22" s="282"/>
      <c r="BB22" s="282"/>
      <c r="BC22" s="282"/>
      <c r="BD22" s="282"/>
      <c r="BE22" s="282"/>
      <c r="BF22" s="281"/>
      <c r="BG22" s="282"/>
      <c r="BH22" s="282"/>
      <c r="BI22" s="282"/>
      <c r="BJ22" s="282"/>
      <c r="BK22" s="282"/>
      <c r="BL22" s="282"/>
      <c r="BM22" s="282"/>
      <c r="BN22" s="282"/>
      <c r="BO22" s="283"/>
      <c r="BP22" s="281"/>
      <c r="BQ22" s="282"/>
      <c r="BR22" s="282"/>
      <c r="BS22" s="282"/>
      <c r="BT22" s="282"/>
      <c r="BU22" s="282"/>
      <c r="BV22" s="282"/>
      <c r="BW22" s="282"/>
      <c r="BX22" s="282"/>
      <c r="BY22" s="283"/>
      <c r="BZ22" s="284">
        <f t="shared" ref="BZ22:CA25" si="6">F22+P22+Z22+AJ22</f>
        <v>1</v>
      </c>
      <c r="CA22" s="284">
        <f t="shared" si="6"/>
        <v>2</v>
      </c>
      <c r="CB22" s="284">
        <v>3</v>
      </c>
      <c r="CC22" s="285">
        <f>(BZ22-CA22)/CB22</f>
        <v>-0.33333333333333331</v>
      </c>
      <c r="CD22" s="284">
        <f t="shared" ref="CD22:CE25" si="7">H22+R22+AB22+AL22</f>
        <v>3</v>
      </c>
      <c r="CE22" s="284">
        <f t="shared" si="7"/>
        <v>4</v>
      </c>
      <c r="CF22" s="285">
        <f>(CD22-CE22)/CB22</f>
        <v>-0.33333333333333331</v>
      </c>
      <c r="CG22" s="284">
        <f t="shared" ref="CG22:CH25" si="8">J22+L22+N22+T22+V22+X22+AD22+AF22+AH22+AN22+AP22+AR22</f>
        <v>24</v>
      </c>
      <c r="CH22" s="284">
        <f t="shared" si="8"/>
        <v>19</v>
      </c>
      <c r="CI22" s="285">
        <f>(CG22-CH22)/CB22</f>
        <v>1.6666666666666667</v>
      </c>
      <c r="CJ22" s="286">
        <v>3</v>
      </c>
    </row>
    <row r="23" spans="2:88" ht="50.1" customHeight="1" thickBot="1">
      <c r="B23" s="276">
        <v>2</v>
      </c>
      <c r="C23" s="313" t="s">
        <v>450</v>
      </c>
      <c r="D23" s="313" t="s">
        <v>325</v>
      </c>
      <c r="E23" s="291"/>
      <c r="F23" s="282">
        <v>0</v>
      </c>
      <c r="G23" s="282">
        <v>1</v>
      </c>
      <c r="H23" s="282">
        <v>0</v>
      </c>
      <c r="I23" s="282">
        <v>2</v>
      </c>
      <c r="J23" s="282">
        <v>0</v>
      </c>
      <c r="K23" s="282">
        <v>4</v>
      </c>
      <c r="L23" s="282">
        <v>0</v>
      </c>
      <c r="M23" s="282">
        <v>4</v>
      </c>
      <c r="N23" s="282"/>
      <c r="O23" s="283"/>
      <c r="P23" s="316"/>
      <c r="Q23" s="316"/>
      <c r="R23" s="316"/>
      <c r="S23" s="316"/>
      <c r="T23" s="316"/>
      <c r="U23" s="316"/>
      <c r="V23" s="316"/>
      <c r="W23" s="316"/>
      <c r="X23" s="316"/>
      <c r="Y23" s="317"/>
      <c r="Z23" s="288">
        <v>0</v>
      </c>
      <c r="AA23" s="289">
        <v>1</v>
      </c>
      <c r="AB23" s="289">
        <v>0</v>
      </c>
      <c r="AC23" s="289">
        <v>2</v>
      </c>
      <c r="AD23" s="289">
        <v>2</v>
      </c>
      <c r="AE23" s="289">
        <v>4</v>
      </c>
      <c r="AF23" s="289">
        <v>0</v>
      </c>
      <c r="AG23" s="289">
        <v>4</v>
      </c>
      <c r="AH23" s="289"/>
      <c r="AI23" s="290"/>
      <c r="AJ23" s="281">
        <v>0</v>
      </c>
      <c r="AK23" s="282">
        <v>1</v>
      </c>
      <c r="AL23" s="282">
        <v>0</v>
      </c>
      <c r="AM23" s="282">
        <v>2</v>
      </c>
      <c r="AN23" s="282">
        <v>3</v>
      </c>
      <c r="AO23" s="282">
        <v>5</v>
      </c>
      <c r="AP23" s="282">
        <v>0</v>
      </c>
      <c r="AQ23" s="282">
        <v>4</v>
      </c>
      <c r="AR23" s="282"/>
      <c r="AS23" s="283"/>
      <c r="AT23" s="282"/>
      <c r="AU23" s="283"/>
      <c r="AV23" s="282"/>
      <c r="AW23" s="282"/>
      <c r="AX23" s="282"/>
      <c r="AY23" s="282"/>
      <c r="AZ23" s="282"/>
      <c r="BA23" s="282"/>
      <c r="BB23" s="282"/>
      <c r="BC23" s="282"/>
      <c r="BD23" s="282"/>
      <c r="BE23" s="282"/>
      <c r="BF23" s="281"/>
      <c r="BG23" s="282"/>
      <c r="BH23" s="282"/>
      <c r="BI23" s="282"/>
      <c r="BJ23" s="282"/>
      <c r="BK23" s="282"/>
      <c r="BL23" s="282"/>
      <c r="BM23" s="282"/>
      <c r="BN23" s="282"/>
      <c r="BO23" s="283"/>
      <c r="BP23" s="281"/>
      <c r="BQ23" s="282"/>
      <c r="BR23" s="282"/>
      <c r="BS23" s="282"/>
      <c r="BT23" s="282"/>
      <c r="BU23" s="282"/>
      <c r="BV23" s="282"/>
      <c r="BW23" s="282"/>
      <c r="BX23" s="282"/>
      <c r="BY23" s="283"/>
      <c r="BZ23" s="284">
        <f t="shared" si="6"/>
        <v>0</v>
      </c>
      <c r="CA23" s="284">
        <f t="shared" si="6"/>
        <v>3</v>
      </c>
      <c r="CB23" s="284">
        <v>3</v>
      </c>
      <c r="CC23" s="285">
        <f>(BZ23-CA23)/CB23</f>
        <v>-1</v>
      </c>
      <c r="CD23" s="284">
        <f t="shared" si="7"/>
        <v>0</v>
      </c>
      <c r="CE23" s="284">
        <f t="shared" si="7"/>
        <v>6</v>
      </c>
      <c r="CF23" s="285">
        <f>(CD23-CE23)/CB23</f>
        <v>-2</v>
      </c>
      <c r="CG23" s="284">
        <f t="shared" si="8"/>
        <v>5</v>
      </c>
      <c r="CH23" s="284">
        <f t="shared" si="8"/>
        <v>25</v>
      </c>
      <c r="CI23" s="285">
        <f>(CG23-CH23)/CB23</f>
        <v>-6.666666666666667</v>
      </c>
      <c r="CJ23" s="286">
        <v>4</v>
      </c>
    </row>
    <row r="24" spans="2:88" ht="50.1" customHeight="1" thickBot="1">
      <c r="B24" s="276">
        <v>3</v>
      </c>
      <c r="C24" s="313" t="s">
        <v>451</v>
      </c>
      <c r="D24" s="313" t="s">
        <v>452</v>
      </c>
      <c r="E24" s="291"/>
      <c r="F24" s="282">
        <v>1</v>
      </c>
      <c r="G24" s="282">
        <v>0</v>
      </c>
      <c r="H24" s="282">
        <v>2</v>
      </c>
      <c r="I24" s="282">
        <v>1</v>
      </c>
      <c r="J24" s="282">
        <v>0</v>
      </c>
      <c r="K24" s="282">
        <v>4</v>
      </c>
      <c r="L24" s="282">
        <v>4</v>
      </c>
      <c r="M24" s="282">
        <v>2</v>
      </c>
      <c r="N24" s="282">
        <v>5</v>
      </c>
      <c r="O24" s="283">
        <v>4</v>
      </c>
      <c r="P24" s="281">
        <v>1</v>
      </c>
      <c r="Q24" s="282">
        <v>0</v>
      </c>
      <c r="R24" s="282">
        <v>2</v>
      </c>
      <c r="S24" s="282">
        <v>0</v>
      </c>
      <c r="T24" s="282">
        <v>4</v>
      </c>
      <c r="U24" s="282">
        <v>2</v>
      </c>
      <c r="V24" s="282">
        <v>4</v>
      </c>
      <c r="W24" s="282">
        <v>0</v>
      </c>
      <c r="X24" s="282"/>
      <c r="Y24" s="282"/>
      <c r="Z24" s="316"/>
      <c r="AA24" s="316"/>
      <c r="AB24" s="316"/>
      <c r="AC24" s="316"/>
      <c r="AD24" s="316"/>
      <c r="AE24" s="316"/>
      <c r="AF24" s="316"/>
      <c r="AG24" s="316"/>
      <c r="AH24" s="316"/>
      <c r="AI24" s="317"/>
      <c r="AJ24" s="281">
        <v>1</v>
      </c>
      <c r="AK24" s="282">
        <v>0</v>
      </c>
      <c r="AL24" s="282">
        <v>2</v>
      </c>
      <c r="AM24" s="282">
        <v>1</v>
      </c>
      <c r="AN24" s="282">
        <v>4</v>
      </c>
      <c r="AO24" s="282">
        <v>5</v>
      </c>
      <c r="AP24" s="282">
        <v>4</v>
      </c>
      <c r="AQ24" s="282">
        <v>1</v>
      </c>
      <c r="AR24" s="282">
        <v>5</v>
      </c>
      <c r="AS24" s="283">
        <v>4</v>
      </c>
      <c r="AT24" s="282"/>
      <c r="AU24" s="283"/>
      <c r="AV24" s="282"/>
      <c r="AW24" s="282"/>
      <c r="AX24" s="282"/>
      <c r="AY24" s="282"/>
      <c r="AZ24" s="282"/>
      <c r="BA24" s="282"/>
      <c r="BB24" s="282"/>
      <c r="BC24" s="282"/>
      <c r="BD24" s="282"/>
      <c r="BE24" s="282"/>
      <c r="BF24" s="281"/>
      <c r="BG24" s="282"/>
      <c r="BH24" s="282"/>
      <c r="BI24" s="282"/>
      <c r="BJ24" s="282"/>
      <c r="BK24" s="282"/>
      <c r="BL24" s="282"/>
      <c r="BM24" s="282"/>
      <c r="BN24" s="282"/>
      <c r="BO24" s="283"/>
      <c r="BP24" s="281"/>
      <c r="BQ24" s="282"/>
      <c r="BR24" s="282"/>
      <c r="BS24" s="282"/>
      <c r="BT24" s="282"/>
      <c r="BU24" s="282"/>
      <c r="BV24" s="282"/>
      <c r="BW24" s="282"/>
      <c r="BX24" s="282"/>
      <c r="BY24" s="283"/>
      <c r="BZ24" s="284">
        <f t="shared" si="6"/>
        <v>3</v>
      </c>
      <c r="CA24" s="284">
        <f t="shared" si="6"/>
        <v>0</v>
      </c>
      <c r="CB24" s="284">
        <v>3</v>
      </c>
      <c r="CC24" s="285">
        <f>(BZ24-CA24)/CB24</f>
        <v>1</v>
      </c>
      <c r="CD24" s="284">
        <f t="shared" si="7"/>
        <v>6</v>
      </c>
      <c r="CE24" s="284">
        <f t="shared" si="7"/>
        <v>2</v>
      </c>
      <c r="CF24" s="285">
        <f>(CD24-CE24)/CB24</f>
        <v>1.3333333333333333</v>
      </c>
      <c r="CG24" s="284">
        <f t="shared" si="8"/>
        <v>30</v>
      </c>
      <c r="CH24" s="284">
        <f t="shared" si="8"/>
        <v>22</v>
      </c>
      <c r="CI24" s="285">
        <f>(CG24-CH24)/CB24</f>
        <v>2.6666666666666665</v>
      </c>
      <c r="CJ24" s="286">
        <v>1</v>
      </c>
    </row>
    <row r="25" spans="2:88" ht="50.1" customHeight="1" thickBot="1">
      <c r="B25" s="292">
        <v>4</v>
      </c>
      <c r="C25" s="320" t="s">
        <v>453</v>
      </c>
      <c r="D25" s="320" t="s">
        <v>454</v>
      </c>
      <c r="E25" s="306"/>
      <c r="F25" s="282">
        <v>1</v>
      </c>
      <c r="G25" s="282">
        <v>0</v>
      </c>
      <c r="H25" s="282">
        <v>2</v>
      </c>
      <c r="I25" s="282">
        <v>0</v>
      </c>
      <c r="J25" s="282">
        <v>5</v>
      </c>
      <c r="K25" s="282">
        <v>3</v>
      </c>
      <c r="L25" s="282">
        <v>5</v>
      </c>
      <c r="M25" s="282">
        <v>3</v>
      </c>
      <c r="N25" s="282"/>
      <c r="O25" s="283"/>
      <c r="P25" s="281">
        <v>1</v>
      </c>
      <c r="Q25" s="282">
        <v>0</v>
      </c>
      <c r="R25" s="282">
        <v>2</v>
      </c>
      <c r="S25" s="282">
        <v>0</v>
      </c>
      <c r="T25" s="282">
        <v>5</v>
      </c>
      <c r="U25" s="282">
        <v>3</v>
      </c>
      <c r="V25" s="282">
        <v>4</v>
      </c>
      <c r="W25" s="282">
        <v>0</v>
      </c>
      <c r="X25" s="282"/>
      <c r="Y25" s="282"/>
      <c r="Z25" s="294">
        <v>0</v>
      </c>
      <c r="AA25" s="295">
        <v>1</v>
      </c>
      <c r="AB25" s="295">
        <v>1</v>
      </c>
      <c r="AC25" s="295">
        <v>2</v>
      </c>
      <c r="AD25" s="295">
        <v>5</v>
      </c>
      <c r="AE25" s="295">
        <v>4</v>
      </c>
      <c r="AF25" s="295">
        <v>1</v>
      </c>
      <c r="AG25" s="295">
        <v>4</v>
      </c>
      <c r="AH25" s="295">
        <v>4</v>
      </c>
      <c r="AI25" s="296">
        <v>5</v>
      </c>
      <c r="AJ25" s="316"/>
      <c r="AK25" s="316"/>
      <c r="AL25" s="316"/>
      <c r="AM25" s="316"/>
      <c r="AN25" s="316"/>
      <c r="AO25" s="316"/>
      <c r="AP25" s="316"/>
      <c r="AQ25" s="316"/>
      <c r="AR25" s="316"/>
      <c r="AS25" s="317"/>
      <c r="AT25" s="282"/>
      <c r="AU25" s="283"/>
      <c r="AV25" s="282"/>
      <c r="AW25" s="282"/>
      <c r="AX25" s="282"/>
      <c r="AY25" s="282"/>
      <c r="AZ25" s="282"/>
      <c r="BA25" s="282"/>
      <c r="BB25" s="282"/>
      <c r="BC25" s="282"/>
      <c r="BD25" s="282"/>
      <c r="BE25" s="282"/>
      <c r="BF25" s="281"/>
      <c r="BG25" s="282"/>
      <c r="BH25" s="282"/>
      <c r="BI25" s="282"/>
      <c r="BJ25" s="282"/>
      <c r="BK25" s="282"/>
      <c r="BL25" s="282"/>
      <c r="BM25" s="282"/>
      <c r="BN25" s="282"/>
      <c r="BO25" s="283"/>
      <c r="BP25" s="281"/>
      <c r="BQ25" s="282"/>
      <c r="BR25" s="282"/>
      <c r="BS25" s="282"/>
      <c r="BT25" s="282"/>
      <c r="BU25" s="282"/>
      <c r="BV25" s="282"/>
      <c r="BW25" s="282"/>
      <c r="BX25" s="282"/>
      <c r="BY25" s="283"/>
      <c r="BZ25" s="297">
        <f t="shared" si="6"/>
        <v>2</v>
      </c>
      <c r="CA25" s="297">
        <f t="shared" si="6"/>
        <v>1</v>
      </c>
      <c r="CB25" s="297">
        <v>3</v>
      </c>
      <c r="CC25" s="298">
        <f>(BZ25-CA25)/CB25</f>
        <v>0.33333333333333331</v>
      </c>
      <c r="CD25" s="297">
        <f t="shared" si="7"/>
        <v>5</v>
      </c>
      <c r="CE25" s="297">
        <f t="shared" si="7"/>
        <v>2</v>
      </c>
      <c r="CF25" s="298">
        <f>(CD25-CE25)/CB25</f>
        <v>1</v>
      </c>
      <c r="CG25" s="297">
        <f t="shared" si="8"/>
        <v>29</v>
      </c>
      <c r="CH25" s="297">
        <f t="shared" si="8"/>
        <v>22</v>
      </c>
      <c r="CI25" s="298">
        <f>(CG25-CH25)/CB25</f>
        <v>2.3333333333333335</v>
      </c>
      <c r="CJ25" s="299">
        <v>2</v>
      </c>
    </row>
    <row r="26" spans="2:88" ht="69.95" customHeight="1" thickBot="1">
      <c r="B26" s="258" t="s">
        <v>267</v>
      </c>
      <c r="C26" s="300"/>
      <c r="D26" s="300"/>
      <c r="E26" s="301"/>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Q26" s="302"/>
      <c r="BR26" s="302"/>
      <c r="BS26" s="302"/>
      <c r="BT26" s="302"/>
      <c r="BU26" s="302"/>
      <c r="BV26" s="302"/>
      <c r="BW26" s="302"/>
      <c r="BX26" s="302"/>
      <c r="BY26" s="302"/>
      <c r="BZ26" s="303"/>
      <c r="CA26" s="303"/>
      <c r="CB26" s="307"/>
      <c r="CC26" s="304"/>
      <c r="CD26" s="303"/>
      <c r="CE26" s="303"/>
      <c r="CF26" s="304"/>
      <c r="CG26" s="303"/>
      <c r="CH26" s="303"/>
      <c r="CI26" s="304"/>
      <c r="CJ26" s="304"/>
    </row>
    <row r="27" spans="2:88" ht="137.25" thickBot="1">
      <c r="B27" s="264"/>
      <c r="C27" s="265" t="s">
        <v>233</v>
      </c>
      <c r="D27" s="265"/>
      <c r="E27" s="266" t="s">
        <v>234</v>
      </c>
      <c r="F27" s="267" t="s">
        <v>235</v>
      </c>
      <c r="G27" s="267" t="s">
        <v>236</v>
      </c>
      <c r="H27" s="267" t="s">
        <v>237</v>
      </c>
      <c r="I27" s="267" t="s">
        <v>238</v>
      </c>
      <c r="J27" s="268" t="s">
        <v>239</v>
      </c>
      <c r="K27" s="269"/>
      <c r="L27" s="269"/>
      <c r="M27" s="269"/>
      <c r="N27" s="269"/>
      <c r="O27" s="270"/>
      <c r="P27" s="267" t="s">
        <v>235</v>
      </c>
      <c r="Q27" s="267" t="s">
        <v>236</v>
      </c>
      <c r="R27" s="267" t="s">
        <v>237</v>
      </c>
      <c r="S27" s="267" t="s">
        <v>238</v>
      </c>
      <c r="T27" s="268" t="s">
        <v>239</v>
      </c>
      <c r="U27" s="269"/>
      <c r="V27" s="269"/>
      <c r="W27" s="269"/>
      <c r="X27" s="269"/>
      <c r="Y27" s="269"/>
      <c r="Z27" s="271" t="s">
        <v>235</v>
      </c>
      <c r="AA27" s="267" t="s">
        <v>236</v>
      </c>
      <c r="AB27" s="267" t="s">
        <v>237</v>
      </c>
      <c r="AC27" s="267" t="s">
        <v>238</v>
      </c>
      <c r="AD27" s="268" t="s">
        <v>239</v>
      </c>
      <c r="AE27" s="269"/>
      <c r="AF27" s="269"/>
      <c r="AG27" s="269"/>
      <c r="AH27" s="269"/>
      <c r="AI27" s="270"/>
      <c r="AJ27" s="267" t="s">
        <v>235</v>
      </c>
      <c r="AK27" s="267" t="s">
        <v>236</v>
      </c>
      <c r="AL27" s="267" t="s">
        <v>237</v>
      </c>
      <c r="AM27" s="267" t="s">
        <v>238</v>
      </c>
      <c r="AN27" s="268" t="s">
        <v>239</v>
      </c>
      <c r="AO27" s="269"/>
      <c r="AP27" s="269"/>
      <c r="AQ27" s="269"/>
      <c r="AR27" s="269"/>
      <c r="AS27" s="270"/>
      <c r="AT27" s="269"/>
      <c r="AU27" s="270"/>
      <c r="AV27" s="269"/>
      <c r="AW27" s="269"/>
      <c r="AX27" s="269"/>
      <c r="AY27" s="269"/>
      <c r="AZ27" s="269"/>
      <c r="BA27" s="269"/>
      <c r="BB27" s="269"/>
      <c r="BC27" s="269"/>
      <c r="BD27" s="269"/>
      <c r="BE27" s="269"/>
      <c r="BF27" s="272"/>
      <c r="BG27" s="269"/>
      <c r="BH27" s="269"/>
      <c r="BI27" s="269"/>
      <c r="BJ27" s="269"/>
      <c r="BK27" s="269"/>
      <c r="BL27" s="269"/>
      <c r="BM27" s="269"/>
      <c r="BN27" s="269"/>
      <c r="BO27" s="270"/>
      <c r="BP27" s="272"/>
      <c r="BQ27" s="269"/>
      <c r="BR27" s="269"/>
      <c r="BS27" s="269"/>
      <c r="BT27" s="269"/>
      <c r="BU27" s="269"/>
      <c r="BV27" s="269"/>
      <c r="BW27" s="269"/>
      <c r="BX27" s="269"/>
      <c r="BY27" s="270"/>
      <c r="BZ27" s="273" t="s">
        <v>235</v>
      </c>
      <c r="CA27" s="273" t="s">
        <v>236</v>
      </c>
      <c r="CB27" s="273" t="s">
        <v>240</v>
      </c>
      <c r="CC27" s="274" t="s">
        <v>259</v>
      </c>
      <c r="CD27" s="273" t="s">
        <v>237</v>
      </c>
      <c r="CE27" s="273" t="s">
        <v>238</v>
      </c>
      <c r="CF27" s="274" t="s">
        <v>242</v>
      </c>
      <c r="CG27" s="273" t="s">
        <v>243</v>
      </c>
      <c r="CH27" s="273" t="s">
        <v>244</v>
      </c>
      <c r="CI27" s="274" t="s">
        <v>260</v>
      </c>
      <c r="CJ27" s="275" t="s">
        <v>246</v>
      </c>
    </row>
    <row r="28" spans="2:88" ht="50.1" customHeight="1" thickBot="1">
      <c r="B28" s="276">
        <v>1</v>
      </c>
      <c r="C28" s="313" t="s">
        <v>455</v>
      </c>
      <c r="D28" s="313" t="s">
        <v>456</v>
      </c>
      <c r="E28" s="278"/>
      <c r="F28" s="316"/>
      <c r="G28" s="316"/>
      <c r="H28" s="316"/>
      <c r="I28" s="316"/>
      <c r="J28" s="316"/>
      <c r="K28" s="316"/>
      <c r="L28" s="316"/>
      <c r="M28" s="316"/>
      <c r="N28" s="316"/>
      <c r="O28" s="317"/>
      <c r="P28" s="281">
        <v>1</v>
      </c>
      <c r="Q28" s="282">
        <v>0</v>
      </c>
      <c r="R28" s="282">
        <v>2</v>
      </c>
      <c r="S28" s="282">
        <v>0</v>
      </c>
      <c r="T28" s="282">
        <v>4</v>
      </c>
      <c r="U28" s="282">
        <v>0</v>
      </c>
      <c r="V28" s="282">
        <v>4</v>
      </c>
      <c r="W28" s="282">
        <v>0</v>
      </c>
      <c r="X28" s="282"/>
      <c r="Y28" s="282"/>
      <c r="Z28" s="281">
        <v>1</v>
      </c>
      <c r="AA28" s="282">
        <v>0</v>
      </c>
      <c r="AB28" s="282">
        <v>2</v>
      </c>
      <c r="AC28" s="282">
        <v>0</v>
      </c>
      <c r="AD28" s="282">
        <v>4</v>
      </c>
      <c r="AE28" s="282">
        <v>0</v>
      </c>
      <c r="AF28" s="282">
        <v>4</v>
      </c>
      <c r="AG28" s="282">
        <v>0</v>
      </c>
      <c r="AH28" s="282"/>
      <c r="AI28" s="283"/>
      <c r="AJ28" s="281">
        <v>1</v>
      </c>
      <c r="AK28" s="282">
        <v>0</v>
      </c>
      <c r="AL28" s="282">
        <v>2</v>
      </c>
      <c r="AM28" s="282">
        <v>1</v>
      </c>
      <c r="AN28" s="282">
        <v>4</v>
      </c>
      <c r="AO28" s="282">
        <v>1</v>
      </c>
      <c r="AP28" s="282">
        <v>2</v>
      </c>
      <c r="AQ28" s="282">
        <v>4</v>
      </c>
      <c r="AR28" s="282">
        <v>5</v>
      </c>
      <c r="AS28" s="283">
        <v>4</v>
      </c>
      <c r="AT28" s="282"/>
      <c r="AU28" s="283"/>
      <c r="AV28" s="282"/>
      <c r="AW28" s="282"/>
      <c r="AX28" s="282"/>
      <c r="AY28" s="282"/>
      <c r="AZ28" s="282"/>
      <c r="BA28" s="282"/>
      <c r="BB28" s="282"/>
      <c r="BC28" s="282"/>
      <c r="BD28" s="282"/>
      <c r="BE28" s="282"/>
      <c r="BF28" s="281"/>
      <c r="BG28" s="282"/>
      <c r="BH28" s="282"/>
      <c r="BI28" s="282"/>
      <c r="BJ28" s="282"/>
      <c r="BK28" s="282"/>
      <c r="BL28" s="282"/>
      <c r="BM28" s="282"/>
      <c r="BN28" s="282"/>
      <c r="BO28" s="283"/>
      <c r="BP28" s="281"/>
      <c r="BQ28" s="282"/>
      <c r="BR28" s="282"/>
      <c r="BS28" s="282"/>
      <c r="BT28" s="282"/>
      <c r="BU28" s="282"/>
      <c r="BV28" s="282"/>
      <c r="BW28" s="282"/>
      <c r="BX28" s="282"/>
      <c r="BY28" s="283"/>
      <c r="BZ28" s="284">
        <f t="shared" ref="BZ28:CA31" si="9">F28+P28+Z28+AJ28</f>
        <v>3</v>
      </c>
      <c r="CA28" s="284">
        <f t="shared" si="9"/>
        <v>0</v>
      </c>
      <c r="CB28" s="284">
        <v>3</v>
      </c>
      <c r="CC28" s="285">
        <f>(BZ28-CA28)/CB28</f>
        <v>1</v>
      </c>
      <c r="CD28" s="284">
        <f t="shared" ref="CD28:CE31" si="10">H28+R28+AB28+AL28</f>
        <v>6</v>
      </c>
      <c r="CE28" s="284">
        <f t="shared" si="10"/>
        <v>1</v>
      </c>
      <c r="CF28" s="285">
        <f>(CD28-CE28)/CB28</f>
        <v>1.6666666666666667</v>
      </c>
      <c r="CG28" s="284">
        <f t="shared" ref="CG28:CH31" si="11">J28+L28+N28+T28+V28+X28+AD28+AF28+AH28+AN28+AP28+AR28</f>
        <v>27</v>
      </c>
      <c r="CH28" s="284">
        <f t="shared" si="11"/>
        <v>9</v>
      </c>
      <c r="CI28" s="285">
        <f>(CG28-CH28)/CB28</f>
        <v>6</v>
      </c>
      <c r="CJ28" s="286">
        <v>1</v>
      </c>
    </row>
    <row r="29" spans="2:88" ht="50.1" customHeight="1" thickBot="1">
      <c r="B29" s="276">
        <v>2</v>
      </c>
      <c r="C29" s="313" t="s">
        <v>457</v>
      </c>
      <c r="D29" s="313" t="s">
        <v>458</v>
      </c>
      <c r="E29" s="278"/>
      <c r="F29" s="282">
        <v>0</v>
      </c>
      <c r="G29" s="282">
        <v>1</v>
      </c>
      <c r="H29" s="282">
        <v>0</v>
      </c>
      <c r="I29" s="282">
        <v>2</v>
      </c>
      <c r="J29" s="282">
        <v>0</v>
      </c>
      <c r="K29" s="282">
        <v>4</v>
      </c>
      <c r="L29" s="282">
        <v>0</v>
      </c>
      <c r="M29" s="282">
        <v>4</v>
      </c>
      <c r="N29" s="282"/>
      <c r="O29" s="283"/>
      <c r="P29" s="316"/>
      <c r="Q29" s="316"/>
      <c r="R29" s="316"/>
      <c r="S29" s="316"/>
      <c r="T29" s="316"/>
      <c r="U29" s="316"/>
      <c r="V29" s="316"/>
      <c r="W29" s="316"/>
      <c r="X29" s="316"/>
      <c r="Y29" s="317"/>
      <c r="Z29" s="288">
        <v>1</v>
      </c>
      <c r="AA29" s="289">
        <v>0</v>
      </c>
      <c r="AB29" s="289">
        <v>2</v>
      </c>
      <c r="AC29" s="289">
        <v>0</v>
      </c>
      <c r="AD29" s="289">
        <v>4</v>
      </c>
      <c r="AE29" s="289">
        <v>0</v>
      </c>
      <c r="AF29" s="289">
        <v>4</v>
      </c>
      <c r="AG29" s="289">
        <v>0</v>
      </c>
      <c r="AH29" s="289"/>
      <c r="AI29" s="290"/>
      <c r="AJ29" s="281">
        <v>1</v>
      </c>
      <c r="AK29" s="282">
        <v>0</v>
      </c>
      <c r="AL29" s="282">
        <v>2</v>
      </c>
      <c r="AM29" s="282">
        <v>0</v>
      </c>
      <c r="AN29" s="282">
        <v>4</v>
      </c>
      <c r="AO29" s="282">
        <v>1</v>
      </c>
      <c r="AP29" s="282">
        <v>5</v>
      </c>
      <c r="AQ29" s="282">
        <v>4</v>
      </c>
      <c r="AR29" s="282"/>
      <c r="AS29" s="283"/>
      <c r="AT29" s="282"/>
      <c r="AU29" s="283"/>
      <c r="AV29" s="282"/>
      <c r="AW29" s="282"/>
      <c r="AX29" s="282"/>
      <c r="AY29" s="282"/>
      <c r="AZ29" s="282"/>
      <c r="BA29" s="282"/>
      <c r="BB29" s="282"/>
      <c r="BC29" s="282"/>
      <c r="BD29" s="282"/>
      <c r="BE29" s="282"/>
      <c r="BF29" s="281"/>
      <c r="BG29" s="282"/>
      <c r="BH29" s="282"/>
      <c r="BI29" s="282"/>
      <c r="BJ29" s="282"/>
      <c r="BK29" s="282"/>
      <c r="BL29" s="282"/>
      <c r="BM29" s="282"/>
      <c r="BN29" s="282"/>
      <c r="BO29" s="283"/>
      <c r="BP29" s="281"/>
      <c r="BQ29" s="282"/>
      <c r="BR29" s="282"/>
      <c r="BS29" s="282"/>
      <c r="BT29" s="282"/>
      <c r="BU29" s="282"/>
      <c r="BV29" s="282"/>
      <c r="BW29" s="282"/>
      <c r="BX29" s="282"/>
      <c r="BY29" s="283"/>
      <c r="BZ29" s="284">
        <f t="shared" si="9"/>
        <v>2</v>
      </c>
      <c r="CA29" s="284">
        <f t="shared" si="9"/>
        <v>1</v>
      </c>
      <c r="CB29" s="284">
        <v>3</v>
      </c>
      <c r="CC29" s="285">
        <f>(BZ29-CA29)/CB29</f>
        <v>0.33333333333333331</v>
      </c>
      <c r="CD29" s="284">
        <f t="shared" si="10"/>
        <v>4</v>
      </c>
      <c r="CE29" s="284">
        <f t="shared" si="10"/>
        <v>2</v>
      </c>
      <c r="CF29" s="285">
        <f>(CD29-CE29)/CB29</f>
        <v>0.66666666666666663</v>
      </c>
      <c r="CG29" s="284">
        <f t="shared" si="11"/>
        <v>17</v>
      </c>
      <c r="CH29" s="284">
        <f t="shared" si="11"/>
        <v>13</v>
      </c>
      <c r="CI29" s="285">
        <f>(CG29-CH29)/CB29</f>
        <v>1.3333333333333333</v>
      </c>
      <c r="CJ29" s="286">
        <v>2</v>
      </c>
    </row>
    <row r="30" spans="2:88" ht="50.1" customHeight="1" thickBot="1">
      <c r="B30" s="276">
        <v>3</v>
      </c>
      <c r="C30" s="313" t="s">
        <v>445</v>
      </c>
      <c r="D30" s="313" t="s">
        <v>459</v>
      </c>
      <c r="E30" s="291"/>
      <c r="F30" s="282">
        <v>0</v>
      </c>
      <c r="G30" s="282">
        <v>1</v>
      </c>
      <c r="H30" s="282">
        <v>0</v>
      </c>
      <c r="I30" s="282">
        <v>2</v>
      </c>
      <c r="J30" s="282">
        <v>0</v>
      </c>
      <c r="K30" s="282">
        <v>4</v>
      </c>
      <c r="L30" s="282">
        <v>0</v>
      </c>
      <c r="M30" s="282">
        <v>4</v>
      </c>
      <c r="N30" s="282"/>
      <c r="O30" s="283"/>
      <c r="P30" s="281">
        <v>0</v>
      </c>
      <c r="Q30" s="282">
        <v>1</v>
      </c>
      <c r="R30" s="282">
        <v>0</v>
      </c>
      <c r="S30" s="282">
        <v>2</v>
      </c>
      <c r="T30" s="282">
        <v>0</v>
      </c>
      <c r="U30" s="282">
        <v>4</v>
      </c>
      <c r="V30" s="282">
        <v>0</v>
      </c>
      <c r="W30" s="282">
        <v>4</v>
      </c>
      <c r="X30" s="282"/>
      <c r="Y30" s="282"/>
      <c r="Z30" s="316"/>
      <c r="AA30" s="316"/>
      <c r="AB30" s="316"/>
      <c r="AC30" s="316"/>
      <c r="AD30" s="316"/>
      <c r="AE30" s="316"/>
      <c r="AF30" s="316"/>
      <c r="AG30" s="316"/>
      <c r="AH30" s="316"/>
      <c r="AI30" s="317"/>
      <c r="AJ30" s="281">
        <v>0</v>
      </c>
      <c r="AK30" s="282">
        <v>1</v>
      </c>
      <c r="AL30" s="282">
        <v>0</v>
      </c>
      <c r="AM30" s="282">
        <v>2</v>
      </c>
      <c r="AN30" s="282">
        <v>0</v>
      </c>
      <c r="AO30" s="282">
        <v>4</v>
      </c>
      <c r="AP30" s="282">
        <v>0</v>
      </c>
      <c r="AQ30" s="282">
        <v>4</v>
      </c>
      <c r="AR30" s="282"/>
      <c r="AS30" s="283"/>
      <c r="AT30" s="282"/>
      <c r="AU30" s="283"/>
      <c r="AV30" s="282"/>
      <c r="AW30" s="282"/>
      <c r="AX30" s="282"/>
      <c r="AY30" s="282"/>
      <c r="AZ30" s="282"/>
      <c r="BA30" s="282"/>
      <c r="BB30" s="282"/>
      <c r="BC30" s="282"/>
      <c r="BD30" s="282"/>
      <c r="BE30" s="282"/>
      <c r="BF30" s="281"/>
      <c r="BG30" s="282"/>
      <c r="BH30" s="282"/>
      <c r="BI30" s="282"/>
      <c r="BJ30" s="282"/>
      <c r="BK30" s="282"/>
      <c r="BL30" s="282"/>
      <c r="BM30" s="282"/>
      <c r="BN30" s="282"/>
      <c r="BO30" s="283"/>
      <c r="BP30" s="281"/>
      <c r="BQ30" s="282"/>
      <c r="BR30" s="282"/>
      <c r="BS30" s="282"/>
      <c r="BT30" s="282"/>
      <c r="BU30" s="282"/>
      <c r="BV30" s="282"/>
      <c r="BW30" s="282"/>
      <c r="BX30" s="282"/>
      <c r="BY30" s="283"/>
      <c r="BZ30" s="284">
        <f t="shared" si="9"/>
        <v>0</v>
      </c>
      <c r="CA30" s="284">
        <f t="shared" si="9"/>
        <v>3</v>
      </c>
      <c r="CB30" s="284">
        <v>3</v>
      </c>
      <c r="CC30" s="285">
        <f>(BZ30-CA30)/CB30</f>
        <v>-1</v>
      </c>
      <c r="CD30" s="284">
        <f t="shared" si="10"/>
        <v>0</v>
      </c>
      <c r="CE30" s="284">
        <f t="shared" si="10"/>
        <v>6</v>
      </c>
      <c r="CF30" s="285">
        <f>(CD30-CE30)/CB30</f>
        <v>-2</v>
      </c>
      <c r="CG30" s="284">
        <f t="shared" si="11"/>
        <v>0</v>
      </c>
      <c r="CH30" s="284">
        <f t="shared" si="11"/>
        <v>24</v>
      </c>
      <c r="CI30" s="285">
        <f>(CG30-CH30)/CB30</f>
        <v>-8</v>
      </c>
      <c r="CJ30" s="286">
        <v>4</v>
      </c>
    </row>
    <row r="31" spans="2:88" ht="50.1" customHeight="1" thickBot="1">
      <c r="B31" s="292">
        <v>4</v>
      </c>
      <c r="C31" s="320" t="s">
        <v>460</v>
      </c>
      <c r="D31" s="320" t="s">
        <v>461</v>
      </c>
      <c r="E31" s="306"/>
      <c r="F31" s="282">
        <v>0</v>
      </c>
      <c r="G31" s="282">
        <v>1</v>
      </c>
      <c r="H31" s="282">
        <v>1</v>
      </c>
      <c r="I31" s="282">
        <v>2</v>
      </c>
      <c r="J31" s="282">
        <v>1</v>
      </c>
      <c r="K31" s="282">
        <v>4</v>
      </c>
      <c r="L31" s="282">
        <v>4</v>
      </c>
      <c r="M31" s="282">
        <v>2</v>
      </c>
      <c r="N31" s="282">
        <v>4</v>
      </c>
      <c r="O31" s="283">
        <v>5</v>
      </c>
      <c r="P31" s="281">
        <v>0</v>
      </c>
      <c r="Q31" s="282">
        <v>1</v>
      </c>
      <c r="R31" s="282">
        <v>0</v>
      </c>
      <c r="S31" s="282">
        <v>2</v>
      </c>
      <c r="T31" s="282">
        <v>1</v>
      </c>
      <c r="U31" s="282">
        <v>4</v>
      </c>
      <c r="V31" s="282">
        <v>4</v>
      </c>
      <c r="W31" s="282">
        <v>5</v>
      </c>
      <c r="X31" s="282"/>
      <c r="Y31" s="282"/>
      <c r="Z31" s="294">
        <v>1</v>
      </c>
      <c r="AA31" s="295">
        <v>0</v>
      </c>
      <c r="AB31" s="295">
        <v>2</v>
      </c>
      <c r="AC31" s="295">
        <v>0</v>
      </c>
      <c r="AD31" s="295">
        <v>4</v>
      </c>
      <c r="AE31" s="295">
        <v>0</v>
      </c>
      <c r="AF31" s="295">
        <v>4</v>
      </c>
      <c r="AG31" s="295">
        <v>0</v>
      </c>
      <c r="AH31" s="295"/>
      <c r="AI31" s="296"/>
      <c r="AJ31" s="316"/>
      <c r="AK31" s="316"/>
      <c r="AL31" s="316"/>
      <c r="AM31" s="316"/>
      <c r="AN31" s="316"/>
      <c r="AO31" s="316"/>
      <c r="AP31" s="316"/>
      <c r="AQ31" s="316"/>
      <c r="AR31" s="316"/>
      <c r="AS31" s="317"/>
      <c r="AT31" s="282"/>
      <c r="AU31" s="283"/>
      <c r="AV31" s="282"/>
      <c r="AW31" s="282"/>
      <c r="AX31" s="282"/>
      <c r="AY31" s="282"/>
      <c r="AZ31" s="282"/>
      <c r="BA31" s="282"/>
      <c r="BB31" s="282"/>
      <c r="BC31" s="282"/>
      <c r="BD31" s="282"/>
      <c r="BE31" s="282"/>
      <c r="BF31" s="281"/>
      <c r="BG31" s="282"/>
      <c r="BH31" s="282"/>
      <c r="BI31" s="282"/>
      <c r="BJ31" s="282"/>
      <c r="BK31" s="282"/>
      <c r="BL31" s="282"/>
      <c r="BM31" s="282"/>
      <c r="BN31" s="282"/>
      <c r="BO31" s="283"/>
      <c r="BP31" s="281"/>
      <c r="BQ31" s="282"/>
      <c r="BR31" s="282"/>
      <c r="BS31" s="282"/>
      <c r="BT31" s="282"/>
      <c r="BU31" s="282"/>
      <c r="BV31" s="282"/>
      <c r="BW31" s="282"/>
      <c r="BX31" s="282"/>
      <c r="BY31" s="283"/>
      <c r="BZ31" s="297">
        <f t="shared" si="9"/>
        <v>1</v>
      </c>
      <c r="CA31" s="297">
        <f t="shared" si="9"/>
        <v>2</v>
      </c>
      <c r="CB31" s="297">
        <v>3</v>
      </c>
      <c r="CC31" s="298">
        <f>(BZ31-CA31)/CB31</f>
        <v>-0.33333333333333331</v>
      </c>
      <c r="CD31" s="297">
        <f t="shared" si="10"/>
        <v>3</v>
      </c>
      <c r="CE31" s="297">
        <f t="shared" si="10"/>
        <v>4</v>
      </c>
      <c r="CF31" s="298">
        <f>(CD31-CE31)/CB31</f>
        <v>-0.33333333333333331</v>
      </c>
      <c r="CG31" s="297">
        <f t="shared" si="11"/>
        <v>22</v>
      </c>
      <c r="CH31" s="297">
        <f t="shared" si="11"/>
        <v>20</v>
      </c>
      <c r="CI31" s="298">
        <f>(CG31-CH31)/CB31</f>
        <v>0.66666666666666663</v>
      </c>
      <c r="CJ31" s="299">
        <v>3</v>
      </c>
    </row>
  </sheetData>
  <mergeCells count="2">
    <mergeCell ref="I1:AM2"/>
    <mergeCell ref="F5:AS5"/>
  </mergeCells>
  <pageMargins left="0.74803149606299202" right="0.74803149606299202" top="0.48622047200000001" bottom="0.23622047244094499" header="0" footer="0"/>
  <pageSetup scale="32" fitToHeight="2" orientation="landscape" verticalDpi="300" r:id="rId1"/>
  <headerFooter alignWithMargins="0"/>
  <drawing r:id="rId2"/>
</worksheet>
</file>

<file path=xl/worksheets/sheet19.xml><?xml version="1.0" encoding="utf-8"?>
<worksheet xmlns="http://schemas.openxmlformats.org/spreadsheetml/2006/main" xmlns:r="http://schemas.openxmlformats.org/officeDocument/2006/relationships">
  <sheetPr codeName="Sheet137">
    <tabColor rgb="FF0070C0"/>
    <pageSetUpPr fitToPage="1"/>
  </sheetPr>
  <dimension ref="A1:T63"/>
  <sheetViews>
    <sheetView showGridLines="0" showZeros="0" workbookViewId="0">
      <selection activeCell="W14" sqref="W14"/>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8" max="18" width="9.140625" hidden="1" customWidth="1"/>
    <col min="19" max="19" width="8.7109375" customWidth="1"/>
    <col min="20" max="20" width="9.140625" hidden="1" customWidth="1"/>
  </cols>
  <sheetData>
    <row r="1" spans="1:20" s="6" customFormat="1" ht="21.75" customHeight="1">
      <c r="A1" s="1">
        <f>'[6]Week SetUp'!$A$6</f>
        <v>0</v>
      </c>
      <c r="B1" s="1"/>
      <c r="C1" s="2"/>
      <c r="D1" s="2"/>
      <c r="E1" s="2"/>
      <c r="F1" s="2"/>
      <c r="G1" s="2"/>
      <c r="H1" s="2"/>
      <c r="I1" s="3"/>
      <c r="J1" s="4"/>
      <c r="K1" s="4"/>
      <c r="L1" s="5"/>
      <c r="M1" s="3"/>
      <c r="N1" s="3" t="s">
        <v>0</v>
      </c>
      <c r="O1" s="3"/>
      <c r="P1" s="2"/>
      <c r="Q1" s="3"/>
    </row>
    <row r="2" spans="1:20" s="11" customFormat="1" ht="42.75" customHeight="1">
      <c r="A2" s="7"/>
      <c r="B2" s="7"/>
      <c r="C2" s="7"/>
      <c r="D2" s="7"/>
      <c r="E2" s="7"/>
      <c r="F2" s="8"/>
      <c r="G2" s="9"/>
      <c r="H2" s="9"/>
      <c r="I2" s="10"/>
      <c r="J2" s="4"/>
      <c r="K2" s="4"/>
      <c r="L2" s="4"/>
      <c r="M2" s="10"/>
      <c r="N2" s="9"/>
      <c r="O2" s="10"/>
      <c r="P2" s="9"/>
      <c r="Q2" s="10"/>
    </row>
    <row r="3" spans="1:20" s="20" customFormat="1" ht="19.5" customHeight="1">
      <c r="A3" s="12" t="s">
        <v>1</v>
      </c>
      <c r="B3" s="12"/>
      <c r="C3" s="12"/>
      <c r="D3" s="12"/>
      <c r="E3" s="12"/>
      <c r="F3" s="13"/>
      <c r="G3" s="14" t="s">
        <v>2</v>
      </c>
      <c r="H3" s="14"/>
      <c r="I3" s="14"/>
      <c r="J3" s="15"/>
      <c r="K3" s="16"/>
      <c r="L3" s="17"/>
      <c r="M3" s="18"/>
      <c r="N3" s="12"/>
      <c r="O3" s="18"/>
      <c r="P3" s="12"/>
      <c r="Q3" s="19" t="s">
        <v>3</v>
      </c>
    </row>
    <row r="4" spans="1:20" s="25" customFormat="1" ht="11.25" customHeight="1" thickBot="1">
      <c r="A4" s="527" t="str">
        <f>'[6]Week SetUp'!$A$10</f>
        <v>12th-18th December 2014</v>
      </c>
      <c r="B4" s="527"/>
      <c r="C4" s="527"/>
      <c r="D4" s="527"/>
      <c r="E4" s="527"/>
      <c r="F4" s="527"/>
      <c r="G4" s="527"/>
      <c r="H4" s="527"/>
      <c r="I4" s="21"/>
      <c r="J4" s="22">
        <f>'[6]Week SetUp'!$D$10</f>
        <v>0</v>
      </c>
      <c r="K4" s="21"/>
      <c r="L4" s="23">
        <f>'[6]Week SetUp'!$A$12</f>
        <v>0</v>
      </c>
      <c r="M4" s="21"/>
      <c r="N4" s="244"/>
      <c r="O4" s="245"/>
      <c r="P4" s="244"/>
      <c r="Q4" s="246" t="str">
        <f>'[6]Week SetUp'!$E$10</f>
        <v>Lamech Kevin Clarke</v>
      </c>
    </row>
    <row r="5" spans="1:20" s="20" customFormat="1" ht="12">
      <c r="A5" s="26"/>
      <c r="B5" s="484" t="s">
        <v>4</v>
      </c>
      <c r="C5" s="484" t="s">
        <v>5</v>
      </c>
      <c r="D5" s="484" t="s">
        <v>6</v>
      </c>
      <c r="E5" s="485" t="s">
        <v>7</v>
      </c>
      <c r="F5" s="485" t="s">
        <v>8</v>
      </c>
      <c r="G5" s="485"/>
      <c r="H5" s="485"/>
      <c r="I5" s="485"/>
      <c r="J5" s="484" t="s">
        <v>10</v>
      </c>
      <c r="K5" s="486"/>
      <c r="L5" s="484" t="s">
        <v>11</v>
      </c>
      <c r="M5" s="486"/>
      <c r="N5" s="484" t="s">
        <v>12</v>
      </c>
      <c r="O5" s="486"/>
      <c r="P5" s="484"/>
      <c r="Q5" s="487"/>
    </row>
    <row r="6" spans="1:20" s="20" customFormat="1" ht="3.75" customHeight="1" thickBot="1">
      <c r="A6" s="28"/>
      <c r="B6" s="29"/>
      <c r="C6" s="30"/>
      <c r="D6" s="29"/>
      <c r="E6" s="31"/>
      <c r="F6" s="31"/>
      <c r="G6" s="32"/>
      <c r="H6" s="31"/>
      <c r="I6" s="33"/>
      <c r="J6" s="29"/>
      <c r="K6" s="33"/>
      <c r="L6" s="29"/>
      <c r="M6" s="33"/>
      <c r="N6" s="29"/>
      <c r="O6" s="33"/>
      <c r="P6" s="29"/>
      <c r="Q6" s="34"/>
    </row>
    <row r="7" spans="1:20" s="46" customFormat="1" ht="10.5" customHeight="1">
      <c r="A7" s="35">
        <v>1</v>
      </c>
      <c r="B7" s="36">
        <f>IF($D7="","",VLOOKUP($D7,'[6]Boys Si Main Draw Prep'!$A$7:$P$22,15))</f>
        <v>0</v>
      </c>
      <c r="C7" s="36">
        <f>IF($D7="","",VLOOKUP($D7,'[6]Boys Si Main Draw Prep'!$A$7:$P$22,16))</f>
        <v>0</v>
      </c>
      <c r="D7" s="37">
        <v>1</v>
      </c>
      <c r="E7" s="38" t="str">
        <f>UPPER(IF($D7="","",VLOOKUP($D7,'[6]Boys Si Main Draw Prep'!$A$7:$P$22,2)))</f>
        <v>RODRIGUEZ</v>
      </c>
      <c r="F7" s="38" t="str">
        <f>IF($D7="","",VLOOKUP($D7,'[6]Boys Si Main Draw Prep'!$A$7:$P$22,3))</f>
        <v>DAVID</v>
      </c>
      <c r="G7" s="38"/>
      <c r="H7" s="38">
        <f>IF($D7="","",VLOOKUP($D7,'[6]Boys Si Main Draw Prep'!$A$7:$P$22,4))</f>
        <v>0</v>
      </c>
      <c r="I7" s="39"/>
      <c r="J7" s="40"/>
      <c r="K7" s="40"/>
      <c r="L7" s="40"/>
      <c r="M7" s="40"/>
      <c r="N7" s="41"/>
      <c r="O7" s="42"/>
      <c r="P7" s="43"/>
      <c r="Q7" s="44"/>
      <c r="R7" s="45"/>
      <c r="T7" s="47" t="str">
        <f>'[6]SetUp Officials'!P21</f>
        <v>Umpire</v>
      </c>
    </row>
    <row r="8" spans="1:20" s="46" customFormat="1" ht="9.6" customHeight="1">
      <c r="A8" s="48"/>
      <c r="B8" s="49"/>
      <c r="C8" s="49"/>
      <c r="D8" s="49"/>
      <c r="E8" s="40"/>
      <c r="F8" s="40"/>
      <c r="G8" s="50"/>
      <c r="H8" s="51" t="s">
        <v>13</v>
      </c>
      <c r="I8" s="52" t="s">
        <v>14</v>
      </c>
      <c r="J8" s="53" t="str">
        <f>UPPER(IF(OR(I8="a",I8="as"),E7,IF(OR(I8="b",I8="bs"),E9,)))</f>
        <v>RODRIGUEZ</v>
      </c>
      <c r="K8" s="53"/>
      <c r="L8" s="40"/>
      <c r="M8" s="40"/>
      <c r="N8" s="41"/>
      <c r="O8" s="42"/>
      <c r="P8" s="43"/>
      <c r="Q8" s="44"/>
      <c r="R8" s="45"/>
      <c r="T8" s="54" t="str">
        <f>'[6]SetUp Officials'!P22</f>
        <v xml:space="preserve"> </v>
      </c>
    </row>
    <row r="9" spans="1:20" s="46" customFormat="1" ht="9.6" customHeight="1">
      <c r="A9" s="48">
        <v>2</v>
      </c>
      <c r="B9" s="36">
        <f>IF($D9="","",VLOOKUP($D9,'[6]Boys Si Main Draw Prep'!$A$7:$P$22,15))</f>
        <v>0</v>
      </c>
      <c r="C9" s="36">
        <f>IF($D9="","",VLOOKUP($D9,'[6]Boys Si Main Draw Prep'!$A$7:$P$22,16))</f>
        <v>0</v>
      </c>
      <c r="D9" s="37">
        <v>8</v>
      </c>
      <c r="E9" s="36" t="str">
        <f>UPPER(IF($D9="","",VLOOKUP($D9,'[6]Boys Si Main Draw Prep'!$A$7:$P$22,2)))</f>
        <v>ALI</v>
      </c>
      <c r="F9" s="36" t="str">
        <f>IF($D9="","",VLOOKUP($D9,'[6]Boys Si Main Draw Prep'!$A$7:$P$22,3))</f>
        <v>ELIAS</v>
      </c>
      <c r="G9" s="36"/>
      <c r="H9" s="36">
        <f>IF($D9="","",VLOOKUP($D9,'[6]Boys Si Main Draw Prep'!$A$7:$P$22,4))</f>
        <v>0</v>
      </c>
      <c r="I9" s="55"/>
      <c r="J9" s="40" t="s">
        <v>15</v>
      </c>
      <c r="K9" s="56"/>
      <c r="L9" s="40"/>
      <c r="M9" s="40"/>
      <c r="N9" s="41"/>
      <c r="O9" s="42"/>
      <c r="P9" s="43"/>
      <c r="Q9" s="44"/>
      <c r="R9" s="45"/>
      <c r="T9" s="54" t="str">
        <f>'[6]SetUp Officials'!P23</f>
        <v xml:space="preserve"> </v>
      </c>
    </row>
    <row r="10" spans="1:20" s="46" customFormat="1" ht="9.6" customHeight="1">
      <c r="A10" s="48"/>
      <c r="B10" s="49"/>
      <c r="C10" s="49"/>
      <c r="D10" s="57"/>
      <c r="E10" s="40"/>
      <c r="F10" s="40"/>
      <c r="G10" s="50"/>
      <c r="H10" s="40"/>
      <c r="I10" s="58"/>
      <c r="J10" s="51" t="s">
        <v>13</v>
      </c>
      <c r="K10" s="59" t="s">
        <v>14</v>
      </c>
      <c r="L10" s="53" t="str">
        <f>UPPER(IF(OR(K10="a",K10="as"),J8,IF(OR(K10="b",K10="bs"),J12,)))</f>
        <v>RODRIGUEZ</v>
      </c>
      <c r="M10" s="60"/>
      <c r="N10" s="61"/>
      <c r="O10" s="61"/>
      <c r="P10" s="43"/>
      <c r="Q10" s="44"/>
      <c r="R10" s="45"/>
      <c r="T10" s="54" t="str">
        <f>'[6]SetUp Officials'!P24</f>
        <v xml:space="preserve"> </v>
      </c>
    </row>
    <row r="11" spans="1:20" s="46" customFormat="1" ht="9.6" customHeight="1">
      <c r="A11" s="48">
        <v>3</v>
      </c>
      <c r="B11" s="36">
        <f>IF($D11="","",VLOOKUP($D11,'[6]Boys Si Main Draw Prep'!$A$7:$P$22,15))</f>
        <v>0</v>
      </c>
      <c r="C11" s="36">
        <f>IF($D11="","",VLOOKUP($D11,'[6]Boys Si Main Draw Prep'!$A$7:$P$22,16))</f>
        <v>0</v>
      </c>
      <c r="D11" s="37">
        <v>4</v>
      </c>
      <c r="E11" s="36" t="str">
        <f>UPPER(IF($D11="","",VLOOKUP($D11,'[6]Boys Si Main Draw Prep'!$A$7:$P$22,2)))</f>
        <v>NOREIGA</v>
      </c>
      <c r="F11" s="36" t="str">
        <f>IF($D11="","",VLOOKUP($D11,'[6]Boys Si Main Draw Prep'!$A$7:$P$22,3))</f>
        <v>JACQUES</v>
      </c>
      <c r="G11" s="36"/>
      <c r="H11" s="36">
        <f>IF($D11="","",VLOOKUP($D11,'[6]Boys Si Main Draw Prep'!$A$7:$P$22,4))</f>
        <v>0</v>
      </c>
      <c r="I11" s="39"/>
      <c r="J11" s="40"/>
      <c r="K11" s="62"/>
      <c r="L11" s="40" t="s">
        <v>16</v>
      </c>
      <c r="M11" s="63"/>
      <c r="N11" s="61"/>
      <c r="O11" s="61"/>
      <c r="P11" s="43"/>
      <c r="Q11" s="44"/>
      <c r="R11" s="45"/>
      <c r="T11" s="54" t="str">
        <f>'[6]SetUp Officials'!P25</f>
        <v xml:space="preserve"> </v>
      </c>
    </row>
    <row r="12" spans="1:20" s="46" customFormat="1" ht="9.6" customHeight="1">
      <c r="A12" s="48"/>
      <c r="B12" s="49"/>
      <c r="C12" s="49"/>
      <c r="D12" s="57"/>
      <c r="E12" s="40"/>
      <c r="F12" s="40"/>
      <c r="G12" s="50"/>
      <c r="H12" s="51" t="s">
        <v>13</v>
      </c>
      <c r="I12" s="52" t="s">
        <v>17</v>
      </c>
      <c r="J12" s="53" t="str">
        <f>UPPER(IF(OR(I12="a",I12="as"),E11,IF(OR(I12="b",I12="bs"),E13,)))</f>
        <v>SHAMSI</v>
      </c>
      <c r="K12" s="64"/>
      <c r="L12" s="40"/>
      <c r="M12" s="63"/>
      <c r="N12" s="61"/>
      <c r="O12" s="61"/>
      <c r="P12" s="43"/>
      <c r="Q12" s="44"/>
      <c r="R12" s="45"/>
      <c r="T12" s="54" t="str">
        <f>'[6]SetUp Officials'!P26</f>
        <v xml:space="preserve"> </v>
      </c>
    </row>
    <row r="13" spans="1:20" s="46" customFormat="1" ht="9.6" customHeight="1">
      <c r="A13" s="48">
        <v>4</v>
      </c>
      <c r="B13" s="36">
        <f>IF($D13="","",VLOOKUP($D13,'[6]Boys Si Main Draw Prep'!$A$7:$P$22,15))</f>
        <v>0</v>
      </c>
      <c r="C13" s="36">
        <f>IF($D13="","",VLOOKUP($D13,'[6]Boys Si Main Draw Prep'!$A$7:$P$22,16))</f>
        <v>0</v>
      </c>
      <c r="D13" s="37">
        <v>5</v>
      </c>
      <c r="E13" s="36" t="str">
        <f>UPPER(IF($D13="","",VLOOKUP($D13,'[6]Boys Si Main Draw Prep'!$A$7:$P$22,2)))</f>
        <v>SHAMSI</v>
      </c>
      <c r="F13" s="36" t="str">
        <f>IF($D13="","",VLOOKUP($D13,'[6]Boys Si Main Draw Prep'!$A$7:$P$22,3))</f>
        <v>LUCA</v>
      </c>
      <c r="G13" s="36"/>
      <c r="H13" s="36">
        <f>IF($D13="","",VLOOKUP($D13,'[6]Boys Si Main Draw Prep'!$A$7:$P$22,4))</f>
        <v>0</v>
      </c>
      <c r="I13" s="65"/>
      <c r="J13" s="40" t="s">
        <v>15</v>
      </c>
      <c r="K13" s="40"/>
      <c r="L13" s="40"/>
      <c r="M13" s="63"/>
      <c r="N13" s="61"/>
      <c r="O13" s="61"/>
      <c r="P13" s="43"/>
      <c r="Q13" s="44"/>
      <c r="R13" s="45"/>
      <c r="T13" s="54" t="str">
        <f>'[6]SetUp Officials'!P27</f>
        <v xml:space="preserve"> </v>
      </c>
    </row>
    <row r="14" spans="1:20" s="46" customFormat="1" ht="9.6" customHeight="1">
      <c r="A14" s="48"/>
      <c r="B14" s="49"/>
      <c r="C14" s="49"/>
      <c r="D14" s="57">
        <v>7</v>
      </c>
      <c r="E14" s="40"/>
      <c r="F14" s="40"/>
      <c r="G14" s="50"/>
      <c r="H14" s="66"/>
      <c r="I14" s="58"/>
      <c r="J14" s="40"/>
      <c r="K14" s="40"/>
      <c r="L14" s="51" t="s">
        <v>13</v>
      </c>
      <c r="M14" s="59" t="s">
        <v>14</v>
      </c>
      <c r="N14" s="53" t="str">
        <f>UPPER(IF(OR(M14="a",M14="as"),L10,IF(OR(M14="b",M14="bs"),L18,)))</f>
        <v>RODRIGUEZ</v>
      </c>
      <c r="O14" s="60"/>
      <c r="P14" s="43"/>
      <c r="Q14" s="44"/>
      <c r="R14" s="45"/>
      <c r="T14" s="54" t="str">
        <f>'[6]SetUp Officials'!P28</f>
        <v xml:space="preserve"> </v>
      </c>
    </row>
    <row r="15" spans="1:20" s="46" customFormat="1" ht="9.6" customHeight="1">
      <c r="A15" s="35">
        <v>5</v>
      </c>
      <c r="B15" s="36">
        <f>IF($D15="","",VLOOKUP($D15,'[6]Boys Si Main Draw Prep'!$A$7:$P$22,15))</f>
        <v>0</v>
      </c>
      <c r="C15" s="36">
        <f>IF($D15="","",VLOOKUP($D15,'[6]Boys Si Main Draw Prep'!$A$7:$P$22,16))</f>
        <v>0</v>
      </c>
      <c r="D15" s="37">
        <v>7</v>
      </c>
      <c r="E15" s="38" t="str">
        <f>UPPER(IF($D15="","",VLOOKUP($D15,'[6]Boys Si Main Draw Prep'!$A$7:$P$22,2)))</f>
        <v>GONSALVES</v>
      </c>
      <c r="F15" s="38" t="str">
        <f>IF($D15="","",VLOOKUP($D15,'[6]Boys Si Main Draw Prep'!$A$7:$P$22,3))</f>
        <v>JOSH</v>
      </c>
      <c r="G15" s="38"/>
      <c r="H15" s="38">
        <f>IF($D15="","",VLOOKUP($D15,'[6]Boys Si Main Draw Prep'!$A$7:$P$22,4))</f>
        <v>0</v>
      </c>
      <c r="I15" s="67"/>
      <c r="J15" s="40"/>
      <c r="K15" s="40"/>
      <c r="L15" s="40"/>
      <c r="M15" s="63"/>
      <c r="N15" s="40" t="s">
        <v>200</v>
      </c>
      <c r="O15" s="68"/>
      <c r="P15" s="69"/>
      <c r="Q15" s="44"/>
      <c r="R15" s="45"/>
      <c r="T15" s="54" t="str">
        <f>'[6]SetUp Officials'!P29</f>
        <v xml:space="preserve"> </v>
      </c>
    </row>
    <row r="16" spans="1:20" s="46" customFormat="1" ht="9.6" customHeight="1" thickBot="1">
      <c r="A16" s="48"/>
      <c r="B16" s="49"/>
      <c r="C16" s="49"/>
      <c r="D16" s="57"/>
      <c r="E16" s="40"/>
      <c r="F16" s="40"/>
      <c r="G16" s="50"/>
      <c r="H16" s="51" t="s">
        <v>13</v>
      </c>
      <c r="I16" s="52" t="s">
        <v>18</v>
      </c>
      <c r="J16" s="53" t="str">
        <f>UPPER(IF(OR(I16="a",I16="as"),E15,IF(OR(I16="b",I16="bs"),E17,)))</f>
        <v>GONSALVES</v>
      </c>
      <c r="K16" s="53"/>
      <c r="L16" s="40"/>
      <c r="M16" s="63"/>
      <c r="N16" s="61"/>
      <c r="O16" s="68"/>
      <c r="P16" s="69"/>
      <c r="Q16" s="44"/>
      <c r="R16" s="45"/>
      <c r="T16" s="70" t="str">
        <f>'[6]SetUp Officials'!P30</f>
        <v>None</v>
      </c>
    </row>
    <row r="17" spans="1:18" s="46" customFormat="1" ht="9.6" customHeight="1">
      <c r="A17" s="48">
        <v>6</v>
      </c>
      <c r="B17" s="36">
        <f>IF($D17="","",VLOOKUP($D17,'[6]Boys Si Main Draw Prep'!$A$7:$P$22,15))</f>
        <v>0</v>
      </c>
      <c r="C17" s="36">
        <f>IF($D17="","",VLOOKUP($D17,'[6]Boys Si Main Draw Prep'!$A$7:$P$22,16))</f>
        <v>0</v>
      </c>
      <c r="D17" s="37">
        <v>3</v>
      </c>
      <c r="E17" s="36" t="str">
        <f>UPPER(IF($D17="","",VLOOKUP($D17,'[6]Boys Si Main Draw Prep'!$A$7:$P$22,2)))</f>
        <v>SU</v>
      </c>
      <c r="F17" s="36" t="str">
        <f>IF($D17="","",VLOOKUP($D17,'[6]Boys Si Main Draw Prep'!$A$7:$P$22,3))</f>
        <v>JOHNNY</v>
      </c>
      <c r="G17" s="36"/>
      <c r="H17" s="36">
        <f>IF($D17="","",VLOOKUP($D17,'[6]Boys Si Main Draw Prep'!$A$7:$P$22,4))</f>
        <v>0</v>
      </c>
      <c r="I17" s="55"/>
      <c r="J17" s="40" t="s">
        <v>19</v>
      </c>
      <c r="K17" s="56"/>
      <c r="L17" s="40"/>
      <c r="M17" s="63"/>
      <c r="N17" s="61"/>
      <c r="O17" s="68"/>
      <c r="P17" s="69"/>
      <c r="Q17" s="44"/>
      <c r="R17" s="45"/>
    </row>
    <row r="18" spans="1:18" s="46" customFormat="1" ht="9.6" customHeight="1">
      <c r="A18" s="48"/>
      <c r="B18" s="49"/>
      <c r="C18" s="49"/>
      <c r="D18" s="57"/>
      <c r="E18" s="40"/>
      <c r="F18" s="40"/>
      <c r="G18" s="50"/>
      <c r="H18" s="40"/>
      <c r="I18" s="58"/>
      <c r="J18" s="51" t="s">
        <v>13</v>
      </c>
      <c r="K18" s="59" t="s">
        <v>20</v>
      </c>
      <c r="L18" s="53" t="str">
        <f>UPPER(IF(OR(K18="a",K18="as"),J16,IF(OR(K18="b",K18="bs"),J20,)))</f>
        <v>WONG</v>
      </c>
      <c r="M18" s="71"/>
      <c r="N18" s="61"/>
      <c r="O18" s="68"/>
      <c r="P18" s="69"/>
      <c r="Q18" s="44"/>
      <c r="R18" s="45"/>
    </row>
    <row r="19" spans="1:18" s="46" customFormat="1" ht="9.6" customHeight="1">
      <c r="A19" s="48">
        <v>7</v>
      </c>
      <c r="B19" s="36">
        <f>IF($D19="","",VLOOKUP($D19,'[6]Boys Si Main Draw Prep'!$A$7:$P$22,15))</f>
        <v>0</v>
      </c>
      <c r="C19" s="36">
        <f>IF($D19="","",VLOOKUP($D19,'[6]Boys Si Main Draw Prep'!$A$7:$P$22,16))</f>
        <v>0</v>
      </c>
      <c r="D19" s="37">
        <v>6</v>
      </c>
      <c r="E19" s="36" t="str">
        <f>UPPER(IF($D19="","",VLOOKUP($D19,'[6]Boys Si Main Draw Prep'!$A$7:$P$22,2)))</f>
        <v>SYLVESTER</v>
      </c>
      <c r="F19" s="36" t="str">
        <f>IF($D19="","",VLOOKUP($D19,'[6]Boys Si Main Draw Prep'!$A$7:$P$22,3))</f>
        <v>SABASTIAN</v>
      </c>
      <c r="G19" s="36"/>
      <c r="H19" s="36">
        <f>IF($D19="","",VLOOKUP($D19,'[6]Boys Si Main Draw Prep'!$A$7:$P$22,4))</f>
        <v>0</v>
      </c>
      <c r="I19" s="39"/>
      <c r="J19" s="40"/>
      <c r="K19" s="62"/>
      <c r="L19" s="40" t="s">
        <v>21</v>
      </c>
      <c r="M19" s="61"/>
      <c r="N19" s="61"/>
      <c r="O19" s="68"/>
      <c r="P19" s="69"/>
      <c r="Q19" s="44"/>
      <c r="R19" s="45"/>
    </row>
    <row r="20" spans="1:18" s="46" customFormat="1" ht="9.6" customHeight="1">
      <c r="A20" s="48"/>
      <c r="B20" s="49"/>
      <c r="C20" s="49"/>
      <c r="D20" s="49"/>
      <c r="E20" s="40"/>
      <c r="F20" s="40"/>
      <c r="G20" s="50"/>
      <c r="H20" s="51" t="s">
        <v>13</v>
      </c>
      <c r="I20" s="52" t="s">
        <v>20</v>
      </c>
      <c r="J20" s="53" t="str">
        <f>UPPER(IF(OR(I20="a",I20="as"),E19,IF(OR(I20="b",I20="bs"),E21,)))</f>
        <v>WONG</v>
      </c>
      <c r="K20" s="64"/>
      <c r="L20" s="40"/>
      <c r="M20" s="61"/>
      <c r="N20" s="61"/>
      <c r="O20" s="68"/>
      <c r="P20" s="69"/>
      <c r="Q20" s="44"/>
      <c r="R20" s="45"/>
    </row>
    <row r="21" spans="1:18" s="46" customFormat="1" ht="9.6" customHeight="1">
      <c r="A21" s="48">
        <v>8</v>
      </c>
      <c r="B21" s="36">
        <f>IF($D21="","",VLOOKUP($D21,'[6]Boys Si Main Draw Prep'!$A$7:$P$22,15))</f>
        <v>0</v>
      </c>
      <c r="C21" s="36">
        <f>IF($D21="","",VLOOKUP($D21,'[6]Boys Si Main Draw Prep'!$A$7:$P$22,16))</f>
        <v>0</v>
      </c>
      <c r="D21" s="37">
        <v>2</v>
      </c>
      <c r="E21" s="36" t="str">
        <f>UPPER(IF($D21="","",VLOOKUP($D21,'[6]Boys Si Main Draw Prep'!$A$7:$P$22,2)))</f>
        <v>WONG</v>
      </c>
      <c r="F21" s="36" t="str">
        <f>IF($D21="","",VLOOKUP($D21,'[6]Boys Si Main Draw Prep'!$A$7:$P$22,3))</f>
        <v>ETHAN</v>
      </c>
      <c r="G21" s="36"/>
      <c r="H21" s="36">
        <f>IF($D21="","",VLOOKUP($D21,'[6]Boys Si Main Draw Prep'!$A$7:$P$22,4))</f>
        <v>0</v>
      </c>
      <c r="I21" s="65"/>
      <c r="J21" s="40" t="s">
        <v>22</v>
      </c>
      <c r="K21" s="40"/>
      <c r="L21" s="40"/>
      <c r="M21" s="61"/>
      <c r="N21" s="61"/>
      <c r="O21" s="68"/>
      <c r="P21" s="69"/>
      <c r="Q21" s="44"/>
      <c r="R21" s="45"/>
    </row>
    <row r="22" spans="1:18" s="46" customFormat="1" ht="9.6" customHeight="1">
      <c r="A22" s="72"/>
      <c r="B22" s="49"/>
      <c r="C22" s="49"/>
      <c r="D22" s="49"/>
      <c r="E22" s="66"/>
      <c r="F22" s="66"/>
      <c r="G22" s="73"/>
      <c r="H22" s="40"/>
      <c r="I22" s="58"/>
      <c r="J22" s="40"/>
      <c r="K22" s="40"/>
      <c r="L22" s="40"/>
      <c r="M22" s="61"/>
      <c r="N22" s="61"/>
      <c r="O22" s="61"/>
      <c r="P22" s="43"/>
      <c r="Q22" s="44"/>
      <c r="R22" s="45"/>
    </row>
    <row r="23" spans="1:18" s="46" customFormat="1" ht="9.6" customHeight="1">
      <c r="A23" s="74"/>
      <c r="B23" s="75"/>
      <c r="C23" s="75"/>
      <c r="D23" s="49"/>
      <c r="E23" s="75"/>
      <c r="F23" s="75"/>
      <c r="G23" s="75"/>
      <c r="H23" s="75"/>
      <c r="I23" s="49"/>
      <c r="J23" s="75"/>
      <c r="K23" s="75"/>
      <c r="L23" s="75"/>
      <c r="M23" s="76"/>
      <c r="N23" s="76"/>
      <c r="O23" s="76"/>
      <c r="P23" s="43"/>
      <c r="Q23" s="44"/>
      <c r="R23" s="45"/>
    </row>
    <row r="24" spans="1:18" s="46" customFormat="1" ht="9.6" customHeight="1">
      <c r="A24" s="72"/>
      <c r="B24" s="49"/>
      <c r="C24" s="49"/>
      <c r="D24" s="49"/>
      <c r="E24" s="75"/>
      <c r="F24" s="75"/>
      <c r="H24" s="77"/>
      <c r="I24" s="49"/>
      <c r="J24" s="75"/>
      <c r="K24" s="75"/>
      <c r="L24" s="75"/>
      <c r="M24" s="76"/>
      <c r="N24" s="76"/>
      <c r="O24" s="76"/>
      <c r="P24" s="43"/>
      <c r="Q24" s="44"/>
      <c r="R24" s="45"/>
    </row>
    <row r="25" spans="1:18" s="46" customFormat="1" ht="9.6" hidden="1" customHeight="1">
      <c r="A25" s="72"/>
      <c r="B25" s="75"/>
      <c r="C25" s="75"/>
      <c r="D25" s="49"/>
      <c r="E25" s="75"/>
      <c r="F25" s="75"/>
      <c r="G25" s="75"/>
      <c r="H25" s="75"/>
      <c r="I25" s="49"/>
      <c r="J25" s="75"/>
      <c r="K25" s="78"/>
      <c r="L25" s="75"/>
      <c r="M25" s="76"/>
      <c r="N25" s="76"/>
      <c r="O25" s="76"/>
      <c r="P25" s="43"/>
      <c r="Q25" s="44"/>
      <c r="R25" s="45"/>
    </row>
    <row r="26" spans="1:18" s="46" customFormat="1" ht="9.6" hidden="1" customHeight="1">
      <c r="A26" s="72"/>
      <c r="B26" s="49"/>
      <c r="C26" s="49"/>
      <c r="D26" s="49"/>
      <c r="E26" s="75"/>
      <c r="F26" s="75"/>
      <c r="H26" s="75"/>
      <c r="I26" s="49"/>
      <c r="J26" s="77"/>
      <c r="K26" s="49"/>
      <c r="L26" s="75"/>
      <c r="M26" s="76"/>
      <c r="N26" s="76"/>
      <c r="O26" s="76"/>
      <c r="P26" s="43"/>
      <c r="Q26" s="44"/>
      <c r="R26" s="45"/>
    </row>
    <row r="27" spans="1:18" s="46" customFormat="1" ht="9.6" hidden="1" customHeight="1">
      <c r="A27" s="72"/>
      <c r="B27" s="75"/>
      <c r="C27" s="75"/>
      <c r="D27" s="49"/>
      <c r="E27" s="75"/>
      <c r="F27" s="75"/>
      <c r="G27" s="75"/>
      <c r="H27" s="75"/>
      <c r="I27" s="49"/>
      <c r="J27" s="75"/>
      <c r="K27" s="75"/>
      <c r="L27" s="75"/>
      <c r="M27" s="76"/>
      <c r="N27" s="76"/>
      <c r="O27" s="76"/>
      <c r="P27" s="43"/>
      <c r="Q27" s="44"/>
      <c r="R27" s="79"/>
    </row>
    <row r="28" spans="1:18" s="46" customFormat="1" ht="9.6" hidden="1" customHeight="1">
      <c r="A28" s="72"/>
      <c r="B28" s="49"/>
      <c r="C28" s="49"/>
      <c r="D28" s="49"/>
      <c r="E28" s="75"/>
      <c r="F28" s="75"/>
      <c r="H28" s="77"/>
      <c r="I28" s="49"/>
      <c r="J28" s="75"/>
      <c r="K28" s="75"/>
      <c r="L28" s="75"/>
      <c r="M28" s="76"/>
      <c r="N28" s="76"/>
      <c r="O28" s="76"/>
      <c r="P28" s="43"/>
      <c r="Q28" s="44"/>
      <c r="R28" s="45"/>
    </row>
    <row r="29" spans="1:18" s="46" customFormat="1" ht="9.6" hidden="1" customHeight="1">
      <c r="A29" s="72"/>
      <c r="B29" s="75"/>
      <c r="C29" s="75"/>
      <c r="D29" s="49"/>
      <c r="E29" s="75"/>
      <c r="F29" s="75"/>
      <c r="G29" s="75"/>
      <c r="H29" s="75"/>
      <c r="I29" s="49"/>
      <c r="J29" s="75"/>
      <c r="K29" s="75"/>
      <c r="L29" s="75"/>
      <c r="M29" s="76"/>
      <c r="N29" s="76"/>
      <c r="O29" s="76"/>
      <c r="P29" s="43"/>
      <c r="Q29" s="44"/>
      <c r="R29" s="45"/>
    </row>
    <row r="30" spans="1:18" s="46" customFormat="1" ht="9.6" hidden="1" customHeight="1">
      <c r="A30" s="72"/>
      <c r="B30" s="49"/>
      <c r="C30" s="49"/>
      <c r="D30" s="49"/>
      <c r="E30" s="75"/>
      <c r="F30" s="75"/>
      <c r="H30" s="75"/>
      <c r="I30" s="49"/>
      <c r="J30" s="75"/>
      <c r="K30" s="75"/>
      <c r="L30" s="77"/>
      <c r="M30" s="49"/>
      <c r="N30" s="75"/>
      <c r="O30" s="76"/>
      <c r="P30" s="43"/>
      <c r="Q30" s="44"/>
      <c r="R30" s="45"/>
    </row>
    <row r="31" spans="1:18" s="46" customFormat="1" ht="9.6" hidden="1" customHeight="1">
      <c r="A31" s="72"/>
      <c r="B31" s="75"/>
      <c r="C31" s="75"/>
      <c r="D31" s="49"/>
      <c r="E31" s="75"/>
      <c r="F31" s="75"/>
      <c r="G31" s="75"/>
      <c r="H31" s="75"/>
      <c r="I31" s="49"/>
      <c r="J31" s="75"/>
      <c r="K31" s="75"/>
      <c r="L31" s="75"/>
      <c r="M31" s="76"/>
      <c r="N31" s="75"/>
      <c r="O31" s="76"/>
      <c r="P31" s="43"/>
      <c r="Q31" s="44"/>
      <c r="R31" s="45"/>
    </row>
    <row r="32" spans="1:18" s="46" customFormat="1" ht="9.6" hidden="1" customHeight="1">
      <c r="A32" s="72"/>
      <c r="B32" s="49"/>
      <c r="C32" s="49"/>
      <c r="D32" s="49"/>
      <c r="E32" s="75"/>
      <c r="F32" s="75"/>
      <c r="H32" s="77"/>
      <c r="I32" s="49"/>
      <c r="J32" s="75"/>
      <c r="K32" s="75"/>
      <c r="L32" s="75"/>
      <c r="M32" s="76"/>
      <c r="N32" s="76"/>
      <c r="O32" s="76"/>
      <c r="P32" s="43"/>
      <c r="Q32" s="44"/>
      <c r="R32" s="45"/>
    </row>
    <row r="33" spans="1:18" s="46" customFormat="1" ht="9.6" hidden="1" customHeight="1">
      <c r="A33" s="72"/>
      <c r="B33" s="75"/>
      <c r="C33" s="75"/>
      <c r="D33" s="49"/>
      <c r="E33" s="75"/>
      <c r="F33" s="75"/>
      <c r="G33" s="75"/>
      <c r="H33" s="75"/>
      <c r="I33" s="49"/>
      <c r="J33" s="75"/>
      <c r="K33" s="78"/>
      <c r="L33" s="75"/>
      <c r="M33" s="76"/>
      <c r="N33" s="76"/>
      <c r="O33" s="76"/>
      <c r="P33" s="43"/>
      <c r="Q33" s="44"/>
      <c r="R33" s="45"/>
    </row>
    <row r="34" spans="1:18" s="46" customFormat="1" ht="9.6" hidden="1" customHeight="1">
      <c r="A34" s="72"/>
      <c r="B34" s="49"/>
      <c r="C34" s="49"/>
      <c r="D34" s="49"/>
      <c r="E34" s="75"/>
      <c r="F34" s="75"/>
      <c r="H34" s="75"/>
      <c r="I34" s="49"/>
      <c r="J34" s="77"/>
      <c r="K34" s="49"/>
      <c r="L34" s="75"/>
      <c r="M34" s="76"/>
      <c r="N34" s="76"/>
      <c r="O34" s="76"/>
      <c r="P34" s="43"/>
      <c r="Q34" s="44"/>
      <c r="R34" s="45"/>
    </row>
    <row r="35" spans="1:18" s="46" customFormat="1" ht="9.6" hidden="1" customHeight="1">
      <c r="A35" s="72"/>
      <c r="B35" s="75"/>
      <c r="C35" s="75"/>
      <c r="D35" s="49"/>
      <c r="E35" s="75"/>
      <c r="F35" s="75"/>
      <c r="G35" s="75"/>
      <c r="H35" s="75"/>
      <c r="I35" s="49"/>
      <c r="J35" s="75"/>
      <c r="K35" s="75"/>
      <c r="L35" s="75"/>
      <c r="M35" s="76"/>
      <c r="N35" s="76"/>
      <c r="O35" s="76"/>
      <c r="P35" s="43"/>
      <c r="Q35" s="44"/>
      <c r="R35" s="45"/>
    </row>
    <row r="36" spans="1:18" s="46" customFormat="1" ht="9.6" hidden="1" customHeight="1">
      <c r="A36" s="72"/>
      <c r="B36" s="49"/>
      <c r="C36" s="49"/>
      <c r="D36" s="49"/>
      <c r="E36" s="75"/>
      <c r="F36" s="75"/>
      <c r="H36" s="77"/>
      <c r="I36" s="49"/>
      <c r="J36" s="75"/>
      <c r="K36" s="75"/>
      <c r="L36" s="75"/>
      <c r="M36" s="76"/>
      <c r="N36" s="76"/>
      <c r="O36" s="76"/>
      <c r="P36" s="43"/>
      <c r="Q36" s="44"/>
      <c r="R36" s="45"/>
    </row>
    <row r="37" spans="1:18" s="46" customFormat="1" ht="9.6" hidden="1" customHeight="1">
      <c r="A37" s="74"/>
      <c r="B37" s="75"/>
      <c r="C37" s="75"/>
      <c r="D37" s="49"/>
      <c r="E37" s="75"/>
      <c r="F37" s="75"/>
      <c r="G37" s="75"/>
      <c r="H37" s="75"/>
      <c r="I37" s="49"/>
      <c r="J37" s="75"/>
      <c r="K37" s="75"/>
      <c r="L37" s="75"/>
      <c r="M37" s="75"/>
      <c r="N37" s="41"/>
      <c r="O37" s="41"/>
      <c r="P37" s="43"/>
      <c r="Q37" s="44"/>
      <c r="R37" s="45"/>
    </row>
    <row r="38" spans="1:18" s="46" customFormat="1" ht="9.6" hidden="1" customHeight="1">
      <c r="A38" s="72"/>
      <c r="B38" s="49"/>
      <c r="C38" s="49"/>
      <c r="D38" s="49"/>
      <c r="E38" s="66"/>
      <c r="F38" s="66"/>
      <c r="G38" s="73"/>
      <c r="H38" s="40"/>
      <c r="I38" s="58"/>
      <c r="J38" s="40"/>
      <c r="K38" s="40"/>
      <c r="L38" s="40"/>
      <c r="M38" s="61"/>
      <c r="N38" s="61"/>
      <c r="O38" s="61"/>
      <c r="P38" s="43"/>
      <c r="Q38" s="44"/>
      <c r="R38" s="45"/>
    </row>
    <row r="39" spans="1:18" s="46" customFormat="1" ht="9.6" hidden="1" customHeight="1">
      <c r="A39" s="74"/>
      <c r="B39" s="75"/>
      <c r="C39" s="75"/>
      <c r="D39" s="49"/>
      <c r="E39" s="75"/>
      <c r="F39" s="75"/>
      <c r="G39" s="75"/>
      <c r="H39" s="75"/>
      <c r="I39" s="49"/>
      <c r="J39" s="75"/>
      <c r="K39" s="75"/>
      <c r="L39" s="75"/>
      <c r="M39" s="76"/>
      <c r="N39" s="76"/>
      <c r="O39" s="76"/>
      <c r="P39" s="43"/>
      <c r="Q39" s="44"/>
      <c r="R39" s="45"/>
    </row>
    <row r="40" spans="1:18" s="46" customFormat="1" ht="9.6" hidden="1" customHeight="1">
      <c r="A40" s="72"/>
      <c r="B40" s="49"/>
      <c r="C40" s="49"/>
      <c r="D40" s="49"/>
      <c r="E40" s="75"/>
      <c r="F40" s="75"/>
      <c r="H40" s="77"/>
      <c r="I40" s="49"/>
      <c r="J40" s="75"/>
      <c r="K40" s="75"/>
      <c r="L40" s="75"/>
      <c r="M40" s="76"/>
      <c r="N40" s="76"/>
      <c r="O40" s="76"/>
      <c r="P40" s="43"/>
      <c r="Q40" s="44"/>
      <c r="R40" s="45"/>
    </row>
    <row r="41" spans="1:18" s="46" customFormat="1" ht="9.6" hidden="1" customHeight="1">
      <c r="A41" s="72"/>
      <c r="B41" s="75"/>
      <c r="C41" s="75"/>
      <c r="D41" s="49"/>
      <c r="E41" s="75"/>
      <c r="F41" s="75"/>
      <c r="G41" s="75"/>
      <c r="H41" s="75"/>
      <c r="I41" s="49"/>
      <c r="J41" s="75"/>
      <c r="K41" s="78"/>
      <c r="L41" s="75"/>
      <c r="M41" s="76"/>
      <c r="N41" s="76"/>
      <c r="O41" s="76"/>
      <c r="P41" s="43"/>
      <c r="Q41" s="44"/>
      <c r="R41" s="45"/>
    </row>
    <row r="42" spans="1:18" s="46" customFormat="1" ht="9.6" hidden="1" customHeight="1">
      <c r="A42" s="72"/>
      <c r="B42" s="49"/>
      <c r="C42" s="49"/>
      <c r="D42" s="49"/>
      <c r="E42" s="75"/>
      <c r="F42" s="75"/>
      <c r="H42" s="75"/>
      <c r="I42" s="49"/>
      <c r="J42" s="77"/>
      <c r="K42" s="49"/>
      <c r="L42" s="75"/>
      <c r="M42" s="76"/>
      <c r="N42" s="76"/>
      <c r="O42" s="76"/>
      <c r="P42" s="43"/>
      <c r="Q42" s="44"/>
      <c r="R42" s="45"/>
    </row>
    <row r="43" spans="1:18" s="46" customFormat="1" ht="9.6" hidden="1" customHeight="1">
      <c r="A43" s="72"/>
      <c r="B43" s="75"/>
      <c r="C43" s="75"/>
      <c r="D43" s="49"/>
      <c r="E43" s="75"/>
      <c r="F43" s="75"/>
      <c r="G43" s="75"/>
      <c r="H43" s="75"/>
      <c r="I43" s="49"/>
      <c r="J43" s="75"/>
      <c r="K43" s="75"/>
      <c r="L43" s="75"/>
      <c r="M43" s="76"/>
      <c r="N43" s="76"/>
      <c r="O43" s="76"/>
      <c r="P43" s="43"/>
      <c r="Q43" s="44"/>
      <c r="R43" s="79"/>
    </row>
    <row r="44" spans="1:18" s="46" customFormat="1" ht="9.6" hidden="1" customHeight="1">
      <c r="A44" s="72"/>
      <c r="B44" s="49"/>
      <c r="C44" s="49"/>
      <c r="D44" s="49"/>
      <c r="E44" s="75"/>
      <c r="F44" s="75"/>
      <c r="H44" s="77"/>
      <c r="I44" s="49"/>
      <c r="J44" s="75"/>
      <c r="K44" s="75"/>
      <c r="L44" s="75"/>
      <c r="M44" s="76"/>
      <c r="N44" s="76"/>
      <c r="O44" s="76"/>
      <c r="P44" s="43"/>
      <c r="Q44" s="44"/>
      <c r="R44" s="45"/>
    </row>
    <row r="45" spans="1:18" s="46" customFormat="1" ht="9.6" hidden="1" customHeight="1">
      <c r="A45" s="72"/>
      <c r="B45" s="75"/>
      <c r="C45" s="75"/>
      <c r="D45" s="49"/>
      <c r="E45" s="75"/>
      <c r="F45" s="75"/>
      <c r="G45" s="75"/>
      <c r="H45" s="75"/>
      <c r="I45" s="49"/>
      <c r="J45" s="75"/>
      <c r="K45" s="75"/>
      <c r="L45" s="75"/>
      <c r="M45" s="76"/>
      <c r="N45" s="76"/>
      <c r="O45" s="76"/>
      <c r="P45" s="43"/>
      <c r="Q45" s="44"/>
      <c r="R45" s="45"/>
    </row>
    <row r="46" spans="1:18" s="46" customFormat="1" ht="9.6" hidden="1" customHeight="1">
      <c r="A46" s="72"/>
      <c r="B46" s="49"/>
      <c r="C46" s="49"/>
      <c r="D46" s="49"/>
      <c r="E46" s="75"/>
      <c r="F46" s="75"/>
      <c r="H46" s="75"/>
      <c r="I46" s="49"/>
      <c r="J46" s="75"/>
      <c r="K46" s="75"/>
      <c r="L46" s="77"/>
      <c r="M46" s="49"/>
      <c r="N46" s="75"/>
      <c r="O46" s="76"/>
      <c r="P46" s="43"/>
      <c r="Q46" s="44"/>
      <c r="R46" s="45"/>
    </row>
    <row r="47" spans="1:18" s="46" customFormat="1" ht="9.6" hidden="1" customHeight="1">
      <c r="A47" s="72"/>
      <c r="B47" s="75"/>
      <c r="C47" s="75"/>
      <c r="D47" s="49"/>
      <c r="E47" s="75"/>
      <c r="F47" s="75"/>
      <c r="G47" s="75"/>
      <c r="H47" s="75"/>
      <c r="I47" s="49"/>
      <c r="J47" s="75"/>
      <c r="K47" s="75"/>
      <c r="L47" s="75"/>
      <c r="M47" s="76"/>
      <c r="N47" s="75"/>
      <c r="O47" s="76"/>
      <c r="P47" s="43"/>
      <c r="Q47" s="44"/>
      <c r="R47" s="45"/>
    </row>
    <row r="48" spans="1:18" s="46" customFormat="1" ht="9.6" hidden="1" customHeight="1">
      <c r="A48" s="72"/>
      <c r="B48" s="49"/>
      <c r="C48" s="49"/>
      <c r="D48" s="49"/>
      <c r="E48" s="75"/>
      <c r="F48" s="75"/>
      <c r="H48" s="77"/>
      <c r="I48" s="49"/>
      <c r="J48" s="75"/>
      <c r="K48" s="75"/>
      <c r="L48" s="75"/>
      <c r="M48" s="76"/>
      <c r="N48" s="76"/>
      <c r="O48" s="76"/>
      <c r="P48" s="43"/>
      <c r="Q48" s="44"/>
      <c r="R48" s="45"/>
    </row>
    <row r="49" spans="1:18" s="46" customFormat="1" ht="9.6" hidden="1" customHeight="1">
      <c r="A49" s="72"/>
      <c r="B49" s="75"/>
      <c r="C49" s="75"/>
      <c r="D49" s="49"/>
      <c r="E49" s="75"/>
      <c r="F49" s="75"/>
      <c r="G49" s="75"/>
      <c r="H49" s="75"/>
      <c r="I49" s="49"/>
      <c r="J49" s="75"/>
      <c r="K49" s="78"/>
      <c r="L49" s="75"/>
      <c r="M49" s="76"/>
      <c r="N49" s="76"/>
      <c r="O49" s="76"/>
      <c r="P49" s="43"/>
      <c r="Q49" s="44"/>
      <c r="R49" s="45"/>
    </row>
    <row r="50" spans="1:18" s="46" customFormat="1" ht="9.6" hidden="1" customHeight="1">
      <c r="A50" s="72"/>
      <c r="B50" s="49"/>
      <c r="C50" s="49"/>
      <c r="D50" s="49"/>
      <c r="E50" s="75"/>
      <c r="F50" s="75"/>
      <c r="H50" s="75"/>
      <c r="I50" s="49"/>
      <c r="J50" s="77"/>
      <c r="K50" s="49"/>
      <c r="L50" s="75"/>
      <c r="M50" s="76"/>
      <c r="N50" s="76"/>
      <c r="O50" s="76"/>
      <c r="P50" s="43"/>
      <c r="Q50" s="44"/>
      <c r="R50" s="45"/>
    </row>
    <row r="51" spans="1:18" s="46" customFormat="1" ht="9.6" hidden="1" customHeight="1">
      <c r="A51" s="72"/>
      <c r="B51" s="75"/>
      <c r="C51" s="75"/>
      <c r="D51" s="49"/>
      <c r="E51" s="75"/>
      <c r="F51" s="75"/>
      <c r="G51" s="75"/>
      <c r="H51" s="75"/>
      <c r="I51" s="49"/>
      <c r="J51" s="75"/>
      <c r="K51" s="75"/>
      <c r="L51" s="75"/>
      <c r="M51" s="76"/>
      <c r="N51" s="76"/>
      <c r="O51" s="76"/>
      <c r="P51" s="43"/>
      <c r="Q51" s="44"/>
      <c r="R51" s="45"/>
    </row>
    <row r="52" spans="1:18" s="46" customFormat="1" ht="9.6" hidden="1" customHeight="1">
      <c r="A52" s="72"/>
      <c r="B52" s="49"/>
      <c r="C52" s="49"/>
      <c r="D52" s="49"/>
      <c r="E52" s="75"/>
      <c r="F52" s="75"/>
      <c r="H52" s="77"/>
      <c r="I52" s="49"/>
      <c r="J52" s="75"/>
      <c r="K52" s="75"/>
      <c r="L52" s="75"/>
      <c r="M52" s="76"/>
      <c r="N52" s="76"/>
      <c r="O52" s="76"/>
      <c r="P52" s="43"/>
      <c r="Q52" s="44"/>
      <c r="R52" s="45"/>
    </row>
    <row r="53" spans="1:18" s="46" customFormat="1" ht="9.6" customHeight="1">
      <c r="A53" s="74"/>
      <c r="B53" s="75"/>
      <c r="C53" s="75"/>
      <c r="D53" s="49"/>
      <c r="E53" s="75"/>
      <c r="F53" s="75"/>
      <c r="G53" s="75"/>
      <c r="H53" s="75"/>
      <c r="I53" s="49"/>
      <c r="J53" s="75"/>
      <c r="K53" s="75"/>
      <c r="L53" s="75"/>
      <c r="M53" s="75"/>
      <c r="N53" s="41"/>
      <c r="O53" s="41"/>
      <c r="P53" s="43"/>
      <c r="Q53" s="44"/>
      <c r="R53" s="45"/>
    </row>
    <row r="54" spans="1:18" s="86" customFormat="1" ht="6.75" customHeight="1">
      <c r="A54" s="80"/>
      <c r="B54" s="80"/>
      <c r="C54" s="80"/>
      <c r="D54" s="80"/>
      <c r="E54" s="81"/>
      <c r="F54" s="81"/>
      <c r="G54" s="81"/>
      <c r="H54" s="81"/>
      <c r="I54" s="82"/>
      <c r="J54" s="83"/>
      <c r="K54" s="84"/>
      <c r="L54" s="83"/>
      <c r="M54" s="84"/>
      <c r="N54" s="83"/>
      <c r="O54" s="84"/>
      <c r="P54" s="83"/>
      <c r="Q54" s="84"/>
      <c r="R54" s="85"/>
    </row>
    <row r="55" spans="1:18" s="99" customFormat="1" ht="10.5" customHeight="1">
      <c r="A55" s="87" t="s">
        <v>23</v>
      </c>
      <c r="B55" s="88"/>
      <c r="C55" s="89"/>
      <c r="D55" s="90" t="s">
        <v>24</v>
      </c>
      <c r="E55" s="91" t="s">
        <v>25</v>
      </c>
      <c r="F55" s="90"/>
      <c r="G55" s="92"/>
      <c r="H55" s="93"/>
      <c r="I55" s="90" t="s">
        <v>24</v>
      </c>
      <c r="J55" s="91" t="s">
        <v>26</v>
      </c>
      <c r="K55" s="94"/>
      <c r="L55" s="91" t="s">
        <v>27</v>
      </c>
      <c r="M55" s="95"/>
      <c r="N55" s="96" t="s">
        <v>28</v>
      </c>
      <c r="O55" s="96"/>
      <c r="P55" s="97"/>
      <c r="Q55" s="98"/>
    </row>
    <row r="56" spans="1:18" s="99" customFormat="1" ht="9" customHeight="1">
      <c r="A56" s="100" t="s">
        <v>29</v>
      </c>
      <c r="B56" s="101"/>
      <c r="C56" s="102"/>
      <c r="D56" s="103">
        <v>1</v>
      </c>
      <c r="E56" s="104" t="str">
        <f>IF(D56&gt;$Q$63,,UPPER(VLOOKUP(D56,'[6]Boys Si Main Draw Prep'!$A$7:$R$134,2)))</f>
        <v>RODRIGUEZ</v>
      </c>
      <c r="F56" s="105"/>
      <c r="G56" s="104"/>
      <c r="H56" s="106"/>
      <c r="I56" s="107" t="s">
        <v>30</v>
      </c>
      <c r="J56" s="101"/>
      <c r="K56" s="108"/>
      <c r="L56" s="101"/>
      <c r="M56" s="109"/>
      <c r="N56" s="110" t="s">
        <v>31</v>
      </c>
      <c r="O56" s="111"/>
      <c r="P56" s="111"/>
      <c r="Q56" s="112"/>
    </row>
    <row r="57" spans="1:18" s="99" customFormat="1" ht="9" customHeight="1">
      <c r="A57" s="100" t="s">
        <v>32</v>
      </c>
      <c r="B57" s="101"/>
      <c r="C57" s="102"/>
      <c r="D57" s="103">
        <v>2</v>
      </c>
      <c r="E57" s="104" t="str">
        <f>IF(D57&gt;$Q$63,,UPPER(VLOOKUP(D57,'[6]Boys Si Main Draw Prep'!$A$7:$R$134,2)))</f>
        <v>WONG</v>
      </c>
      <c r="F57" s="105"/>
      <c r="G57" s="104"/>
      <c r="H57" s="106"/>
      <c r="I57" s="107" t="s">
        <v>33</v>
      </c>
      <c r="J57" s="101"/>
      <c r="K57" s="108"/>
      <c r="L57" s="101"/>
      <c r="M57" s="109"/>
      <c r="N57" s="113"/>
      <c r="O57" s="114"/>
      <c r="P57" s="115"/>
      <c r="Q57" s="116"/>
    </row>
    <row r="58" spans="1:18" s="99" customFormat="1" ht="9" customHeight="1">
      <c r="A58" s="117" t="s">
        <v>34</v>
      </c>
      <c r="B58" s="115"/>
      <c r="C58" s="118"/>
      <c r="D58" s="103">
        <v>3</v>
      </c>
      <c r="E58" s="104" t="str">
        <f>IF(D58&gt;$Q$63,,UPPER(VLOOKUP(D58,'[6]Boys Si Main Draw Prep'!$A$7:$R$134,2)))</f>
        <v>SU</v>
      </c>
      <c r="F58" s="105"/>
      <c r="G58" s="104"/>
      <c r="H58" s="106"/>
      <c r="I58" s="107" t="s">
        <v>35</v>
      </c>
      <c r="J58" s="101"/>
      <c r="K58" s="108"/>
      <c r="L58" s="101"/>
      <c r="M58" s="109"/>
      <c r="N58" s="110" t="s">
        <v>36</v>
      </c>
      <c r="O58" s="111"/>
      <c r="P58" s="111"/>
      <c r="Q58" s="112"/>
    </row>
    <row r="59" spans="1:18" s="99" customFormat="1" ht="9" customHeight="1">
      <c r="A59" s="119"/>
      <c r="B59" s="26"/>
      <c r="C59" s="120"/>
      <c r="D59" s="103">
        <v>4</v>
      </c>
      <c r="E59" s="104" t="str">
        <f>IF(D59&gt;$Q$63,,UPPER(VLOOKUP(D59,'[6]Boys Si Main Draw Prep'!$A$7:$R$134,2)))</f>
        <v>NOREIGA</v>
      </c>
      <c r="F59" s="105"/>
      <c r="G59" s="104"/>
      <c r="H59" s="106"/>
      <c r="I59" s="107" t="s">
        <v>37</v>
      </c>
      <c r="J59" s="101"/>
      <c r="K59" s="108"/>
      <c r="L59" s="101"/>
      <c r="M59" s="109"/>
      <c r="N59" s="101"/>
      <c r="O59" s="108"/>
      <c r="P59" s="101"/>
      <c r="Q59" s="109"/>
    </row>
    <row r="60" spans="1:18" s="99" customFormat="1" ht="9" customHeight="1">
      <c r="A60" s="121" t="s">
        <v>38</v>
      </c>
      <c r="B60" s="122"/>
      <c r="C60" s="123"/>
      <c r="D60" s="103"/>
      <c r="E60" s="104"/>
      <c r="F60" s="105"/>
      <c r="G60" s="104"/>
      <c r="H60" s="106"/>
      <c r="I60" s="107" t="s">
        <v>39</v>
      </c>
      <c r="J60" s="101"/>
      <c r="K60" s="108"/>
      <c r="L60" s="101"/>
      <c r="M60" s="109"/>
      <c r="N60" s="115"/>
      <c r="O60" s="114"/>
      <c r="P60" s="115"/>
      <c r="Q60" s="116"/>
    </row>
    <row r="61" spans="1:18" s="99" customFormat="1" ht="9" customHeight="1">
      <c r="A61" s="100" t="s">
        <v>29</v>
      </c>
      <c r="B61" s="101"/>
      <c r="C61" s="102"/>
      <c r="D61" s="103"/>
      <c r="E61" s="104"/>
      <c r="F61" s="105"/>
      <c r="G61" s="104"/>
      <c r="H61" s="106"/>
      <c r="I61" s="107" t="s">
        <v>40</v>
      </c>
      <c r="J61" s="101"/>
      <c r="K61" s="108"/>
      <c r="L61" s="101"/>
      <c r="M61" s="109"/>
      <c r="N61" s="110" t="s">
        <v>41</v>
      </c>
      <c r="O61" s="111"/>
      <c r="P61" s="111"/>
      <c r="Q61" s="112"/>
    </row>
    <row r="62" spans="1:18" s="99" customFormat="1" ht="9" customHeight="1">
      <c r="A62" s="100" t="s">
        <v>42</v>
      </c>
      <c r="B62" s="101"/>
      <c r="C62" s="124"/>
      <c r="D62" s="103"/>
      <c r="E62" s="104"/>
      <c r="F62" s="105"/>
      <c r="G62" s="104"/>
      <c r="H62" s="106"/>
      <c r="I62" s="107" t="s">
        <v>43</v>
      </c>
      <c r="J62" s="101"/>
      <c r="K62" s="108"/>
      <c r="L62" s="101"/>
      <c r="M62" s="109"/>
      <c r="N62" s="101"/>
      <c r="O62" s="108"/>
      <c r="P62" s="101"/>
      <c r="Q62" s="109"/>
    </row>
    <row r="63" spans="1:18" s="99" customFormat="1" ht="9" customHeight="1">
      <c r="A63" s="117" t="s">
        <v>44</v>
      </c>
      <c r="B63" s="115"/>
      <c r="C63" s="125"/>
      <c r="D63" s="126"/>
      <c r="E63" s="127"/>
      <c r="F63" s="128"/>
      <c r="G63" s="127"/>
      <c r="H63" s="129"/>
      <c r="I63" s="130" t="s">
        <v>45</v>
      </c>
      <c r="J63" s="115"/>
      <c r="K63" s="114"/>
      <c r="L63" s="115"/>
      <c r="M63" s="116"/>
      <c r="N63" s="115" t="str">
        <f>Q4</f>
        <v>Lamech Kevin Clarke</v>
      </c>
      <c r="O63" s="114"/>
      <c r="P63" s="115"/>
      <c r="Q63" s="131">
        <f>MIN(4,'[6]Boys Si Main Draw Prep'!R5)</f>
        <v>4</v>
      </c>
    </row>
  </sheetData>
  <mergeCells count="1">
    <mergeCell ref="A4:H4"/>
  </mergeCells>
  <conditionalFormatting sqref="F51:H51 F35:H35 F37:H37 F23:H23 F25:H25 F27:H27 F29:H29 F31:H31 F33:H33 F53:H53 F39:H39 F41:H41 F43:H43 F45:H45 F47:H47 F49:H49 G7 G9 G11 G13 G15 G17 G19 G21">
    <cfRule type="expression" dxfId="350" priority="14" stopIfTrue="1">
      <formula>AND($D7&lt;9,$C7&gt;0)</formula>
    </cfRule>
  </conditionalFormatting>
  <conditionalFormatting sqref="H24 H44 J34 H32 J42 H52 H40 J50 H48 J10 L30 L14 J18 L46 H28 J26 H36 H8 H16 H20 H12">
    <cfRule type="expression" dxfId="349" priority="11" stopIfTrue="1">
      <formula>AND($N$1="CU",H8="Umpire")</formula>
    </cfRule>
    <cfRule type="expression" dxfId="348" priority="12" stopIfTrue="1">
      <formula>AND($N$1="CU",H8&lt;&gt;"Umpire",I8&lt;&gt;"")</formula>
    </cfRule>
    <cfRule type="expression" dxfId="347" priority="13" stopIfTrue="1">
      <formula>AND($N$1="CU",H8&lt;&gt;"Umpire")</formula>
    </cfRule>
  </conditionalFormatting>
  <conditionalFormatting sqref="D37 D31 D29 D27 D25 D23 D53 D51 D33 D49 D47 D45 D43 D41 D39 D35">
    <cfRule type="expression" dxfId="346" priority="10" stopIfTrue="1">
      <formula>AND($D23&lt;9,$C23&gt;0)</formula>
    </cfRule>
  </conditionalFormatting>
  <conditionalFormatting sqref="E39 E41 E43 E45 E47 E49 E51 E53 E23 E25 E27 E29 E31 E33 E35 E37">
    <cfRule type="cellIs" dxfId="345" priority="8" stopIfTrue="1" operator="equal">
      <formula>"Bye"</formula>
    </cfRule>
    <cfRule type="expression" dxfId="344" priority="9" stopIfTrue="1">
      <formula>AND($D23&lt;9,$C23&gt;0)</formula>
    </cfRule>
  </conditionalFormatting>
  <conditionalFormatting sqref="L10 L18 N46 L42 L50 N14 N30 L26 L34 J8 J12 J16 J20 J40 J44 J48 J52 J24 J28 J32 J36">
    <cfRule type="expression" dxfId="343" priority="6" stopIfTrue="1">
      <formula>I8="as"</formula>
    </cfRule>
    <cfRule type="expression" dxfId="342" priority="7" stopIfTrue="1">
      <formula>I8="bs"</formula>
    </cfRule>
  </conditionalFormatting>
  <conditionalFormatting sqref="B39 B41 B43 B45 B47 B49 B51 B53 B23 B25 B27 B29 B31 B33 B35 B37 B7 B9 B11 B13 B15 B17 B19 B21">
    <cfRule type="cellIs" dxfId="341" priority="4" stopIfTrue="1" operator="equal">
      <formula>"QA"</formula>
    </cfRule>
    <cfRule type="cellIs" dxfId="340" priority="5" stopIfTrue="1" operator="equal">
      <formula>"DA"</formula>
    </cfRule>
  </conditionalFormatting>
  <conditionalFormatting sqref="Q63 I8 I12 I16 I20 M14 K10 K18">
    <cfRule type="expression" dxfId="339" priority="3" stopIfTrue="1">
      <formula>$N$1="CU"</formula>
    </cfRule>
  </conditionalFormatting>
  <conditionalFormatting sqref="E19 E21 E9 E17 E15 E13 E11 E7">
    <cfRule type="cellIs" dxfId="338" priority="2" stopIfTrue="1" operator="equal">
      <formula>"Bye"</formula>
    </cfRule>
  </conditionalFormatting>
  <conditionalFormatting sqref="D9 D7 D21 D13 D15 D19">
    <cfRule type="expression" dxfId="337" priority="1" stopIfTrue="1">
      <formula>$D7&lt;5</formula>
    </cfRule>
  </conditionalFormatting>
  <dataValidations count="1">
    <dataValidation type="list" allowBlank="1" showInputMessage="1" sqref="H24 H40 H28 H36 H44 H32 H52 H48 J50 J42 L46 J34 J26 L30 L14 J10 J18 H16 H12 H8 H20">
      <formula1>$T$7:$T$16</formula1>
    </dataValidation>
  </dataValidations>
  <printOptions horizontalCentered="1"/>
  <pageMargins left="0.35433070866141736" right="0.35433070866141736" top="1.1811023622047245" bottom="0.39370078740157483" header="0" footer="0"/>
  <pageSetup paperSize="9" orientation="landscape" horizontalDpi="4294967293" verticalDpi="4294967293"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tabColor theme="9" tint="-0.499984740745262"/>
  </sheetPr>
  <dimension ref="A1:CJ19"/>
  <sheetViews>
    <sheetView zoomScale="40" zoomScaleNormal="50" zoomScaleSheetLayoutView="25" workbookViewId="0">
      <selection activeCell="A32" sqref="A32"/>
    </sheetView>
  </sheetViews>
  <sheetFormatPr defaultColWidth="11.42578125" defaultRowHeight="12.75"/>
  <cols>
    <col min="1" max="1" width="7" style="254" customWidth="1"/>
    <col min="2" max="2" width="7.140625" style="254" customWidth="1"/>
    <col min="3" max="3" width="43" style="254" customWidth="1"/>
    <col min="4" max="4" width="31"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45">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69.75" customHeight="1">
      <c r="C6" s="258"/>
      <c r="D6" s="258"/>
      <c r="E6" s="258"/>
      <c r="F6" s="258"/>
      <c r="G6" s="258"/>
      <c r="H6" s="258"/>
      <c r="I6" s="258"/>
      <c r="J6" s="258"/>
      <c r="K6" s="258"/>
      <c r="L6" s="258"/>
      <c r="M6" s="258"/>
      <c r="N6" s="258"/>
      <c r="O6" s="258"/>
      <c r="P6" s="258"/>
      <c r="Q6" s="258"/>
      <c r="R6" s="259"/>
      <c r="S6" s="258"/>
      <c r="T6" s="258"/>
      <c r="U6" s="258"/>
      <c r="V6" s="258"/>
      <c r="W6" s="258"/>
      <c r="X6" s="258"/>
      <c r="Y6" s="258"/>
    </row>
    <row r="7" spans="1:88" ht="73.5" customHeight="1">
      <c r="A7" s="260"/>
      <c r="B7" s="258" t="s">
        <v>231</v>
      </c>
      <c r="C7" s="261"/>
      <c r="D7" s="258" t="s">
        <v>304</v>
      </c>
      <c r="E7" s="261"/>
      <c r="F7" s="260"/>
      <c r="G7" s="260"/>
      <c r="H7" s="260"/>
      <c r="I7" s="260"/>
      <c r="J7" s="260"/>
      <c r="K7" s="260"/>
      <c r="L7" s="260"/>
      <c r="M7" s="260"/>
      <c r="N7" s="260"/>
      <c r="O7" s="260"/>
      <c r="P7" s="260"/>
      <c r="Q7" s="260"/>
      <c r="R7" s="263"/>
      <c r="S7" s="263"/>
      <c r="T7" s="263"/>
      <c r="U7" s="263"/>
      <c r="V7" s="262"/>
      <c r="W7" s="262"/>
      <c r="X7" s="469" t="s">
        <v>483</v>
      </c>
      <c r="Y7" s="262"/>
      <c r="Z7" s="262"/>
      <c r="AA7" s="262"/>
      <c r="AB7" s="262"/>
      <c r="AC7" s="263"/>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29.25" customHeight="1"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305</v>
      </c>
      <c r="D10" s="313" t="s">
        <v>271</v>
      </c>
      <c r="E10" s="278"/>
      <c r="F10" s="279"/>
      <c r="G10" s="279"/>
      <c r="H10" s="279"/>
      <c r="I10" s="279"/>
      <c r="J10" s="279"/>
      <c r="K10" s="279"/>
      <c r="L10" s="279"/>
      <c r="M10" s="279"/>
      <c r="N10" s="279"/>
      <c r="O10" s="280"/>
      <c r="P10" s="281">
        <v>0</v>
      </c>
      <c r="Q10" s="282">
        <v>1</v>
      </c>
      <c r="R10" s="282">
        <v>0</v>
      </c>
      <c r="S10" s="282">
        <v>1</v>
      </c>
      <c r="T10" s="282">
        <v>3</v>
      </c>
      <c r="U10" s="282">
        <v>6</v>
      </c>
      <c r="V10" s="282"/>
      <c r="W10" s="282"/>
      <c r="X10" s="282"/>
      <c r="Y10" s="282"/>
      <c r="Z10" s="281">
        <v>0</v>
      </c>
      <c r="AA10" s="282">
        <v>1</v>
      </c>
      <c r="AB10" s="282">
        <v>0</v>
      </c>
      <c r="AC10" s="282">
        <v>1</v>
      </c>
      <c r="AD10" s="282">
        <v>0</v>
      </c>
      <c r="AE10" s="282">
        <v>6</v>
      </c>
      <c r="AF10" s="282"/>
      <c r="AG10" s="282"/>
      <c r="AH10" s="282"/>
      <c r="AI10" s="283"/>
      <c r="AJ10" s="281"/>
      <c r="AK10" s="282"/>
      <c r="AL10" s="282"/>
      <c r="AM10" s="282"/>
      <c r="AN10" s="282"/>
      <c r="AO10" s="282"/>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0</v>
      </c>
      <c r="CA10" s="284">
        <f t="shared" si="0"/>
        <v>2</v>
      </c>
      <c r="CB10" s="284">
        <v>2</v>
      </c>
      <c r="CC10" s="285">
        <f>(BZ10-CA10)/CB10</f>
        <v>-1</v>
      </c>
      <c r="CD10" s="284">
        <f t="shared" ref="CD10:CE13" si="1">H10+R10+AB10+AL10</f>
        <v>0</v>
      </c>
      <c r="CE10" s="284">
        <f t="shared" si="1"/>
        <v>2</v>
      </c>
      <c r="CF10" s="285">
        <f>(CD10-CE10)/CB10</f>
        <v>-1</v>
      </c>
      <c r="CG10" s="284">
        <f t="shared" ref="CG10:CH13" si="2">J10+L10+N10+T10+V10+X10+AD10+AF10+AH10+AN10+AP10+AR10</f>
        <v>3</v>
      </c>
      <c r="CH10" s="284">
        <f t="shared" si="2"/>
        <v>12</v>
      </c>
      <c r="CI10" s="285">
        <f>(CG10-CH10)/CB10</f>
        <v>-4.5</v>
      </c>
      <c r="CJ10" s="286">
        <v>3</v>
      </c>
    </row>
    <row r="11" spans="1:88" ht="50.1" customHeight="1" thickBot="1">
      <c r="A11" s="260"/>
      <c r="B11" s="276">
        <v>2</v>
      </c>
      <c r="C11" s="313" t="s">
        <v>306</v>
      </c>
      <c r="D11" s="313" t="s">
        <v>307</v>
      </c>
      <c r="E11" s="278"/>
      <c r="F11" s="282">
        <v>1</v>
      </c>
      <c r="G11" s="282">
        <v>0</v>
      </c>
      <c r="H11" s="282">
        <v>1</v>
      </c>
      <c r="I11" s="282">
        <v>0</v>
      </c>
      <c r="J11" s="282">
        <v>6</v>
      </c>
      <c r="K11" s="282">
        <v>3</v>
      </c>
      <c r="L11" s="282"/>
      <c r="M11" s="282"/>
      <c r="N11" s="282"/>
      <c r="O11" s="283"/>
      <c r="P11" s="279"/>
      <c r="Q11" s="279"/>
      <c r="R11" s="279"/>
      <c r="S11" s="279"/>
      <c r="T11" s="279"/>
      <c r="U11" s="279"/>
      <c r="V11" s="279"/>
      <c r="W11" s="279"/>
      <c r="X11" s="279"/>
      <c r="Y11" s="280"/>
      <c r="Z11" s="288">
        <v>1</v>
      </c>
      <c r="AA11" s="289">
        <v>0</v>
      </c>
      <c r="AB11" s="289">
        <v>1</v>
      </c>
      <c r="AC11" s="289">
        <v>0</v>
      </c>
      <c r="AD11" s="289">
        <v>6</v>
      </c>
      <c r="AE11" s="289">
        <v>2</v>
      </c>
      <c r="AF11" s="289"/>
      <c r="AG11" s="289"/>
      <c r="AH11" s="289"/>
      <c r="AI11" s="290"/>
      <c r="AJ11" s="281"/>
      <c r="AK11" s="282"/>
      <c r="AL11" s="282"/>
      <c r="AM11" s="282"/>
      <c r="AN11" s="282"/>
      <c r="AO11" s="282"/>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2</v>
      </c>
      <c r="CA11" s="284">
        <f t="shared" si="0"/>
        <v>0</v>
      </c>
      <c r="CB11" s="284">
        <v>2</v>
      </c>
      <c r="CC11" s="285">
        <f>(BZ11-CA11)/CB11</f>
        <v>1</v>
      </c>
      <c r="CD11" s="284">
        <f t="shared" si="1"/>
        <v>2</v>
      </c>
      <c r="CE11" s="284">
        <f t="shared" si="1"/>
        <v>0</v>
      </c>
      <c r="CF11" s="285">
        <f>(CD11-CE11)/CB11</f>
        <v>1</v>
      </c>
      <c r="CG11" s="284">
        <f t="shared" si="2"/>
        <v>12</v>
      </c>
      <c r="CH11" s="284">
        <f t="shared" si="2"/>
        <v>5</v>
      </c>
      <c r="CI11" s="285">
        <f>(CG11-CH11)/CB11</f>
        <v>3.5</v>
      </c>
      <c r="CJ11" s="286">
        <v>1</v>
      </c>
    </row>
    <row r="12" spans="1:88" ht="50.1" customHeight="1" thickBot="1">
      <c r="A12" s="260"/>
      <c r="B12" s="292">
        <v>3</v>
      </c>
      <c r="C12" s="314" t="s">
        <v>293</v>
      </c>
      <c r="D12" s="314" t="s">
        <v>308</v>
      </c>
      <c r="E12" s="293"/>
      <c r="F12" s="282">
        <v>1</v>
      </c>
      <c r="G12" s="282">
        <v>0</v>
      </c>
      <c r="H12" s="282">
        <v>1</v>
      </c>
      <c r="I12" s="282">
        <v>0</v>
      </c>
      <c r="J12" s="282">
        <v>6</v>
      </c>
      <c r="K12" s="282">
        <v>0</v>
      </c>
      <c r="L12" s="282"/>
      <c r="M12" s="282"/>
      <c r="N12" s="282"/>
      <c r="O12" s="283"/>
      <c r="P12" s="281">
        <v>0</v>
      </c>
      <c r="Q12" s="282">
        <v>1</v>
      </c>
      <c r="R12" s="282">
        <v>0</v>
      </c>
      <c r="S12" s="282">
        <v>1</v>
      </c>
      <c r="T12" s="282">
        <v>2</v>
      </c>
      <c r="U12" s="282">
        <v>6</v>
      </c>
      <c r="V12" s="282"/>
      <c r="W12" s="282"/>
      <c r="X12" s="282"/>
      <c r="Y12" s="282"/>
      <c r="Z12" s="279"/>
      <c r="AA12" s="279"/>
      <c r="AB12" s="279"/>
      <c r="AC12" s="279"/>
      <c r="AD12" s="279"/>
      <c r="AE12" s="279"/>
      <c r="AF12" s="279"/>
      <c r="AG12" s="279"/>
      <c r="AH12" s="279"/>
      <c r="AI12" s="280"/>
      <c r="AJ12" s="281"/>
      <c r="AK12" s="282"/>
      <c r="AL12" s="282"/>
      <c r="AM12" s="282"/>
      <c r="AN12" s="282"/>
      <c r="AO12" s="282"/>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97">
        <f t="shared" si="0"/>
        <v>1</v>
      </c>
      <c r="CA12" s="297">
        <f t="shared" si="0"/>
        <v>1</v>
      </c>
      <c r="CB12" s="297">
        <v>2</v>
      </c>
      <c r="CC12" s="298">
        <f>(BZ12-CA12)/CB12</f>
        <v>0</v>
      </c>
      <c r="CD12" s="297">
        <f t="shared" si="1"/>
        <v>1</v>
      </c>
      <c r="CE12" s="297">
        <f t="shared" si="1"/>
        <v>1</v>
      </c>
      <c r="CF12" s="298">
        <f>(CD12-CE12)/CB12</f>
        <v>0</v>
      </c>
      <c r="CG12" s="297">
        <f t="shared" si="2"/>
        <v>8</v>
      </c>
      <c r="CH12" s="297">
        <f t="shared" si="2"/>
        <v>6</v>
      </c>
      <c r="CI12" s="298">
        <f>(CG12-CH12)/CB12</f>
        <v>1</v>
      </c>
      <c r="CJ12" s="299">
        <v>2</v>
      </c>
    </row>
    <row r="13" spans="1:88" ht="50.1" hidden="1" customHeight="1" thickBot="1">
      <c r="A13" s="260"/>
      <c r="B13" s="496">
        <v>4</v>
      </c>
      <c r="C13" s="511"/>
      <c r="D13" s="511"/>
      <c r="E13" s="498"/>
      <c r="F13" s="295"/>
      <c r="G13" s="295"/>
      <c r="H13" s="295"/>
      <c r="I13" s="295"/>
      <c r="J13" s="295"/>
      <c r="K13" s="295"/>
      <c r="L13" s="295"/>
      <c r="M13" s="295"/>
      <c r="N13" s="295"/>
      <c r="O13" s="296"/>
      <c r="P13" s="294"/>
      <c r="Q13" s="295"/>
      <c r="R13" s="295"/>
      <c r="S13" s="295"/>
      <c r="T13" s="295"/>
      <c r="U13" s="295"/>
      <c r="V13" s="295"/>
      <c r="W13" s="295"/>
      <c r="X13" s="295"/>
      <c r="Y13" s="295"/>
      <c r="Z13" s="294"/>
      <c r="AA13" s="295"/>
      <c r="AB13" s="295"/>
      <c r="AC13" s="295"/>
      <c r="AD13" s="295"/>
      <c r="AE13" s="295"/>
      <c r="AF13" s="295"/>
      <c r="AG13" s="295"/>
      <c r="AH13" s="295"/>
      <c r="AI13" s="296"/>
      <c r="AJ13" s="499"/>
      <c r="AK13" s="499"/>
      <c r="AL13" s="499"/>
      <c r="AM13" s="499"/>
      <c r="AN13" s="499"/>
      <c r="AO13" s="499"/>
      <c r="AP13" s="499"/>
      <c r="AQ13" s="499"/>
      <c r="AR13" s="499"/>
      <c r="AS13" s="500"/>
      <c r="AT13" s="295"/>
      <c r="AU13" s="296"/>
      <c r="AV13" s="295"/>
      <c r="AW13" s="295"/>
      <c r="AX13" s="295"/>
      <c r="AY13" s="295"/>
      <c r="AZ13" s="295"/>
      <c r="BA13" s="295"/>
      <c r="BB13" s="295"/>
      <c r="BC13" s="295"/>
      <c r="BD13" s="295"/>
      <c r="BE13" s="295"/>
      <c r="BF13" s="294"/>
      <c r="BG13" s="295"/>
      <c r="BH13" s="295"/>
      <c r="BI13" s="295"/>
      <c r="BJ13" s="295"/>
      <c r="BK13" s="295"/>
      <c r="BL13" s="295"/>
      <c r="BM13" s="295"/>
      <c r="BN13" s="295"/>
      <c r="BO13" s="296"/>
      <c r="BP13" s="294"/>
      <c r="BQ13" s="295"/>
      <c r="BR13" s="295"/>
      <c r="BS13" s="295"/>
      <c r="BT13" s="295"/>
      <c r="BU13" s="295"/>
      <c r="BV13" s="295"/>
      <c r="BW13" s="295"/>
      <c r="BX13" s="295"/>
      <c r="BY13" s="296"/>
      <c r="BZ13" s="501">
        <f t="shared" si="0"/>
        <v>0</v>
      </c>
      <c r="CA13" s="501">
        <f t="shared" si="0"/>
        <v>0</v>
      </c>
      <c r="CB13" s="501">
        <v>2</v>
      </c>
      <c r="CC13" s="502">
        <f>(BZ13-CA13)/CB13</f>
        <v>0</v>
      </c>
      <c r="CD13" s="501">
        <f t="shared" si="1"/>
        <v>0</v>
      </c>
      <c r="CE13" s="501">
        <f t="shared" si="1"/>
        <v>0</v>
      </c>
      <c r="CF13" s="502">
        <f>(CD13-CE13)/CB13</f>
        <v>0</v>
      </c>
      <c r="CG13" s="501">
        <f t="shared" si="2"/>
        <v>0</v>
      </c>
      <c r="CH13" s="501">
        <f t="shared" si="2"/>
        <v>0</v>
      </c>
      <c r="CI13" s="502">
        <f>(CG13-CH13)/CB13</f>
        <v>0</v>
      </c>
      <c r="CJ13" s="503"/>
    </row>
    <row r="14" spans="1:88" ht="88.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313" t="s">
        <v>309</v>
      </c>
      <c r="D16" s="313" t="s">
        <v>310</v>
      </c>
      <c r="E16" s="278"/>
      <c r="F16" s="279"/>
      <c r="G16" s="279"/>
      <c r="H16" s="279"/>
      <c r="I16" s="279"/>
      <c r="J16" s="279"/>
      <c r="K16" s="279"/>
      <c r="L16" s="279"/>
      <c r="M16" s="279"/>
      <c r="N16" s="279"/>
      <c r="O16" s="280"/>
      <c r="P16" s="281">
        <v>0</v>
      </c>
      <c r="Q16" s="282">
        <v>1</v>
      </c>
      <c r="R16" s="282">
        <v>0</v>
      </c>
      <c r="S16" s="282">
        <v>1</v>
      </c>
      <c r="T16" s="282">
        <v>0</v>
      </c>
      <c r="U16" s="282">
        <v>6</v>
      </c>
      <c r="V16" s="282"/>
      <c r="W16" s="282"/>
      <c r="X16" s="282"/>
      <c r="Y16" s="282"/>
      <c r="Z16" s="281">
        <v>0</v>
      </c>
      <c r="AA16" s="282">
        <v>1</v>
      </c>
      <c r="AB16" s="282">
        <v>0</v>
      </c>
      <c r="AC16" s="282">
        <v>1</v>
      </c>
      <c r="AD16" s="282">
        <v>0</v>
      </c>
      <c r="AE16" s="282">
        <v>6</v>
      </c>
      <c r="AF16" s="282"/>
      <c r="AG16" s="282"/>
      <c r="AH16" s="282"/>
      <c r="AI16" s="283"/>
      <c r="AJ16" s="281"/>
      <c r="AK16" s="282"/>
      <c r="AL16" s="282"/>
      <c r="AM16" s="282"/>
      <c r="AN16" s="282"/>
      <c r="AO16" s="282"/>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0</v>
      </c>
      <c r="CA16" s="284">
        <f t="shared" si="3"/>
        <v>2</v>
      </c>
      <c r="CB16" s="284">
        <v>2</v>
      </c>
      <c r="CC16" s="285">
        <f>(BZ16-CA16)/CB16</f>
        <v>-1</v>
      </c>
      <c r="CD16" s="284">
        <f t="shared" ref="CD16:CE19" si="4">H16+R16+AB16+AL16</f>
        <v>0</v>
      </c>
      <c r="CE16" s="284">
        <f t="shared" si="4"/>
        <v>2</v>
      </c>
      <c r="CF16" s="285">
        <f>(CD16-CE16)/CB16</f>
        <v>-1</v>
      </c>
      <c r="CG16" s="284">
        <f t="shared" ref="CG16:CH19" si="5">J16+L16+N16+T16+V16+X16+AD16+AF16+AH16+AN16+AP16+AR16</f>
        <v>0</v>
      </c>
      <c r="CH16" s="284">
        <f t="shared" si="5"/>
        <v>12</v>
      </c>
      <c r="CI16" s="285">
        <f>(CG16-CH16)/CB16</f>
        <v>-6</v>
      </c>
      <c r="CJ16" s="286">
        <v>3</v>
      </c>
    </row>
    <row r="17" spans="2:88" ht="50.1" customHeight="1" thickBot="1">
      <c r="B17" s="276">
        <v>2</v>
      </c>
      <c r="C17" s="313" t="s">
        <v>311</v>
      </c>
      <c r="D17" s="313" t="s">
        <v>312</v>
      </c>
      <c r="E17" s="278"/>
      <c r="F17" s="282">
        <v>1</v>
      </c>
      <c r="G17" s="282">
        <v>0</v>
      </c>
      <c r="H17" s="282">
        <v>1</v>
      </c>
      <c r="I17" s="282">
        <v>0</v>
      </c>
      <c r="J17" s="282">
        <v>6</v>
      </c>
      <c r="K17" s="282">
        <v>0</v>
      </c>
      <c r="L17" s="282"/>
      <c r="M17" s="282"/>
      <c r="N17" s="282"/>
      <c r="O17" s="283"/>
      <c r="P17" s="279"/>
      <c r="Q17" s="279"/>
      <c r="R17" s="279"/>
      <c r="S17" s="279"/>
      <c r="T17" s="279"/>
      <c r="U17" s="279"/>
      <c r="V17" s="279"/>
      <c r="W17" s="279"/>
      <c r="X17" s="279"/>
      <c r="Y17" s="280"/>
      <c r="Z17" s="288">
        <v>0</v>
      </c>
      <c r="AA17" s="289">
        <v>1</v>
      </c>
      <c r="AB17" s="289">
        <v>0</v>
      </c>
      <c r="AC17" s="289">
        <v>1</v>
      </c>
      <c r="AD17" s="289">
        <v>0</v>
      </c>
      <c r="AE17" s="289">
        <v>6</v>
      </c>
      <c r="AF17" s="289"/>
      <c r="AG17" s="289"/>
      <c r="AH17" s="289"/>
      <c r="AI17" s="290"/>
      <c r="AJ17" s="281"/>
      <c r="AK17" s="282"/>
      <c r="AL17" s="282"/>
      <c r="AM17" s="282"/>
      <c r="AN17" s="282"/>
      <c r="AO17" s="282"/>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1</v>
      </c>
      <c r="CA17" s="284">
        <f t="shared" si="3"/>
        <v>1</v>
      </c>
      <c r="CB17" s="284">
        <v>2</v>
      </c>
      <c r="CC17" s="285">
        <f>(BZ17-CA17)/CB17</f>
        <v>0</v>
      </c>
      <c r="CD17" s="284">
        <f t="shared" si="4"/>
        <v>1</v>
      </c>
      <c r="CE17" s="284">
        <f t="shared" si="4"/>
        <v>1</v>
      </c>
      <c r="CF17" s="285">
        <f>(CD17-CE17)/CB17</f>
        <v>0</v>
      </c>
      <c r="CG17" s="284">
        <f t="shared" si="5"/>
        <v>6</v>
      </c>
      <c r="CH17" s="284">
        <f t="shared" si="5"/>
        <v>6</v>
      </c>
      <c r="CI17" s="285">
        <f>(CG17-CH17)/CB17</f>
        <v>0</v>
      </c>
      <c r="CJ17" s="286">
        <v>2</v>
      </c>
    </row>
    <row r="18" spans="2:88" ht="50.1" customHeight="1" thickBot="1">
      <c r="B18" s="292">
        <v>3</v>
      </c>
      <c r="C18" s="314" t="s">
        <v>313</v>
      </c>
      <c r="D18" s="314" t="s">
        <v>314</v>
      </c>
      <c r="E18" s="293"/>
      <c r="F18" s="282">
        <v>1</v>
      </c>
      <c r="G18" s="282">
        <v>0</v>
      </c>
      <c r="H18" s="282">
        <v>1</v>
      </c>
      <c r="I18" s="282">
        <v>0</v>
      </c>
      <c r="J18" s="282">
        <v>6</v>
      </c>
      <c r="K18" s="282">
        <v>0</v>
      </c>
      <c r="L18" s="282"/>
      <c r="M18" s="282"/>
      <c r="N18" s="282"/>
      <c r="O18" s="283"/>
      <c r="P18" s="281">
        <v>1</v>
      </c>
      <c r="Q18" s="282">
        <v>0</v>
      </c>
      <c r="R18" s="282">
        <v>1</v>
      </c>
      <c r="S18" s="282">
        <v>0</v>
      </c>
      <c r="T18" s="282">
        <v>6</v>
      </c>
      <c r="U18" s="282">
        <v>0</v>
      </c>
      <c r="V18" s="282"/>
      <c r="W18" s="282"/>
      <c r="X18" s="282"/>
      <c r="Y18" s="282"/>
      <c r="Z18" s="279"/>
      <c r="AA18" s="279"/>
      <c r="AB18" s="279"/>
      <c r="AC18" s="279"/>
      <c r="AD18" s="279"/>
      <c r="AE18" s="279"/>
      <c r="AF18" s="279"/>
      <c r="AG18" s="279"/>
      <c r="AH18" s="279"/>
      <c r="AI18" s="280"/>
      <c r="AJ18" s="281"/>
      <c r="AK18" s="282"/>
      <c r="AL18" s="282"/>
      <c r="AM18" s="282"/>
      <c r="AN18" s="282"/>
      <c r="AO18" s="282"/>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97">
        <f t="shared" si="3"/>
        <v>2</v>
      </c>
      <c r="CA18" s="297">
        <f t="shared" si="3"/>
        <v>0</v>
      </c>
      <c r="CB18" s="297">
        <v>2</v>
      </c>
      <c r="CC18" s="298">
        <f>(BZ18-CA18)/CB18</f>
        <v>1</v>
      </c>
      <c r="CD18" s="297">
        <f t="shared" si="4"/>
        <v>2</v>
      </c>
      <c r="CE18" s="297">
        <f t="shared" si="4"/>
        <v>0</v>
      </c>
      <c r="CF18" s="298">
        <f>(CD18-CE18)/CB18</f>
        <v>1</v>
      </c>
      <c r="CG18" s="297">
        <f t="shared" si="5"/>
        <v>12</v>
      </c>
      <c r="CH18" s="297">
        <f t="shared" si="5"/>
        <v>0</v>
      </c>
      <c r="CI18" s="298">
        <f>(CG18-CH18)/CB18</f>
        <v>6</v>
      </c>
      <c r="CJ18" s="299">
        <v>1</v>
      </c>
    </row>
    <row r="19" spans="2:88" ht="50.1" hidden="1" customHeight="1" thickBot="1">
      <c r="B19" s="496">
        <v>4</v>
      </c>
      <c r="C19" s="512"/>
      <c r="D19" s="512"/>
      <c r="E19" s="506"/>
      <c r="F19" s="295"/>
      <c r="G19" s="295"/>
      <c r="H19" s="295"/>
      <c r="I19" s="295"/>
      <c r="J19" s="295"/>
      <c r="K19" s="295"/>
      <c r="L19" s="295"/>
      <c r="M19" s="295"/>
      <c r="N19" s="295"/>
      <c r="O19" s="296"/>
      <c r="P19" s="294"/>
      <c r="Q19" s="295"/>
      <c r="R19" s="295"/>
      <c r="S19" s="295"/>
      <c r="T19" s="295"/>
      <c r="U19" s="295"/>
      <c r="V19" s="295"/>
      <c r="W19" s="295"/>
      <c r="X19" s="295"/>
      <c r="Y19" s="295"/>
      <c r="Z19" s="294"/>
      <c r="AA19" s="295"/>
      <c r="AB19" s="295"/>
      <c r="AC19" s="295"/>
      <c r="AD19" s="295"/>
      <c r="AE19" s="295"/>
      <c r="AF19" s="295"/>
      <c r="AG19" s="295"/>
      <c r="AH19" s="295"/>
      <c r="AI19" s="296"/>
      <c r="AJ19" s="499"/>
      <c r="AK19" s="499"/>
      <c r="AL19" s="499"/>
      <c r="AM19" s="499"/>
      <c r="AN19" s="499"/>
      <c r="AO19" s="499"/>
      <c r="AP19" s="499"/>
      <c r="AQ19" s="499"/>
      <c r="AR19" s="499"/>
      <c r="AS19" s="500"/>
      <c r="AT19" s="295"/>
      <c r="AU19" s="296"/>
      <c r="AV19" s="295"/>
      <c r="AW19" s="295"/>
      <c r="AX19" s="295"/>
      <c r="AY19" s="295"/>
      <c r="AZ19" s="295"/>
      <c r="BA19" s="295"/>
      <c r="BB19" s="295"/>
      <c r="BC19" s="295"/>
      <c r="BD19" s="295"/>
      <c r="BE19" s="295"/>
      <c r="BF19" s="294"/>
      <c r="BG19" s="295"/>
      <c r="BH19" s="295"/>
      <c r="BI19" s="295"/>
      <c r="BJ19" s="295"/>
      <c r="BK19" s="295"/>
      <c r="BL19" s="295"/>
      <c r="BM19" s="295"/>
      <c r="BN19" s="295"/>
      <c r="BO19" s="296"/>
      <c r="BP19" s="294"/>
      <c r="BQ19" s="295"/>
      <c r="BR19" s="295"/>
      <c r="BS19" s="295"/>
      <c r="BT19" s="295"/>
      <c r="BU19" s="295"/>
      <c r="BV19" s="295"/>
      <c r="BW19" s="295"/>
      <c r="BX19" s="295"/>
      <c r="BY19" s="296"/>
      <c r="BZ19" s="501">
        <f t="shared" si="3"/>
        <v>0</v>
      </c>
      <c r="CA19" s="501">
        <f t="shared" si="3"/>
        <v>0</v>
      </c>
      <c r="CB19" s="501">
        <v>2</v>
      </c>
      <c r="CC19" s="502">
        <f>(BZ19-CA19)/CB19</f>
        <v>0</v>
      </c>
      <c r="CD19" s="501">
        <f t="shared" si="4"/>
        <v>0</v>
      </c>
      <c r="CE19" s="501">
        <f t="shared" si="4"/>
        <v>0</v>
      </c>
      <c r="CF19" s="502">
        <f>(CD19-CE19)/CB19</f>
        <v>0</v>
      </c>
      <c r="CG19" s="501">
        <f t="shared" si="5"/>
        <v>0</v>
      </c>
      <c r="CH19" s="501">
        <f t="shared" si="5"/>
        <v>0</v>
      </c>
      <c r="CI19" s="502">
        <f>(CG19-CH19)/CB19</f>
        <v>0</v>
      </c>
      <c r="CJ19" s="503"/>
    </row>
  </sheetData>
  <mergeCells count="2">
    <mergeCell ref="I1:AM2"/>
    <mergeCell ref="F5:AS5"/>
  </mergeCells>
  <pageMargins left="0.74803149606299202" right="0.74803149606299202" top="1.5" bottom="0.23622047244094499" header="0" footer="0"/>
  <pageSetup scale="32" fitToHeight="2" orientation="landscape" verticalDpi="300" r:id="rId1"/>
  <headerFooter alignWithMargins="0"/>
  <drawing r:id="rId2"/>
</worksheet>
</file>

<file path=xl/worksheets/sheet20.xml><?xml version="1.0" encoding="utf-8"?>
<worksheet xmlns="http://schemas.openxmlformats.org/spreadsheetml/2006/main" xmlns:r="http://schemas.openxmlformats.org/officeDocument/2006/relationships">
  <sheetPr codeName="Sheet139">
    <tabColor rgb="FF0070C0"/>
    <pageSetUpPr fitToPage="1"/>
  </sheetPr>
  <dimension ref="A1:T79"/>
  <sheetViews>
    <sheetView showGridLines="0" showZeros="0" workbookViewId="0">
      <selection activeCell="Y20" sqref="Y20"/>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8" max="18" width="9.140625" hidden="1" customWidth="1"/>
    <col min="19" max="19" width="8.7109375" customWidth="1"/>
    <col min="20" max="20" width="9.140625" hidden="1" customWidth="1"/>
  </cols>
  <sheetData>
    <row r="1" spans="1:20" s="6" customFormat="1" ht="21.75" customHeight="1">
      <c r="A1" s="1">
        <f>'[7]Week SetUp'!$A$6</f>
        <v>0</v>
      </c>
      <c r="B1" s="1"/>
      <c r="C1" s="2"/>
      <c r="D1" s="2"/>
      <c r="E1" s="2"/>
      <c r="F1" s="2"/>
      <c r="G1" s="2"/>
      <c r="H1" s="2"/>
      <c r="I1" s="3"/>
      <c r="J1" s="4"/>
      <c r="K1" s="4"/>
      <c r="L1" s="5"/>
      <c r="M1" s="3"/>
      <c r="N1" s="3" t="s">
        <v>0</v>
      </c>
      <c r="O1" s="3"/>
      <c r="P1" s="2"/>
      <c r="Q1" s="3"/>
    </row>
    <row r="2" spans="1:20" s="11" customFormat="1" ht="40.5" customHeight="1">
      <c r="A2" s="7"/>
      <c r="B2" s="7"/>
      <c r="C2" s="7"/>
      <c r="D2" s="7"/>
      <c r="E2" s="7"/>
      <c r="F2" s="8"/>
      <c r="G2" s="9"/>
      <c r="H2" s="9"/>
      <c r="I2" s="10"/>
      <c r="J2" s="4"/>
      <c r="K2" s="4"/>
      <c r="L2" s="4"/>
      <c r="M2" s="10"/>
      <c r="N2" s="9"/>
      <c r="O2" s="10"/>
      <c r="P2" s="9"/>
      <c r="Q2" s="10"/>
    </row>
    <row r="3" spans="1:20" s="20" customFormat="1" ht="20.25" customHeight="1">
      <c r="A3" s="12" t="s">
        <v>1</v>
      </c>
      <c r="B3" s="12"/>
      <c r="C3" s="12"/>
      <c r="D3" s="12"/>
      <c r="E3" s="12"/>
      <c r="F3" s="528" t="s">
        <v>71</v>
      </c>
      <c r="G3" s="528"/>
      <c r="H3" s="528"/>
      <c r="I3" s="528"/>
      <c r="J3" s="528"/>
      <c r="K3" s="528"/>
      <c r="L3" s="528"/>
      <c r="M3" s="18"/>
      <c r="N3" s="12"/>
      <c r="O3" s="18"/>
      <c r="P3" s="12"/>
      <c r="Q3" s="19" t="s">
        <v>3</v>
      </c>
    </row>
    <row r="4" spans="1:20" s="25" customFormat="1" ht="18" customHeight="1" thickBot="1">
      <c r="A4" s="527" t="str">
        <f>'[7]Week SetUp'!$A$10</f>
        <v>13th - 18th December 2014</v>
      </c>
      <c r="B4" s="527"/>
      <c r="C4" s="527"/>
      <c r="D4" s="527"/>
      <c r="E4" s="527"/>
      <c r="F4" s="24">
        <f>'[7]Week SetUp'!$C$10</f>
        <v>0</v>
      </c>
      <c r="G4" s="198"/>
      <c r="H4" s="24"/>
      <c r="I4" s="21"/>
      <c r="J4" s="22">
        <f>'[7]Week SetUp'!$D$10</f>
        <v>0</v>
      </c>
      <c r="K4" s="21"/>
      <c r="L4" s="23">
        <f>'[7]Week SetUp'!$A$12</f>
        <v>0</v>
      </c>
      <c r="M4" s="21"/>
      <c r="N4" s="244"/>
      <c r="O4" s="245"/>
      <c r="P4" s="244"/>
      <c r="Q4" s="246" t="str">
        <f>'[7]Week SetUp'!$E$10</f>
        <v>Lamech Kevin Clarke</v>
      </c>
      <c r="R4" s="178"/>
      <c r="S4" s="178"/>
    </row>
    <row r="5" spans="1:20" s="20" customFormat="1" ht="12">
      <c r="A5" s="26"/>
      <c r="B5" s="484" t="s">
        <v>4</v>
      </c>
      <c r="C5" s="484" t="s">
        <v>5</v>
      </c>
      <c r="D5" s="484" t="s">
        <v>6</v>
      </c>
      <c r="E5" s="485" t="s">
        <v>7</v>
      </c>
      <c r="F5" s="485" t="s">
        <v>8</v>
      </c>
      <c r="G5" s="485"/>
      <c r="H5" s="485"/>
      <c r="I5" s="485"/>
      <c r="J5" s="484" t="s">
        <v>9</v>
      </c>
      <c r="K5" s="486"/>
      <c r="L5" s="484" t="s">
        <v>10</v>
      </c>
      <c r="M5" s="486"/>
      <c r="N5" s="484" t="s">
        <v>11</v>
      </c>
      <c r="O5" s="486"/>
      <c r="P5" s="484" t="s">
        <v>12</v>
      </c>
      <c r="Q5" s="487"/>
    </row>
    <row r="6" spans="1:20" s="20" customFormat="1" ht="3.75" customHeight="1" thickBot="1">
      <c r="A6" s="28"/>
      <c r="B6" s="29"/>
      <c r="C6" s="30"/>
      <c r="D6" s="29"/>
      <c r="E6" s="31"/>
      <c r="F6" s="31"/>
      <c r="G6" s="32"/>
      <c r="H6" s="31"/>
      <c r="I6" s="33"/>
      <c r="J6" s="29"/>
      <c r="K6" s="33"/>
      <c r="L6" s="29"/>
      <c r="M6" s="33"/>
      <c r="N6" s="29"/>
      <c r="O6" s="33"/>
      <c r="P6" s="29"/>
      <c r="Q6" s="34"/>
    </row>
    <row r="7" spans="1:20" s="46" customFormat="1" ht="10.5" customHeight="1">
      <c r="A7" s="35">
        <v>1</v>
      </c>
      <c r="B7" s="36">
        <f>IF($D7="","",VLOOKUP($D7,'[7]Boys Si Main Draw Prep'!$A$7:$P$22,15))</f>
        <v>0</v>
      </c>
      <c r="C7" s="36">
        <f>IF($D7="","",VLOOKUP($D7,'[7]Boys Si Main Draw Prep'!$A$7:$P$22,16))</f>
        <v>0</v>
      </c>
      <c r="D7" s="37">
        <v>1</v>
      </c>
      <c r="E7" s="38" t="str">
        <f>UPPER(IF($D7="","",VLOOKUP($D7,'[7]Boys Si Main Draw Prep'!$A$7:$P$22,2)))</f>
        <v>WEST</v>
      </c>
      <c r="F7" s="38" t="str">
        <f>IF($D7="","",VLOOKUP($D7,'[7]Boys Si Main Draw Prep'!$A$7:$P$22,3))</f>
        <v>SAMUEL</v>
      </c>
      <c r="G7" s="38"/>
      <c r="H7" s="38">
        <f>IF($D7="","",VLOOKUP($D7,'[7]Boys Si Main Draw Prep'!$A$7:$P$22,4))</f>
        <v>0</v>
      </c>
      <c r="I7" s="39"/>
      <c r="J7" s="40"/>
      <c r="K7" s="40"/>
      <c r="L7" s="40"/>
      <c r="M7" s="40"/>
      <c r="N7" s="41"/>
      <c r="O7" s="42"/>
      <c r="P7" s="43"/>
      <c r="Q7" s="44"/>
      <c r="R7" s="45"/>
      <c r="T7" s="47" t="str">
        <f>'[7]SetUp Officials'!P21</f>
        <v>Umpire</v>
      </c>
    </row>
    <row r="8" spans="1:20" s="46" customFormat="1" ht="9.6" customHeight="1">
      <c r="A8" s="48"/>
      <c r="B8" s="49"/>
      <c r="C8" s="49"/>
      <c r="D8" s="49"/>
      <c r="E8" s="40"/>
      <c r="F8" s="40"/>
      <c r="G8" s="50"/>
      <c r="H8" s="51" t="s">
        <v>13</v>
      </c>
      <c r="I8" s="52" t="s">
        <v>50</v>
      </c>
      <c r="J8" s="53" t="str">
        <f>UPPER(IF(OR(I8="a",I8="as"),E7,IF(OR(I8="b",I8="bs"),E9,)))</f>
        <v>WEST</v>
      </c>
      <c r="K8" s="53"/>
      <c r="L8" s="40"/>
      <c r="M8" s="40"/>
      <c r="N8" s="41"/>
      <c r="O8" s="42"/>
      <c r="P8" s="43"/>
      <c r="Q8" s="44"/>
      <c r="R8" s="45"/>
      <c r="T8" s="54" t="str">
        <f>'[7]SetUp Officials'!P22</f>
        <v xml:space="preserve"> </v>
      </c>
    </row>
    <row r="9" spans="1:20" s="46" customFormat="1" ht="9.6" customHeight="1">
      <c r="A9" s="48">
        <v>2</v>
      </c>
      <c r="B9" s="36">
        <f>IF($D9="","",VLOOKUP($D9,'[7]Boys Si Main Draw Prep'!$A$7:$P$22,15))</f>
        <v>0</v>
      </c>
      <c r="C9" s="36">
        <f>IF($D9="","",VLOOKUP($D9,'[7]Boys Si Main Draw Prep'!$A$7:$P$22,16))</f>
        <v>0</v>
      </c>
      <c r="D9" s="37">
        <v>14</v>
      </c>
      <c r="E9" s="36" t="str">
        <f>UPPER(IF($D9="","",VLOOKUP($D9,'[7]Boys Si Main Draw Prep'!$A$7:$P$22,2)))</f>
        <v>BYE</v>
      </c>
      <c r="F9" s="36">
        <f>IF($D9="","",VLOOKUP($D9,'[7]Boys Si Main Draw Prep'!$A$7:$P$22,3))</f>
        <v>0</v>
      </c>
      <c r="G9" s="36"/>
      <c r="H9" s="36">
        <f>IF($D9="","",VLOOKUP($D9,'[7]Boys Si Main Draw Prep'!$A$7:$P$22,4))</f>
        <v>0</v>
      </c>
      <c r="I9" s="55"/>
      <c r="J9" s="40"/>
      <c r="K9" s="56"/>
      <c r="L9" s="40"/>
      <c r="M9" s="40"/>
      <c r="N9" s="41"/>
      <c r="O9" s="42"/>
      <c r="P9" s="43"/>
      <c r="Q9" s="44"/>
      <c r="R9" s="45"/>
      <c r="T9" s="54" t="str">
        <f>'[7]SetUp Officials'!P23</f>
        <v xml:space="preserve"> </v>
      </c>
    </row>
    <row r="10" spans="1:20" s="46" customFormat="1" ht="9.6" customHeight="1">
      <c r="A10" s="48"/>
      <c r="B10" s="49"/>
      <c r="C10" s="49"/>
      <c r="D10" s="57"/>
      <c r="E10" s="40"/>
      <c r="F10" s="40"/>
      <c r="G10" s="50"/>
      <c r="H10" s="40"/>
      <c r="I10" s="58"/>
      <c r="J10" s="51" t="s">
        <v>13</v>
      </c>
      <c r="K10" s="59" t="s">
        <v>50</v>
      </c>
      <c r="L10" s="53" t="str">
        <f>UPPER(IF(OR(K10="a",K10="as"),J8,IF(OR(K10="b",K10="bs"),J12,)))</f>
        <v>WEST</v>
      </c>
      <c r="M10" s="60"/>
      <c r="N10" s="61"/>
      <c r="O10" s="61"/>
      <c r="P10" s="43"/>
      <c r="Q10" s="44"/>
      <c r="R10" s="45"/>
      <c r="T10" s="54" t="str">
        <f>'[7]SetUp Officials'!P24</f>
        <v xml:space="preserve"> </v>
      </c>
    </row>
    <row r="11" spans="1:20" s="46" customFormat="1" ht="9.6" customHeight="1">
      <c r="A11" s="48">
        <v>3</v>
      </c>
      <c r="B11" s="36">
        <f>IF($D11="","",VLOOKUP($D11,'[7]Boys Si Main Draw Prep'!$A$7:$P$22,15))</f>
        <v>0</v>
      </c>
      <c r="C11" s="36">
        <f>IF($D11="","",VLOOKUP($D11,'[7]Boys Si Main Draw Prep'!$A$7:$P$22,16))</f>
        <v>0</v>
      </c>
      <c r="D11" s="37">
        <v>8</v>
      </c>
      <c r="E11" s="36" t="str">
        <f>UPPER(IF($D11="","",VLOOKUP($D11,'[7]Boys Si Main Draw Prep'!$A$7:$P$22,2)))</f>
        <v>LESLIS</v>
      </c>
      <c r="F11" s="36" t="str">
        <f>IF($D11="","",VLOOKUP($D11,'[7]Boys Si Main Draw Prep'!$A$7:$P$22,3))</f>
        <v>ALIJAH</v>
      </c>
      <c r="G11" s="36"/>
      <c r="H11" s="36">
        <f>IF($D11="","",VLOOKUP($D11,'[7]Boys Si Main Draw Prep'!$A$7:$P$22,4))</f>
        <v>0</v>
      </c>
      <c r="I11" s="39"/>
      <c r="J11" s="40"/>
      <c r="K11" s="62"/>
      <c r="L11" s="40" t="s">
        <v>72</v>
      </c>
      <c r="M11" s="63"/>
      <c r="N11" s="61"/>
      <c r="O11" s="61"/>
      <c r="P11" s="43"/>
      <c r="Q11" s="44"/>
      <c r="R11" s="45"/>
      <c r="T11" s="54" t="str">
        <f>'[7]SetUp Officials'!P25</f>
        <v xml:space="preserve"> </v>
      </c>
    </row>
    <row r="12" spans="1:20" s="46" customFormat="1" ht="9.6" customHeight="1">
      <c r="A12" s="48"/>
      <c r="B12" s="49"/>
      <c r="C12" s="49"/>
      <c r="D12" s="57"/>
      <c r="E12" s="40"/>
      <c r="F12" s="40"/>
      <c r="G12" s="50"/>
      <c r="H12" s="51" t="s">
        <v>13</v>
      </c>
      <c r="I12" s="52" t="s">
        <v>50</v>
      </c>
      <c r="J12" s="53" t="str">
        <f>UPPER(IF(OR(I12="a",I12="as"),E11,IF(OR(I12="b",I12="bs"),E13,)))</f>
        <v>LESLIS</v>
      </c>
      <c r="K12" s="64"/>
      <c r="L12" s="40"/>
      <c r="M12" s="63"/>
      <c r="N12" s="61"/>
      <c r="O12" s="61"/>
      <c r="P12" s="43"/>
      <c r="Q12" s="44"/>
      <c r="R12" s="45"/>
      <c r="T12" s="54" t="str">
        <f>'[7]SetUp Officials'!P26</f>
        <v xml:space="preserve"> </v>
      </c>
    </row>
    <row r="13" spans="1:20" s="46" customFormat="1" ht="9.6" customHeight="1">
      <c r="A13" s="48">
        <v>4</v>
      </c>
      <c r="B13" s="36">
        <f>IF($D13="","",VLOOKUP($D13,'[7]Boys Si Main Draw Prep'!$A$7:$P$22,15))</f>
        <v>0</v>
      </c>
      <c r="C13" s="36">
        <f>IF($D13="","",VLOOKUP($D13,'[7]Boys Si Main Draw Prep'!$A$7:$P$22,16))</f>
        <v>0</v>
      </c>
      <c r="D13" s="37">
        <v>7</v>
      </c>
      <c r="E13" s="36" t="str">
        <f>UPPER(IF($D13="","",VLOOKUP($D13,'[7]Boys Si Main Draw Prep'!$A$7:$P$22,2)))</f>
        <v>THORP</v>
      </c>
      <c r="F13" s="36" t="str">
        <f>IF($D13="","",VLOOKUP($D13,'[7]Boys Si Main Draw Prep'!$A$7:$P$22,3))</f>
        <v>ALEXANDER</v>
      </c>
      <c r="G13" s="36"/>
      <c r="H13" s="36">
        <f>IF($D13="","",VLOOKUP($D13,'[7]Boys Si Main Draw Prep'!$A$7:$P$22,4))</f>
        <v>0</v>
      </c>
      <c r="I13" s="65"/>
      <c r="J13" s="40" t="s">
        <v>73</v>
      </c>
      <c r="K13" s="40"/>
      <c r="L13" s="40"/>
      <c r="M13" s="63"/>
      <c r="N13" s="61"/>
      <c r="O13" s="61"/>
      <c r="P13" s="43"/>
      <c r="Q13" s="44"/>
      <c r="R13" s="45"/>
      <c r="T13" s="54" t="str">
        <f>'[7]SetUp Officials'!P27</f>
        <v xml:space="preserve"> </v>
      </c>
    </row>
    <row r="14" spans="1:20" s="46" customFormat="1" ht="9.6" customHeight="1">
      <c r="A14" s="48"/>
      <c r="B14" s="49"/>
      <c r="C14" s="49"/>
      <c r="D14" s="57"/>
      <c r="E14" s="40"/>
      <c r="F14" s="40"/>
      <c r="G14" s="50"/>
      <c r="H14" s="66"/>
      <c r="I14" s="58"/>
      <c r="J14" s="40"/>
      <c r="K14" s="40"/>
      <c r="L14" s="51" t="s">
        <v>13</v>
      </c>
      <c r="M14" s="59" t="s">
        <v>17</v>
      </c>
      <c r="N14" s="53" t="str">
        <f>UPPER(IF(OR(M14="a",M14="as"),L10,IF(OR(M14="b",M14="bs"),L18,)))</f>
        <v>JEARY</v>
      </c>
      <c r="O14" s="60"/>
      <c r="P14" s="43"/>
      <c r="Q14" s="44"/>
      <c r="R14" s="45"/>
      <c r="T14" s="54" t="str">
        <f>'[7]SetUp Officials'!P28</f>
        <v xml:space="preserve"> </v>
      </c>
    </row>
    <row r="15" spans="1:20" s="46" customFormat="1" ht="9.6" customHeight="1">
      <c r="A15" s="35">
        <v>5</v>
      </c>
      <c r="B15" s="36">
        <f>IF($D15="","",VLOOKUP($D15,'[7]Boys Si Main Draw Prep'!$A$7:$P$22,15))</f>
        <v>0</v>
      </c>
      <c r="C15" s="36">
        <f>IF($D15="","",VLOOKUP($D15,'[7]Boys Si Main Draw Prep'!$A$7:$P$22,16))</f>
        <v>0</v>
      </c>
      <c r="D15" s="37">
        <v>4</v>
      </c>
      <c r="E15" s="38" t="str">
        <f>UPPER(IF($D15="","",VLOOKUP($D15,'[7]Boys Si Main Draw Prep'!$A$7:$P$22,2)))</f>
        <v>JEARY</v>
      </c>
      <c r="F15" s="38" t="str">
        <f>IF($D15="","",VLOOKUP($D15,'[7]Boys Si Main Draw Prep'!$A$7:$P$22,3))</f>
        <v>ETHAN</v>
      </c>
      <c r="G15" s="38"/>
      <c r="H15" s="38">
        <f>IF($D15="","",VLOOKUP($D15,'[7]Boys Si Main Draw Prep'!$A$7:$P$22,4))</f>
        <v>0</v>
      </c>
      <c r="I15" s="67"/>
      <c r="J15" s="40"/>
      <c r="K15" s="40"/>
      <c r="L15" s="40"/>
      <c r="M15" s="63"/>
      <c r="N15" s="40" t="s">
        <v>201</v>
      </c>
      <c r="O15" s="63"/>
      <c r="P15" s="43"/>
      <c r="Q15" s="44"/>
      <c r="R15" s="45"/>
      <c r="T15" s="54" t="str">
        <f>'[7]SetUp Officials'!P29</f>
        <v xml:space="preserve"> </v>
      </c>
    </row>
    <row r="16" spans="1:20" s="46" customFormat="1" ht="9.6" customHeight="1" thickBot="1">
      <c r="A16" s="48"/>
      <c r="B16" s="49"/>
      <c r="C16" s="49"/>
      <c r="D16" s="57"/>
      <c r="E16" s="40"/>
      <c r="F16" s="40"/>
      <c r="G16" s="50"/>
      <c r="H16" s="51" t="s">
        <v>13</v>
      </c>
      <c r="I16" s="52" t="s">
        <v>50</v>
      </c>
      <c r="J16" s="53" t="str">
        <f>UPPER(IF(OR(I16="a",I16="as"),E15,IF(OR(I16="b",I16="bs"),E17,)))</f>
        <v>JEARY</v>
      </c>
      <c r="K16" s="53"/>
      <c r="L16" s="40"/>
      <c r="M16" s="63"/>
      <c r="N16" s="61"/>
      <c r="O16" s="63"/>
      <c r="P16" s="43"/>
      <c r="Q16" s="44"/>
      <c r="R16" s="45"/>
      <c r="T16" s="70" t="str">
        <f>'[7]SetUp Officials'!P30</f>
        <v>None</v>
      </c>
    </row>
    <row r="17" spans="1:18" s="46" customFormat="1" ht="9.6" customHeight="1">
      <c r="A17" s="48">
        <v>6</v>
      </c>
      <c r="B17" s="36">
        <f>IF($D17="","",VLOOKUP($D17,'[7]Boys Si Main Draw Prep'!$A$7:$P$22,15))</f>
        <v>0</v>
      </c>
      <c r="C17" s="36">
        <f>IF($D17="","",VLOOKUP($D17,'[7]Boys Si Main Draw Prep'!$A$7:$P$22,16))</f>
        <v>0</v>
      </c>
      <c r="D17" s="37">
        <v>14</v>
      </c>
      <c r="E17" s="36" t="str">
        <f>UPPER(IF($D17="","",VLOOKUP($D17,'[7]Boys Si Main Draw Prep'!$A$7:$P$22,2)))</f>
        <v>BYE</v>
      </c>
      <c r="F17" s="36">
        <f>IF($D17="","",VLOOKUP($D17,'[7]Boys Si Main Draw Prep'!$A$7:$P$22,3))</f>
        <v>0</v>
      </c>
      <c r="G17" s="36"/>
      <c r="H17" s="36">
        <f>IF($D17="","",VLOOKUP($D17,'[7]Boys Si Main Draw Prep'!$A$7:$P$22,4))</f>
        <v>0</v>
      </c>
      <c r="I17" s="55"/>
      <c r="J17" s="40"/>
      <c r="K17" s="56"/>
      <c r="L17" s="40"/>
      <c r="M17" s="63"/>
      <c r="N17" s="61"/>
      <c r="O17" s="63"/>
      <c r="P17" s="43"/>
      <c r="Q17" s="44"/>
      <c r="R17" s="45"/>
    </row>
    <row r="18" spans="1:18" s="46" customFormat="1" ht="9.6" customHeight="1">
      <c r="A18" s="48"/>
      <c r="B18" s="49"/>
      <c r="C18" s="49"/>
      <c r="D18" s="57"/>
      <c r="E18" s="40"/>
      <c r="F18" s="40"/>
      <c r="G18" s="50"/>
      <c r="H18" s="40"/>
      <c r="I18" s="58"/>
      <c r="J18" s="51" t="s">
        <v>13</v>
      </c>
      <c r="K18" s="59" t="s">
        <v>54</v>
      </c>
      <c r="L18" s="53" t="str">
        <f>UPPER(IF(OR(K18="a",K18="as"),J16,IF(OR(K18="b",K18="bs"),J20,)))</f>
        <v>JEARY</v>
      </c>
      <c r="M18" s="71"/>
      <c r="N18" s="61"/>
      <c r="O18" s="63"/>
      <c r="P18" s="43"/>
      <c r="Q18" s="44"/>
      <c r="R18" s="45"/>
    </row>
    <row r="19" spans="1:18" s="46" customFormat="1" ht="9.6" customHeight="1">
      <c r="A19" s="48">
        <v>7</v>
      </c>
      <c r="B19" s="36">
        <f>IF($D19="","",VLOOKUP($D19,'[7]Boys Si Main Draw Prep'!$A$7:$P$22,15))</f>
        <v>0</v>
      </c>
      <c r="C19" s="36">
        <f>IF($D19="","",VLOOKUP($D19,'[7]Boys Si Main Draw Prep'!$A$7:$P$22,16))</f>
        <v>0</v>
      </c>
      <c r="D19" s="37">
        <v>12</v>
      </c>
      <c r="E19" s="36" t="str">
        <f>UPPER(IF($D19="","",VLOOKUP($D19,'[7]Boys Si Main Draw Prep'!$A$7:$P$22,2)))</f>
        <v>OURA</v>
      </c>
      <c r="F19" s="36" t="str">
        <f>IF($D19="","",VLOOKUP($D19,'[7]Boys Si Main Draw Prep'!$A$7:$P$22,3))</f>
        <v>KATO</v>
      </c>
      <c r="G19" s="36"/>
      <c r="H19" s="36">
        <f>IF($D19="","",VLOOKUP($D19,'[7]Boys Si Main Draw Prep'!$A$7:$P$22,4))</f>
        <v>0</v>
      </c>
      <c r="I19" s="39"/>
      <c r="J19" s="40"/>
      <c r="K19" s="62"/>
      <c r="L19" s="40" t="s">
        <v>15</v>
      </c>
      <c r="M19" s="61"/>
      <c r="N19" s="61"/>
      <c r="O19" s="63"/>
      <c r="P19" s="43"/>
      <c r="Q19" s="44"/>
      <c r="R19" s="45"/>
    </row>
    <row r="20" spans="1:18" s="46" customFormat="1" ht="9.6" customHeight="1">
      <c r="A20" s="48"/>
      <c r="B20" s="49"/>
      <c r="C20" s="49"/>
      <c r="D20" s="49"/>
      <c r="E20" s="40"/>
      <c r="F20" s="40"/>
      <c r="G20" s="50"/>
      <c r="H20" s="51" t="s">
        <v>13</v>
      </c>
      <c r="I20" s="52" t="s">
        <v>50</v>
      </c>
      <c r="J20" s="53" t="str">
        <f>UPPER(IF(OR(I20="a",I20="as"),E19,IF(OR(I20="b",I20="bs"),E21,)))</f>
        <v>OURA</v>
      </c>
      <c r="K20" s="64"/>
      <c r="L20" s="40"/>
      <c r="M20" s="61"/>
      <c r="N20" s="61"/>
      <c r="O20" s="63"/>
      <c r="P20" s="43"/>
      <c r="Q20" s="44"/>
      <c r="R20" s="45"/>
    </row>
    <row r="21" spans="1:18" s="46" customFormat="1" ht="9.6" customHeight="1">
      <c r="A21" s="48">
        <v>8</v>
      </c>
      <c r="B21" s="36">
        <f>IF($D21="","",VLOOKUP($D21,'[7]Boys Si Main Draw Prep'!$A$7:$P$22,15))</f>
        <v>0</v>
      </c>
      <c r="C21" s="36">
        <f>IF($D21="","",VLOOKUP($D21,'[7]Boys Si Main Draw Prep'!$A$7:$P$22,16))</f>
        <v>0</v>
      </c>
      <c r="D21" s="37">
        <v>10</v>
      </c>
      <c r="E21" s="36" t="str">
        <f>UPPER(IF($D21="","",VLOOKUP($D21,'[7]Boys Si Main Draw Prep'!$A$7:$P$22,2)))</f>
        <v>ROBINSON</v>
      </c>
      <c r="F21" s="36" t="str">
        <f>IF($D21="","",VLOOKUP($D21,'[7]Boys Si Main Draw Prep'!$A$7:$P$22,3))</f>
        <v>ETHAN</v>
      </c>
      <c r="G21" s="36"/>
      <c r="H21" s="36">
        <f>IF($D21="","",VLOOKUP($D21,'[7]Boys Si Main Draw Prep'!$A$7:$P$22,4))</f>
        <v>0</v>
      </c>
      <c r="I21" s="65"/>
      <c r="J21" s="40" t="s">
        <v>74</v>
      </c>
      <c r="K21" s="40"/>
      <c r="L21" s="40"/>
      <c r="M21" s="61"/>
      <c r="N21" s="61"/>
      <c r="O21" s="63"/>
      <c r="P21" s="43"/>
      <c r="Q21" s="44"/>
      <c r="R21" s="45"/>
    </row>
    <row r="22" spans="1:18" s="46" customFormat="1" ht="9.6" customHeight="1">
      <c r="A22" s="48"/>
      <c r="B22" s="49"/>
      <c r="C22" s="49"/>
      <c r="D22" s="49"/>
      <c r="E22" s="66"/>
      <c r="F22" s="66"/>
      <c r="G22" s="73"/>
      <c r="H22" s="66"/>
      <c r="I22" s="58"/>
      <c r="J22" s="40"/>
      <c r="K22" s="40"/>
      <c r="L22" s="40"/>
      <c r="M22" s="61"/>
      <c r="N22" s="51" t="s">
        <v>13</v>
      </c>
      <c r="O22" s="59" t="s">
        <v>20</v>
      </c>
      <c r="P22" s="53" t="str">
        <f>UPPER(IF(OR(O22="a",O22="as"),N14,IF(OR(O22="b",O22="bs"),N30,)))</f>
        <v>CATTER</v>
      </c>
      <c r="Q22" s="60"/>
      <c r="R22" s="45"/>
    </row>
    <row r="23" spans="1:18" s="46" customFormat="1" ht="9.6" customHeight="1">
      <c r="A23" s="48">
        <v>9</v>
      </c>
      <c r="B23" s="36">
        <f>IF($D23="","",VLOOKUP($D23,'[7]Boys Si Main Draw Prep'!$A$7:$P$22,15))</f>
        <v>0</v>
      </c>
      <c r="C23" s="36">
        <f>IF($D23="","",VLOOKUP($D23,'[7]Boys Si Main Draw Prep'!$A$7:$P$22,16))</f>
        <v>0</v>
      </c>
      <c r="D23" s="37">
        <v>6</v>
      </c>
      <c r="E23" s="36" t="str">
        <f>UPPER(IF($D23="","",VLOOKUP($D23,'[7]Boys Si Main Draw Prep'!$A$7:$P$22,2)))</f>
        <v>WEST</v>
      </c>
      <c r="F23" s="36" t="str">
        <f>IF($D23="","",VLOOKUP($D23,'[7]Boys Si Main Draw Prep'!$A$7:$P$22,3))</f>
        <v>MICHAEL</v>
      </c>
      <c r="G23" s="36"/>
      <c r="H23" s="36">
        <f>IF($D23="","",VLOOKUP($D23,'[7]Boys Si Main Draw Prep'!$A$7:$P$22,4))</f>
        <v>0</v>
      </c>
      <c r="I23" s="39"/>
      <c r="J23" s="40"/>
      <c r="K23" s="40"/>
      <c r="L23" s="40"/>
      <c r="M23" s="61"/>
      <c r="N23" s="40"/>
      <c r="O23" s="63"/>
      <c r="P23" s="40" t="s">
        <v>202</v>
      </c>
      <c r="Q23" s="61"/>
      <c r="R23" s="45"/>
    </row>
    <row r="24" spans="1:18" s="46" customFormat="1" ht="9.6" customHeight="1">
      <c r="A24" s="48"/>
      <c r="B24" s="49"/>
      <c r="C24" s="49"/>
      <c r="D24" s="49"/>
      <c r="E24" s="40"/>
      <c r="F24" s="40"/>
      <c r="G24" s="50"/>
      <c r="H24" s="51" t="s">
        <v>13</v>
      </c>
      <c r="I24" s="52" t="s">
        <v>65</v>
      </c>
      <c r="J24" s="53" t="str">
        <f>UPPER(IF(OR(I24="a",I24="as"),E23,IF(OR(I24="b",I24="bs"),E25,)))</f>
        <v>SHEPPARD</v>
      </c>
      <c r="K24" s="53"/>
      <c r="L24" s="40"/>
      <c r="M24" s="61"/>
      <c r="N24" s="61"/>
      <c r="O24" s="63"/>
      <c r="P24" s="43"/>
      <c r="Q24" s="44"/>
      <c r="R24" s="45"/>
    </row>
    <row r="25" spans="1:18" s="46" customFormat="1" ht="9.6" customHeight="1">
      <c r="A25" s="48">
        <v>10</v>
      </c>
      <c r="B25" s="36">
        <f>IF($D25="","",VLOOKUP($D25,'[7]Boys Si Main Draw Prep'!$A$7:$P$22,15))</f>
        <v>0</v>
      </c>
      <c r="C25" s="36">
        <f>IF($D25="","",VLOOKUP($D25,'[7]Boys Si Main Draw Prep'!$A$7:$P$22,16))</f>
        <v>0</v>
      </c>
      <c r="D25" s="37">
        <v>5</v>
      </c>
      <c r="E25" s="36" t="str">
        <f>UPPER(IF($D25="","",VLOOKUP($D25,'[7]Boys Si Main Draw Prep'!$A$7:$P$22,2)))</f>
        <v>SHEPPARD</v>
      </c>
      <c r="F25" s="36" t="str">
        <f>IF($D25="","",VLOOKUP($D25,'[7]Boys Si Main Draw Prep'!$A$7:$P$22,3))</f>
        <v>LIAM</v>
      </c>
      <c r="G25" s="36"/>
      <c r="H25" s="36">
        <f>IF($D25="","",VLOOKUP($D25,'[7]Boys Si Main Draw Prep'!$A$7:$P$22,4))</f>
        <v>0</v>
      </c>
      <c r="I25" s="55"/>
      <c r="J25" s="40" t="s">
        <v>75</v>
      </c>
      <c r="K25" s="56"/>
      <c r="L25" s="40"/>
      <c r="M25" s="61"/>
      <c r="N25" s="61"/>
      <c r="O25" s="63"/>
      <c r="P25" s="43"/>
      <c r="Q25" s="44"/>
      <c r="R25" s="45"/>
    </row>
    <row r="26" spans="1:18" s="46" customFormat="1" ht="9.6" customHeight="1">
      <c r="A26" s="48"/>
      <c r="B26" s="49"/>
      <c r="C26" s="49"/>
      <c r="D26" s="57"/>
      <c r="E26" s="40"/>
      <c r="F26" s="40"/>
      <c r="G26" s="50"/>
      <c r="H26" s="40"/>
      <c r="I26" s="58"/>
      <c r="J26" s="51" t="s">
        <v>13</v>
      </c>
      <c r="K26" s="59" t="s">
        <v>54</v>
      </c>
      <c r="L26" s="53" t="str">
        <f>UPPER(IF(OR(K26="a",K26="as"),J24,IF(OR(K26="b",K26="bs"),J28,)))</f>
        <v>SHEPPARD</v>
      </c>
      <c r="M26" s="60"/>
      <c r="N26" s="61"/>
      <c r="O26" s="63"/>
      <c r="P26" s="43"/>
      <c r="Q26" s="44"/>
      <c r="R26" s="45"/>
    </row>
    <row r="27" spans="1:18" s="46" customFormat="1" ht="9.6" customHeight="1">
      <c r="A27" s="48">
        <v>11</v>
      </c>
      <c r="B27" s="36">
        <f>IF($D27="","",VLOOKUP($D27,'[7]Boys Si Main Draw Prep'!$A$7:$P$22,15))</f>
        <v>0</v>
      </c>
      <c r="C27" s="36">
        <f>IF($D27="","",VLOOKUP($D27,'[7]Boys Si Main Draw Prep'!$A$7:$P$22,16))</f>
        <v>0</v>
      </c>
      <c r="D27" s="37">
        <v>14</v>
      </c>
      <c r="E27" s="36" t="str">
        <f>UPPER(IF($D27="","",VLOOKUP($D27,'[7]Boys Si Main Draw Prep'!$A$7:$P$22,2)))</f>
        <v>BYE</v>
      </c>
      <c r="F27" s="36">
        <f>IF($D27="","",VLOOKUP($D27,'[7]Boys Si Main Draw Prep'!$A$7:$P$22,3))</f>
        <v>0</v>
      </c>
      <c r="G27" s="36"/>
      <c r="H27" s="36">
        <f>IF($D27="","",VLOOKUP($D27,'[7]Boys Si Main Draw Prep'!$A$7:$P$22,4))</f>
        <v>0</v>
      </c>
      <c r="I27" s="39"/>
      <c r="J27" s="40"/>
      <c r="K27" s="62"/>
      <c r="L27" s="40" t="s">
        <v>76</v>
      </c>
      <c r="M27" s="63"/>
      <c r="N27" s="61"/>
      <c r="O27" s="63"/>
      <c r="P27" s="43"/>
      <c r="Q27" s="44"/>
      <c r="R27" s="45"/>
    </row>
    <row r="28" spans="1:18" s="46" customFormat="1" ht="9.6" customHeight="1">
      <c r="A28" s="35"/>
      <c r="B28" s="49"/>
      <c r="C28" s="49"/>
      <c r="D28" s="57"/>
      <c r="E28" s="40"/>
      <c r="F28" s="40"/>
      <c r="G28" s="50"/>
      <c r="H28" s="51" t="s">
        <v>13</v>
      </c>
      <c r="I28" s="52" t="s">
        <v>65</v>
      </c>
      <c r="J28" s="53" t="str">
        <f>UPPER(IF(OR(I28="a",I28="as"),E27,IF(OR(I28="b",I28="bs"),E29,)))</f>
        <v>VALDES</v>
      </c>
      <c r="K28" s="64"/>
      <c r="L28" s="40"/>
      <c r="M28" s="63"/>
      <c r="N28" s="61"/>
      <c r="O28" s="63"/>
      <c r="P28" s="43"/>
      <c r="Q28" s="44"/>
      <c r="R28" s="45"/>
    </row>
    <row r="29" spans="1:18" s="46" customFormat="1" ht="9.6" customHeight="1">
      <c r="A29" s="35">
        <v>12</v>
      </c>
      <c r="B29" s="36">
        <f>IF($D29="","",VLOOKUP($D29,'[7]Boys Si Main Draw Prep'!$A$7:$P$22,15))</f>
        <v>0</v>
      </c>
      <c r="C29" s="36">
        <f>IF($D29="","",VLOOKUP($D29,'[7]Boys Si Main Draw Prep'!$A$7:$P$22,16))</f>
        <v>0</v>
      </c>
      <c r="D29" s="37">
        <v>3</v>
      </c>
      <c r="E29" s="38" t="str">
        <f>UPPER(IF($D29="","",VLOOKUP($D29,'[7]Boys Si Main Draw Prep'!$A$7:$P$22,2)))</f>
        <v>VALDES</v>
      </c>
      <c r="F29" s="38" t="str">
        <f>IF($D29="","",VLOOKUP($D29,'[7]Boys Si Main Draw Prep'!$A$7:$P$22,3))</f>
        <v>NATHAN</v>
      </c>
      <c r="G29" s="38"/>
      <c r="H29" s="38">
        <f>IF($D29="","",VLOOKUP($D29,'[7]Boys Si Main Draw Prep'!$A$7:$P$22,4))</f>
        <v>0</v>
      </c>
      <c r="I29" s="65"/>
      <c r="J29" s="40"/>
      <c r="K29" s="40"/>
      <c r="L29" s="40"/>
      <c r="M29" s="63"/>
      <c r="N29" s="61"/>
      <c r="O29" s="63"/>
      <c r="P29" s="43"/>
      <c r="Q29" s="44"/>
      <c r="R29" s="45"/>
    </row>
    <row r="30" spans="1:18" s="46" customFormat="1" ht="9.6" customHeight="1">
      <c r="A30" s="48"/>
      <c r="B30" s="49"/>
      <c r="C30" s="49"/>
      <c r="D30" s="57"/>
      <c r="E30" s="40"/>
      <c r="F30" s="40"/>
      <c r="G30" s="50"/>
      <c r="H30" s="66"/>
      <c r="I30" s="58"/>
      <c r="J30" s="40"/>
      <c r="K30" s="40"/>
      <c r="L30" s="51" t="s">
        <v>13</v>
      </c>
      <c r="M30" s="59" t="s">
        <v>20</v>
      </c>
      <c r="N30" s="53" t="str">
        <f>UPPER(IF(OR(M30="a",M30="as"),L26,IF(OR(M30="b",M30="bs"),L34,)))</f>
        <v>CATTER</v>
      </c>
      <c r="O30" s="71"/>
      <c r="P30" s="43"/>
      <c r="Q30" s="44"/>
      <c r="R30" s="45"/>
    </row>
    <row r="31" spans="1:18" s="46" customFormat="1" ht="9.6" customHeight="1">
      <c r="A31" s="48">
        <v>13</v>
      </c>
      <c r="B31" s="36">
        <f>IF($D31="","",VLOOKUP($D31,'[7]Boys Si Main Draw Prep'!$A$7:$P$22,15))</f>
        <v>0</v>
      </c>
      <c r="C31" s="36">
        <f>IF($D31="","",VLOOKUP($D31,'[7]Boys Si Main Draw Prep'!$A$7:$P$22,16))</f>
        <v>0</v>
      </c>
      <c r="D31" s="37">
        <v>9</v>
      </c>
      <c r="E31" s="36" t="str">
        <f>UPPER(IF($D31="","",VLOOKUP($D31,'[7]Boys Si Main Draw Prep'!$A$7:$P$22,2)))</f>
        <v>DEVAUX</v>
      </c>
      <c r="F31" s="36" t="str">
        <f>IF($D31="","",VLOOKUP($D31,'[7]Boys Si Main Draw Prep'!$A$7:$P$22,3))</f>
        <v>CHARLES</v>
      </c>
      <c r="G31" s="36"/>
      <c r="H31" s="36">
        <f>IF($D31="","",VLOOKUP($D31,'[7]Boys Si Main Draw Prep'!$A$7:$P$22,4))</f>
        <v>0</v>
      </c>
      <c r="I31" s="67"/>
      <c r="J31" s="40"/>
      <c r="K31" s="40"/>
      <c r="L31" s="40"/>
      <c r="M31" s="63"/>
      <c r="N31" s="40" t="s">
        <v>56</v>
      </c>
      <c r="O31" s="61"/>
      <c r="P31" s="43"/>
      <c r="Q31" s="44"/>
      <c r="R31" s="45"/>
    </row>
    <row r="32" spans="1:18" s="46" customFormat="1" ht="9.6" customHeight="1">
      <c r="A32" s="48"/>
      <c r="B32" s="49"/>
      <c r="C32" s="49"/>
      <c r="D32" s="57"/>
      <c r="E32" s="40"/>
      <c r="F32" s="40"/>
      <c r="G32" s="50"/>
      <c r="H32" s="51" t="s">
        <v>13</v>
      </c>
      <c r="I32" s="52" t="s">
        <v>54</v>
      </c>
      <c r="J32" s="53" t="str">
        <f>UPPER(IF(OR(I32="a",I32="as"),E31,IF(OR(I32="b",I32="bs"),E33,)))</f>
        <v>DEVAUX</v>
      </c>
      <c r="K32" s="53"/>
      <c r="L32" s="40"/>
      <c r="M32" s="63"/>
      <c r="N32" s="61"/>
      <c r="O32" s="61"/>
      <c r="P32" s="43"/>
      <c r="Q32" s="44"/>
      <c r="R32" s="45"/>
    </row>
    <row r="33" spans="1:18" s="46" customFormat="1" ht="9.6" customHeight="1">
      <c r="A33" s="48">
        <v>14</v>
      </c>
      <c r="B33" s="36">
        <f>IF($D33="","",VLOOKUP($D33,'[7]Boys Si Main Draw Prep'!$A$7:$P$22,15))</f>
        <v>0</v>
      </c>
      <c r="C33" s="36">
        <f>IF($D33="","",VLOOKUP($D33,'[7]Boys Si Main Draw Prep'!$A$7:$P$22,16))</f>
        <v>0</v>
      </c>
      <c r="D33" s="37">
        <v>11</v>
      </c>
      <c r="E33" s="36" t="str">
        <f>UPPER(IF($D33="","",VLOOKUP($D33,'[7]Boys Si Main Draw Prep'!$A$7:$P$22,2)))</f>
        <v>HINKSON</v>
      </c>
      <c r="F33" s="36" t="str">
        <f>IF($D33="","",VLOOKUP($D33,'[7]Boys Si Main Draw Prep'!$A$7:$P$22,3))</f>
        <v>LEVI</v>
      </c>
      <c r="G33" s="36"/>
      <c r="H33" s="36">
        <f>IF($D33="","",VLOOKUP($D33,'[7]Boys Si Main Draw Prep'!$A$7:$P$22,4))</f>
        <v>0</v>
      </c>
      <c r="I33" s="55"/>
      <c r="J33" s="40" t="s">
        <v>61</v>
      </c>
      <c r="K33" s="56"/>
      <c r="L33" s="40"/>
      <c r="M33" s="63"/>
      <c r="N33" s="61"/>
      <c r="O33" s="61"/>
      <c r="P33" s="43"/>
      <c r="Q33" s="44"/>
      <c r="R33" s="45"/>
    </row>
    <row r="34" spans="1:18" s="46" customFormat="1" ht="9.6" customHeight="1">
      <c r="A34" s="48"/>
      <c r="B34" s="49"/>
      <c r="C34" s="49"/>
      <c r="D34" s="57"/>
      <c r="E34" s="40"/>
      <c r="F34" s="40"/>
      <c r="G34" s="50"/>
      <c r="H34" s="40"/>
      <c r="I34" s="58"/>
      <c r="J34" s="51" t="s">
        <v>13</v>
      </c>
      <c r="K34" s="59" t="s">
        <v>65</v>
      </c>
      <c r="L34" s="53" t="str">
        <f>UPPER(IF(OR(K34="a",K34="as"),J32,IF(OR(K34="b",K34="bs"),J36,)))</f>
        <v>CATTER</v>
      </c>
      <c r="M34" s="71"/>
      <c r="N34" s="61"/>
      <c r="O34" s="61"/>
      <c r="P34" s="43"/>
      <c r="Q34" s="44"/>
      <c r="R34" s="45"/>
    </row>
    <row r="35" spans="1:18" s="46" customFormat="1" ht="9.6" customHeight="1">
      <c r="A35" s="48">
        <v>15</v>
      </c>
      <c r="B35" s="36">
        <f>IF($D35="","",VLOOKUP($D35,'[7]Boys Si Main Draw Prep'!$A$7:$P$22,15))</f>
        <v>0</v>
      </c>
      <c r="C35" s="36">
        <f>IF($D35="","",VLOOKUP($D35,'[7]Boys Si Main Draw Prep'!$A$7:$P$22,16))</f>
        <v>0</v>
      </c>
      <c r="D35" s="37">
        <v>14</v>
      </c>
      <c r="E35" s="36" t="str">
        <f>UPPER(IF($D35="","",VLOOKUP($D35,'[7]Boys Si Main Draw Prep'!$A$7:$P$22,2)))</f>
        <v>BYE</v>
      </c>
      <c r="F35" s="36">
        <f>IF($D35="","",VLOOKUP($D35,'[7]Boys Si Main Draw Prep'!$A$7:$P$22,3))</f>
        <v>0</v>
      </c>
      <c r="G35" s="36"/>
      <c r="H35" s="36">
        <f>IF($D35="","",VLOOKUP($D35,'[7]Boys Si Main Draw Prep'!$A$7:$P$22,4))</f>
        <v>0</v>
      </c>
      <c r="I35" s="39"/>
      <c r="J35" s="40"/>
      <c r="K35" s="62"/>
      <c r="L35" s="40" t="s">
        <v>55</v>
      </c>
      <c r="M35" s="61"/>
      <c r="N35" s="61"/>
      <c r="O35" s="61"/>
      <c r="P35" s="43"/>
      <c r="Q35" s="44"/>
      <c r="R35" s="45"/>
    </row>
    <row r="36" spans="1:18" s="46" customFormat="1" ht="9.6" customHeight="1">
      <c r="A36" s="48"/>
      <c r="B36" s="49"/>
      <c r="C36" s="49"/>
      <c r="D36" s="49"/>
      <c r="E36" s="40"/>
      <c r="F36" s="40"/>
      <c r="G36" s="50"/>
      <c r="H36" s="51" t="s">
        <v>13</v>
      </c>
      <c r="I36" s="52" t="s">
        <v>65</v>
      </c>
      <c r="J36" s="53" t="str">
        <f>UPPER(IF(OR(I36="a",I36="as"),E35,IF(OR(I36="b",I36="bs"),E37,)))</f>
        <v>CATTER</v>
      </c>
      <c r="K36" s="64"/>
      <c r="L36" s="40"/>
      <c r="M36" s="61"/>
      <c r="N36" s="61"/>
      <c r="O36" s="61"/>
      <c r="P36" s="43"/>
      <c r="Q36" s="44"/>
      <c r="R36" s="45"/>
    </row>
    <row r="37" spans="1:18" s="46" customFormat="1" ht="9.6" customHeight="1">
      <c r="A37" s="35">
        <v>16</v>
      </c>
      <c r="B37" s="36">
        <f>IF($D37="","",VLOOKUP($D37,'[7]Boys Si Main Draw Prep'!$A$7:$P$22,15))</f>
        <v>0</v>
      </c>
      <c r="C37" s="36">
        <f>IF($D37="","",VLOOKUP($D37,'[7]Boys Si Main Draw Prep'!$A$7:$P$22,16))</f>
        <v>0</v>
      </c>
      <c r="D37" s="37">
        <v>2</v>
      </c>
      <c r="E37" s="38" t="str">
        <f>UPPER(IF($D37="","",VLOOKUP($D37,'[7]Boys Si Main Draw Prep'!$A$7:$P$22,2)))</f>
        <v>CATTER</v>
      </c>
      <c r="F37" s="38" t="str">
        <f>IF($D37="","",VLOOKUP($D37,'[7]Boys Si Main Draw Prep'!$A$7:$P$22,3))</f>
        <v>AIDAN</v>
      </c>
      <c r="G37" s="36"/>
      <c r="H37" s="38">
        <f>IF($D37="","",VLOOKUP($D37,'[7]Boys Si Main Draw Prep'!$A$7:$P$22,4))</f>
        <v>0</v>
      </c>
      <c r="I37" s="65"/>
      <c r="J37" s="40"/>
      <c r="K37" s="40"/>
      <c r="L37" s="40"/>
      <c r="M37" s="61"/>
      <c r="N37" s="61"/>
      <c r="O37" s="61"/>
      <c r="P37" s="43"/>
      <c r="Q37" s="44"/>
      <c r="R37" s="45"/>
    </row>
    <row r="38" spans="1:18" s="46" customFormat="1" ht="9.6" customHeight="1">
      <c r="A38" s="72"/>
      <c r="B38" s="49"/>
      <c r="C38" s="49"/>
      <c r="D38" s="49"/>
      <c r="E38" s="66"/>
      <c r="F38" s="66"/>
      <c r="G38" s="73"/>
      <c r="H38" s="40"/>
      <c r="I38" s="58"/>
      <c r="J38" s="40"/>
      <c r="K38" s="40"/>
      <c r="L38" s="40"/>
      <c r="M38" s="61"/>
      <c r="N38" s="61"/>
      <c r="O38" s="61"/>
      <c r="P38" s="43"/>
      <c r="Q38" s="44"/>
      <c r="R38" s="45"/>
    </row>
    <row r="39" spans="1:18" s="46" customFormat="1" ht="9.6" customHeight="1">
      <c r="A39" s="74"/>
      <c r="B39" s="75"/>
      <c r="C39" s="75"/>
      <c r="D39" s="49"/>
      <c r="E39" s="75"/>
      <c r="F39" s="75"/>
      <c r="G39" s="75"/>
      <c r="H39" s="75"/>
      <c r="I39" s="49"/>
      <c r="J39" s="75"/>
      <c r="K39" s="75"/>
      <c r="L39" s="75"/>
      <c r="M39" s="76"/>
      <c r="N39" s="76"/>
      <c r="O39" s="76"/>
      <c r="P39" s="43"/>
      <c r="Q39" s="44"/>
      <c r="R39" s="45"/>
    </row>
    <row r="40" spans="1:18" s="46" customFormat="1" ht="9.6" customHeight="1">
      <c r="A40" s="72"/>
      <c r="B40" s="49"/>
      <c r="C40" s="49"/>
      <c r="D40" s="49"/>
      <c r="E40" s="75"/>
      <c r="F40" s="75"/>
      <c r="H40" s="77"/>
      <c r="I40" s="49"/>
      <c r="J40" s="75"/>
      <c r="K40" s="75"/>
      <c r="L40" s="75"/>
      <c r="M40" s="76"/>
      <c r="N40" s="76"/>
      <c r="O40" s="76"/>
      <c r="P40" s="43"/>
      <c r="Q40" s="44"/>
      <c r="R40" s="45"/>
    </row>
    <row r="41" spans="1:18" s="46" customFormat="1" ht="9.6" hidden="1" customHeight="1">
      <c r="A41" s="72"/>
      <c r="B41" s="75"/>
      <c r="C41" s="75"/>
      <c r="D41" s="49"/>
      <c r="E41" s="75"/>
      <c r="F41" s="75"/>
      <c r="G41" s="75"/>
      <c r="H41" s="75"/>
      <c r="I41" s="49"/>
      <c r="J41" s="75"/>
      <c r="K41" s="78"/>
      <c r="L41" s="75"/>
      <c r="M41" s="76"/>
      <c r="N41" s="76"/>
      <c r="O41" s="76"/>
      <c r="P41" s="43"/>
      <c r="Q41" s="44"/>
      <c r="R41" s="45"/>
    </row>
    <row r="42" spans="1:18" s="46" customFormat="1" ht="9.6" hidden="1" customHeight="1">
      <c r="A42" s="72"/>
      <c r="B42" s="49"/>
      <c r="C42" s="49"/>
      <c r="D42" s="49"/>
      <c r="E42" s="75"/>
      <c r="F42" s="75"/>
      <c r="H42" s="75"/>
      <c r="I42" s="49"/>
      <c r="J42" s="77"/>
      <c r="K42" s="49"/>
      <c r="L42" s="75"/>
      <c r="M42" s="76"/>
      <c r="N42" s="76"/>
      <c r="O42" s="76"/>
      <c r="P42" s="43"/>
      <c r="Q42" s="44"/>
      <c r="R42" s="45"/>
    </row>
    <row r="43" spans="1:18" s="46" customFormat="1" ht="9.6" hidden="1" customHeight="1">
      <c r="A43" s="72"/>
      <c r="B43" s="75"/>
      <c r="C43" s="75"/>
      <c r="D43" s="49"/>
      <c r="E43" s="75"/>
      <c r="F43" s="75"/>
      <c r="G43" s="75"/>
      <c r="H43" s="75"/>
      <c r="I43" s="49"/>
      <c r="J43" s="75"/>
      <c r="K43" s="75"/>
      <c r="L43" s="75"/>
      <c r="M43" s="76"/>
      <c r="N43" s="76"/>
      <c r="O43" s="76"/>
      <c r="P43" s="43"/>
      <c r="Q43" s="44"/>
      <c r="R43" s="79"/>
    </row>
    <row r="44" spans="1:18" s="46" customFormat="1" ht="9.6" hidden="1" customHeight="1">
      <c r="A44" s="72"/>
      <c r="B44" s="49"/>
      <c r="C44" s="49"/>
      <c r="D44" s="49"/>
      <c r="E44" s="75"/>
      <c r="F44" s="75"/>
      <c r="H44" s="77"/>
      <c r="I44" s="49"/>
      <c r="J44" s="75"/>
      <c r="K44" s="75"/>
      <c r="L44" s="75"/>
      <c r="M44" s="76"/>
      <c r="N44" s="76"/>
      <c r="O44" s="76"/>
      <c r="P44" s="43"/>
      <c r="Q44" s="44"/>
      <c r="R44" s="45"/>
    </row>
    <row r="45" spans="1:18" s="46" customFormat="1" ht="9.6" hidden="1" customHeight="1">
      <c r="A45" s="72"/>
      <c r="B45" s="75"/>
      <c r="C45" s="75"/>
      <c r="D45" s="49"/>
      <c r="E45" s="75"/>
      <c r="F45" s="75"/>
      <c r="G45" s="75"/>
      <c r="H45" s="75"/>
      <c r="I45" s="49"/>
      <c r="J45" s="75"/>
      <c r="K45" s="75"/>
      <c r="L45" s="75"/>
      <c r="M45" s="76"/>
      <c r="N45" s="76"/>
      <c r="O45" s="76"/>
      <c r="P45" s="43"/>
      <c r="Q45" s="44"/>
      <c r="R45" s="45"/>
    </row>
    <row r="46" spans="1:18" s="46" customFormat="1" ht="9.6" hidden="1" customHeight="1">
      <c r="A46" s="72"/>
      <c r="B46" s="49"/>
      <c r="C46" s="49"/>
      <c r="D46" s="49"/>
      <c r="E46" s="75"/>
      <c r="F46" s="75"/>
      <c r="H46" s="75"/>
      <c r="I46" s="49"/>
      <c r="J46" s="75"/>
      <c r="K46" s="75"/>
      <c r="L46" s="77"/>
      <c r="M46" s="49"/>
      <c r="N46" s="75"/>
      <c r="O46" s="76"/>
      <c r="P46" s="43"/>
      <c r="Q46" s="44"/>
      <c r="R46" s="45"/>
    </row>
    <row r="47" spans="1:18" s="46" customFormat="1" ht="9.6" hidden="1" customHeight="1">
      <c r="A47" s="72"/>
      <c r="B47" s="75"/>
      <c r="C47" s="75"/>
      <c r="D47" s="49"/>
      <c r="E47" s="75"/>
      <c r="F47" s="75"/>
      <c r="G47" s="75"/>
      <c r="H47" s="75"/>
      <c r="I47" s="49"/>
      <c r="J47" s="75"/>
      <c r="K47" s="75"/>
      <c r="L47" s="75"/>
      <c r="M47" s="76"/>
      <c r="N47" s="75"/>
      <c r="O47" s="76"/>
      <c r="P47" s="43"/>
      <c r="Q47" s="44"/>
      <c r="R47" s="45"/>
    </row>
    <row r="48" spans="1:18" s="46" customFormat="1" ht="9.6" hidden="1" customHeight="1">
      <c r="A48" s="72"/>
      <c r="B48" s="49"/>
      <c r="C48" s="49"/>
      <c r="D48" s="49"/>
      <c r="E48" s="75"/>
      <c r="F48" s="75"/>
      <c r="H48" s="77"/>
      <c r="I48" s="49"/>
      <c r="J48" s="75"/>
      <c r="K48" s="75"/>
      <c r="L48" s="75"/>
      <c r="M48" s="76"/>
      <c r="N48" s="76"/>
      <c r="O48" s="76"/>
      <c r="P48" s="43"/>
      <c r="Q48" s="44"/>
      <c r="R48" s="45"/>
    </row>
    <row r="49" spans="1:18" s="46" customFormat="1" ht="9.6" hidden="1" customHeight="1">
      <c r="A49" s="72"/>
      <c r="B49" s="75"/>
      <c r="C49" s="75"/>
      <c r="D49" s="49"/>
      <c r="E49" s="75"/>
      <c r="F49" s="75"/>
      <c r="G49" s="75"/>
      <c r="H49" s="75"/>
      <c r="I49" s="49"/>
      <c r="J49" s="75"/>
      <c r="K49" s="78"/>
      <c r="L49" s="75"/>
      <c r="M49" s="76"/>
      <c r="N49" s="76"/>
      <c r="O49" s="76"/>
      <c r="P49" s="43"/>
      <c r="Q49" s="44"/>
      <c r="R49" s="45"/>
    </row>
    <row r="50" spans="1:18" s="46" customFormat="1" ht="9.6" hidden="1" customHeight="1">
      <c r="A50" s="72"/>
      <c r="B50" s="49"/>
      <c r="C50" s="49"/>
      <c r="D50" s="49"/>
      <c r="E50" s="75"/>
      <c r="F50" s="75"/>
      <c r="H50" s="75"/>
      <c r="I50" s="49"/>
      <c r="J50" s="77"/>
      <c r="K50" s="49"/>
      <c r="L50" s="75"/>
      <c r="M50" s="76"/>
      <c r="N50" s="76"/>
      <c r="O50" s="76"/>
      <c r="P50" s="43"/>
      <c r="Q50" s="44"/>
      <c r="R50" s="45"/>
    </row>
    <row r="51" spans="1:18" s="46" customFormat="1" ht="9.6" hidden="1" customHeight="1">
      <c r="A51" s="72"/>
      <c r="B51" s="75"/>
      <c r="C51" s="75"/>
      <c r="D51" s="49"/>
      <c r="E51" s="75"/>
      <c r="F51" s="75"/>
      <c r="G51" s="75"/>
      <c r="H51" s="75"/>
      <c r="I51" s="49"/>
      <c r="J51" s="75"/>
      <c r="K51" s="75"/>
      <c r="L51" s="75"/>
      <c r="M51" s="76"/>
      <c r="N51" s="76"/>
      <c r="O51" s="76"/>
      <c r="P51" s="43"/>
      <c r="Q51" s="44"/>
      <c r="R51" s="45"/>
    </row>
    <row r="52" spans="1:18" s="46" customFormat="1" ht="9.6" hidden="1" customHeight="1">
      <c r="A52" s="72"/>
      <c r="B52" s="49"/>
      <c r="C52" s="49"/>
      <c r="D52" s="49"/>
      <c r="E52" s="75"/>
      <c r="F52" s="75"/>
      <c r="H52" s="77"/>
      <c r="I52" s="49"/>
      <c r="J52" s="75"/>
      <c r="K52" s="75"/>
      <c r="L52" s="75"/>
      <c r="M52" s="76"/>
      <c r="N52" s="76"/>
      <c r="O52" s="76"/>
      <c r="P52" s="43"/>
      <c r="Q52" s="44"/>
      <c r="R52" s="45"/>
    </row>
    <row r="53" spans="1:18" s="46" customFormat="1" ht="9.6" hidden="1" customHeight="1">
      <c r="A53" s="74"/>
      <c r="B53" s="75"/>
      <c r="C53" s="75"/>
      <c r="D53" s="49"/>
      <c r="E53" s="75"/>
      <c r="F53" s="75"/>
      <c r="G53" s="75"/>
      <c r="H53" s="75"/>
      <c r="I53" s="49"/>
      <c r="J53" s="75"/>
      <c r="K53" s="75"/>
      <c r="L53" s="75"/>
      <c r="M53" s="75"/>
      <c r="N53" s="41"/>
      <c r="O53" s="41"/>
      <c r="P53" s="43"/>
      <c r="Q53" s="44"/>
      <c r="R53" s="45"/>
    </row>
    <row r="54" spans="1:18" s="46" customFormat="1" ht="9.6" hidden="1" customHeight="1">
      <c r="A54" s="72"/>
      <c r="B54" s="49"/>
      <c r="C54" s="49"/>
      <c r="D54" s="49"/>
      <c r="E54" s="66"/>
      <c r="F54" s="66"/>
      <c r="G54" s="73"/>
      <c r="H54" s="40"/>
      <c r="I54" s="58"/>
      <c r="J54" s="40"/>
      <c r="K54" s="40"/>
      <c r="L54" s="40"/>
      <c r="M54" s="61"/>
      <c r="N54" s="61"/>
      <c r="O54" s="61"/>
      <c r="P54" s="43"/>
      <c r="Q54" s="44"/>
      <c r="R54" s="45"/>
    </row>
    <row r="55" spans="1:18" s="46" customFormat="1" ht="9.6" hidden="1" customHeight="1">
      <c r="A55" s="74"/>
      <c r="B55" s="75"/>
      <c r="C55" s="75"/>
      <c r="D55" s="49"/>
      <c r="E55" s="75"/>
      <c r="F55" s="75"/>
      <c r="G55" s="75"/>
      <c r="H55" s="75"/>
      <c r="I55" s="49"/>
      <c r="J55" s="75"/>
      <c r="K55" s="75"/>
      <c r="L55" s="75"/>
      <c r="M55" s="76"/>
      <c r="N55" s="76"/>
      <c r="O55" s="76"/>
      <c r="P55" s="43"/>
      <c r="Q55" s="44"/>
      <c r="R55" s="45"/>
    </row>
    <row r="56" spans="1:18" s="46" customFormat="1" ht="9.6" hidden="1" customHeight="1">
      <c r="A56" s="72"/>
      <c r="B56" s="49"/>
      <c r="C56" s="49"/>
      <c r="D56" s="49"/>
      <c r="E56" s="75"/>
      <c r="F56" s="75"/>
      <c r="H56" s="77"/>
      <c r="I56" s="49"/>
      <c r="J56" s="75"/>
      <c r="K56" s="75"/>
      <c r="L56" s="75"/>
      <c r="M56" s="76"/>
      <c r="N56" s="76"/>
      <c r="O56" s="76"/>
      <c r="P56" s="43"/>
      <c r="Q56" s="44"/>
      <c r="R56" s="45"/>
    </row>
    <row r="57" spans="1:18" s="46" customFormat="1" ht="9.6" hidden="1" customHeight="1">
      <c r="A57" s="72"/>
      <c r="B57" s="75"/>
      <c r="C57" s="75"/>
      <c r="D57" s="49"/>
      <c r="E57" s="75"/>
      <c r="F57" s="75"/>
      <c r="G57" s="75"/>
      <c r="H57" s="75"/>
      <c r="I57" s="49"/>
      <c r="J57" s="75"/>
      <c r="K57" s="78"/>
      <c r="L57" s="75"/>
      <c r="M57" s="76"/>
      <c r="N57" s="76"/>
      <c r="O57" s="76"/>
      <c r="P57" s="43"/>
      <c r="Q57" s="44"/>
      <c r="R57" s="45"/>
    </row>
    <row r="58" spans="1:18" s="46" customFormat="1" ht="9.6" hidden="1" customHeight="1">
      <c r="A58" s="72"/>
      <c r="B58" s="49"/>
      <c r="C58" s="49"/>
      <c r="D58" s="49"/>
      <c r="E58" s="75"/>
      <c r="F58" s="75"/>
      <c r="H58" s="75"/>
      <c r="I58" s="49"/>
      <c r="J58" s="77"/>
      <c r="K58" s="49"/>
      <c r="L58" s="75"/>
      <c r="M58" s="76"/>
      <c r="N58" s="76"/>
      <c r="O58" s="76"/>
      <c r="P58" s="43"/>
      <c r="Q58" s="44"/>
      <c r="R58" s="45"/>
    </row>
    <row r="59" spans="1:18" s="46" customFormat="1" ht="9.6" hidden="1" customHeight="1">
      <c r="A59" s="72"/>
      <c r="B59" s="75"/>
      <c r="C59" s="75"/>
      <c r="D59" s="49"/>
      <c r="E59" s="75"/>
      <c r="F59" s="75"/>
      <c r="G59" s="75"/>
      <c r="H59" s="75"/>
      <c r="I59" s="49"/>
      <c r="J59" s="75"/>
      <c r="K59" s="75"/>
      <c r="L59" s="75"/>
      <c r="M59" s="76"/>
      <c r="N59" s="76"/>
      <c r="O59" s="76"/>
      <c r="P59" s="43"/>
      <c r="Q59" s="44"/>
      <c r="R59" s="79"/>
    </row>
    <row r="60" spans="1:18" s="46" customFormat="1" ht="9.6" hidden="1" customHeight="1">
      <c r="A60" s="72"/>
      <c r="B60" s="49"/>
      <c r="C60" s="49"/>
      <c r="D60" s="49"/>
      <c r="E60" s="75"/>
      <c r="F60" s="75"/>
      <c r="H60" s="77"/>
      <c r="I60" s="49"/>
      <c r="J60" s="75"/>
      <c r="K60" s="75"/>
      <c r="L60" s="75"/>
      <c r="M60" s="76"/>
      <c r="N60" s="76"/>
      <c r="O60" s="76"/>
      <c r="P60" s="43"/>
      <c r="Q60" s="44"/>
      <c r="R60" s="45"/>
    </row>
    <row r="61" spans="1:18" s="46" customFormat="1" ht="9.6" hidden="1" customHeight="1">
      <c r="A61" s="72"/>
      <c r="B61" s="75"/>
      <c r="C61" s="75"/>
      <c r="D61" s="49"/>
      <c r="E61" s="75"/>
      <c r="F61" s="75"/>
      <c r="G61" s="75"/>
      <c r="H61" s="75"/>
      <c r="I61" s="49"/>
      <c r="J61" s="75"/>
      <c r="K61" s="75"/>
      <c r="L61" s="75"/>
      <c r="M61" s="76"/>
      <c r="N61" s="76"/>
      <c r="O61" s="76"/>
      <c r="P61" s="43"/>
      <c r="Q61" s="44"/>
      <c r="R61" s="45"/>
    </row>
    <row r="62" spans="1:18" s="46" customFormat="1" ht="9.6" hidden="1" customHeight="1">
      <c r="A62" s="72"/>
      <c r="B62" s="49"/>
      <c r="C62" s="49"/>
      <c r="D62" s="49"/>
      <c r="E62" s="75"/>
      <c r="F62" s="75"/>
      <c r="H62" s="75"/>
      <c r="I62" s="49"/>
      <c r="J62" s="75"/>
      <c r="K62" s="75"/>
      <c r="L62" s="77"/>
      <c r="M62" s="49"/>
      <c r="N62" s="75"/>
      <c r="O62" s="76"/>
      <c r="P62" s="43"/>
      <c r="Q62" s="44"/>
      <c r="R62" s="45"/>
    </row>
    <row r="63" spans="1:18" s="46" customFormat="1" ht="9.6" hidden="1" customHeight="1">
      <c r="A63" s="72"/>
      <c r="B63" s="75"/>
      <c r="C63" s="75"/>
      <c r="D63" s="49"/>
      <c r="E63" s="75"/>
      <c r="F63" s="75"/>
      <c r="G63" s="75"/>
      <c r="H63" s="75"/>
      <c r="I63" s="49"/>
      <c r="J63" s="75"/>
      <c r="K63" s="75"/>
      <c r="L63" s="75"/>
      <c r="M63" s="76"/>
      <c r="N63" s="75"/>
      <c r="O63" s="76"/>
      <c r="P63" s="43"/>
      <c r="Q63" s="44"/>
      <c r="R63" s="45"/>
    </row>
    <row r="64" spans="1:18" s="46" customFormat="1" ht="9.6" hidden="1" customHeight="1">
      <c r="A64" s="72"/>
      <c r="B64" s="49"/>
      <c r="C64" s="49"/>
      <c r="D64" s="49"/>
      <c r="E64" s="75"/>
      <c r="F64" s="75"/>
      <c r="H64" s="77"/>
      <c r="I64" s="49"/>
      <c r="J64" s="75"/>
      <c r="K64" s="75"/>
      <c r="L64" s="75"/>
      <c r="M64" s="76"/>
      <c r="N64" s="76"/>
      <c r="O64" s="76"/>
      <c r="P64" s="43"/>
      <c r="Q64" s="44"/>
      <c r="R64" s="45"/>
    </row>
    <row r="65" spans="1:18" s="46" customFormat="1" ht="9.6" hidden="1" customHeight="1">
      <c r="A65" s="72"/>
      <c r="B65" s="75"/>
      <c r="C65" s="75"/>
      <c r="D65" s="49"/>
      <c r="E65" s="75"/>
      <c r="F65" s="75"/>
      <c r="G65" s="75"/>
      <c r="H65" s="75"/>
      <c r="I65" s="49"/>
      <c r="J65" s="75"/>
      <c r="K65" s="78"/>
      <c r="L65" s="75"/>
      <c r="M65" s="76"/>
      <c r="N65" s="76"/>
      <c r="O65" s="76"/>
      <c r="P65" s="43"/>
      <c r="Q65" s="44"/>
      <c r="R65" s="45"/>
    </row>
    <row r="66" spans="1:18" s="46" customFormat="1" ht="9.6" hidden="1" customHeight="1">
      <c r="A66" s="72"/>
      <c r="B66" s="49"/>
      <c r="C66" s="49"/>
      <c r="D66" s="49"/>
      <c r="E66" s="75"/>
      <c r="F66" s="75"/>
      <c r="H66" s="75"/>
      <c r="I66" s="49"/>
      <c r="J66" s="77"/>
      <c r="K66" s="49"/>
      <c r="L66" s="75"/>
      <c r="M66" s="76"/>
      <c r="N66" s="76"/>
      <c r="O66" s="76"/>
      <c r="P66" s="43"/>
      <c r="Q66" s="44"/>
      <c r="R66" s="45"/>
    </row>
    <row r="67" spans="1:18" s="46" customFormat="1" ht="9.6" hidden="1" customHeight="1">
      <c r="A67" s="72"/>
      <c r="B67" s="75"/>
      <c r="C67" s="75"/>
      <c r="D67" s="49"/>
      <c r="E67" s="75"/>
      <c r="F67" s="75"/>
      <c r="G67" s="75"/>
      <c r="H67" s="75"/>
      <c r="I67" s="49"/>
      <c r="J67" s="75"/>
      <c r="K67" s="75"/>
      <c r="L67" s="75"/>
      <c r="M67" s="76"/>
      <c r="N67" s="76"/>
      <c r="O67" s="76"/>
      <c r="P67" s="43"/>
      <c r="Q67" s="44"/>
      <c r="R67" s="45"/>
    </row>
    <row r="68" spans="1:18" s="46" customFormat="1" ht="9.6" hidden="1" customHeight="1">
      <c r="A68" s="72"/>
      <c r="B68" s="49"/>
      <c r="C68" s="49"/>
      <c r="D68" s="49"/>
      <c r="E68" s="75"/>
      <c r="F68" s="75"/>
      <c r="H68" s="77"/>
      <c r="I68" s="49"/>
      <c r="J68" s="75"/>
      <c r="K68" s="75"/>
      <c r="L68" s="75"/>
      <c r="M68" s="76"/>
      <c r="N68" s="76"/>
      <c r="O68" s="76"/>
      <c r="P68" s="43"/>
      <c r="Q68" s="44"/>
      <c r="R68" s="45"/>
    </row>
    <row r="69" spans="1:18" s="46" customFormat="1" ht="9.6" customHeight="1">
      <c r="A69" s="74"/>
      <c r="B69" s="75"/>
      <c r="C69" s="75"/>
      <c r="D69" s="49"/>
      <c r="E69" s="75"/>
      <c r="F69" s="75"/>
      <c r="G69" s="75"/>
      <c r="H69" s="75"/>
      <c r="I69" s="49"/>
      <c r="J69" s="75"/>
      <c r="K69" s="75"/>
      <c r="L69" s="75"/>
      <c r="M69" s="75"/>
      <c r="N69" s="41"/>
      <c r="O69" s="41"/>
      <c r="P69" s="43"/>
      <c r="Q69" s="44"/>
      <c r="R69" s="45"/>
    </row>
    <row r="70" spans="1:18" s="86" customFormat="1" ht="6.75" customHeight="1">
      <c r="A70" s="80"/>
      <c r="B70" s="80"/>
      <c r="C70" s="80"/>
      <c r="D70" s="80"/>
      <c r="E70" s="81"/>
      <c r="F70" s="81"/>
      <c r="G70" s="81"/>
      <c r="H70" s="81"/>
      <c r="I70" s="82"/>
      <c r="J70" s="83"/>
      <c r="K70" s="84"/>
      <c r="L70" s="83"/>
      <c r="M70" s="84"/>
      <c r="N70" s="83"/>
      <c r="O70" s="84"/>
      <c r="P70" s="83"/>
      <c r="Q70" s="84"/>
      <c r="R70" s="85"/>
    </row>
    <row r="71" spans="1:18" s="99" customFormat="1" ht="10.5" customHeight="1">
      <c r="A71" s="87" t="s">
        <v>23</v>
      </c>
      <c r="B71" s="88"/>
      <c r="C71" s="89"/>
      <c r="D71" s="90" t="s">
        <v>24</v>
      </c>
      <c r="E71" s="91" t="s">
        <v>25</v>
      </c>
      <c r="F71" s="90"/>
      <c r="G71" s="92"/>
      <c r="H71" s="93"/>
      <c r="I71" s="90" t="s">
        <v>24</v>
      </c>
      <c r="J71" s="91" t="s">
        <v>26</v>
      </c>
      <c r="K71" s="94"/>
      <c r="L71" s="91" t="s">
        <v>27</v>
      </c>
      <c r="M71" s="95"/>
      <c r="N71" s="96" t="s">
        <v>28</v>
      </c>
      <c r="O71" s="96"/>
      <c r="P71" s="97"/>
      <c r="Q71" s="98"/>
    </row>
    <row r="72" spans="1:18" s="99" customFormat="1" ht="9" customHeight="1">
      <c r="A72" s="100" t="s">
        <v>29</v>
      </c>
      <c r="B72" s="101"/>
      <c r="C72" s="102"/>
      <c r="D72" s="103">
        <v>1</v>
      </c>
      <c r="E72" s="104" t="str">
        <f>IF(D72&gt;$Q$79,,UPPER(VLOOKUP(D72,'[7]Boys Si Main Draw Prep'!$A$7:$R$134,2)))</f>
        <v>WEST</v>
      </c>
      <c r="F72" s="105"/>
      <c r="G72" s="104"/>
      <c r="H72" s="106"/>
      <c r="I72" s="107" t="s">
        <v>30</v>
      </c>
      <c r="J72" s="101"/>
      <c r="K72" s="108"/>
      <c r="L72" s="101"/>
      <c r="M72" s="109"/>
      <c r="N72" s="110" t="s">
        <v>31</v>
      </c>
      <c r="O72" s="111"/>
      <c r="P72" s="111"/>
      <c r="Q72" s="112"/>
    </row>
    <row r="73" spans="1:18" s="99" customFormat="1" ht="9" customHeight="1">
      <c r="A73" s="100" t="s">
        <v>32</v>
      </c>
      <c r="B73" s="101"/>
      <c r="C73" s="102"/>
      <c r="D73" s="103">
        <v>2</v>
      </c>
      <c r="E73" s="104" t="str">
        <f>IF(D73&gt;$Q$79,,UPPER(VLOOKUP(D73,'[7]Boys Si Main Draw Prep'!$A$7:$R$134,2)))</f>
        <v>CATTER</v>
      </c>
      <c r="F73" s="105"/>
      <c r="G73" s="104"/>
      <c r="H73" s="106"/>
      <c r="I73" s="107" t="s">
        <v>33</v>
      </c>
      <c r="J73" s="101"/>
      <c r="K73" s="108"/>
      <c r="L73" s="101"/>
      <c r="M73" s="109"/>
      <c r="N73" s="113"/>
      <c r="O73" s="114"/>
      <c r="P73" s="115"/>
      <c r="Q73" s="116"/>
    </row>
    <row r="74" spans="1:18" s="99" customFormat="1" ht="9" customHeight="1">
      <c r="A74" s="117" t="s">
        <v>34</v>
      </c>
      <c r="B74" s="115"/>
      <c r="C74" s="118"/>
      <c r="D74" s="103">
        <v>3</v>
      </c>
      <c r="E74" s="104" t="str">
        <f>IF(D74&gt;$Q$79,,UPPER(VLOOKUP(D74,'[7]Boys Si Main Draw Prep'!$A$7:$R$134,2)))</f>
        <v>VALDES</v>
      </c>
      <c r="F74" s="105"/>
      <c r="G74" s="104"/>
      <c r="H74" s="106"/>
      <c r="I74" s="107" t="s">
        <v>35</v>
      </c>
      <c r="J74" s="101"/>
      <c r="K74" s="108"/>
      <c r="L74" s="101"/>
      <c r="M74" s="109"/>
      <c r="N74" s="110" t="s">
        <v>36</v>
      </c>
      <c r="O74" s="111"/>
      <c r="P74" s="111"/>
      <c r="Q74" s="112"/>
    </row>
    <row r="75" spans="1:18" s="99" customFormat="1" ht="9" customHeight="1">
      <c r="A75" s="119"/>
      <c r="B75" s="26"/>
      <c r="C75" s="120"/>
      <c r="D75" s="103">
        <v>4</v>
      </c>
      <c r="E75" s="104" t="str">
        <f>IF(D75&gt;$Q$79,,UPPER(VLOOKUP(D75,'[7]Boys Si Main Draw Prep'!$A$7:$R$134,2)))</f>
        <v>JEARY</v>
      </c>
      <c r="F75" s="105"/>
      <c r="G75" s="104"/>
      <c r="H75" s="106"/>
      <c r="I75" s="107" t="s">
        <v>37</v>
      </c>
      <c r="J75" s="101"/>
      <c r="K75" s="108"/>
      <c r="L75" s="101"/>
      <c r="M75" s="109"/>
      <c r="N75" s="101"/>
      <c r="O75" s="108"/>
      <c r="P75" s="101"/>
      <c r="Q75" s="109"/>
    </row>
    <row r="76" spans="1:18" s="99" customFormat="1" ht="9" customHeight="1">
      <c r="A76" s="121" t="s">
        <v>38</v>
      </c>
      <c r="B76" s="122"/>
      <c r="C76" s="123"/>
      <c r="D76" s="103"/>
      <c r="E76" s="104"/>
      <c r="F76" s="105"/>
      <c r="G76" s="104"/>
      <c r="H76" s="106"/>
      <c r="I76" s="107" t="s">
        <v>39</v>
      </c>
      <c r="J76" s="101"/>
      <c r="K76" s="108"/>
      <c r="L76" s="101"/>
      <c r="M76" s="109"/>
      <c r="N76" s="115"/>
      <c r="O76" s="114"/>
      <c r="P76" s="115"/>
      <c r="Q76" s="116"/>
    </row>
    <row r="77" spans="1:18" s="99" customFormat="1" ht="9" customHeight="1">
      <c r="A77" s="100" t="s">
        <v>29</v>
      </c>
      <c r="B77" s="101"/>
      <c r="C77" s="102"/>
      <c r="D77" s="103"/>
      <c r="E77" s="104"/>
      <c r="F77" s="105"/>
      <c r="G77" s="104"/>
      <c r="H77" s="106"/>
      <c r="I77" s="107" t="s">
        <v>40</v>
      </c>
      <c r="J77" s="101"/>
      <c r="K77" s="108"/>
      <c r="L77" s="101"/>
      <c r="M77" s="109"/>
      <c r="N77" s="110" t="s">
        <v>41</v>
      </c>
      <c r="O77" s="111"/>
      <c r="P77" s="111"/>
      <c r="Q77" s="112"/>
    </row>
    <row r="78" spans="1:18" s="99" customFormat="1" ht="9" customHeight="1">
      <c r="A78" s="100" t="s">
        <v>42</v>
      </c>
      <c r="B78" s="101"/>
      <c r="C78" s="124"/>
      <c r="D78" s="103"/>
      <c r="E78" s="104"/>
      <c r="F78" s="105"/>
      <c r="G78" s="104"/>
      <c r="H78" s="106"/>
      <c r="I78" s="107" t="s">
        <v>43</v>
      </c>
      <c r="J78" s="101"/>
      <c r="K78" s="108"/>
      <c r="L78" s="101"/>
      <c r="M78" s="109"/>
      <c r="N78" s="101"/>
      <c r="O78" s="108"/>
      <c r="P78" s="101"/>
      <c r="Q78" s="109"/>
    </row>
    <row r="79" spans="1:18" s="99" customFormat="1" ht="9" customHeight="1">
      <c r="A79" s="117" t="s">
        <v>44</v>
      </c>
      <c r="B79" s="115"/>
      <c r="C79" s="125"/>
      <c r="D79" s="126"/>
      <c r="E79" s="127"/>
      <c r="F79" s="128"/>
      <c r="G79" s="127"/>
      <c r="H79" s="129"/>
      <c r="I79" s="130" t="s">
        <v>45</v>
      </c>
      <c r="J79" s="115"/>
      <c r="K79" s="114"/>
      <c r="L79" s="115"/>
      <c r="M79" s="116"/>
      <c r="N79" s="115" t="str">
        <f>Q4</f>
        <v>Lamech Kevin Clarke</v>
      </c>
      <c r="O79" s="114"/>
      <c r="P79" s="115"/>
      <c r="Q79" s="131">
        <f>MIN(4,'[7]Boys Si Main Draw Prep'!R5)</f>
        <v>4</v>
      </c>
    </row>
  </sheetData>
  <mergeCells count="2">
    <mergeCell ref="F3:L3"/>
    <mergeCell ref="A4:E4"/>
  </mergeCells>
  <conditionalFormatting sqref="F67:H67 F51:H51 F53:H53 F39:H39 F41:H41 F43:H43 F45:H45 F47:H47 G23 G25 G27 G29 G31 G33 G35 G37 F49:H49 F69:H69 F55:H55 F57:H57 F59:H59 F61:H61 F63:H63 F65:H65 G7 G9 G11 G13 G15 G17 G19 G21">
    <cfRule type="expression" dxfId="336" priority="14" stopIfTrue="1">
      <formula>AND($D7&lt;9,$C7&gt;0)</formula>
    </cfRule>
  </conditionalFormatting>
  <conditionalFormatting sqref="H40 H60 J50 H24 H48 H32 J58 H68 H36 H56 J66 H64 J10 L46 H28 L14 J18 J26 J34 L30 L62 H44 J42 H52 H8 H16 H20 H12 N22">
    <cfRule type="expression" dxfId="335" priority="11" stopIfTrue="1">
      <formula>AND($N$1="CU",H8="Umpire")</formula>
    </cfRule>
    <cfRule type="expression" dxfId="334" priority="12" stopIfTrue="1">
      <formula>AND($N$1="CU",H8&lt;&gt;"Umpire",I8&lt;&gt;"")</formula>
    </cfRule>
    <cfRule type="expression" dxfId="333" priority="13" stopIfTrue="1">
      <formula>AND($N$1="CU",H8&lt;&gt;"Umpire")</formula>
    </cfRule>
  </conditionalFormatting>
  <conditionalFormatting sqref="D53 D47 D45 D43 D41 D39 D69 D67 D49 D65 D63 D61 D59 D57 D55 D51">
    <cfRule type="expression" dxfId="332" priority="10" stopIfTrue="1">
      <formula>AND($D39&lt;9,$C39&gt;0)</formula>
    </cfRule>
  </conditionalFormatting>
  <conditionalFormatting sqref="E55 E57 E59 E61 E63 E65 E67 E69 E39 E41 E43 E45 E47 E49 E51 E53">
    <cfRule type="cellIs" dxfId="331" priority="8" stopIfTrue="1" operator="equal">
      <formula>"Bye"</formula>
    </cfRule>
    <cfRule type="expression" dxfId="330" priority="9" stopIfTrue="1">
      <formula>AND($D39&lt;9,$C39&gt;0)</formula>
    </cfRule>
  </conditionalFormatting>
  <conditionalFormatting sqref="L10 L18 L26 L34 N30 N62 L58 L66 N14 N46 L42 L50 P22 J8 J12 J16 J20 J24 J28 J32 J36 J56 J60 J64 J68 J40 J44 J48 J52">
    <cfRule type="expression" dxfId="329" priority="6" stopIfTrue="1">
      <formula>I8="as"</formula>
    </cfRule>
    <cfRule type="expression" dxfId="328" priority="7" stopIfTrue="1">
      <formula>I8="bs"</formula>
    </cfRule>
  </conditionalFormatting>
  <conditionalFormatting sqref="B7 B9 B11 B13 B15 B17 B19 B21 B23 B25 B27 B29 B31 B33 B35 B37 B55 B57 B59 B61 B63 B65 B67 B69 B39 B41 B43 B45 B47 B49 B51 B53">
    <cfRule type="cellIs" dxfId="327" priority="4" stopIfTrue="1" operator="equal">
      <formula>"QA"</formula>
    </cfRule>
    <cfRule type="cellIs" dxfId="326" priority="5" stopIfTrue="1" operator="equal">
      <formula>"DA"</formula>
    </cfRule>
  </conditionalFormatting>
  <conditionalFormatting sqref="I8 I12 I16 I20 I24 I28 I32 I36 M30 M14 K10 K34 Q79 K18 K26 O22">
    <cfRule type="expression" dxfId="325" priority="3" stopIfTrue="1">
      <formula>$N$1="CU"</formula>
    </cfRule>
  </conditionalFormatting>
  <conditionalFormatting sqref="E35 E37 E25 E33 E31 E29 E27 E23 E19 E21 E9 E17 E15 E13 E11 E7">
    <cfRule type="cellIs" dxfId="324" priority="2" stopIfTrue="1" operator="equal">
      <formula>"Bye"</formula>
    </cfRule>
  </conditionalFormatting>
  <conditionalFormatting sqref="D9 D7 D11 D13 D15 D17 D19 D21 D23 D25 D27 D29 D31 D33 D35 D37">
    <cfRule type="expression" dxfId="323" priority="1"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433070866141703" right="0.35433070866141703" top="0.643700787" bottom="0.39370078740157499" header="0" footer="0"/>
  <pageSetup paperSize="9" scale="99" orientation="landscape" horizontalDpi="4294967293" verticalDpi="4294967293"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sheetPr codeName="Sheet142">
    <tabColor rgb="FF0070C0"/>
    <pageSetUpPr fitToPage="1"/>
  </sheetPr>
  <dimension ref="A1:T79"/>
  <sheetViews>
    <sheetView showGridLines="0" showZeros="0" workbookViewId="0">
      <selection activeCell="W14" sqref="W14"/>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8" max="18" width="9.140625" hidden="1" customWidth="1"/>
    <col min="19" max="19" width="8.7109375" customWidth="1"/>
    <col min="20" max="20" width="9.140625" hidden="1" customWidth="1"/>
  </cols>
  <sheetData>
    <row r="1" spans="1:20" s="6" customFormat="1" ht="21.75" customHeight="1">
      <c r="A1" s="1">
        <f>'[8]Week SetUp'!$A$6</f>
        <v>0</v>
      </c>
      <c r="B1" s="1"/>
      <c r="C1" s="2"/>
      <c r="D1" s="2"/>
      <c r="E1" s="2"/>
      <c r="F1" s="2"/>
      <c r="G1" s="2"/>
      <c r="H1" s="2"/>
      <c r="I1" s="3"/>
      <c r="J1" s="4"/>
      <c r="K1" s="4"/>
      <c r="L1" s="5"/>
      <c r="M1" s="3"/>
      <c r="N1" s="3" t="s">
        <v>0</v>
      </c>
      <c r="O1" s="3"/>
      <c r="P1" s="2"/>
      <c r="Q1" s="3"/>
    </row>
    <row r="2" spans="1:20" s="11" customFormat="1" ht="36.75" customHeight="1">
      <c r="A2" s="7"/>
      <c r="B2" s="7"/>
      <c r="C2" s="7"/>
      <c r="D2" s="7"/>
      <c r="E2" s="7"/>
      <c r="F2" s="8"/>
      <c r="G2" s="9"/>
      <c r="H2" s="9"/>
      <c r="I2" s="10"/>
      <c r="J2" s="4"/>
      <c r="K2" s="4"/>
      <c r="L2" s="4"/>
      <c r="M2" s="10"/>
      <c r="N2" s="9"/>
      <c r="O2" s="10"/>
      <c r="P2" s="9"/>
      <c r="Q2" s="10"/>
    </row>
    <row r="3" spans="1:20" s="20" customFormat="1" ht="30" customHeight="1">
      <c r="A3" s="12" t="s">
        <v>1</v>
      </c>
      <c r="B3" s="12"/>
      <c r="C3" s="12"/>
      <c r="D3" s="12"/>
      <c r="E3" s="12"/>
      <c r="F3" s="14" t="s">
        <v>92</v>
      </c>
      <c r="G3" s="17"/>
      <c r="H3" s="17"/>
      <c r="I3" s="16"/>
      <c r="J3" s="15"/>
      <c r="K3" s="18"/>
      <c r="L3" s="12"/>
      <c r="M3" s="18"/>
      <c r="N3" s="12"/>
      <c r="O3" s="18"/>
      <c r="P3" s="12"/>
      <c r="Q3" s="19" t="s">
        <v>3</v>
      </c>
    </row>
    <row r="4" spans="1:20" s="25" customFormat="1" ht="16.5" customHeight="1" thickBot="1">
      <c r="A4" s="527" t="str">
        <f>'[8]Week SetUp'!$A$10</f>
        <v>13th - 18th December 2014</v>
      </c>
      <c r="B4" s="527"/>
      <c r="C4" s="527"/>
      <c r="D4" s="527"/>
      <c r="E4" s="527"/>
      <c r="F4" s="527"/>
      <c r="G4" s="527"/>
      <c r="H4" s="527"/>
      <c r="I4" s="21"/>
      <c r="J4" s="22">
        <f>'[8]Week SetUp'!$D$10</f>
        <v>0</v>
      </c>
      <c r="K4" s="21"/>
      <c r="L4" s="23">
        <f>'[8]Week SetUp'!$A$12</f>
        <v>0</v>
      </c>
      <c r="M4" s="21"/>
      <c r="N4" s="244"/>
      <c r="O4" s="245"/>
      <c r="P4" s="244"/>
      <c r="Q4" s="246" t="str">
        <f>'[8]Week SetUp'!$E$10</f>
        <v>Lamech Kevin Clarke</v>
      </c>
      <c r="R4" s="178"/>
      <c r="S4" s="178"/>
    </row>
    <row r="5" spans="1:20" s="20" customFormat="1" ht="12">
      <c r="A5" s="26"/>
      <c r="B5" s="484" t="s">
        <v>4</v>
      </c>
      <c r="C5" s="484" t="s">
        <v>5</v>
      </c>
      <c r="D5" s="484" t="s">
        <v>6</v>
      </c>
      <c r="E5" s="485" t="s">
        <v>7</v>
      </c>
      <c r="F5" s="485" t="s">
        <v>8</v>
      </c>
      <c r="G5" s="485"/>
      <c r="H5" s="485"/>
      <c r="I5" s="485"/>
      <c r="J5" s="484" t="s">
        <v>9</v>
      </c>
      <c r="K5" s="486"/>
      <c r="L5" s="484" t="s">
        <v>10</v>
      </c>
      <c r="M5" s="486"/>
      <c r="N5" s="484" t="s">
        <v>11</v>
      </c>
      <c r="O5" s="486"/>
      <c r="P5" s="484" t="s">
        <v>12</v>
      </c>
      <c r="Q5" s="27"/>
    </row>
    <row r="6" spans="1:20" s="20" customFormat="1" ht="3.75" customHeight="1" thickBot="1">
      <c r="A6" s="28"/>
      <c r="B6" s="29"/>
      <c r="C6" s="30"/>
      <c r="D6" s="29"/>
      <c r="E6" s="31"/>
      <c r="F6" s="31"/>
      <c r="G6" s="32"/>
      <c r="H6" s="31"/>
      <c r="I6" s="33"/>
      <c r="J6" s="29"/>
      <c r="K6" s="33"/>
      <c r="L6" s="29"/>
      <c r="M6" s="33"/>
      <c r="N6" s="29"/>
      <c r="O6" s="33"/>
      <c r="P6" s="29"/>
      <c r="Q6" s="34"/>
    </row>
    <row r="7" spans="1:20" s="46" customFormat="1" ht="10.5" customHeight="1">
      <c r="A7" s="35">
        <v>1</v>
      </c>
      <c r="B7" s="36">
        <f>IF($D7="","",VLOOKUP($D7,'[8]Boys Si Main Draw Prep'!$A$7:$P$22,15))</f>
        <v>0</v>
      </c>
      <c r="C7" s="36">
        <f>IF($D7="","",VLOOKUP($D7,'[8]Boys Si Main Draw Prep'!$A$7:$P$22,16))</f>
        <v>0</v>
      </c>
      <c r="D7" s="37">
        <v>1</v>
      </c>
      <c r="E7" s="38" t="str">
        <f>UPPER(IF($D7="","",VLOOKUP($D7,'[8]Boys Si Main Draw Prep'!$A$7:$P$22,2)))</f>
        <v>ANDREWS</v>
      </c>
      <c r="F7" s="38" t="str">
        <f>IF($D7="","",VLOOKUP($D7,'[8]Boys Si Main Draw Prep'!$A$7:$P$22,3))</f>
        <v>CHE</v>
      </c>
      <c r="G7" s="38"/>
      <c r="H7" s="38">
        <f>IF($D7="","",VLOOKUP($D7,'[8]Boys Si Main Draw Prep'!$A$7:$P$22,4))</f>
        <v>0</v>
      </c>
      <c r="I7" s="39"/>
      <c r="J7" s="40"/>
      <c r="K7" s="40"/>
      <c r="L7" s="40"/>
      <c r="M7" s="40"/>
      <c r="N7" s="41"/>
      <c r="O7" s="42"/>
      <c r="P7" s="43"/>
      <c r="Q7" s="44"/>
      <c r="R7" s="45"/>
      <c r="T7" s="47" t="str">
        <f>'[8]SetUp Officials'!P21</f>
        <v>Umpire</v>
      </c>
    </row>
    <row r="8" spans="1:20" s="46" customFormat="1" ht="9.6" customHeight="1">
      <c r="A8" s="48"/>
      <c r="B8" s="49"/>
      <c r="C8" s="49"/>
      <c r="D8" s="49"/>
      <c r="E8" s="40"/>
      <c r="F8" s="40"/>
      <c r="G8" s="50"/>
      <c r="H8" s="51" t="s">
        <v>13</v>
      </c>
      <c r="I8" s="52" t="s">
        <v>14</v>
      </c>
      <c r="J8" s="53" t="str">
        <f>UPPER(IF(OR(I8="a",I8="as"),E7,IF(OR(I8="b",I8="bs"),E9,)))</f>
        <v>ANDREWS</v>
      </c>
      <c r="K8" s="53"/>
      <c r="L8" s="40"/>
      <c r="M8" s="40"/>
      <c r="N8" s="41"/>
      <c r="O8" s="42"/>
      <c r="P8" s="43"/>
      <c r="Q8" s="44"/>
      <c r="R8" s="45"/>
      <c r="T8" s="54" t="str">
        <f>'[8]SetUp Officials'!P22</f>
        <v xml:space="preserve"> </v>
      </c>
    </row>
    <row r="9" spans="1:20" s="46" customFormat="1" ht="9.6" customHeight="1">
      <c r="A9" s="48">
        <v>2</v>
      </c>
      <c r="B9" s="36">
        <f>IF($D9="","",VLOOKUP($D9,'[8]Boys Si Main Draw Prep'!$A$7:$P$22,15))</f>
        <v>0</v>
      </c>
      <c r="C9" s="36">
        <f>IF($D9="","",VLOOKUP($D9,'[8]Boys Si Main Draw Prep'!$A$7:$P$22,16))</f>
        <v>0</v>
      </c>
      <c r="D9" s="37">
        <v>16</v>
      </c>
      <c r="E9" s="36" t="str">
        <f>UPPER(IF($D9="","",VLOOKUP($D9,'[8]Boys Si Main Draw Prep'!$A$7:$P$22,2)))</f>
        <v>VALDEZ</v>
      </c>
      <c r="F9" s="36" t="str">
        <f>IF($D9="","",VLOOKUP($D9,'[8]Boys Si Main Draw Prep'!$A$7:$P$22,3))</f>
        <v>NATHAN</v>
      </c>
      <c r="G9" s="36"/>
      <c r="H9" s="36">
        <f>IF($D9="","",VLOOKUP($D9,'[8]Boys Si Main Draw Prep'!$A$7:$P$22,4))</f>
        <v>0</v>
      </c>
      <c r="I9" s="55"/>
      <c r="J9" s="40" t="s">
        <v>93</v>
      </c>
      <c r="K9" s="56"/>
      <c r="L9" s="40"/>
      <c r="M9" s="40"/>
      <c r="N9" s="41"/>
      <c r="O9" s="42"/>
      <c r="P9" s="43"/>
      <c r="Q9" s="44"/>
      <c r="R9" s="45"/>
      <c r="T9" s="54" t="str">
        <f>'[8]SetUp Officials'!P23</f>
        <v xml:space="preserve"> </v>
      </c>
    </row>
    <row r="10" spans="1:20" s="46" customFormat="1" ht="9.6" customHeight="1">
      <c r="A10" s="48"/>
      <c r="B10" s="49"/>
      <c r="C10" s="49"/>
      <c r="D10" s="57"/>
      <c r="E10" s="40"/>
      <c r="F10" s="40"/>
      <c r="G10" s="50"/>
      <c r="H10" s="40"/>
      <c r="I10" s="58"/>
      <c r="J10" s="51" t="s">
        <v>13</v>
      </c>
      <c r="K10" s="59" t="s">
        <v>14</v>
      </c>
      <c r="L10" s="53" t="str">
        <f>UPPER(IF(OR(K10="a",K10="as"),J8,IF(OR(K10="b",K10="bs"),J12,)))</f>
        <v>ANDREWS</v>
      </c>
      <c r="M10" s="60"/>
      <c r="N10" s="61"/>
      <c r="O10" s="61"/>
      <c r="P10" s="43"/>
      <c r="Q10" s="44"/>
      <c r="R10" s="45"/>
      <c r="T10" s="54" t="str">
        <f>'[8]SetUp Officials'!P24</f>
        <v xml:space="preserve"> </v>
      </c>
    </row>
    <row r="11" spans="1:20" s="46" customFormat="1" ht="9.6" customHeight="1">
      <c r="A11" s="48">
        <v>3</v>
      </c>
      <c r="B11" s="36">
        <f>IF($D11="","",VLOOKUP($D11,'[8]Boys Si Main Draw Prep'!$A$7:$P$22,15))</f>
        <v>0</v>
      </c>
      <c r="C11" s="36">
        <f>IF($D11="","",VLOOKUP($D11,'[8]Boys Si Main Draw Prep'!$A$7:$P$22,16))</f>
        <v>0</v>
      </c>
      <c r="D11" s="37">
        <v>11</v>
      </c>
      <c r="E11" s="36" t="str">
        <f>UPPER(IF($D11="","",VLOOKUP($D11,'[8]Boys Si Main Draw Prep'!$A$7:$P$22,2)))</f>
        <v>WILLIAMSON</v>
      </c>
      <c r="F11" s="36" t="str">
        <f>IF($D11="","",VLOOKUP($D11,'[8]Boys Si Main Draw Prep'!$A$7:$P$22,3))</f>
        <v>SHILOH</v>
      </c>
      <c r="G11" s="36"/>
      <c r="H11" s="36">
        <f>IF($D11="","",VLOOKUP($D11,'[8]Boys Si Main Draw Prep'!$A$7:$P$22,4))</f>
        <v>0</v>
      </c>
      <c r="I11" s="39"/>
      <c r="J11" s="40"/>
      <c r="K11" s="62"/>
      <c r="L11" s="40" t="s">
        <v>93</v>
      </c>
      <c r="M11" s="63"/>
      <c r="N11" s="61"/>
      <c r="O11" s="61"/>
      <c r="P11" s="43"/>
      <c r="Q11" s="44"/>
      <c r="R11" s="45"/>
      <c r="T11" s="54" t="str">
        <f>'[8]SetUp Officials'!P25</f>
        <v xml:space="preserve"> </v>
      </c>
    </row>
    <row r="12" spans="1:20" s="46" customFormat="1" ht="9.6" customHeight="1">
      <c r="A12" s="48"/>
      <c r="B12" s="49"/>
      <c r="C12" s="49"/>
      <c r="D12" s="57"/>
      <c r="E12" s="40"/>
      <c r="F12" s="40"/>
      <c r="G12" s="50"/>
      <c r="H12" s="51" t="s">
        <v>13</v>
      </c>
      <c r="I12" s="52" t="s">
        <v>17</v>
      </c>
      <c r="J12" s="53" t="str">
        <f>UPPER(IF(OR(I12="a",I12="as"),E11,IF(OR(I12="b",I12="bs"),E13,)))</f>
        <v>CRAWFORD</v>
      </c>
      <c r="K12" s="64"/>
      <c r="L12" s="40"/>
      <c r="M12" s="63"/>
      <c r="N12" s="61"/>
      <c r="O12" s="61"/>
      <c r="P12" s="43"/>
      <c r="Q12" s="44"/>
      <c r="R12" s="45"/>
      <c r="T12" s="54" t="str">
        <f>'[8]SetUp Officials'!P26</f>
        <v xml:space="preserve"> </v>
      </c>
    </row>
    <row r="13" spans="1:20" s="46" customFormat="1" ht="9.6" customHeight="1">
      <c r="A13" s="48">
        <v>4</v>
      </c>
      <c r="B13" s="36">
        <f>IF($D13="","",VLOOKUP($D13,'[8]Boys Si Main Draw Prep'!$A$7:$P$22,15))</f>
        <v>0</v>
      </c>
      <c r="C13" s="36">
        <f>IF($D13="","",VLOOKUP($D13,'[8]Boys Si Main Draw Prep'!$A$7:$P$22,16))</f>
        <v>0</v>
      </c>
      <c r="D13" s="37">
        <v>5</v>
      </c>
      <c r="E13" s="36" t="str">
        <f>UPPER(IF($D13="","",VLOOKUP($D13,'[8]Boys Si Main Draw Prep'!$A$7:$P$22,2)))</f>
        <v>CRAWFORD</v>
      </c>
      <c r="F13" s="36" t="str">
        <f>IF($D13="","",VLOOKUP($D13,'[8]Boys Si Main Draw Prep'!$A$7:$P$22,3))</f>
        <v>ANDRE</v>
      </c>
      <c r="G13" s="36"/>
      <c r="H13" s="36">
        <f>IF($D13="","",VLOOKUP($D13,'[8]Boys Si Main Draw Prep'!$A$7:$P$22,4))</f>
        <v>0</v>
      </c>
      <c r="I13" s="65"/>
      <c r="J13" s="40" t="s">
        <v>94</v>
      </c>
      <c r="K13" s="40"/>
      <c r="L13" s="40"/>
      <c r="M13" s="63"/>
      <c r="N13" s="61"/>
      <c r="O13" s="61"/>
      <c r="P13" s="43"/>
      <c r="Q13" s="44"/>
      <c r="R13" s="45"/>
      <c r="T13" s="54" t="str">
        <f>'[8]SetUp Officials'!P27</f>
        <v xml:space="preserve"> </v>
      </c>
    </row>
    <row r="14" spans="1:20" s="46" customFormat="1" ht="9.6" customHeight="1">
      <c r="A14" s="48"/>
      <c r="B14" s="49"/>
      <c r="C14" s="49"/>
      <c r="D14" s="57"/>
      <c r="E14" s="40"/>
      <c r="F14" s="40"/>
      <c r="G14" s="50"/>
      <c r="H14" s="66"/>
      <c r="I14" s="58"/>
      <c r="J14" s="40"/>
      <c r="K14" s="40"/>
      <c r="L14" s="51" t="s">
        <v>13</v>
      </c>
      <c r="M14" s="59" t="s">
        <v>14</v>
      </c>
      <c r="N14" s="53" t="str">
        <f>UPPER(IF(OR(M14="a",M14="as"),L10,IF(OR(M14="b",M14="bs"),L18,)))</f>
        <v>ANDREWS</v>
      </c>
      <c r="O14" s="60"/>
      <c r="P14" s="43"/>
      <c r="Q14" s="44"/>
      <c r="R14" s="45"/>
      <c r="T14" s="54" t="str">
        <f>'[8]SetUp Officials'!P28</f>
        <v xml:space="preserve"> </v>
      </c>
    </row>
    <row r="15" spans="1:20" s="46" customFormat="1" ht="9.6" customHeight="1">
      <c r="A15" s="35">
        <v>5</v>
      </c>
      <c r="B15" s="36">
        <f>IF($D15="","",VLOOKUP($D15,'[8]Boys Si Main Draw Prep'!$A$7:$P$22,15))</f>
        <v>0</v>
      </c>
      <c r="C15" s="36">
        <f>IF($D15="","",VLOOKUP($D15,'[8]Boys Si Main Draw Prep'!$A$7:$P$22,16))</f>
        <v>0</v>
      </c>
      <c r="D15" s="37">
        <v>3</v>
      </c>
      <c r="E15" s="38" t="str">
        <f>UPPER(IF($D15="","",VLOOKUP($D15,'[8]Boys Si Main Draw Prep'!$A$7:$P$22,2)))</f>
        <v>VON WALDAU</v>
      </c>
      <c r="F15" s="38" t="str">
        <f>IF($D15="","",VLOOKUP($D15,'[8]Boys Si Main Draw Prep'!$A$7:$P$22,3))</f>
        <v>FLYNN</v>
      </c>
      <c r="G15" s="38"/>
      <c r="H15" s="38">
        <f>IF($D15="","",VLOOKUP($D15,'[8]Boys Si Main Draw Prep'!$A$7:$P$22,4))</f>
        <v>0</v>
      </c>
      <c r="I15" s="67"/>
      <c r="J15" s="40"/>
      <c r="K15" s="40"/>
      <c r="L15" s="40"/>
      <c r="M15" s="63"/>
      <c r="N15" s="40" t="s">
        <v>204</v>
      </c>
      <c r="O15" s="63"/>
      <c r="P15" s="43"/>
      <c r="Q15" s="44"/>
      <c r="R15" s="45"/>
      <c r="T15" s="54" t="str">
        <f>'[8]SetUp Officials'!P29</f>
        <v xml:space="preserve"> </v>
      </c>
    </row>
    <row r="16" spans="1:20" s="46" customFormat="1" ht="9.6" customHeight="1" thickBot="1">
      <c r="A16" s="48"/>
      <c r="B16" s="49"/>
      <c r="C16" s="49"/>
      <c r="D16" s="57"/>
      <c r="E16" s="40"/>
      <c r="F16" s="40"/>
      <c r="G16" s="50"/>
      <c r="H16" s="51" t="s">
        <v>13</v>
      </c>
      <c r="I16" s="52" t="s">
        <v>17</v>
      </c>
      <c r="J16" s="53" t="str">
        <f>UPPER(IF(OR(I16="a",I16="as"),E15,IF(OR(I16="b",I16="bs"),E17,)))</f>
        <v>RAMKISSOON</v>
      </c>
      <c r="K16" s="53"/>
      <c r="L16" s="40"/>
      <c r="M16" s="63"/>
      <c r="N16" s="61"/>
      <c r="O16" s="63"/>
      <c r="P16" s="43"/>
      <c r="Q16" s="44"/>
      <c r="R16" s="45"/>
      <c r="T16" s="70" t="str">
        <f>'[8]SetUp Officials'!P30</f>
        <v>None</v>
      </c>
    </row>
    <row r="17" spans="1:18" s="46" customFormat="1" ht="9.6" customHeight="1">
      <c r="A17" s="48">
        <v>6</v>
      </c>
      <c r="B17" s="36">
        <f>IF($D17="","",VLOOKUP($D17,'[8]Boys Si Main Draw Prep'!$A$7:$P$22,15))</f>
        <v>0</v>
      </c>
      <c r="C17" s="36">
        <f>IF($D17="","",VLOOKUP($D17,'[8]Boys Si Main Draw Prep'!$A$7:$P$22,16))</f>
        <v>0</v>
      </c>
      <c r="D17" s="37">
        <v>7</v>
      </c>
      <c r="E17" s="36" t="str">
        <f>UPPER(IF($D17="","",VLOOKUP($D17,'[8]Boys Si Main Draw Prep'!$A$7:$P$22,2)))</f>
        <v>RAMKISSOON</v>
      </c>
      <c r="F17" s="36" t="str">
        <f>IF($D17="","",VLOOKUP($D17,'[8]Boys Si Main Draw Prep'!$A$7:$P$22,3))</f>
        <v>ADAM</v>
      </c>
      <c r="G17" s="36"/>
      <c r="H17" s="36">
        <f>IF($D17="","",VLOOKUP($D17,'[8]Boys Si Main Draw Prep'!$A$7:$P$22,4))</f>
        <v>0</v>
      </c>
      <c r="I17" s="55"/>
      <c r="J17" s="40" t="s">
        <v>95</v>
      </c>
      <c r="K17" s="56"/>
      <c r="L17" s="40"/>
      <c r="M17" s="63"/>
      <c r="N17" s="61"/>
      <c r="O17" s="63"/>
      <c r="P17" s="43"/>
      <c r="Q17" s="44"/>
      <c r="R17" s="45"/>
    </row>
    <row r="18" spans="1:18" s="46" customFormat="1" ht="9.6" customHeight="1">
      <c r="A18" s="48"/>
      <c r="B18" s="49"/>
      <c r="C18" s="49"/>
      <c r="D18" s="57"/>
      <c r="E18" s="40"/>
      <c r="F18" s="40"/>
      <c r="G18" s="50"/>
      <c r="H18" s="40"/>
      <c r="I18" s="58"/>
      <c r="J18" s="51" t="s">
        <v>13</v>
      </c>
      <c r="K18" s="59" t="s">
        <v>18</v>
      </c>
      <c r="L18" s="53" t="str">
        <f>UPPER(IF(OR(K18="a",K18="as"),J16,IF(OR(K18="b",K18="bs"),J20,)))</f>
        <v>RAMKISSOON</v>
      </c>
      <c r="M18" s="71"/>
      <c r="N18" s="61"/>
      <c r="O18" s="63"/>
      <c r="P18" s="43"/>
      <c r="Q18" s="44"/>
      <c r="R18" s="45"/>
    </row>
    <row r="19" spans="1:18" s="46" customFormat="1" ht="9.6" customHeight="1">
      <c r="A19" s="48">
        <v>7</v>
      </c>
      <c r="B19" s="36">
        <f>IF($D19="","",VLOOKUP($D19,'[8]Boys Si Main Draw Prep'!$A$7:$P$22,15))</f>
        <v>0</v>
      </c>
      <c r="C19" s="36">
        <f>IF($D19="","",VLOOKUP($D19,'[8]Boys Si Main Draw Prep'!$A$7:$P$22,16))</f>
        <v>0</v>
      </c>
      <c r="D19" s="37">
        <v>10</v>
      </c>
      <c r="E19" s="36" t="str">
        <f>UPPER(IF($D19="","",VLOOKUP($D19,'[8]Boys Si Main Draw Prep'!$A$7:$P$22,2)))</f>
        <v>CHAN</v>
      </c>
      <c r="F19" s="36" t="str">
        <f>IF($D19="","",VLOOKUP($D19,'[8]Boys Si Main Draw Prep'!$A$7:$P$22,3))</f>
        <v>AARON</v>
      </c>
      <c r="G19" s="36"/>
      <c r="H19" s="36">
        <f>IF($D19="","",VLOOKUP($D19,'[8]Boys Si Main Draw Prep'!$A$7:$P$22,4))</f>
        <v>0</v>
      </c>
      <c r="I19" s="39"/>
      <c r="J19" s="40"/>
      <c r="K19" s="62"/>
      <c r="L19" s="205" t="s">
        <v>96</v>
      </c>
      <c r="M19" s="61"/>
      <c r="N19" s="61"/>
      <c r="O19" s="63"/>
      <c r="P19" s="43"/>
      <c r="Q19" s="44"/>
      <c r="R19" s="45"/>
    </row>
    <row r="20" spans="1:18" s="46" customFormat="1" ht="9.6" customHeight="1">
      <c r="A20" s="48"/>
      <c r="B20" s="49"/>
      <c r="C20" s="49"/>
      <c r="D20" s="49"/>
      <c r="E20" s="40"/>
      <c r="F20" s="40"/>
      <c r="G20" s="50"/>
      <c r="H20" s="51" t="s">
        <v>13</v>
      </c>
      <c r="I20" s="52" t="s">
        <v>17</v>
      </c>
      <c r="J20" s="53" t="str">
        <f>UPPER(IF(OR(I20="a",I20="as"),E19,IF(OR(I20="b",I20="bs"),E21,)))</f>
        <v>CARTER</v>
      </c>
      <c r="K20" s="64"/>
      <c r="L20" s="40"/>
      <c r="M20" s="61"/>
      <c r="N20" s="61"/>
      <c r="O20" s="63"/>
      <c r="P20" s="43"/>
      <c r="Q20" s="44"/>
      <c r="R20" s="45"/>
    </row>
    <row r="21" spans="1:18" s="46" customFormat="1" ht="9.6" customHeight="1">
      <c r="A21" s="48">
        <v>8</v>
      </c>
      <c r="B21" s="36">
        <f>IF($D21="","",VLOOKUP($D21,'[8]Boys Si Main Draw Prep'!$A$7:$P$22,15))</f>
        <v>0</v>
      </c>
      <c r="C21" s="36">
        <f>IF($D21="","",VLOOKUP($D21,'[8]Boys Si Main Draw Prep'!$A$7:$P$22,16))</f>
        <v>0</v>
      </c>
      <c r="D21" s="37">
        <v>8</v>
      </c>
      <c r="E21" s="36" t="str">
        <f>UPPER(IF($D21="","",VLOOKUP($D21,'[8]Boys Si Main Draw Prep'!$A$7:$P$22,2)))</f>
        <v>CARTER</v>
      </c>
      <c r="F21" s="36" t="str">
        <f>IF($D21="","",VLOOKUP($D21,'[8]Boys Si Main Draw Prep'!$A$7:$P$22,3))</f>
        <v>AIDAN</v>
      </c>
      <c r="G21" s="36"/>
      <c r="H21" s="36">
        <f>IF($D21="","",VLOOKUP($D21,'[8]Boys Si Main Draw Prep'!$A$7:$P$22,4))</f>
        <v>0</v>
      </c>
      <c r="I21" s="65"/>
      <c r="J21" s="40" t="s">
        <v>97</v>
      </c>
      <c r="K21" s="40"/>
      <c r="L21" s="40"/>
      <c r="M21" s="61"/>
      <c r="N21" s="61"/>
      <c r="O21" s="63"/>
      <c r="P21" s="43"/>
      <c r="Q21" s="44"/>
      <c r="R21" s="45"/>
    </row>
    <row r="22" spans="1:18" s="46" customFormat="1" ht="9.6" customHeight="1">
      <c r="A22" s="48"/>
      <c r="B22" s="49"/>
      <c r="C22" s="49"/>
      <c r="D22" s="49"/>
      <c r="E22" s="66"/>
      <c r="F22" s="66"/>
      <c r="G22" s="73"/>
      <c r="H22" s="66"/>
      <c r="I22" s="58"/>
      <c r="J22" s="40"/>
      <c r="K22" s="40"/>
      <c r="L22" s="40"/>
      <c r="M22" s="61"/>
      <c r="N22" s="51" t="s">
        <v>13</v>
      </c>
      <c r="O22" s="59" t="s">
        <v>14</v>
      </c>
      <c r="P22" s="53" t="str">
        <f>UPPER(IF(OR(O22="a",O22="as"),N14,IF(OR(O22="b",O22="bs"),N30,)))</f>
        <v>ANDREWS</v>
      </c>
      <c r="Q22" s="60"/>
      <c r="R22" s="45"/>
    </row>
    <row r="23" spans="1:18" s="46" customFormat="1" ht="9.6" customHeight="1">
      <c r="A23" s="48">
        <v>9</v>
      </c>
      <c r="B23" s="36">
        <f>IF($D23="","",VLOOKUP($D23,'[8]Boys Si Main Draw Prep'!$A$7:$P$22,15))</f>
        <v>0</v>
      </c>
      <c r="C23" s="36">
        <f>IF($D23="","",VLOOKUP($D23,'[8]Boys Si Main Draw Prep'!$A$7:$P$22,16))</f>
        <v>0</v>
      </c>
      <c r="D23" s="37">
        <v>6</v>
      </c>
      <c r="E23" s="36" t="str">
        <f>UPPER(IF($D23="","",VLOOKUP($D23,'[8]Boys Si Main Draw Prep'!$A$7:$P$22,2)))</f>
        <v>SEENATH</v>
      </c>
      <c r="F23" s="36" t="str">
        <f>IF($D23="","",VLOOKUP($D23,'[8]Boys Si Main Draw Prep'!$A$7:$P$22,3))</f>
        <v>SANJEEV</v>
      </c>
      <c r="G23" s="36"/>
      <c r="H23" s="36">
        <f>IF($D23="","",VLOOKUP($D23,'[8]Boys Si Main Draw Prep'!$A$7:$P$22,4))</f>
        <v>0</v>
      </c>
      <c r="I23" s="39"/>
      <c r="J23" s="40"/>
      <c r="K23" s="40"/>
      <c r="L23" s="40"/>
      <c r="M23" s="61"/>
      <c r="N23" s="40"/>
      <c r="O23" s="63"/>
      <c r="P23" s="40" t="s">
        <v>203</v>
      </c>
      <c r="Q23" s="61"/>
      <c r="R23" s="45"/>
    </row>
    <row r="24" spans="1:18" s="46" customFormat="1" ht="9.6" customHeight="1">
      <c r="A24" s="48"/>
      <c r="B24" s="49"/>
      <c r="C24" s="49"/>
      <c r="D24" s="49"/>
      <c r="E24" s="40"/>
      <c r="F24" s="40"/>
      <c r="G24" s="50"/>
      <c r="H24" s="51" t="s">
        <v>13</v>
      </c>
      <c r="I24" s="52" t="s">
        <v>18</v>
      </c>
      <c r="J24" s="53" t="str">
        <f>UPPER(IF(OR(I24="a",I24="as"),E23,IF(OR(I24="b",I24="bs"),E25,)))</f>
        <v>SEENATH</v>
      </c>
      <c r="K24" s="53"/>
      <c r="L24" s="40"/>
      <c r="M24" s="61"/>
      <c r="N24" s="61"/>
      <c r="O24" s="63"/>
      <c r="P24" s="43"/>
      <c r="Q24" s="44"/>
      <c r="R24" s="45"/>
    </row>
    <row r="25" spans="1:18" s="46" customFormat="1" ht="9.6" customHeight="1">
      <c r="A25" s="48">
        <v>10</v>
      </c>
      <c r="B25" s="36">
        <f>IF($D25="","",VLOOKUP($D25,'[8]Boys Si Main Draw Prep'!$A$7:$P$22,15))</f>
        <v>0</v>
      </c>
      <c r="C25" s="36">
        <f>IF($D25="","",VLOOKUP($D25,'[8]Boys Si Main Draw Prep'!$A$7:$P$22,16))</f>
        <v>0</v>
      </c>
      <c r="D25" s="37">
        <v>9</v>
      </c>
      <c r="E25" s="36" t="str">
        <f>UPPER(IF($D25="","",VLOOKUP($D25,'[8]Boys Si Main Draw Prep'!$A$7:$P$22,2)))</f>
        <v>LAQUIS</v>
      </c>
      <c r="F25" s="36" t="str">
        <f>IF($D25="","",VLOOKUP($D25,'[8]Boys Si Main Draw Prep'!$A$7:$P$22,3))</f>
        <v>EDWARD</v>
      </c>
      <c r="G25" s="36"/>
      <c r="H25" s="36">
        <f>IF($D25="","",VLOOKUP($D25,'[8]Boys Si Main Draw Prep'!$A$7:$P$22,4))</f>
        <v>0</v>
      </c>
      <c r="I25" s="55"/>
      <c r="J25" s="40" t="s">
        <v>98</v>
      </c>
      <c r="K25" s="56"/>
      <c r="L25" s="40"/>
      <c r="M25" s="61"/>
      <c r="N25" s="61"/>
      <c r="O25" s="63"/>
      <c r="P25" s="43"/>
      <c r="Q25" s="44"/>
      <c r="R25" s="45"/>
    </row>
    <row r="26" spans="1:18" s="46" customFormat="1" ht="9.6" customHeight="1">
      <c r="A26" s="48"/>
      <c r="B26" s="49"/>
      <c r="C26" s="49"/>
      <c r="D26" s="57"/>
      <c r="E26" s="40"/>
      <c r="F26" s="40"/>
      <c r="G26" s="50"/>
      <c r="H26" s="40"/>
      <c r="I26" s="58"/>
      <c r="J26" s="51" t="s">
        <v>13</v>
      </c>
      <c r="K26" s="59" t="s">
        <v>18</v>
      </c>
      <c r="L26" s="53" t="str">
        <f>UPPER(IF(OR(K26="a",K26="as"),J24,IF(OR(K26="b",K26="bs"),J28,)))</f>
        <v>SEENATH</v>
      </c>
      <c r="M26" s="60"/>
      <c r="N26" s="61"/>
      <c r="O26" s="63"/>
      <c r="P26" s="43"/>
      <c r="Q26" s="44"/>
      <c r="R26" s="45"/>
    </row>
    <row r="27" spans="1:18" s="46" customFormat="1" ht="9.6" customHeight="1">
      <c r="A27" s="48">
        <v>11</v>
      </c>
      <c r="B27" s="36">
        <f>IF($D27="","",VLOOKUP($D27,'[8]Boys Si Main Draw Prep'!$A$7:$P$22,15))</f>
        <v>0</v>
      </c>
      <c r="C27" s="36">
        <f>IF($D27="","",VLOOKUP($D27,'[8]Boys Si Main Draw Prep'!$A$7:$P$22,16))</f>
        <v>0</v>
      </c>
      <c r="D27" s="37">
        <v>13</v>
      </c>
      <c r="E27" s="36" t="str">
        <f>UPPER(IF($D27="","",VLOOKUP($D27,'[8]Boys Si Main Draw Prep'!$A$7:$P$22,2)))</f>
        <v>RAMDIAL</v>
      </c>
      <c r="F27" s="36" t="str">
        <f>IF($D27="","",VLOOKUP($D27,'[8]Boys Si Main Draw Prep'!$A$7:$P$22,3))</f>
        <v>MICHAEL</v>
      </c>
      <c r="G27" s="36"/>
      <c r="H27" s="36">
        <f>IF($D27="","",VLOOKUP($D27,'[8]Boys Si Main Draw Prep'!$A$7:$P$22,4))</f>
        <v>0</v>
      </c>
      <c r="I27" s="39"/>
      <c r="J27" s="40"/>
      <c r="K27" s="62"/>
      <c r="L27" s="40" t="s">
        <v>99</v>
      </c>
      <c r="M27" s="63"/>
      <c r="N27" s="61"/>
      <c r="O27" s="63"/>
      <c r="P27" s="43"/>
      <c r="Q27" s="44"/>
      <c r="R27" s="45"/>
    </row>
    <row r="28" spans="1:18" s="46" customFormat="1" ht="9.6" customHeight="1">
      <c r="A28" s="35"/>
      <c r="B28" s="49"/>
      <c r="C28" s="49"/>
      <c r="D28" s="57"/>
      <c r="E28" s="40"/>
      <c r="F28" s="40"/>
      <c r="G28" s="50"/>
      <c r="H28" s="51" t="s">
        <v>13</v>
      </c>
      <c r="I28" s="52" t="s">
        <v>17</v>
      </c>
      <c r="J28" s="53" t="str">
        <f>UPPER(IF(OR(I28="a",I28="as"),E27,IF(OR(I28="b",I28="bs"),E29,)))</f>
        <v>JOEFIELD</v>
      </c>
      <c r="K28" s="64"/>
      <c r="L28" s="40"/>
      <c r="M28" s="63"/>
      <c r="N28" s="61"/>
      <c r="O28" s="63"/>
      <c r="P28" s="43"/>
      <c r="Q28" s="44"/>
      <c r="R28" s="45"/>
    </row>
    <row r="29" spans="1:18" s="46" customFormat="1" ht="9.6" customHeight="1">
      <c r="A29" s="35">
        <v>12</v>
      </c>
      <c r="B29" s="36">
        <f>IF($D29="","",VLOOKUP($D29,'[8]Boys Si Main Draw Prep'!$A$7:$P$22,15))</f>
        <v>0</v>
      </c>
      <c r="C29" s="36">
        <f>IF($D29="","",VLOOKUP($D29,'[8]Boys Si Main Draw Prep'!$A$7:$P$22,16))</f>
        <v>0</v>
      </c>
      <c r="D29" s="37">
        <v>4</v>
      </c>
      <c r="E29" s="38" t="str">
        <f>UPPER(IF($D29="","",VLOOKUP($D29,'[8]Boys Si Main Draw Prep'!$A$7:$P$22,2)))</f>
        <v>JOEFIELD</v>
      </c>
      <c r="F29" s="38" t="str">
        <f>IF($D29="","",VLOOKUP($D29,'[8]Boys Si Main Draw Prep'!$A$7:$P$22,3))</f>
        <v>ZAREK</v>
      </c>
      <c r="G29" s="38"/>
      <c r="H29" s="38">
        <f>IF($D29="","",VLOOKUP($D29,'[8]Boys Si Main Draw Prep'!$A$7:$P$22,4))</f>
        <v>0</v>
      </c>
      <c r="I29" s="65"/>
      <c r="J29" s="40"/>
      <c r="K29" s="40"/>
      <c r="L29" s="40"/>
      <c r="M29" s="63"/>
      <c r="N29" s="61"/>
      <c r="O29" s="63"/>
      <c r="P29" s="43"/>
      <c r="Q29" s="44"/>
      <c r="R29" s="45"/>
    </row>
    <row r="30" spans="1:18" s="46" customFormat="1" ht="9.6" customHeight="1">
      <c r="A30" s="48"/>
      <c r="B30" s="49"/>
      <c r="C30" s="49"/>
      <c r="D30" s="57"/>
      <c r="E30" s="40"/>
      <c r="F30" s="40"/>
      <c r="G30" s="50"/>
      <c r="H30" s="66"/>
      <c r="I30" s="58"/>
      <c r="J30" s="40"/>
      <c r="K30" s="40"/>
      <c r="L30" s="51" t="s">
        <v>13</v>
      </c>
      <c r="M30" s="59" t="s">
        <v>18</v>
      </c>
      <c r="N30" s="53" t="str">
        <f>UPPER(IF(OR(M30="a",M30="as"),L26,IF(OR(M30="b",M30="bs"),L34,)))</f>
        <v>SEENATH</v>
      </c>
      <c r="O30" s="71"/>
      <c r="P30" s="43"/>
      <c r="Q30" s="44"/>
      <c r="R30" s="45"/>
    </row>
    <row r="31" spans="1:18" s="46" customFormat="1" ht="9.6" customHeight="1">
      <c r="A31" s="48">
        <v>13</v>
      </c>
      <c r="B31" s="36">
        <f>IF($D31="","",VLOOKUP($D31,'[8]Boys Si Main Draw Prep'!$A$7:$P$22,15))</f>
        <v>0</v>
      </c>
      <c r="C31" s="36">
        <f>IF($D31="","",VLOOKUP($D31,'[8]Boys Si Main Draw Prep'!$A$7:$P$22,16))</f>
        <v>0</v>
      </c>
      <c r="D31" s="37">
        <v>14</v>
      </c>
      <c r="E31" s="36" t="str">
        <f>UPPER(IF($D31="","",VLOOKUP($D31,'[8]Boys Si Main Draw Prep'!$A$7:$P$22,2)))</f>
        <v>NARAYNSINGH</v>
      </c>
      <c r="F31" s="36" t="str">
        <f>IF($D31="","",VLOOKUP($D31,'[8]Boys Si Main Draw Prep'!$A$7:$P$22,3))</f>
        <v>NIKHIL</v>
      </c>
      <c r="G31" s="36"/>
      <c r="H31" s="36">
        <f>IF($D31="","",VLOOKUP($D31,'[8]Boys Si Main Draw Prep'!$A$7:$P$22,4))</f>
        <v>0</v>
      </c>
      <c r="I31" s="67"/>
      <c r="J31" s="40"/>
      <c r="K31" s="40"/>
      <c r="L31" s="40"/>
      <c r="M31" s="63"/>
      <c r="N31" s="40" t="s">
        <v>107</v>
      </c>
      <c r="O31" s="61"/>
      <c r="P31" s="43"/>
      <c r="Q31" s="44"/>
      <c r="R31" s="45"/>
    </row>
    <row r="32" spans="1:18" s="46" customFormat="1" ht="9.6" customHeight="1">
      <c r="A32" s="48"/>
      <c r="B32" s="49"/>
      <c r="C32" s="49"/>
      <c r="D32" s="57"/>
      <c r="E32" s="40"/>
      <c r="F32" s="40"/>
      <c r="G32" s="50"/>
      <c r="H32" s="51" t="s">
        <v>13</v>
      </c>
      <c r="I32" s="52" t="s">
        <v>17</v>
      </c>
      <c r="J32" s="53" t="str">
        <f>UPPER(IF(OR(I32="a",I32="as"),E31,IF(OR(I32="b",I32="bs"),E33,)))</f>
        <v>JEARY</v>
      </c>
      <c r="K32" s="53"/>
      <c r="L32" s="40"/>
      <c r="M32" s="63"/>
      <c r="N32" s="61"/>
      <c r="O32" s="61"/>
      <c r="P32" s="43"/>
      <c r="Q32" s="44"/>
      <c r="R32" s="45"/>
    </row>
    <row r="33" spans="1:18" s="46" customFormat="1" ht="9.6" customHeight="1">
      <c r="A33" s="48">
        <v>14</v>
      </c>
      <c r="B33" s="36">
        <f>IF($D33="","",VLOOKUP($D33,'[8]Boys Si Main Draw Prep'!$A$7:$P$22,15))</f>
        <v>0</v>
      </c>
      <c r="C33" s="36">
        <f>IF($D33="","",VLOOKUP($D33,'[8]Boys Si Main Draw Prep'!$A$7:$P$22,16))</f>
        <v>0</v>
      </c>
      <c r="D33" s="37">
        <v>12</v>
      </c>
      <c r="E33" s="36" t="str">
        <f>UPPER(IF($D33="","",VLOOKUP($D33,'[8]Boys Si Main Draw Prep'!$A$7:$P$22,2)))</f>
        <v>JEARY</v>
      </c>
      <c r="F33" s="36" t="str">
        <f>IF($D33="","",VLOOKUP($D33,'[8]Boys Si Main Draw Prep'!$A$7:$P$22,3))</f>
        <v>ETHAN</v>
      </c>
      <c r="G33" s="36"/>
      <c r="H33" s="36">
        <f>IF($D33="","",VLOOKUP($D33,'[8]Boys Si Main Draw Prep'!$A$7:$P$22,4))</f>
        <v>0</v>
      </c>
      <c r="I33" s="55"/>
      <c r="J33" s="40" t="s">
        <v>100</v>
      </c>
      <c r="K33" s="56"/>
      <c r="L33" s="40"/>
      <c r="M33" s="63"/>
      <c r="N33" s="61"/>
      <c r="O33" s="61"/>
      <c r="P33" s="43"/>
      <c r="Q33" s="44"/>
      <c r="R33" s="45"/>
    </row>
    <row r="34" spans="1:18" s="46" customFormat="1" ht="9.6" customHeight="1">
      <c r="A34" s="48"/>
      <c r="B34" s="49"/>
      <c r="C34" s="49"/>
      <c r="D34" s="57"/>
      <c r="E34" s="40"/>
      <c r="F34" s="40"/>
      <c r="G34" s="50"/>
      <c r="H34" s="40"/>
      <c r="I34" s="58"/>
      <c r="J34" s="51" t="s">
        <v>13</v>
      </c>
      <c r="K34" s="59" t="s">
        <v>20</v>
      </c>
      <c r="L34" s="53" t="str">
        <f>UPPER(IF(OR(K34="a",K34="as"),J32,IF(OR(K34="b",K34="bs"),J36,)))</f>
        <v>ESCALANTE</v>
      </c>
      <c r="M34" s="71"/>
      <c r="N34" s="61"/>
      <c r="O34" s="61"/>
      <c r="P34" s="43"/>
      <c r="Q34" s="44"/>
      <c r="R34" s="45"/>
    </row>
    <row r="35" spans="1:18" s="46" customFormat="1" ht="9.6" customHeight="1">
      <c r="A35" s="48">
        <v>15</v>
      </c>
      <c r="B35" s="36">
        <f>IF($D35="","",VLOOKUP($D35,'[8]Boys Si Main Draw Prep'!$A$7:$P$22,15))</f>
        <v>0</v>
      </c>
      <c r="C35" s="36">
        <f>IF($D35="","",VLOOKUP($D35,'[8]Boys Si Main Draw Prep'!$A$7:$P$22,16))</f>
        <v>0</v>
      </c>
      <c r="D35" s="37">
        <v>15</v>
      </c>
      <c r="E35" s="36" t="str">
        <f>UPPER(IF($D35="","",VLOOKUP($D35,'[8]Boys Si Main Draw Prep'!$A$7:$P$22,2)))</f>
        <v>FUNG</v>
      </c>
      <c r="F35" s="36" t="str">
        <f>IF($D35="","",VLOOKUP($D35,'[8]Boys Si Main Draw Prep'!$A$7:$P$22,3))</f>
        <v>MARCUS</v>
      </c>
      <c r="G35" s="36"/>
      <c r="H35" s="36">
        <f>IF($D35="","",VLOOKUP($D35,'[8]Boys Si Main Draw Prep'!$A$7:$P$22,4))</f>
        <v>0</v>
      </c>
      <c r="I35" s="39"/>
      <c r="J35" s="40"/>
      <c r="K35" s="62"/>
      <c r="L35" s="40" t="s">
        <v>101</v>
      </c>
      <c r="M35" s="61"/>
      <c r="N35" s="61"/>
      <c r="O35" s="61"/>
      <c r="P35" s="43"/>
      <c r="Q35" s="44"/>
      <c r="R35" s="45"/>
    </row>
    <row r="36" spans="1:18" s="46" customFormat="1" ht="9.6" customHeight="1">
      <c r="A36" s="48"/>
      <c r="B36" s="49"/>
      <c r="C36" s="49"/>
      <c r="D36" s="49"/>
      <c r="E36" s="40"/>
      <c r="F36" s="40"/>
      <c r="G36" s="50"/>
      <c r="H36" s="51" t="s">
        <v>13</v>
      </c>
      <c r="I36" s="52" t="s">
        <v>20</v>
      </c>
      <c r="J36" s="53" t="str">
        <f>UPPER(IF(OR(I36="a",I36="as"),E35,IF(OR(I36="b",I36="bs"),E37,)))</f>
        <v>ESCALANTE</v>
      </c>
      <c r="K36" s="64"/>
      <c r="L36" s="40"/>
      <c r="M36" s="61"/>
      <c r="N36" s="61"/>
      <c r="O36" s="61"/>
      <c r="P36" s="43"/>
      <c r="Q36" s="44"/>
      <c r="R36" s="45"/>
    </row>
    <row r="37" spans="1:18" s="46" customFormat="1" ht="9.6" customHeight="1">
      <c r="A37" s="35">
        <v>16</v>
      </c>
      <c r="B37" s="36">
        <f>IF($D37="","",VLOOKUP($D37,'[8]Boys Si Main Draw Prep'!$A$7:$P$22,15))</f>
        <v>0</v>
      </c>
      <c r="C37" s="36">
        <f>IF($D37="","",VLOOKUP($D37,'[8]Boys Si Main Draw Prep'!$A$7:$P$22,16))</f>
        <v>0</v>
      </c>
      <c r="D37" s="37">
        <v>2</v>
      </c>
      <c r="E37" s="38" t="str">
        <f>UPPER(IF($D37="","",VLOOKUP($D37,'[8]Boys Si Main Draw Prep'!$A$7:$P$22,2)))</f>
        <v>ESCALANTE</v>
      </c>
      <c r="F37" s="38" t="str">
        <f>IF($D37="","",VLOOKUP($D37,'[8]Boys Si Main Draw Prep'!$A$7:$P$22,3))</f>
        <v>ADAM</v>
      </c>
      <c r="G37" s="36"/>
      <c r="H37" s="38">
        <f>IF($D37="","",VLOOKUP($D37,'[8]Boys Si Main Draw Prep'!$A$7:$P$22,4))</f>
        <v>0</v>
      </c>
      <c r="I37" s="65"/>
      <c r="J37" s="40" t="s">
        <v>102</v>
      </c>
      <c r="K37" s="40"/>
      <c r="L37" s="40"/>
      <c r="M37" s="61"/>
      <c r="N37" s="61"/>
      <c r="O37" s="61"/>
      <c r="P37" s="43"/>
      <c r="Q37" s="44"/>
      <c r="R37" s="45"/>
    </row>
    <row r="38" spans="1:18" s="46" customFormat="1" ht="9.6" customHeight="1">
      <c r="A38" s="72"/>
      <c r="B38" s="49"/>
      <c r="C38" s="49"/>
      <c r="D38" s="49"/>
      <c r="E38" s="66"/>
      <c r="F38" s="66"/>
      <c r="G38" s="73"/>
      <c r="H38" s="40"/>
      <c r="I38" s="58"/>
      <c r="J38" s="40"/>
      <c r="K38" s="40"/>
      <c r="L38" s="40"/>
      <c r="M38" s="61"/>
      <c r="N38" s="61"/>
      <c r="O38" s="61"/>
      <c r="P38" s="43"/>
      <c r="Q38" s="44"/>
      <c r="R38" s="45"/>
    </row>
    <row r="39" spans="1:18" s="46" customFormat="1" ht="9.6" customHeight="1">
      <c r="A39" s="74"/>
      <c r="B39" s="75"/>
      <c r="C39" s="75"/>
      <c r="D39" s="49"/>
      <c r="E39" s="75"/>
      <c r="F39" s="75"/>
      <c r="G39" s="75"/>
      <c r="H39" s="75"/>
      <c r="I39" s="49"/>
      <c r="J39" s="75"/>
      <c r="K39" s="75"/>
      <c r="L39" s="75"/>
      <c r="M39" s="76"/>
      <c r="N39" s="76"/>
      <c r="O39" s="76"/>
      <c r="P39" s="43"/>
      <c r="Q39" s="44"/>
      <c r="R39" s="45"/>
    </row>
    <row r="40" spans="1:18" s="46" customFormat="1" ht="9.6" customHeight="1">
      <c r="A40" s="72"/>
      <c r="B40" s="49"/>
      <c r="C40" s="49"/>
      <c r="D40" s="49"/>
      <c r="E40" s="75"/>
      <c r="F40" s="75"/>
      <c r="H40" s="77"/>
      <c r="I40" s="49"/>
      <c r="J40" s="75"/>
      <c r="K40" s="75"/>
      <c r="L40" s="75"/>
      <c r="M40" s="76"/>
      <c r="N40" s="76"/>
      <c r="O40" s="76"/>
      <c r="P40" s="43"/>
      <c r="Q40" s="44"/>
      <c r="R40" s="45"/>
    </row>
    <row r="41" spans="1:18" s="46" customFormat="1" ht="9.6" hidden="1" customHeight="1">
      <c r="A41" s="72"/>
      <c r="B41" s="75"/>
      <c r="C41" s="75"/>
      <c r="D41" s="49"/>
      <c r="E41" s="75"/>
      <c r="F41" s="75"/>
      <c r="G41" s="75"/>
      <c r="H41" s="75"/>
      <c r="I41" s="49"/>
      <c r="J41" s="75"/>
      <c r="K41" s="78"/>
      <c r="L41" s="75"/>
      <c r="M41" s="76"/>
      <c r="N41" s="76"/>
      <c r="O41" s="76"/>
      <c r="P41" s="43"/>
      <c r="Q41" s="44"/>
      <c r="R41" s="45"/>
    </row>
    <row r="42" spans="1:18" s="46" customFormat="1" ht="9.6" hidden="1" customHeight="1">
      <c r="A42" s="72"/>
      <c r="B42" s="49"/>
      <c r="C42" s="49"/>
      <c r="D42" s="49"/>
      <c r="E42" s="75"/>
      <c r="F42" s="75"/>
      <c r="H42" s="75"/>
      <c r="I42" s="49"/>
      <c r="J42" s="77"/>
      <c r="K42" s="49"/>
      <c r="L42" s="75"/>
      <c r="M42" s="76"/>
      <c r="N42" s="76"/>
      <c r="O42" s="76"/>
      <c r="P42" s="43"/>
      <c r="Q42" s="44"/>
      <c r="R42" s="45"/>
    </row>
    <row r="43" spans="1:18" s="46" customFormat="1" ht="9.6" hidden="1" customHeight="1">
      <c r="A43" s="72"/>
      <c r="B43" s="75"/>
      <c r="C43" s="75"/>
      <c r="D43" s="49"/>
      <c r="E43" s="75"/>
      <c r="F43" s="75"/>
      <c r="G43" s="75"/>
      <c r="H43" s="75"/>
      <c r="I43" s="49"/>
      <c r="J43" s="75"/>
      <c r="K43" s="75"/>
      <c r="L43" s="75"/>
      <c r="M43" s="76"/>
      <c r="N43" s="76"/>
      <c r="O43" s="76"/>
      <c r="P43" s="43"/>
      <c r="Q43" s="44"/>
      <c r="R43" s="79"/>
    </row>
    <row r="44" spans="1:18" s="46" customFormat="1" ht="9.6" hidden="1" customHeight="1">
      <c r="A44" s="72"/>
      <c r="B44" s="49"/>
      <c r="C44" s="49"/>
      <c r="D44" s="49"/>
      <c r="E44" s="75"/>
      <c r="F44" s="75"/>
      <c r="H44" s="77"/>
      <c r="I44" s="49"/>
      <c r="J44" s="75"/>
      <c r="K44" s="75"/>
      <c r="L44" s="75"/>
      <c r="M44" s="76"/>
      <c r="N44" s="76"/>
      <c r="O44" s="76"/>
      <c r="P44" s="43"/>
      <c r="Q44" s="44"/>
      <c r="R44" s="45"/>
    </row>
    <row r="45" spans="1:18" s="46" customFormat="1" ht="9.6" hidden="1" customHeight="1">
      <c r="A45" s="72"/>
      <c r="B45" s="75"/>
      <c r="C45" s="75"/>
      <c r="D45" s="49"/>
      <c r="E45" s="75"/>
      <c r="F45" s="75"/>
      <c r="G45" s="75"/>
      <c r="H45" s="75"/>
      <c r="I45" s="49"/>
      <c r="J45" s="75"/>
      <c r="K45" s="75"/>
      <c r="L45" s="75"/>
      <c r="M45" s="76"/>
      <c r="N45" s="76"/>
      <c r="O45" s="76"/>
      <c r="P45" s="43"/>
      <c r="Q45" s="44"/>
      <c r="R45" s="45"/>
    </row>
    <row r="46" spans="1:18" s="46" customFormat="1" ht="9.6" hidden="1" customHeight="1">
      <c r="A46" s="72"/>
      <c r="B46" s="49"/>
      <c r="C46" s="49"/>
      <c r="D46" s="49"/>
      <c r="E46" s="75"/>
      <c r="F46" s="75"/>
      <c r="H46" s="75"/>
      <c r="I46" s="49"/>
      <c r="J46" s="75"/>
      <c r="K46" s="75"/>
      <c r="L46" s="77"/>
      <c r="M46" s="49"/>
      <c r="N46" s="75"/>
      <c r="O46" s="76"/>
      <c r="P46" s="43"/>
      <c r="Q46" s="44"/>
      <c r="R46" s="45"/>
    </row>
    <row r="47" spans="1:18" s="46" customFormat="1" ht="9.6" hidden="1" customHeight="1">
      <c r="A47" s="72"/>
      <c r="B47" s="75"/>
      <c r="C47" s="75"/>
      <c r="D47" s="49"/>
      <c r="E47" s="75"/>
      <c r="F47" s="75"/>
      <c r="G47" s="75"/>
      <c r="H47" s="75"/>
      <c r="I47" s="49"/>
      <c r="J47" s="75"/>
      <c r="K47" s="75"/>
      <c r="L47" s="75"/>
      <c r="M47" s="76"/>
      <c r="N47" s="75"/>
      <c r="O47" s="76"/>
      <c r="P47" s="43"/>
      <c r="Q47" s="44"/>
      <c r="R47" s="45"/>
    </row>
    <row r="48" spans="1:18" s="46" customFormat="1" ht="9.6" hidden="1" customHeight="1">
      <c r="A48" s="72"/>
      <c r="B48" s="49"/>
      <c r="C48" s="49"/>
      <c r="D48" s="49"/>
      <c r="E48" s="75"/>
      <c r="F48" s="75"/>
      <c r="H48" s="77"/>
      <c r="I48" s="49"/>
      <c r="J48" s="75"/>
      <c r="K48" s="75"/>
      <c r="L48" s="75"/>
      <c r="M48" s="76"/>
      <c r="N48" s="76"/>
      <c r="O48" s="76"/>
      <c r="P48" s="43"/>
      <c r="Q48" s="44"/>
      <c r="R48" s="45"/>
    </row>
    <row r="49" spans="1:18" s="46" customFormat="1" ht="9.6" hidden="1" customHeight="1">
      <c r="A49" s="72"/>
      <c r="B49" s="75"/>
      <c r="C49" s="75"/>
      <c r="D49" s="49"/>
      <c r="E49" s="75"/>
      <c r="F49" s="75"/>
      <c r="G49" s="75"/>
      <c r="H49" s="75"/>
      <c r="I49" s="49"/>
      <c r="J49" s="75"/>
      <c r="K49" s="78"/>
      <c r="L49" s="75"/>
      <c r="M49" s="76"/>
      <c r="N49" s="76"/>
      <c r="O49" s="76"/>
      <c r="P49" s="43"/>
      <c r="Q49" s="44"/>
      <c r="R49" s="45"/>
    </row>
    <row r="50" spans="1:18" s="46" customFormat="1" ht="9.6" hidden="1" customHeight="1">
      <c r="A50" s="72"/>
      <c r="B50" s="49"/>
      <c r="C50" s="49"/>
      <c r="D50" s="49"/>
      <c r="E50" s="75"/>
      <c r="F50" s="75"/>
      <c r="H50" s="75"/>
      <c r="I50" s="49"/>
      <c r="J50" s="77"/>
      <c r="K50" s="49"/>
      <c r="L50" s="75"/>
      <c r="M50" s="76"/>
      <c r="N50" s="76"/>
      <c r="O50" s="76"/>
      <c r="P50" s="43"/>
      <c r="Q50" s="44"/>
      <c r="R50" s="45"/>
    </row>
    <row r="51" spans="1:18" s="46" customFormat="1" ht="9.6" hidden="1" customHeight="1">
      <c r="A51" s="72"/>
      <c r="B51" s="75"/>
      <c r="C51" s="75"/>
      <c r="D51" s="49"/>
      <c r="E51" s="75"/>
      <c r="F51" s="75"/>
      <c r="G51" s="75"/>
      <c r="H51" s="75"/>
      <c r="I51" s="49"/>
      <c r="J51" s="75"/>
      <c r="K51" s="75"/>
      <c r="L51" s="75"/>
      <c r="M51" s="76"/>
      <c r="N51" s="76"/>
      <c r="O51" s="76"/>
      <c r="P51" s="43"/>
      <c r="Q51" s="44"/>
      <c r="R51" s="45"/>
    </row>
    <row r="52" spans="1:18" s="46" customFormat="1" ht="9.6" hidden="1" customHeight="1">
      <c r="A52" s="72"/>
      <c r="B52" s="49"/>
      <c r="C52" s="49"/>
      <c r="D52" s="49"/>
      <c r="E52" s="75"/>
      <c r="F52" s="75"/>
      <c r="H52" s="77"/>
      <c r="I52" s="49"/>
      <c r="J52" s="75"/>
      <c r="K52" s="75"/>
      <c r="L52" s="75"/>
      <c r="M52" s="76"/>
      <c r="N52" s="76"/>
      <c r="O52" s="76"/>
      <c r="P52" s="43"/>
      <c r="Q52" s="44"/>
      <c r="R52" s="45"/>
    </row>
    <row r="53" spans="1:18" s="46" customFormat="1" ht="9.6" hidden="1" customHeight="1">
      <c r="A53" s="74"/>
      <c r="B53" s="75"/>
      <c r="C53" s="75"/>
      <c r="D53" s="49"/>
      <c r="E53" s="75"/>
      <c r="F53" s="75"/>
      <c r="G53" s="75"/>
      <c r="H53" s="75"/>
      <c r="I53" s="49"/>
      <c r="J53" s="75"/>
      <c r="K53" s="75"/>
      <c r="L53" s="75"/>
      <c r="M53" s="75"/>
      <c r="N53" s="41"/>
      <c r="O53" s="41"/>
      <c r="P53" s="43"/>
      <c r="Q53" s="44"/>
      <c r="R53" s="45"/>
    </row>
    <row r="54" spans="1:18" s="46" customFormat="1" ht="9.6" hidden="1" customHeight="1">
      <c r="A54" s="72"/>
      <c r="B54" s="49"/>
      <c r="C54" s="49"/>
      <c r="D54" s="49"/>
      <c r="E54" s="66"/>
      <c r="F54" s="66"/>
      <c r="G54" s="73"/>
      <c r="H54" s="40"/>
      <c r="I54" s="58"/>
      <c r="J54" s="40"/>
      <c r="K54" s="40"/>
      <c r="L54" s="40"/>
      <c r="M54" s="61"/>
      <c r="N54" s="61"/>
      <c r="O54" s="61"/>
      <c r="P54" s="43"/>
      <c r="Q54" s="44"/>
      <c r="R54" s="45"/>
    </row>
    <row r="55" spans="1:18" s="46" customFormat="1" ht="9.6" hidden="1" customHeight="1">
      <c r="A55" s="74"/>
      <c r="B55" s="75"/>
      <c r="C55" s="75"/>
      <c r="D55" s="49"/>
      <c r="E55" s="75"/>
      <c r="F55" s="75"/>
      <c r="G55" s="75"/>
      <c r="H55" s="75"/>
      <c r="I55" s="49"/>
      <c r="J55" s="75"/>
      <c r="K55" s="75"/>
      <c r="L55" s="75"/>
      <c r="M55" s="76"/>
      <c r="N55" s="76"/>
      <c r="O55" s="76"/>
      <c r="P55" s="43"/>
      <c r="Q55" s="44"/>
      <c r="R55" s="45"/>
    </row>
    <row r="56" spans="1:18" s="46" customFormat="1" ht="9.6" hidden="1" customHeight="1">
      <c r="A56" s="72"/>
      <c r="B56" s="49"/>
      <c r="C56" s="49"/>
      <c r="D56" s="49"/>
      <c r="E56" s="75"/>
      <c r="F56" s="75"/>
      <c r="H56" s="77"/>
      <c r="I56" s="49"/>
      <c r="J56" s="75"/>
      <c r="K56" s="75"/>
      <c r="L56" s="75"/>
      <c r="M56" s="76"/>
      <c r="N56" s="76"/>
      <c r="O56" s="76"/>
      <c r="P56" s="43"/>
      <c r="Q56" s="44"/>
      <c r="R56" s="45"/>
    </row>
    <row r="57" spans="1:18" s="46" customFormat="1" ht="9.6" hidden="1" customHeight="1">
      <c r="A57" s="72"/>
      <c r="B57" s="75"/>
      <c r="C57" s="75"/>
      <c r="D57" s="49"/>
      <c r="E57" s="75"/>
      <c r="F57" s="75"/>
      <c r="G57" s="75"/>
      <c r="H57" s="75"/>
      <c r="I57" s="49"/>
      <c r="J57" s="75"/>
      <c r="K57" s="78"/>
      <c r="L57" s="75"/>
      <c r="M57" s="76"/>
      <c r="N57" s="76"/>
      <c r="O57" s="76"/>
      <c r="P57" s="43"/>
      <c r="Q57" s="44"/>
      <c r="R57" s="45"/>
    </row>
    <row r="58" spans="1:18" s="46" customFormat="1" ht="9.6" hidden="1" customHeight="1">
      <c r="A58" s="72"/>
      <c r="B58" s="49"/>
      <c r="C58" s="49"/>
      <c r="D58" s="49"/>
      <c r="E58" s="75"/>
      <c r="F58" s="75"/>
      <c r="H58" s="75"/>
      <c r="I58" s="49"/>
      <c r="J58" s="77"/>
      <c r="K58" s="49"/>
      <c r="L58" s="75"/>
      <c r="M58" s="76"/>
      <c r="N58" s="76"/>
      <c r="O58" s="76"/>
      <c r="P58" s="43"/>
      <c r="Q58" s="44"/>
      <c r="R58" s="45"/>
    </row>
    <row r="59" spans="1:18" s="46" customFormat="1" ht="9.6" hidden="1" customHeight="1">
      <c r="A59" s="72"/>
      <c r="B59" s="75"/>
      <c r="C59" s="75"/>
      <c r="D59" s="49"/>
      <c r="E59" s="75"/>
      <c r="F59" s="75"/>
      <c r="G59" s="75"/>
      <c r="H59" s="75"/>
      <c r="I59" s="49"/>
      <c r="J59" s="75"/>
      <c r="K59" s="75"/>
      <c r="L59" s="75"/>
      <c r="M59" s="76"/>
      <c r="N59" s="76"/>
      <c r="O59" s="76"/>
      <c r="P59" s="43"/>
      <c r="Q59" s="44"/>
      <c r="R59" s="79"/>
    </row>
    <row r="60" spans="1:18" s="46" customFormat="1" ht="9.6" hidden="1" customHeight="1">
      <c r="A60" s="72"/>
      <c r="B60" s="49"/>
      <c r="C60" s="49"/>
      <c r="D60" s="49"/>
      <c r="E60" s="75"/>
      <c r="F60" s="75"/>
      <c r="H60" s="77"/>
      <c r="I60" s="49"/>
      <c r="J60" s="75"/>
      <c r="K60" s="75"/>
      <c r="L60" s="75"/>
      <c r="M60" s="76"/>
      <c r="N60" s="76"/>
      <c r="O60" s="76"/>
      <c r="P60" s="43"/>
      <c r="Q60" s="44"/>
      <c r="R60" s="45"/>
    </row>
    <row r="61" spans="1:18" s="46" customFormat="1" ht="9.6" hidden="1" customHeight="1">
      <c r="A61" s="72"/>
      <c r="B61" s="75"/>
      <c r="C61" s="75"/>
      <c r="D61" s="49"/>
      <c r="E61" s="75"/>
      <c r="F61" s="75"/>
      <c r="G61" s="75"/>
      <c r="H61" s="75"/>
      <c r="I61" s="49"/>
      <c r="J61" s="75"/>
      <c r="K61" s="75"/>
      <c r="L61" s="75"/>
      <c r="M61" s="76"/>
      <c r="N61" s="76"/>
      <c r="O61" s="76"/>
      <c r="P61" s="43"/>
      <c r="Q61" s="44"/>
      <c r="R61" s="45"/>
    </row>
    <row r="62" spans="1:18" s="46" customFormat="1" ht="9.6" hidden="1" customHeight="1">
      <c r="A62" s="72"/>
      <c r="B62" s="49"/>
      <c r="C62" s="49"/>
      <c r="D62" s="49"/>
      <c r="E62" s="75"/>
      <c r="F62" s="75"/>
      <c r="H62" s="75"/>
      <c r="I62" s="49"/>
      <c r="J62" s="75"/>
      <c r="K62" s="75"/>
      <c r="L62" s="77"/>
      <c r="M62" s="49"/>
      <c r="N62" s="75"/>
      <c r="O62" s="76"/>
      <c r="P62" s="43"/>
      <c r="Q62" s="44"/>
      <c r="R62" s="45"/>
    </row>
    <row r="63" spans="1:18" s="46" customFormat="1" ht="9.6" hidden="1" customHeight="1">
      <c r="A63" s="72"/>
      <c r="B63" s="75"/>
      <c r="C63" s="75"/>
      <c r="D63" s="49"/>
      <c r="E63" s="75"/>
      <c r="F63" s="75"/>
      <c r="G63" s="75"/>
      <c r="H63" s="75"/>
      <c r="I63" s="49"/>
      <c r="J63" s="75"/>
      <c r="K63" s="75"/>
      <c r="L63" s="75"/>
      <c r="M63" s="76"/>
      <c r="N63" s="75"/>
      <c r="O63" s="76"/>
      <c r="P63" s="43"/>
      <c r="Q63" s="44"/>
      <c r="R63" s="45"/>
    </row>
    <row r="64" spans="1:18" s="46" customFormat="1" ht="9.6" hidden="1" customHeight="1">
      <c r="A64" s="72"/>
      <c r="B64" s="49"/>
      <c r="C64" s="49"/>
      <c r="D64" s="49"/>
      <c r="E64" s="75"/>
      <c r="F64" s="75"/>
      <c r="H64" s="77"/>
      <c r="I64" s="49"/>
      <c r="J64" s="75"/>
      <c r="K64" s="75"/>
      <c r="L64" s="75"/>
      <c r="M64" s="76"/>
      <c r="N64" s="76"/>
      <c r="O64" s="76"/>
      <c r="P64" s="43"/>
      <c r="Q64" s="44"/>
      <c r="R64" s="45"/>
    </row>
    <row r="65" spans="1:18" s="46" customFormat="1" ht="9.6" hidden="1" customHeight="1">
      <c r="A65" s="72"/>
      <c r="B65" s="75"/>
      <c r="C65" s="75"/>
      <c r="D65" s="49"/>
      <c r="E65" s="75"/>
      <c r="F65" s="75"/>
      <c r="G65" s="75"/>
      <c r="H65" s="75"/>
      <c r="I65" s="49"/>
      <c r="J65" s="75"/>
      <c r="K65" s="78"/>
      <c r="L65" s="75"/>
      <c r="M65" s="76"/>
      <c r="N65" s="76"/>
      <c r="O65" s="76"/>
      <c r="P65" s="43"/>
      <c r="Q65" s="44"/>
      <c r="R65" s="45"/>
    </row>
    <row r="66" spans="1:18" s="46" customFormat="1" ht="9.6" hidden="1" customHeight="1">
      <c r="A66" s="72"/>
      <c r="B66" s="49"/>
      <c r="C66" s="49"/>
      <c r="D66" s="49"/>
      <c r="E66" s="75"/>
      <c r="F66" s="75"/>
      <c r="H66" s="75"/>
      <c r="I66" s="49"/>
      <c r="J66" s="77"/>
      <c r="K66" s="49"/>
      <c r="L66" s="75"/>
      <c r="M66" s="76"/>
      <c r="N66" s="76"/>
      <c r="O66" s="76"/>
      <c r="P66" s="43"/>
      <c r="Q66" s="44"/>
      <c r="R66" s="45"/>
    </row>
    <row r="67" spans="1:18" s="46" customFormat="1" ht="9.6" hidden="1" customHeight="1">
      <c r="A67" s="72"/>
      <c r="B67" s="75"/>
      <c r="C67" s="75"/>
      <c r="D67" s="49"/>
      <c r="E67" s="75"/>
      <c r="F67" s="75"/>
      <c r="G67" s="75"/>
      <c r="H67" s="75"/>
      <c r="I67" s="49"/>
      <c r="J67" s="75"/>
      <c r="K67" s="75"/>
      <c r="L67" s="75"/>
      <c r="M67" s="76"/>
      <c r="N67" s="76"/>
      <c r="O67" s="76"/>
      <c r="P67" s="43"/>
      <c r="Q67" s="44"/>
      <c r="R67" s="45"/>
    </row>
    <row r="68" spans="1:18" s="46" customFormat="1" ht="9.6" hidden="1" customHeight="1">
      <c r="A68" s="72"/>
      <c r="B68" s="49"/>
      <c r="C68" s="49"/>
      <c r="D68" s="49"/>
      <c r="E68" s="75"/>
      <c r="F68" s="75"/>
      <c r="H68" s="77"/>
      <c r="I68" s="49"/>
      <c r="J68" s="75"/>
      <c r="K68" s="75"/>
      <c r="L68" s="75"/>
      <c r="M68" s="76"/>
      <c r="N68" s="76"/>
      <c r="O68" s="76"/>
      <c r="P68" s="43"/>
      <c r="Q68" s="44"/>
      <c r="R68" s="45"/>
    </row>
    <row r="69" spans="1:18" s="46" customFormat="1" ht="9.6" customHeight="1">
      <c r="A69" s="74"/>
      <c r="B69" s="75"/>
      <c r="C69" s="75"/>
      <c r="D69" s="49"/>
      <c r="E69" s="75"/>
      <c r="F69" s="75"/>
      <c r="G69" s="75"/>
      <c r="H69" s="75"/>
      <c r="I69" s="49"/>
      <c r="J69" s="75"/>
      <c r="K69" s="75"/>
      <c r="L69" s="75"/>
      <c r="M69" s="75"/>
      <c r="N69" s="41"/>
      <c r="O69" s="41"/>
      <c r="P69" s="43"/>
      <c r="Q69" s="44"/>
      <c r="R69" s="45"/>
    </row>
    <row r="70" spans="1:18" s="86" customFormat="1" ht="6.75" customHeight="1">
      <c r="A70" s="80"/>
      <c r="B70" s="80"/>
      <c r="C70" s="80"/>
      <c r="D70" s="80"/>
      <c r="E70" s="81"/>
      <c r="F70" s="81"/>
      <c r="G70" s="81"/>
      <c r="H70" s="81"/>
      <c r="I70" s="82"/>
      <c r="J70" s="83"/>
      <c r="K70" s="84"/>
      <c r="L70" s="83"/>
      <c r="M70" s="84"/>
      <c r="N70" s="83"/>
      <c r="O70" s="84"/>
      <c r="P70" s="83"/>
      <c r="Q70" s="84"/>
      <c r="R70" s="85"/>
    </row>
    <row r="71" spans="1:18" s="99" customFormat="1" ht="10.5" customHeight="1">
      <c r="A71" s="87" t="s">
        <v>23</v>
      </c>
      <c r="B71" s="88"/>
      <c r="C71" s="89"/>
      <c r="D71" s="90" t="s">
        <v>24</v>
      </c>
      <c r="E71" s="91" t="s">
        <v>25</v>
      </c>
      <c r="F71" s="90"/>
      <c r="G71" s="92"/>
      <c r="H71" s="93"/>
      <c r="I71" s="90" t="s">
        <v>24</v>
      </c>
      <c r="J71" s="91" t="s">
        <v>26</v>
      </c>
      <c r="K71" s="94"/>
      <c r="L71" s="91" t="s">
        <v>27</v>
      </c>
      <c r="M71" s="95"/>
      <c r="N71" s="96" t="s">
        <v>28</v>
      </c>
      <c r="O71" s="96"/>
      <c r="P71" s="97"/>
      <c r="Q71" s="98"/>
    </row>
    <row r="72" spans="1:18" s="99" customFormat="1" ht="9" customHeight="1">
      <c r="A72" s="100" t="s">
        <v>29</v>
      </c>
      <c r="B72" s="101"/>
      <c r="C72" s="102"/>
      <c r="D72" s="103">
        <v>1</v>
      </c>
      <c r="E72" s="104" t="str">
        <f>IF(D72&gt;$Q$79,,UPPER(VLOOKUP(D72,'[8]Boys Si Main Draw Prep'!$A$7:$R$134,2)))</f>
        <v>ANDREWS</v>
      </c>
      <c r="F72" s="105"/>
      <c r="G72" s="104"/>
      <c r="H72" s="106"/>
      <c r="I72" s="107" t="s">
        <v>30</v>
      </c>
      <c r="J72" s="101"/>
      <c r="K72" s="108"/>
      <c r="L72" s="101"/>
      <c r="M72" s="109"/>
      <c r="N72" s="110" t="s">
        <v>31</v>
      </c>
      <c r="O72" s="111"/>
      <c r="P72" s="111"/>
      <c r="Q72" s="112"/>
    </row>
    <row r="73" spans="1:18" s="99" customFormat="1" ht="9" customHeight="1">
      <c r="A73" s="100" t="s">
        <v>32</v>
      </c>
      <c r="B73" s="101"/>
      <c r="C73" s="102"/>
      <c r="D73" s="103">
        <v>2</v>
      </c>
      <c r="E73" s="104" t="str">
        <f>IF(D73&gt;$Q$79,,UPPER(VLOOKUP(D73,'[8]Boys Si Main Draw Prep'!$A$7:$R$134,2)))</f>
        <v>ESCALANTE</v>
      </c>
      <c r="F73" s="105"/>
      <c r="G73" s="104"/>
      <c r="H73" s="106"/>
      <c r="I73" s="107" t="s">
        <v>33</v>
      </c>
      <c r="J73" s="101"/>
      <c r="K73" s="108"/>
      <c r="L73" s="101"/>
      <c r="M73" s="109"/>
      <c r="N73" s="113"/>
      <c r="O73" s="114"/>
      <c r="P73" s="115"/>
      <c r="Q73" s="116"/>
    </row>
    <row r="74" spans="1:18" s="99" customFormat="1" ht="9" customHeight="1">
      <c r="A74" s="117" t="s">
        <v>34</v>
      </c>
      <c r="B74" s="115"/>
      <c r="C74" s="118"/>
      <c r="D74" s="103">
        <v>3</v>
      </c>
      <c r="E74" s="104" t="str">
        <f>IF(D74&gt;$Q$79,,UPPER(VLOOKUP(D74,'[8]Boys Si Main Draw Prep'!$A$7:$R$134,2)))</f>
        <v>VON WALDAU</v>
      </c>
      <c r="F74" s="105"/>
      <c r="G74" s="104"/>
      <c r="H74" s="106"/>
      <c r="I74" s="107" t="s">
        <v>35</v>
      </c>
      <c r="J74" s="101"/>
      <c r="K74" s="108"/>
      <c r="L74" s="101"/>
      <c r="M74" s="109"/>
      <c r="N74" s="110" t="s">
        <v>36</v>
      </c>
      <c r="O74" s="111"/>
      <c r="P74" s="111"/>
      <c r="Q74" s="112"/>
    </row>
    <row r="75" spans="1:18" s="99" customFormat="1" ht="9" customHeight="1">
      <c r="A75" s="119"/>
      <c r="B75" s="26"/>
      <c r="C75" s="120"/>
      <c r="D75" s="103">
        <v>4</v>
      </c>
      <c r="E75" s="104" t="str">
        <f>IF(D75&gt;$Q$79,,UPPER(VLOOKUP(D75,'[8]Boys Si Main Draw Prep'!$A$7:$R$134,2)))</f>
        <v>JOEFIELD</v>
      </c>
      <c r="F75" s="105"/>
      <c r="G75" s="104"/>
      <c r="H75" s="106"/>
      <c r="I75" s="107" t="s">
        <v>37</v>
      </c>
      <c r="J75" s="101"/>
      <c r="K75" s="108"/>
      <c r="L75" s="101"/>
      <c r="M75" s="109"/>
      <c r="N75" s="101"/>
      <c r="O75" s="108"/>
      <c r="P75" s="101"/>
      <c r="Q75" s="109"/>
    </row>
    <row r="76" spans="1:18" s="99" customFormat="1" ht="9" customHeight="1">
      <c r="A76" s="121" t="s">
        <v>38</v>
      </c>
      <c r="B76" s="122"/>
      <c r="C76" s="123"/>
      <c r="D76" s="103"/>
      <c r="E76" s="104"/>
      <c r="F76" s="105"/>
      <c r="G76" s="104"/>
      <c r="H76" s="106"/>
      <c r="I76" s="107" t="s">
        <v>39</v>
      </c>
      <c r="J76" s="101"/>
      <c r="K76" s="108"/>
      <c r="L76" s="101"/>
      <c r="M76" s="109"/>
      <c r="N76" s="115"/>
      <c r="O76" s="114"/>
      <c r="P76" s="115"/>
      <c r="Q76" s="116"/>
    </row>
    <row r="77" spans="1:18" s="99" customFormat="1" ht="9" customHeight="1">
      <c r="A77" s="100" t="s">
        <v>29</v>
      </c>
      <c r="B77" s="101"/>
      <c r="C77" s="102"/>
      <c r="D77" s="103"/>
      <c r="E77" s="104"/>
      <c r="F77" s="105"/>
      <c r="G77" s="104"/>
      <c r="H77" s="106"/>
      <c r="I77" s="107" t="s">
        <v>40</v>
      </c>
      <c r="J77" s="101"/>
      <c r="K77" s="108"/>
      <c r="L77" s="101"/>
      <c r="M77" s="109"/>
      <c r="N77" s="110" t="s">
        <v>41</v>
      </c>
      <c r="O77" s="111"/>
      <c r="P77" s="111"/>
      <c r="Q77" s="112"/>
    </row>
    <row r="78" spans="1:18" s="99" customFormat="1" ht="9" customHeight="1">
      <c r="A78" s="100" t="s">
        <v>42</v>
      </c>
      <c r="B78" s="101"/>
      <c r="C78" s="124"/>
      <c r="D78" s="103"/>
      <c r="E78" s="104"/>
      <c r="F78" s="105"/>
      <c r="G78" s="104"/>
      <c r="H78" s="106"/>
      <c r="I78" s="107" t="s">
        <v>43</v>
      </c>
      <c r="J78" s="101"/>
      <c r="K78" s="108"/>
      <c r="L78" s="101"/>
      <c r="M78" s="109"/>
      <c r="N78" s="101"/>
      <c r="O78" s="108"/>
      <c r="P78" s="101"/>
      <c r="Q78" s="109"/>
    </row>
    <row r="79" spans="1:18" s="99" customFormat="1" ht="9" customHeight="1">
      <c r="A79" s="117" t="s">
        <v>44</v>
      </c>
      <c r="B79" s="115"/>
      <c r="C79" s="125"/>
      <c r="D79" s="126"/>
      <c r="E79" s="127"/>
      <c r="F79" s="128"/>
      <c r="G79" s="127"/>
      <c r="H79" s="129"/>
      <c r="I79" s="130" t="s">
        <v>45</v>
      </c>
      <c r="J79" s="115"/>
      <c r="K79" s="114"/>
      <c r="L79" s="115"/>
      <c r="M79" s="116"/>
      <c r="N79" s="115" t="str">
        <f>Q4</f>
        <v>Lamech Kevin Clarke</v>
      </c>
      <c r="O79" s="114"/>
      <c r="P79" s="115"/>
      <c r="Q79" s="131">
        <f>MIN(4,'[8]Boys Si Main Draw Prep'!R5)</f>
        <v>4</v>
      </c>
    </row>
  </sheetData>
  <mergeCells count="1">
    <mergeCell ref="A4:H4"/>
  </mergeCells>
  <conditionalFormatting sqref="F67:H67 F51:H51 F53:H53 F39:H39 F41:H41 F43:H43 F45:H45 F47:H47 G23 G25 G27 G29 G31 G33 G35 G37 F49:H49 F69:H69 F55:H55 F57:H57 F59:H59 F61:H61 F63:H63 F65:H65 G7 G9 G11 G13 G15 G17 G19 G21">
    <cfRule type="expression" dxfId="322" priority="14" stopIfTrue="1">
      <formula>AND($D7&lt;9,$C7&gt;0)</formula>
    </cfRule>
  </conditionalFormatting>
  <conditionalFormatting sqref="H40 H60 J50 H24 H48 H32 J58 H68 H36 H56 J66 H64 J10 L46 H28 L14 J18 J26 J34 L30 L62 H44 J42 H52 H8 H16 H20 H12 N22">
    <cfRule type="expression" dxfId="321" priority="11" stopIfTrue="1">
      <formula>AND($N$1="CU",H8="Umpire")</formula>
    </cfRule>
    <cfRule type="expression" dxfId="320" priority="12" stopIfTrue="1">
      <formula>AND($N$1="CU",H8&lt;&gt;"Umpire",I8&lt;&gt;"")</formula>
    </cfRule>
    <cfRule type="expression" dxfId="319" priority="13" stopIfTrue="1">
      <formula>AND($N$1="CU",H8&lt;&gt;"Umpire")</formula>
    </cfRule>
  </conditionalFormatting>
  <conditionalFormatting sqref="D53 D47 D45 D43 D41 D39 D69 D67 D49 D65 D63 D61 D59 D57 D55 D51">
    <cfRule type="expression" dxfId="318" priority="10" stopIfTrue="1">
      <formula>AND($D39&lt;9,$C39&gt;0)</formula>
    </cfRule>
  </conditionalFormatting>
  <conditionalFormatting sqref="E55 E57 E59 E61 E63 E65 E67 E69 E39 E41 E43 E45 E47 E49 E51 E53">
    <cfRule type="cellIs" dxfId="317" priority="8" stopIfTrue="1" operator="equal">
      <formula>"Bye"</formula>
    </cfRule>
    <cfRule type="expression" dxfId="316" priority="9" stopIfTrue="1">
      <formula>AND($D39&lt;9,$C39&gt;0)</formula>
    </cfRule>
  </conditionalFormatting>
  <conditionalFormatting sqref="L10 L18 L26 L34 N30 N62 L58 L66 N14 N46 L42 L50 P22 J8 J12 J16 J20 J24 J28 J32 J36 J56 J60 J64 J68 J40 J44 J48 J52">
    <cfRule type="expression" dxfId="315" priority="6" stopIfTrue="1">
      <formula>I8="as"</formula>
    </cfRule>
    <cfRule type="expression" dxfId="314" priority="7" stopIfTrue="1">
      <formula>I8="bs"</formula>
    </cfRule>
  </conditionalFormatting>
  <conditionalFormatting sqref="B7 B9 B11 B13 B15 B17 B19 B21 B23 B25 B27 B29 B31 B33 B35 B37 B55 B57 B59 B61 B63 B65 B67 B69 B39 B41 B43 B45 B47 B49 B51 B53">
    <cfRule type="cellIs" dxfId="313" priority="4" stopIfTrue="1" operator="equal">
      <formula>"QA"</formula>
    </cfRule>
    <cfRule type="cellIs" dxfId="312" priority="5" stopIfTrue="1" operator="equal">
      <formula>"DA"</formula>
    </cfRule>
  </conditionalFormatting>
  <conditionalFormatting sqref="I8 I12 I16 I20 I24 I28 I32 I36 M30 M14 K10 K34 Q79 K18 K26 O22">
    <cfRule type="expression" dxfId="311" priority="3" stopIfTrue="1">
      <formula>$N$1="CU"</formula>
    </cfRule>
  </conditionalFormatting>
  <conditionalFormatting sqref="E35 E37 E25 E33 E31 E29 E27 E23 E19 E21 E9 E17 E15 E13 E11 E7">
    <cfRule type="cellIs" dxfId="310" priority="2" stopIfTrue="1" operator="equal">
      <formula>"Bye"</formula>
    </cfRule>
  </conditionalFormatting>
  <conditionalFormatting sqref="D9 D7 D11 D13 D15 D17 D19 D21 D23 D25 D27 D29 D31 D33 D35 D37">
    <cfRule type="expression" dxfId="309" priority="1"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433070866141736" right="0.35433070866141736" top="0.39370078740157483" bottom="0.39370078740157483" header="0" footer="0"/>
  <pageSetup paperSize="9" orientation="landscape" horizontalDpi="4294967293" verticalDpi="4294967293"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sheetPr codeName="Sheet143">
    <tabColor rgb="FF0070C0"/>
    <pageSetUpPr fitToPage="1"/>
  </sheetPr>
  <dimension ref="A1:T79"/>
  <sheetViews>
    <sheetView showGridLines="0" showZeros="0" workbookViewId="0">
      <selection activeCell="W39" sqref="W39"/>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8" max="18" width="0" hidden="1" customWidth="1"/>
    <col min="19" max="19" width="8.7109375" customWidth="1"/>
    <col min="20" max="20" width="9.140625" hidden="1" customWidth="1"/>
  </cols>
  <sheetData>
    <row r="1" spans="1:20" s="6" customFormat="1" ht="21.75" customHeight="1">
      <c r="A1" s="1">
        <f>'[9]Week SetUp'!$A$6</f>
        <v>0</v>
      </c>
      <c r="B1" s="1"/>
      <c r="C1" s="2"/>
      <c r="D1" s="2"/>
      <c r="E1" s="2"/>
      <c r="F1" s="2"/>
      <c r="G1" s="2"/>
      <c r="H1" s="2"/>
      <c r="I1" s="3"/>
      <c r="J1" s="4"/>
      <c r="K1" s="4"/>
      <c r="L1" s="5"/>
      <c r="M1" s="3"/>
      <c r="N1" s="3" t="s">
        <v>0</v>
      </c>
      <c r="O1" s="3"/>
      <c r="P1" s="2"/>
      <c r="Q1" s="3"/>
    </row>
    <row r="2" spans="1:20" s="11" customFormat="1" ht="13.5" customHeight="1">
      <c r="A2" s="7"/>
      <c r="B2" s="7"/>
      <c r="C2" s="7"/>
      <c r="D2" s="7"/>
      <c r="E2" s="7"/>
      <c r="F2" s="8"/>
      <c r="G2" s="9"/>
      <c r="H2" s="9"/>
      <c r="I2" s="10"/>
      <c r="J2" s="4"/>
      <c r="K2" s="4"/>
      <c r="L2" s="4"/>
      <c r="M2" s="10"/>
      <c r="N2" s="9"/>
      <c r="O2" s="10"/>
      <c r="P2" s="9"/>
      <c r="Q2" s="10"/>
    </row>
    <row r="3" spans="1:20" s="20" customFormat="1" ht="19.5" customHeight="1">
      <c r="A3" s="12" t="s">
        <v>1</v>
      </c>
      <c r="B3" s="12"/>
      <c r="C3" s="12"/>
      <c r="D3" s="12"/>
      <c r="E3" s="12"/>
      <c r="F3" s="529" t="s">
        <v>109</v>
      </c>
      <c r="G3" s="529"/>
      <c r="H3" s="529"/>
      <c r="I3" s="529"/>
      <c r="J3" s="529"/>
      <c r="K3" s="529"/>
      <c r="L3" s="529"/>
      <c r="M3" s="18"/>
      <c r="N3" s="12"/>
      <c r="O3" s="18"/>
      <c r="P3" s="12"/>
      <c r="Q3" s="19" t="s">
        <v>3</v>
      </c>
    </row>
    <row r="4" spans="1:20" s="25" customFormat="1" ht="11.25" customHeight="1" thickBot="1">
      <c r="A4" s="527" t="str">
        <f>'[9]Week SetUp'!$A$10</f>
        <v>13th - 18th December 2014</v>
      </c>
      <c r="B4" s="527"/>
      <c r="C4" s="527"/>
      <c r="D4" s="527"/>
      <c r="E4" s="527"/>
      <c r="F4" s="527"/>
      <c r="G4" s="527"/>
      <c r="H4" s="24"/>
      <c r="I4" s="21"/>
      <c r="J4" s="22">
        <f>'[9]Week SetUp'!$D$10</f>
        <v>0</v>
      </c>
      <c r="K4" s="21"/>
      <c r="L4" s="23">
        <f>'[9]Week SetUp'!$A$12</f>
        <v>0</v>
      </c>
      <c r="M4" s="21"/>
      <c r="N4" s="244"/>
      <c r="O4" s="245"/>
      <c r="P4" s="244"/>
      <c r="Q4" s="246" t="str">
        <f>'[9]Week SetUp'!$E$10</f>
        <v>Lamech Kevin clarke</v>
      </c>
      <c r="R4" s="178"/>
      <c r="S4" s="178"/>
    </row>
    <row r="5" spans="1:20" s="20" customFormat="1" ht="11.25">
      <c r="A5" s="26"/>
      <c r="B5" s="481" t="s">
        <v>4</v>
      </c>
      <c r="C5" s="481" t="s">
        <v>5</v>
      </c>
      <c r="D5" s="481" t="s">
        <v>6</v>
      </c>
      <c r="E5" s="482" t="s">
        <v>7</v>
      </c>
      <c r="F5" s="482" t="s">
        <v>8</v>
      </c>
      <c r="G5" s="482"/>
      <c r="H5" s="482"/>
      <c r="I5" s="482"/>
      <c r="J5" s="481" t="s">
        <v>9</v>
      </c>
      <c r="K5" s="483"/>
      <c r="L5" s="481" t="s">
        <v>110</v>
      </c>
      <c r="M5" s="483"/>
      <c r="N5" s="481" t="s">
        <v>10</v>
      </c>
      <c r="O5" s="483"/>
      <c r="P5" s="481" t="s">
        <v>11</v>
      </c>
      <c r="Q5" s="27"/>
    </row>
    <row r="6" spans="1:20" s="20" customFormat="1" ht="3.75" customHeight="1" thickBot="1">
      <c r="A6" s="28"/>
      <c r="B6" s="29"/>
      <c r="C6" s="30"/>
      <c r="D6" s="29"/>
      <c r="E6" s="31"/>
      <c r="F6" s="31"/>
      <c r="G6" s="32"/>
      <c r="H6" s="31"/>
      <c r="I6" s="33"/>
      <c r="J6" s="29"/>
      <c r="K6" s="33"/>
      <c r="L6" s="29"/>
      <c r="M6" s="33"/>
      <c r="N6" s="29"/>
      <c r="O6" s="33"/>
      <c r="P6" s="29"/>
      <c r="Q6" s="34"/>
    </row>
    <row r="7" spans="1:20" s="46" customFormat="1" ht="10.5" customHeight="1">
      <c r="A7" s="35">
        <v>1</v>
      </c>
      <c r="B7" s="36">
        <f>IF($D7="","",VLOOKUP($D7,'[9]Boys Si Main Draw Prep'!$A$7:$P$38,15))</f>
        <v>0</v>
      </c>
      <c r="C7" s="36">
        <f>IF($D7="","",VLOOKUP($D7,'[9]Boys Si Main Draw Prep'!$A$7:$P$38,16))</f>
        <v>0</v>
      </c>
      <c r="D7" s="37">
        <v>1</v>
      </c>
      <c r="E7" s="38" t="str">
        <f>UPPER(IF($D7="","",VLOOKUP($D7,'[9]Boys Si Main Draw Prep'!$A$7:$P$38,2)))</f>
        <v>MOHAMMED</v>
      </c>
      <c r="F7" s="38" t="str">
        <f>IF($D7="","",VLOOKUP($D7,'[9]Boys Si Main Draw Prep'!$A$7:$P$38,3))</f>
        <v>NABEEL</v>
      </c>
      <c r="G7" s="38"/>
      <c r="H7" s="38">
        <f>IF($D7="","",VLOOKUP($D7,'[9]Boys Si Main Draw Prep'!$A$7:$P$38,4))</f>
        <v>0</v>
      </c>
      <c r="I7" s="39"/>
      <c r="J7" s="40"/>
      <c r="K7" s="40"/>
      <c r="L7" s="40"/>
      <c r="M7" s="40"/>
      <c r="N7" s="41"/>
      <c r="O7" s="42"/>
      <c r="P7" s="43"/>
      <c r="Q7" s="44"/>
      <c r="R7" s="45"/>
      <c r="T7" s="47" t="str">
        <f>'[9]SetUp Officials'!P21</f>
        <v>Umpire</v>
      </c>
    </row>
    <row r="8" spans="1:20" s="46" customFormat="1" ht="9.6" customHeight="1">
      <c r="A8" s="48"/>
      <c r="B8" s="49"/>
      <c r="C8" s="49"/>
      <c r="D8" s="49"/>
      <c r="E8" s="40"/>
      <c r="F8" s="40"/>
      <c r="G8" s="50"/>
      <c r="H8" s="51" t="s">
        <v>13</v>
      </c>
      <c r="I8" s="52" t="s">
        <v>50</v>
      </c>
      <c r="J8" s="53" t="str">
        <f>UPPER(IF(OR(I8="a",I8="as"),E7,IF(OR(I8="b",I8="bs"),E9,)))</f>
        <v>MOHAMMED</v>
      </c>
      <c r="K8" s="53"/>
      <c r="L8" s="40"/>
      <c r="M8" s="40"/>
      <c r="N8" s="41"/>
      <c r="O8" s="42"/>
      <c r="P8" s="43"/>
      <c r="Q8" s="44"/>
      <c r="R8" s="45"/>
      <c r="T8" s="54" t="str">
        <f>'[9]SetUp Officials'!P22</f>
        <v xml:space="preserve"> </v>
      </c>
    </row>
    <row r="9" spans="1:20" s="46" customFormat="1" ht="9.6" customHeight="1">
      <c r="A9" s="48">
        <v>2</v>
      </c>
      <c r="B9" s="36">
        <f>IF($D9="","",VLOOKUP($D9,'[9]Boys Si Main Draw Prep'!$A$7:$P$38,15))</f>
        <v>0</v>
      </c>
      <c r="C9" s="36">
        <f>IF($D9="","",VLOOKUP($D9,'[9]Boys Si Main Draw Prep'!$A$7:$P$38,16))</f>
        <v>0</v>
      </c>
      <c r="D9" s="37">
        <v>27</v>
      </c>
      <c r="E9" s="36" t="str">
        <f>UPPER(IF($D9="","",VLOOKUP($D9,'[9]Boys Si Main Draw Prep'!$A$7:$P$38,2)))</f>
        <v>BYE</v>
      </c>
      <c r="F9" s="36">
        <f>IF($D9="","",VLOOKUP($D9,'[9]Boys Si Main Draw Prep'!$A$7:$P$38,3))</f>
        <v>0</v>
      </c>
      <c r="G9" s="36"/>
      <c r="H9" s="36">
        <f>IF($D9="","",VLOOKUP($D9,'[9]Boys Si Main Draw Prep'!$A$7:$P$38,4))</f>
        <v>0</v>
      </c>
      <c r="I9" s="55"/>
      <c r="J9" s="40"/>
      <c r="K9" s="56"/>
      <c r="L9" s="40"/>
      <c r="M9" s="40"/>
      <c r="N9" s="41"/>
      <c r="O9" s="42"/>
      <c r="P9" s="43"/>
      <c r="Q9" s="44"/>
      <c r="R9" s="45"/>
      <c r="T9" s="54" t="str">
        <f>'[9]SetUp Officials'!P23</f>
        <v xml:space="preserve"> </v>
      </c>
    </row>
    <row r="10" spans="1:20" s="46" customFormat="1" ht="9.6" customHeight="1">
      <c r="A10" s="48"/>
      <c r="B10" s="49"/>
      <c r="C10" s="49"/>
      <c r="D10" s="57"/>
      <c r="E10" s="40"/>
      <c r="F10" s="40"/>
      <c r="G10" s="50"/>
      <c r="H10" s="40"/>
      <c r="I10" s="58"/>
      <c r="J10" s="51" t="s">
        <v>13</v>
      </c>
      <c r="K10" s="59" t="s">
        <v>14</v>
      </c>
      <c r="L10" s="53" t="str">
        <f>UPPER(IF(OR(K10="a",K10="as"),J8,IF(OR(K10="b",K10="bs"),J12,)))</f>
        <v>MOHAMMED</v>
      </c>
      <c r="M10" s="60"/>
      <c r="N10" s="61"/>
      <c r="O10" s="61"/>
      <c r="P10" s="43"/>
      <c r="Q10" s="44"/>
      <c r="R10" s="45"/>
      <c r="T10" s="54" t="str">
        <f>'[9]SetUp Officials'!P24</f>
        <v xml:space="preserve"> </v>
      </c>
    </row>
    <row r="11" spans="1:20" s="46" customFormat="1" ht="9.6" customHeight="1">
      <c r="A11" s="48">
        <v>3</v>
      </c>
      <c r="B11" s="36">
        <f>IF($D11="","",VLOOKUP($D11,'[9]Boys Si Main Draw Prep'!$A$7:$P$38,15))</f>
        <v>0</v>
      </c>
      <c r="C11" s="36">
        <f>IF($D11="","",VLOOKUP($D11,'[9]Boys Si Main Draw Prep'!$A$7:$P$38,16))</f>
        <v>0</v>
      </c>
      <c r="D11" s="37">
        <v>9</v>
      </c>
      <c r="E11" s="36" t="str">
        <f>UPPER(IF($D11="","",VLOOKUP($D11,'[9]Boys Si Main Draw Prep'!$A$7:$P$38,2)))</f>
        <v>ALEONG</v>
      </c>
      <c r="F11" s="36" t="str">
        <f>IF($D11="","",VLOOKUP($D11,'[9]Boys Si Main Draw Prep'!$A$7:$P$38,3))</f>
        <v>JOSEPH</v>
      </c>
      <c r="G11" s="36"/>
      <c r="H11" s="36">
        <f>IF($D11="","",VLOOKUP($D11,'[9]Boys Si Main Draw Prep'!$A$7:$P$38,4))</f>
        <v>0</v>
      </c>
      <c r="I11" s="39"/>
      <c r="J11" s="40"/>
      <c r="K11" s="62"/>
      <c r="L11" s="40" t="s">
        <v>102</v>
      </c>
      <c r="M11" s="63"/>
      <c r="N11" s="61"/>
      <c r="O11" s="61"/>
      <c r="P11" s="43"/>
      <c r="Q11" s="44"/>
      <c r="R11" s="45"/>
      <c r="T11" s="54" t="str">
        <f>'[9]SetUp Officials'!P25</f>
        <v xml:space="preserve"> </v>
      </c>
    </row>
    <row r="12" spans="1:20" s="46" customFormat="1" ht="9.6" customHeight="1">
      <c r="A12" s="48"/>
      <c r="B12" s="49"/>
      <c r="C12" s="49"/>
      <c r="D12" s="57"/>
      <c r="E12" s="40"/>
      <c r="F12" s="40"/>
      <c r="G12" s="50"/>
      <c r="H12" s="51" t="s">
        <v>13</v>
      </c>
      <c r="I12" s="52" t="s">
        <v>53</v>
      </c>
      <c r="J12" s="53" t="str">
        <f>UPPER(IF(OR(I12="a",I12="as"),E11,IF(OR(I12="b",I12="bs"),E13,)))</f>
        <v>DECORMIS</v>
      </c>
      <c r="K12" s="64"/>
      <c r="L12" s="40"/>
      <c r="M12" s="63"/>
      <c r="N12" s="61"/>
      <c r="O12" s="61"/>
      <c r="P12" s="43"/>
      <c r="Q12" s="44"/>
      <c r="R12" s="45"/>
      <c r="T12" s="54" t="str">
        <f>'[9]SetUp Officials'!P26</f>
        <v xml:space="preserve"> </v>
      </c>
    </row>
    <row r="13" spans="1:20" s="46" customFormat="1" ht="9.6" customHeight="1">
      <c r="A13" s="48">
        <v>4</v>
      </c>
      <c r="B13" s="36">
        <f>IF($D13="","",VLOOKUP($D13,'[9]Boys Si Main Draw Prep'!$A$7:$P$38,15))</f>
        <v>0</v>
      </c>
      <c r="C13" s="36">
        <f>IF($D13="","",VLOOKUP($D13,'[9]Boys Si Main Draw Prep'!$A$7:$P$38,16))</f>
        <v>0</v>
      </c>
      <c r="D13" s="37">
        <v>10</v>
      </c>
      <c r="E13" s="36" t="str">
        <f>UPPER(IF($D13="","",VLOOKUP($D13,'[9]Boys Si Main Draw Prep'!$A$7:$P$38,2)))</f>
        <v>DECORMIS</v>
      </c>
      <c r="F13" s="36" t="str">
        <f>IF($D13="","",VLOOKUP($D13,'[9]Boys Si Main Draw Prep'!$A$7:$P$38,3))</f>
        <v>MATEO</v>
      </c>
      <c r="G13" s="36"/>
      <c r="H13" s="36">
        <f>IF($D13="","",VLOOKUP($D13,'[9]Boys Si Main Draw Prep'!$A$7:$P$38,4))</f>
        <v>0</v>
      </c>
      <c r="I13" s="65"/>
      <c r="J13" s="40" t="s">
        <v>111</v>
      </c>
      <c r="K13" s="40"/>
      <c r="L13" s="40"/>
      <c r="M13" s="63"/>
      <c r="N13" s="61"/>
      <c r="O13" s="61"/>
      <c r="P13" s="43"/>
      <c r="Q13" s="44"/>
      <c r="R13" s="45"/>
      <c r="T13" s="54" t="str">
        <f>'[9]SetUp Officials'!P27</f>
        <v xml:space="preserve"> </v>
      </c>
    </row>
    <row r="14" spans="1:20" s="46" customFormat="1" ht="9.6" customHeight="1">
      <c r="A14" s="48"/>
      <c r="B14" s="49"/>
      <c r="C14" s="49"/>
      <c r="D14" s="57"/>
      <c r="E14" s="40"/>
      <c r="F14" s="40"/>
      <c r="G14" s="50"/>
      <c r="H14" s="66"/>
      <c r="I14" s="58"/>
      <c r="J14" s="40"/>
      <c r="K14" s="40"/>
      <c r="L14" s="51" t="s">
        <v>13</v>
      </c>
      <c r="M14" s="59" t="s">
        <v>14</v>
      </c>
      <c r="N14" s="53" t="str">
        <f>UPPER(IF(OR(M14="a",M14="as"),L10,IF(OR(M14="b",M14="bs"),L18,)))</f>
        <v>MOHAMMED</v>
      </c>
      <c r="O14" s="60"/>
      <c r="P14" s="43"/>
      <c r="Q14" s="44"/>
      <c r="R14" s="45"/>
      <c r="T14" s="54" t="str">
        <f>'[9]SetUp Officials'!P28</f>
        <v xml:space="preserve"> </v>
      </c>
    </row>
    <row r="15" spans="1:20" s="46" customFormat="1" ht="9.6" customHeight="1">
      <c r="A15" s="48">
        <v>5</v>
      </c>
      <c r="B15" s="36">
        <f>IF($D15="","",VLOOKUP($D15,'[9]Boys Si Main Draw Prep'!$A$7:$P$38,15))</f>
        <v>0</v>
      </c>
      <c r="C15" s="36">
        <f>IF($D15="","",VLOOKUP($D15,'[9]Boys Si Main Draw Prep'!$A$7:$P$38,16))</f>
        <v>0</v>
      </c>
      <c r="D15" s="37">
        <v>24</v>
      </c>
      <c r="E15" s="36" t="str">
        <f>UPPER(IF($D15="","",VLOOKUP($D15,'[9]Boys Si Main Draw Prep'!$A$7:$P$38,2)))</f>
        <v>VON WALDAU</v>
      </c>
      <c r="F15" s="36" t="str">
        <f>IF($D15="","",VLOOKUP($D15,'[9]Boys Si Main Draw Prep'!$A$7:$P$38,3))</f>
        <v>FLYNN</v>
      </c>
      <c r="G15" s="36"/>
      <c r="H15" s="36">
        <f>IF($D15="","",VLOOKUP($D15,'[9]Boys Si Main Draw Prep'!$A$7:$P$38,4))</f>
        <v>0</v>
      </c>
      <c r="I15" s="67"/>
      <c r="J15" s="40"/>
      <c r="K15" s="40"/>
      <c r="L15" s="40"/>
      <c r="M15" s="63"/>
      <c r="N15" s="40" t="s">
        <v>89</v>
      </c>
      <c r="O15" s="206"/>
      <c r="P15" s="41"/>
      <c r="Q15" s="42"/>
      <c r="R15" s="45"/>
      <c r="T15" s="54" t="str">
        <f>'[9]SetUp Officials'!P29</f>
        <v xml:space="preserve"> </v>
      </c>
    </row>
    <row r="16" spans="1:20" s="46" customFormat="1" ht="9.6" customHeight="1" thickBot="1">
      <c r="A16" s="48"/>
      <c r="B16" s="49"/>
      <c r="C16" s="49"/>
      <c r="D16" s="57"/>
      <c r="E16" s="40"/>
      <c r="F16" s="40"/>
      <c r="G16" s="50"/>
      <c r="H16" s="51" t="s">
        <v>13</v>
      </c>
      <c r="I16" s="52" t="s">
        <v>54</v>
      </c>
      <c r="J16" s="53" t="str">
        <f>UPPER(IF(OR(I16="a",I16="as"),E15,IF(OR(I16="b",I16="bs"),E17,)))</f>
        <v>VON WALDAU</v>
      </c>
      <c r="K16" s="53"/>
      <c r="L16" s="40"/>
      <c r="M16" s="63"/>
      <c r="N16" s="41"/>
      <c r="O16" s="206"/>
      <c r="P16" s="41"/>
      <c r="Q16" s="42"/>
      <c r="R16" s="45"/>
      <c r="T16" s="70" t="str">
        <f>'[9]SetUp Officials'!P30</f>
        <v>None</v>
      </c>
    </row>
    <row r="17" spans="1:18" s="46" customFormat="1" ht="9.6" customHeight="1">
      <c r="A17" s="48">
        <v>6</v>
      </c>
      <c r="B17" s="36">
        <f>IF($D17="","",VLOOKUP($D17,'[9]Boys Si Main Draw Prep'!$A$7:$P$38,15))</f>
        <v>0</v>
      </c>
      <c r="C17" s="36">
        <f>IF($D17="","",VLOOKUP($D17,'[9]Boys Si Main Draw Prep'!$A$7:$P$38,16))</f>
        <v>0</v>
      </c>
      <c r="D17" s="37">
        <v>15</v>
      </c>
      <c r="E17" s="36" t="str">
        <f>UPPER(IF($D17="","",VLOOKUP($D17,'[9]Boys Si Main Draw Prep'!$A$7:$P$38,2)))</f>
        <v>THOMPSON</v>
      </c>
      <c r="F17" s="36" t="str">
        <f>IF($D17="","",VLOOKUP($D17,'[9]Boys Si Main Draw Prep'!$A$7:$P$38,3))</f>
        <v>SHONAN</v>
      </c>
      <c r="G17" s="36"/>
      <c r="H17" s="36">
        <f>IF($D17="","",VLOOKUP($D17,'[9]Boys Si Main Draw Prep'!$A$7:$P$38,4))</f>
        <v>0</v>
      </c>
      <c r="I17" s="55"/>
      <c r="J17" s="40" t="s">
        <v>112</v>
      </c>
      <c r="K17" s="56"/>
      <c r="L17" s="40"/>
      <c r="M17" s="63"/>
      <c r="N17" s="41"/>
      <c r="O17" s="206"/>
      <c r="P17" s="41"/>
      <c r="Q17" s="42"/>
      <c r="R17" s="45"/>
    </row>
    <row r="18" spans="1:18" s="46" customFormat="1" ht="9.6" customHeight="1">
      <c r="A18" s="48"/>
      <c r="B18" s="49"/>
      <c r="C18" s="49"/>
      <c r="D18" s="57"/>
      <c r="E18" s="40"/>
      <c r="F18" s="40"/>
      <c r="G18" s="50"/>
      <c r="H18" s="40"/>
      <c r="I18" s="58"/>
      <c r="J18" s="51" t="s">
        <v>13</v>
      </c>
      <c r="K18" s="59" t="s">
        <v>17</v>
      </c>
      <c r="L18" s="53" t="str">
        <f>UPPER(IF(OR(K18="a",K18="as"),J16,IF(OR(K18="b",K18="bs"),J20,)))</f>
        <v>DAVIS</v>
      </c>
      <c r="M18" s="71"/>
      <c r="N18" s="41"/>
      <c r="O18" s="206"/>
      <c r="P18" s="41"/>
      <c r="Q18" s="42"/>
      <c r="R18" s="45"/>
    </row>
    <row r="19" spans="1:18" s="46" customFormat="1" ht="9.6" customHeight="1">
      <c r="A19" s="48">
        <v>7</v>
      </c>
      <c r="B19" s="36">
        <f>IF($D19="","",VLOOKUP($D19,'[9]Boys Si Main Draw Prep'!$A$7:$P$38,15))</f>
        <v>0</v>
      </c>
      <c r="C19" s="36">
        <f>IF($D19="","",VLOOKUP($D19,'[9]Boys Si Main Draw Prep'!$A$7:$P$38,16))</f>
        <v>0</v>
      </c>
      <c r="D19" s="37">
        <v>27</v>
      </c>
      <c r="E19" s="36" t="str">
        <f>UPPER(IF($D19="","",VLOOKUP($D19,'[9]Boys Si Main Draw Prep'!$A$7:$P$38,2)))</f>
        <v>BYE</v>
      </c>
      <c r="F19" s="36">
        <f>IF($D19="","",VLOOKUP($D19,'[9]Boys Si Main Draw Prep'!$A$7:$P$38,3))</f>
        <v>0</v>
      </c>
      <c r="G19" s="36"/>
      <c r="H19" s="36">
        <f>IF($D19="","",VLOOKUP($D19,'[9]Boys Si Main Draw Prep'!$A$7:$P$38,4))</f>
        <v>0</v>
      </c>
      <c r="I19" s="39"/>
      <c r="J19" s="40"/>
      <c r="K19" s="62"/>
      <c r="L19" s="40" t="s">
        <v>108</v>
      </c>
      <c r="M19" s="61"/>
      <c r="N19" s="41"/>
      <c r="O19" s="206"/>
      <c r="P19" s="41"/>
      <c r="Q19" s="42"/>
      <c r="R19" s="45"/>
    </row>
    <row r="20" spans="1:18" s="46" customFormat="1" ht="9.6" customHeight="1">
      <c r="A20" s="48"/>
      <c r="B20" s="49"/>
      <c r="C20" s="49"/>
      <c r="D20" s="49"/>
      <c r="E20" s="40"/>
      <c r="F20" s="40"/>
      <c r="G20" s="50"/>
      <c r="H20" s="51" t="s">
        <v>13</v>
      </c>
      <c r="I20" s="52" t="s">
        <v>65</v>
      </c>
      <c r="J20" s="53" t="str">
        <f>UPPER(IF(OR(I20="a",I20="as"),E19,IF(OR(I20="b",I20="bs"),E21,)))</f>
        <v>DAVIS</v>
      </c>
      <c r="K20" s="64"/>
      <c r="L20" s="40"/>
      <c r="M20" s="61"/>
      <c r="N20" s="41"/>
      <c r="O20" s="206"/>
      <c r="P20" s="41"/>
      <c r="Q20" s="42"/>
      <c r="R20" s="45"/>
    </row>
    <row r="21" spans="1:18" s="46" customFormat="1" ht="9.6" customHeight="1">
      <c r="A21" s="35">
        <v>8</v>
      </c>
      <c r="B21" s="36">
        <f>IF($D21="","",VLOOKUP($D21,'[9]Boys Si Main Draw Prep'!$A$7:$P$38,15))</f>
        <v>0</v>
      </c>
      <c r="C21" s="36">
        <f>IF($D21="","",VLOOKUP($D21,'[9]Boys Si Main Draw Prep'!$A$7:$P$38,16))</f>
        <v>0</v>
      </c>
      <c r="D21" s="37">
        <v>8</v>
      </c>
      <c r="E21" s="38" t="str">
        <f>UPPER(IF($D21="","",VLOOKUP($D21,'[9]Boys Si Main Draw Prep'!$A$7:$P$38,2)))</f>
        <v>DAVIS</v>
      </c>
      <c r="F21" s="38" t="str">
        <f>IF($D21="","",VLOOKUP($D21,'[9]Boys Si Main Draw Prep'!$A$7:$P$38,3))</f>
        <v>TIMOTHY</v>
      </c>
      <c r="G21" s="38"/>
      <c r="H21" s="38">
        <f>IF($D21="","",VLOOKUP($D21,'[9]Boys Si Main Draw Prep'!$A$7:$P$38,4))</f>
        <v>0</v>
      </c>
      <c r="I21" s="65"/>
      <c r="J21" s="40"/>
      <c r="K21" s="40"/>
      <c r="L21" s="40"/>
      <c r="M21" s="61"/>
      <c r="N21" s="41"/>
      <c r="O21" s="206"/>
      <c r="P21" s="41"/>
      <c r="Q21" s="42"/>
      <c r="R21" s="45"/>
    </row>
    <row r="22" spans="1:18" s="46" customFormat="1" ht="9.6" customHeight="1">
      <c r="A22" s="48"/>
      <c r="B22" s="49"/>
      <c r="C22" s="49"/>
      <c r="D22" s="49"/>
      <c r="E22" s="66"/>
      <c r="F22" s="66"/>
      <c r="G22" s="73"/>
      <c r="H22" s="66"/>
      <c r="I22" s="58"/>
      <c r="J22" s="40"/>
      <c r="K22" s="40"/>
      <c r="L22" s="40"/>
      <c r="M22" s="61"/>
      <c r="N22" s="51" t="s">
        <v>13</v>
      </c>
      <c r="O22" s="59" t="s">
        <v>14</v>
      </c>
      <c r="P22" s="53" t="str">
        <f>UPPER(IF(OR(O22="a",O22="as"),N14,IF(OR(O22="b",O22="bs"),N30,)))</f>
        <v>MOHAMMED</v>
      </c>
      <c r="Q22" s="207"/>
      <c r="R22" s="45"/>
    </row>
    <row r="23" spans="1:18" s="46" customFormat="1" ht="9.6" customHeight="1">
      <c r="A23" s="35">
        <v>9</v>
      </c>
      <c r="B23" s="36">
        <f>IF($D23="","",VLOOKUP($D23,'[9]Boys Si Main Draw Prep'!$A$7:$P$38,15))</f>
        <v>0</v>
      </c>
      <c r="C23" s="36">
        <f>IF($D23="","",VLOOKUP($D23,'[9]Boys Si Main Draw Prep'!$A$7:$P$38,16))</f>
        <v>0</v>
      </c>
      <c r="D23" s="37">
        <v>4</v>
      </c>
      <c r="E23" s="38" t="str">
        <f>UPPER(IF($D23="","",VLOOKUP($D23,'[9]Boys Si Main Draw Prep'!$A$7:$P$38,2)))</f>
        <v>GREGOIRE</v>
      </c>
      <c r="F23" s="38" t="str">
        <f>IF($D23="","",VLOOKUP($D23,'[9]Boys Si Main Draw Prep'!$A$7:$P$38,3))</f>
        <v>BRANDON</v>
      </c>
      <c r="G23" s="38"/>
      <c r="H23" s="38">
        <f>IF($D23="","",VLOOKUP($D23,'[9]Boys Si Main Draw Prep'!$A$7:$P$38,4))</f>
        <v>0</v>
      </c>
      <c r="I23" s="39"/>
      <c r="J23" s="40"/>
      <c r="K23" s="40"/>
      <c r="L23" s="40"/>
      <c r="M23" s="61"/>
      <c r="N23" s="41"/>
      <c r="O23" s="206"/>
      <c r="P23" s="40" t="s">
        <v>205</v>
      </c>
      <c r="Q23" s="206"/>
      <c r="R23" s="45"/>
    </row>
    <row r="24" spans="1:18" s="46" customFormat="1" ht="9.6" customHeight="1">
      <c r="A24" s="48"/>
      <c r="B24" s="49"/>
      <c r="C24" s="49"/>
      <c r="D24" s="49"/>
      <c r="E24" s="40"/>
      <c r="F24" s="40"/>
      <c r="G24" s="50"/>
      <c r="H24" s="51" t="s">
        <v>13</v>
      </c>
      <c r="I24" s="52" t="s">
        <v>50</v>
      </c>
      <c r="J24" s="53" t="str">
        <f>UPPER(IF(OR(I24="a",I24="as"),E23,IF(OR(I24="b",I24="bs"),E25,)))</f>
        <v>GREGOIRE</v>
      </c>
      <c r="K24" s="53"/>
      <c r="L24" s="40"/>
      <c r="M24" s="61"/>
      <c r="N24" s="41"/>
      <c r="O24" s="206"/>
      <c r="P24" s="41"/>
      <c r="Q24" s="206"/>
      <c r="R24" s="45"/>
    </row>
    <row r="25" spans="1:18" s="46" customFormat="1" ht="9.6" customHeight="1">
      <c r="A25" s="48">
        <v>10</v>
      </c>
      <c r="B25" s="36">
        <f>IF($D25="","",VLOOKUP($D25,'[9]Boys Si Main Draw Prep'!$A$7:$P$38,15))</f>
        <v>0</v>
      </c>
      <c r="C25" s="36">
        <f>IF($D25="","",VLOOKUP($D25,'[9]Boys Si Main Draw Prep'!$A$7:$P$38,16))</f>
        <v>0</v>
      </c>
      <c r="D25" s="37">
        <v>27</v>
      </c>
      <c r="E25" s="36" t="str">
        <f>UPPER(IF($D25="","",VLOOKUP($D25,'[9]Boys Si Main Draw Prep'!$A$7:$P$38,2)))</f>
        <v>BYE</v>
      </c>
      <c r="F25" s="36">
        <f>IF($D25="","",VLOOKUP($D25,'[9]Boys Si Main Draw Prep'!$A$7:$P$38,3))</f>
        <v>0</v>
      </c>
      <c r="G25" s="36"/>
      <c r="H25" s="36">
        <f>IF($D25="","",VLOOKUP($D25,'[9]Boys Si Main Draw Prep'!$A$7:$P$38,4))</f>
        <v>0</v>
      </c>
      <c r="I25" s="55"/>
      <c r="J25" s="40"/>
      <c r="K25" s="56"/>
      <c r="L25" s="40"/>
      <c r="M25" s="61"/>
      <c r="N25" s="41"/>
      <c r="O25" s="206"/>
      <c r="P25" s="41"/>
      <c r="Q25" s="206"/>
      <c r="R25" s="45"/>
    </row>
    <row r="26" spans="1:18" s="46" customFormat="1" ht="9.6" customHeight="1">
      <c r="A26" s="48"/>
      <c r="B26" s="49"/>
      <c r="C26" s="49"/>
      <c r="D26" s="57"/>
      <c r="E26" s="40"/>
      <c r="F26" s="40"/>
      <c r="G26" s="50"/>
      <c r="H26" s="40"/>
      <c r="I26" s="58"/>
      <c r="J26" s="51" t="s">
        <v>13</v>
      </c>
      <c r="K26" s="59" t="s">
        <v>14</v>
      </c>
      <c r="L26" s="53" t="str">
        <f>UPPER(IF(OR(K26="a",K26="as"),J24,IF(OR(K26="b",K26="bs"),J28,)))</f>
        <v>GREGOIRE</v>
      </c>
      <c r="M26" s="60"/>
      <c r="N26" s="41"/>
      <c r="O26" s="206"/>
      <c r="P26" s="41"/>
      <c r="Q26" s="206"/>
      <c r="R26" s="45"/>
    </row>
    <row r="27" spans="1:18" s="46" customFormat="1" ht="9.6" customHeight="1">
      <c r="A27" s="48">
        <v>11</v>
      </c>
      <c r="B27" s="36">
        <f>IF($D27="","",VLOOKUP($D27,'[9]Boys Si Main Draw Prep'!$A$7:$P$38,15))</f>
        <v>0</v>
      </c>
      <c r="C27" s="36">
        <f>IF($D27="","",VLOOKUP($D27,'[9]Boys Si Main Draw Prep'!$A$7:$P$38,16))</f>
        <v>0</v>
      </c>
      <c r="D27" s="37">
        <v>19</v>
      </c>
      <c r="E27" s="36" t="str">
        <f>UPPER(IF($D27="","",VLOOKUP($D27,'[9]Boys Si Main Draw Prep'!$A$7:$P$38,2)))</f>
        <v>GARSEE</v>
      </c>
      <c r="F27" s="36" t="str">
        <f>IF($D27="","",VLOOKUP($D27,'[9]Boys Si Main Draw Prep'!$A$7:$P$38,3))</f>
        <v>JAMEEL</v>
      </c>
      <c r="G27" s="36"/>
      <c r="H27" s="36">
        <f>IF($D27="","",VLOOKUP($D27,'[9]Boys Si Main Draw Prep'!$A$7:$P$38,4))</f>
        <v>0</v>
      </c>
      <c r="I27" s="39"/>
      <c r="J27" s="40"/>
      <c r="K27" s="62"/>
      <c r="L27" s="40" t="s">
        <v>87</v>
      </c>
      <c r="M27" s="63"/>
      <c r="N27" s="41"/>
      <c r="O27" s="206"/>
      <c r="P27" s="41"/>
      <c r="Q27" s="206"/>
      <c r="R27" s="45"/>
    </row>
    <row r="28" spans="1:18" s="46" customFormat="1" ht="9.6" customHeight="1">
      <c r="A28" s="35"/>
      <c r="B28" s="49"/>
      <c r="C28" s="49"/>
      <c r="D28" s="57"/>
      <c r="E28" s="40"/>
      <c r="F28" s="40"/>
      <c r="G28" s="50"/>
      <c r="H28" s="51" t="s">
        <v>13</v>
      </c>
      <c r="I28" s="52" t="s">
        <v>50</v>
      </c>
      <c r="J28" s="53" t="str">
        <f>UPPER(IF(OR(I28="a",I28="as"),E27,IF(OR(I28="b",I28="bs"),E29,)))</f>
        <v>GARSEE</v>
      </c>
      <c r="K28" s="64"/>
      <c r="L28" s="40"/>
      <c r="M28" s="63"/>
      <c r="N28" s="41"/>
      <c r="O28" s="206"/>
      <c r="P28" s="41"/>
      <c r="Q28" s="206"/>
      <c r="R28" s="45"/>
    </row>
    <row r="29" spans="1:18" s="46" customFormat="1" ht="9.6" customHeight="1">
      <c r="A29" s="48">
        <v>12</v>
      </c>
      <c r="B29" s="36">
        <f>IF($D29="","",VLOOKUP($D29,'[9]Boys Si Main Draw Prep'!$A$7:$P$38,15))</f>
        <v>0</v>
      </c>
      <c r="C29" s="36">
        <f>IF($D29="","",VLOOKUP($D29,'[9]Boys Si Main Draw Prep'!$A$7:$P$38,16))</f>
        <v>0</v>
      </c>
      <c r="D29" s="37">
        <v>18</v>
      </c>
      <c r="E29" s="36" t="str">
        <f>UPPER(IF($D29="","",VLOOKUP($D29,'[9]Boys Si Main Draw Prep'!$A$7:$P$38,2)))</f>
        <v>NESBITT</v>
      </c>
      <c r="F29" s="36" t="str">
        <f>IF($D29="","",VLOOKUP($D29,'[9]Boys Si Main Draw Prep'!$A$7:$P$38,3))</f>
        <v>TESHOME</v>
      </c>
      <c r="G29" s="36"/>
      <c r="H29" s="36">
        <f>IF($D29="","",VLOOKUP($D29,'[9]Boys Si Main Draw Prep'!$A$7:$P$38,4))</f>
        <v>0</v>
      </c>
      <c r="I29" s="65"/>
      <c r="J29" s="40" t="s">
        <v>113</v>
      </c>
      <c r="K29" s="40"/>
      <c r="L29" s="40"/>
      <c r="M29" s="63"/>
      <c r="N29" s="41"/>
      <c r="O29" s="206"/>
      <c r="P29" s="41"/>
      <c r="Q29" s="206"/>
      <c r="R29" s="45"/>
    </row>
    <row r="30" spans="1:18" s="46" customFormat="1" ht="9.6" customHeight="1">
      <c r="A30" s="48"/>
      <c r="B30" s="49"/>
      <c r="C30" s="49"/>
      <c r="D30" s="57"/>
      <c r="E30" s="40"/>
      <c r="F30" s="40"/>
      <c r="G30" s="50"/>
      <c r="H30" s="66"/>
      <c r="I30" s="58"/>
      <c r="J30" s="40"/>
      <c r="K30" s="40"/>
      <c r="L30" s="51" t="s">
        <v>13</v>
      </c>
      <c r="M30" s="59" t="s">
        <v>18</v>
      </c>
      <c r="N30" s="53" t="str">
        <f>UPPER(IF(OR(M30="a",M30="as"),L26,IF(OR(M30="b",M30="bs"),L34,)))</f>
        <v>GREGOIRE</v>
      </c>
      <c r="O30" s="208"/>
      <c r="P30" s="41"/>
      <c r="Q30" s="206"/>
      <c r="R30" s="45"/>
    </row>
    <row r="31" spans="1:18" s="46" customFormat="1" ht="9.6" customHeight="1">
      <c r="A31" s="48">
        <v>13</v>
      </c>
      <c r="B31" s="36">
        <f>IF($D31="","",VLOOKUP($D31,'[9]Boys Si Main Draw Prep'!$A$7:$P$38,15))</f>
        <v>0</v>
      </c>
      <c r="C31" s="36">
        <f>IF($D31="","",VLOOKUP($D31,'[9]Boys Si Main Draw Prep'!$A$7:$P$38,16))</f>
        <v>0</v>
      </c>
      <c r="D31" s="37">
        <v>21</v>
      </c>
      <c r="E31" s="36" t="str">
        <f>UPPER(IF($D31="","",VLOOKUP($D31,'[9]Boys Si Main Draw Prep'!$A$7:$P$38,2)))</f>
        <v>DINI</v>
      </c>
      <c r="F31" s="36" t="str">
        <f>IF($D31="","",VLOOKUP($D31,'[9]Boys Si Main Draw Prep'!$A$7:$P$38,3))</f>
        <v>NICHOLAS</v>
      </c>
      <c r="G31" s="36"/>
      <c r="H31" s="36">
        <f>IF($D31="","",VLOOKUP($D31,'[9]Boys Si Main Draw Prep'!$A$7:$P$38,4))</f>
        <v>0</v>
      </c>
      <c r="I31" s="67"/>
      <c r="J31" s="40"/>
      <c r="K31" s="40"/>
      <c r="L31" s="40"/>
      <c r="M31" s="63"/>
      <c r="N31" s="40" t="s">
        <v>89</v>
      </c>
      <c r="O31" s="42"/>
      <c r="P31" s="41"/>
      <c r="Q31" s="206"/>
      <c r="R31" s="45"/>
    </row>
    <row r="32" spans="1:18" s="46" customFormat="1" ht="9.6" customHeight="1">
      <c r="A32" s="48"/>
      <c r="B32" s="49"/>
      <c r="C32" s="49"/>
      <c r="D32" s="57"/>
      <c r="E32" s="40"/>
      <c r="F32" s="40"/>
      <c r="G32" s="50"/>
      <c r="H32" s="51" t="s">
        <v>13</v>
      </c>
      <c r="I32" s="52" t="s">
        <v>65</v>
      </c>
      <c r="J32" s="53" t="str">
        <f>UPPER(IF(OR(I32="a",I32="as"),E31,IF(OR(I32="b",I32="bs"),E33,)))</f>
        <v>ELATTWY</v>
      </c>
      <c r="K32" s="53"/>
      <c r="L32" s="40"/>
      <c r="M32" s="63"/>
      <c r="N32" s="41"/>
      <c r="O32" s="42"/>
      <c r="P32" s="41"/>
      <c r="Q32" s="206"/>
      <c r="R32" s="45"/>
    </row>
    <row r="33" spans="1:18" s="46" customFormat="1" ht="9.6" customHeight="1">
      <c r="A33" s="48">
        <v>14</v>
      </c>
      <c r="B33" s="36">
        <f>IF($D33="","",VLOOKUP($D33,'[9]Boys Si Main Draw Prep'!$A$7:$P$38,15))</f>
        <v>0</v>
      </c>
      <c r="C33" s="36">
        <f>IF($D33="","",VLOOKUP($D33,'[9]Boys Si Main Draw Prep'!$A$7:$P$38,16))</f>
        <v>0</v>
      </c>
      <c r="D33" s="37">
        <v>11</v>
      </c>
      <c r="E33" s="36" t="str">
        <f>UPPER(IF($D33="","",VLOOKUP($D33,'[9]Boys Si Main Draw Prep'!$A$7:$P$38,2)))</f>
        <v>ELATTWY</v>
      </c>
      <c r="F33" s="36" t="str">
        <f>IF($D33="","",VLOOKUP($D33,'[9]Boys Si Main Draw Prep'!$A$7:$P$38,3))</f>
        <v>SAMIR</v>
      </c>
      <c r="G33" s="36"/>
      <c r="H33" s="36">
        <f>IF($D33="","",VLOOKUP($D33,'[9]Boys Si Main Draw Prep'!$A$7:$P$38,4))</f>
        <v>0</v>
      </c>
      <c r="I33" s="55"/>
      <c r="J33" s="40" t="s">
        <v>55</v>
      </c>
      <c r="K33" s="56"/>
      <c r="L33" s="40"/>
      <c r="M33" s="63"/>
      <c r="N33" s="41"/>
      <c r="O33" s="42"/>
      <c r="P33" s="41"/>
      <c r="Q33" s="206"/>
      <c r="R33" s="45"/>
    </row>
    <row r="34" spans="1:18" s="46" customFormat="1" ht="9.6" customHeight="1">
      <c r="A34" s="48"/>
      <c r="B34" s="49"/>
      <c r="C34" s="49"/>
      <c r="D34" s="57"/>
      <c r="E34" s="40"/>
      <c r="F34" s="40"/>
      <c r="G34" s="50"/>
      <c r="H34" s="40"/>
      <c r="I34" s="58"/>
      <c r="J34" s="51" t="s">
        <v>13</v>
      </c>
      <c r="K34" s="59" t="s">
        <v>17</v>
      </c>
      <c r="L34" s="53" t="str">
        <f>UPPER(IF(OR(K34="a",K34="as"),J32,IF(OR(K34="b",K34="bs"),J36,)))</f>
        <v>SCOTT</v>
      </c>
      <c r="M34" s="71"/>
      <c r="N34" s="41"/>
      <c r="O34" s="42"/>
      <c r="P34" s="41"/>
      <c r="Q34" s="206"/>
      <c r="R34" s="45"/>
    </row>
    <row r="35" spans="1:18" s="46" customFormat="1" ht="9.6" customHeight="1">
      <c r="A35" s="48">
        <v>15</v>
      </c>
      <c r="B35" s="36">
        <f>IF($D35="","",VLOOKUP($D35,'[9]Boys Si Main Draw Prep'!$A$7:$P$38,15))</f>
        <v>0</v>
      </c>
      <c r="C35" s="36">
        <f>IF($D35="","",VLOOKUP($D35,'[9]Boys Si Main Draw Prep'!$A$7:$P$38,16))</f>
        <v>0</v>
      </c>
      <c r="D35" s="37">
        <v>27</v>
      </c>
      <c r="E35" s="36" t="str">
        <f>UPPER(IF($D35="","",VLOOKUP($D35,'[9]Boys Si Main Draw Prep'!$A$7:$P$38,2)))</f>
        <v>BYE</v>
      </c>
      <c r="F35" s="36">
        <f>IF($D35="","",VLOOKUP($D35,'[9]Boys Si Main Draw Prep'!$A$7:$P$38,3))</f>
        <v>0</v>
      </c>
      <c r="G35" s="36"/>
      <c r="H35" s="36">
        <f>IF($D35="","",VLOOKUP($D35,'[9]Boys Si Main Draw Prep'!$A$7:$P$38,4))</f>
        <v>0</v>
      </c>
      <c r="I35" s="39"/>
      <c r="J35" s="40"/>
      <c r="K35" s="62"/>
      <c r="L35" s="40" t="s">
        <v>114</v>
      </c>
      <c r="M35" s="61"/>
      <c r="N35" s="41"/>
      <c r="O35" s="42"/>
      <c r="P35" s="41"/>
      <c r="Q35" s="206"/>
      <c r="R35" s="45"/>
    </row>
    <row r="36" spans="1:18" s="46" customFormat="1" ht="9.6" customHeight="1">
      <c r="A36" s="48"/>
      <c r="B36" s="49"/>
      <c r="C36" s="49"/>
      <c r="D36" s="49"/>
      <c r="E36" s="40"/>
      <c r="F36" s="40"/>
      <c r="G36" s="50"/>
      <c r="H36" s="51" t="s">
        <v>13</v>
      </c>
      <c r="I36" s="52" t="s">
        <v>65</v>
      </c>
      <c r="J36" s="53" t="str">
        <f>UPPER(IF(OR(I36="a",I36="as"),E35,IF(OR(I36="b",I36="bs"),E37,)))</f>
        <v>SCOTT</v>
      </c>
      <c r="K36" s="64"/>
      <c r="L36" s="40"/>
      <c r="M36" s="61"/>
      <c r="N36" s="41"/>
      <c r="O36" s="42"/>
      <c r="P36" s="41"/>
      <c r="Q36" s="206"/>
      <c r="R36" s="45"/>
    </row>
    <row r="37" spans="1:18" s="46" customFormat="1" ht="9.6" customHeight="1">
      <c r="A37" s="35">
        <v>16</v>
      </c>
      <c r="B37" s="36">
        <f>IF($D37="","",VLOOKUP($D37,'[9]Boys Si Main Draw Prep'!$A$7:$P$38,15))</f>
        <v>0</v>
      </c>
      <c r="C37" s="36">
        <f>IF($D37="","",VLOOKUP($D37,'[9]Boys Si Main Draw Prep'!$A$7:$P$38,16))</f>
        <v>0</v>
      </c>
      <c r="D37" s="37">
        <v>7</v>
      </c>
      <c r="E37" s="38" t="str">
        <f>UPPER(IF($D37="","",VLOOKUP($D37,'[9]Boys Si Main Draw Prep'!$A$7:$P$38,2)))</f>
        <v>SCOTT</v>
      </c>
      <c r="F37" s="38" t="str">
        <f>IF($D37="","",VLOOKUP($D37,'[9]Boys Si Main Draw Prep'!$A$7:$P$38,3))</f>
        <v>ADAM</v>
      </c>
      <c r="G37" s="38"/>
      <c r="H37" s="38">
        <f>IF($D37="","",VLOOKUP($D37,'[9]Boys Si Main Draw Prep'!$A$7:$P$38,4))</f>
        <v>0</v>
      </c>
      <c r="I37" s="65"/>
      <c r="J37" s="40"/>
      <c r="K37" s="40"/>
      <c r="L37" s="40"/>
      <c r="M37" s="61"/>
      <c r="N37" s="42"/>
      <c r="O37" s="42"/>
      <c r="P37" s="41"/>
      <c r="Q37" s="206"/>
      <c r="R37" s="45"/>
    </row>
    <row r="38" spans="1:18" s="46" customFormat="1" ht="9.6" customHeight="1">
      <c r="A38" s="48"/>
      <c r="B38" s="49"/>
      <c r="C38" s="49"/>
      <c r="D38" s="49"/>
      <c r="E38" s="40"/>
      <c r="F38" s="40"/>
      <c r="G38" s="50"/>
      <c r="H38" s="40"/>
      <c r="I38" s="58"/>
      <c r="J38" s="40"/>
      <c r="K38" s="40"/>
      <c r="L38" s="40"/>
      <c r="M38" s="61"/>
      <c r="N38" s="209" t="s">
        <v>115</v>
      </c>
      <c r="O38" s="210"/>
      <c r="P38" s="243" t="s">
        <v>207</v>
      </c>
      <c r="Q38" s="211"/>
      <c r="R38" s="45"/>
    </row>
    <row r="39" spans="1:18" s="46" customFormat="1" ht="9.6" customHeight="1">
      <c r="A39" s="35">
        <v>17</v>
      </c>
      <c r="B39" s="36">
        <f>IF($D39="","",VLOOKUP($D39,'[9]Boys Si Main Draw Prep'!$A$7:$P$38,15))</f>
        <v>0</v>
      </c>
      <c r="C39" s="36">
        <f>IF($D39="","",VLOOKUP($D39,'[9]Boys Si Main Draw Prep'!$A$7:$P$38,16))</f>
        <v>0</v>
      </c>
      <c r="D39" s="37">
        <v>6</v>
      </c>
      <c r="E39" s="38" t="str">
        <f>UPPER(IF($D39="","",VLOOKUP($D39,'[9]Boys Si Main Draw Prep'!$A$7:$P$38,2)))</f>
        <v>SINGH</v>
      </c>
      <c r="F39" s="38" t="str">
        <f>IF($D39="","",VLOOKUP($D39,'[9]Boys Si Main Draw Prep'!$A$7:$P$38,3))</f>
        <v>CLINT</v>
      </c>
      <c r="G39" s="38"/>
      <c r="H39" s="38">
        <f>IF($D39="","",VLOOKUP($D39,'[9]Boys Si Main Draw Prep'!$A$7:$P$38,4))</f>
        <v>0</v>
      </c>
      <c r="I39" s="39"/>
      <c r="J39" s="40"/>
      <c r="K39" s="40"/>
      <c r="L39" s="40"/>
      <c r="M39" s="61"/>
      <c r="N39" s="51" t="s">
        <v>13</v>
      </c>
      <c r="O39" s="212"/>
      <c r="P39" s="40" t="s">
        <v>101</v>
      </c>
      <c r="Q39" s="206"/>
      <c r="R39" s="45"/>
    </row>
    <row r="40" spans="1:18" s="46" customFormat="1" ht="9.6" customHeight="1">
      <c r="A40" s="48"/>
      <c r="B40" s="49"/>
      <c r="C40" s="49"/>
      <c r="D40" s="49"/>
      <c r="E40" s="40"/>
      <c r="F40" s="40"/>
      <c r="G40" s="50"/>
      <c r="H40" s="51" t="s">
        <v>13</v>
      </c>
      <c r="I40" s="52" t="s">
        <v>50</v>
      </c>
      <c r="J40" s="53" t="str">
        <f>UPPER(IF(OR(I40="a",I40="as"),E39,IF(OR(I40="b",I40="bs"),E41,)))</f>
        <v>SINGH</v>
      </c>
      <c r="K40" s="53"/>
      <c r="L40" s="40"/>
      <c r="M40" s="61"/>
      <c r="N40" s="41"/>
      <c r="O40" s="42"/>
      <c r="P40" s="41"/>
      <c r="Q40" s="206"/>
      <c r="R40" s="45"/>
    </row>
    <row r="41" spans="1:18" s="46" customFormat="1" ht="9.6" customHeight="1">
      <c r="A41" s="48">
        <v>18</v>
      </c>
      <c r="B41" s="36">
        <f>IF($D41="","",VLOOKUP($D41,'[9]Boys Si Main Draw Prep'!$A$7:$P$38,15))</f>
        <v>0</v>
      </c>
      <c r="C41" s="36">
        <f>IF($D41="","",VLOOKUP($D41,'[9]Boys Si Main Draw Prep'!$A$7:$P$38,16))</f>
        <v>0</v>
      </c>
      <c r="D41" s="37">
        <v>27</v>
      </c>
      <c r="E41" s="36" t="str">
        <f>UPPER(IF($D41="","",VLOOKUP($D41,'[9]Boys Si Main Draw Prep'!$A$7:$P$38,2)))</f>
        <v>BYE</v>
      </c>
      <c r="F41" s="36">
        <f>IF($D41="","",VLOOKUP($D41,'[9]Boys Si Main Draw Prep'!$A$7:$P$38,3))</f>
        <v>0</v>
      </c>
      <c r="G41" s="36"/>
      <c r="H41" s="36">
        <f>IF($D41="","",VLOOKUP($D41,'[9]Boys Si Main Draw Prep'!$A$7:$P$38,4))</f>
        <v>0</v>
      </c>
      <c r="I41" s="55"/>
      <c r="J41" s="40"/>
      <c r="K41" s="56"/>
      <c r="L41" s="40"/>
      <c r="M41" s="61"/>
      <c r="N41" s="41"/>
      <c r="O41" s="42"/>
      <c r="P41" s="41"/>
      <c r="Q41" s="206"/>
      <c r="R41" s="45"/>
    </row>
    <row r="42" spans="1:18" s="46" customFormat="1" ht="9.6" customHeight="1">
      <c r="A42" s="48"/>
      <c r="B42" s="49"/>
      <c r="C42" s="49"/>
      <c r="D42" s="57"/>
      <c r="E42" s="40"/>
      <c r="F42" s="40"/>
      <c r="G42" s="50"/>
      <c r="H42" s="40"/>
      <c r="I42" s="58"/>
      <c r="J42" s="51" t="s">
        <v>13</v>
      </c>
      <c r="K42" s="59" t="s">
        <v>18</v>
      </c>
      <c r="L42" s="53" t="str">
        <f>UPPER(IF(OR(K42="a",K42="as"),J40,IF(OR(K42="b",K42="bs"),J44,)))</f>
        <v>SINGH</v>
      </c>
      <c r="M42" s="60"/>
      <c r="N42" s="41"/>
      <c r="O42" s="42"/>
      <c r="P42" s="41"/>
      <c r="Q42" s="206"/>
      <c r="R42" s="45"/>
    </row>
    <row r="43" spans="1:18" s="46" customFormat="1" ht="9.6" customHeight="1">
      <c r="A43" s="48">
        <v>19</v>
      </c>
      <c r="B43" s="36">
        <f>IF($D43="","",VLOOKUP($D43,'[9]Boys Si Main Draw Prep'!$A$7:$P$38,15))</f>
        <v>0</v>
      </c>
      <c r="C43" s="36">
        <f>IF($D43="","",VLOOKUP($D43,'[9]Boys Si Main Draw Prep'!$A$7:$P$38,16))</f>
        <v>0</v>
      </c>
      <c r="D43" s="37">
        <v>12</v>
      </c>
      <c r="E43" s="36" t="str">
        <f>UPPER(IF($D43="","",VLOOKUP($D43,'[9]Boys Si Main Draw Prep'!$A$7:$P$38,2)))</f>
        <v>JACKSON</v>
      </c>
      <c r="F43" s="36" t="str">
        <f>IF($D43="","",VLOOKUP($D43,'[9]Boys Si Main Draw Prep'!$A$7:$P$38,3))</f>
        <v>MIGUEL</v>
      </c>
      <c r="G43" s="36"/>
      <c r="H43" s="36">
        <f>IF($D43="","",VLOOKUP($D43,'[9]Boys Si Main Draw Prep'!$A$7:$P$38,4))</f>
        <v>0</v>
      </c>
      <c r="I43" s="39"/>
      <c r="J43" s="40"/>
      <c r="K43" s="62"/>
      <c r="L43" s="40" t="s">
        <v>116</v>
      </c>
      <c r="M43" s="63"/>
      <c r="N43" s="41"/>
      <c r="O43" s="42"/>
      <c r="P43" s="41"/>
      <c r="Q43" s="206"/>
      <c r="R43" s="45"/>
    </row>
    <row r="44" spans="1:18" s="46" customFormat="1" ht="9.6" customHeight="1">
      <c r="A44" s="48"/>
      <c r="B44" s="49"/>
      <c r="C44" s="49"/>
      <c r="D44" s="57"/>
      <c r="E44" s="40"/>
      <c r="F44" s="40"/>
      <c r="G44" s="50"/>
      <c r="H44" s="51" t="s">
        <v>13</v>
      </c>
      <c r="I44" s="52" t="s">
        <v>53</v>
      </c>
      <c r="J44" s="53" t="str">
        <f>UPPER(IF(OR(I44="a",I44="as"),E43,IF(OR(I44="b",I44="bs"),E45,)))</f>
        <v>ESCALANTE</v>
      </c>
      <c r="K44" s="64"/>
      <c r="L44" s="40"/>
      <c r="M44" s="63"/>
      <c r="N44" s="41"/>
      <c r="O44" s="42"/>
      <c r="P44" s="41"/>
      <c r="Q44" s="206"/>
      <c r="R44" s="45"/>
    </row>
    <row r="45" spans="1:18" s="46" customFormat="1" ht="9.6" customHeight="1">
      <c r="A45" s="48">
        <v>20</v>
      </c>
      <c r="B45" s="36">
        <f>IF($D45="","",VLOOKUP($D45,'[9]Boys Si Main Draw Prep'!$A$7:$P$38,15))</f>
        <v>0</v>
      </c>
      <c r="C45" s="36">
        <f>IF($D45="","",VLOOKUP($D45,'[9]Boys Si Main Draw Prep'!$A$7:$P$38,16))</f>
        <v>0</v>
      </c>
      <c r="D45" s="37">
        <v>23</v>
      </c>
      <c r="E45" s="36" t="str">
        <f>UPPER(IF($D45="","",VLOOKUP($D45,'[9]Boys Si Main Draw Prep'!$A$7:$P$38,2)))</f>
        <v>ESCALANTE</v>
      </c>
      <c r="F45" s="36" t="str">
        <f>IF($D45="","",VLOOKUP($D45,'[9]Boys Si Main Draw Prep'!$A$7:$P$38,3))</f>
        <v>ADAM</v>
      </c>
      <c r="G45" s="36"/>
      <c r="H45" s="36">
        <f>IF($D45="","",VLOOKUP($D45,'[9]Boys Si Main Draw Prep'!$A$7:$P$38,4))</f>
        <v>0</v>
      </c>
      <c r="I45" s="65"/>
      <c r="J45" s="40" t="s">
        <v>117</v>
      </c>
      <c r="K45" s="40"/>
      <c r="L45" s="40"/>
      <c r="M45" s="63"/>
      <c r="N45" s="41"/>
      <c r="O45" s="42"/>
      <c r="P45" s="41"/>
      <c r="Q45" s="206"/>
      <c r="R45" s="45"/>
    </row>
    <row r="46" spans="1:18" s="46" customFormat="1" ht="9.6" customHeight="1">
      <c r="A46" s="48"/>
      <c r="B46" s="49"/>
      <c r="C46" s="49"/>
      <c r="D46" s="57"/>
      <c r="E46" s="40"/>
      <c r="F46" s="40"/>
      <c r="G46" s="50"/>
      <c r="H46" s="66"/>
      <c r="I46" s="58"/>
      <c r="J46" s="40"/>
      <c r="K46" s="40"/>
      <c r="L46" s="51" t="s">
        <v>13</v>
      </c>
      <c r="M46" s="59" t="s">
        <v>17</v>
      </c>
      <c r="N46" s="53" t="str">
        <f>UPPER(IF(OR(M46="a",M46="as"),L42,IF(OR(M46="b",M46="bs"),L50,)))</f>
        <v>THOMAS</v>
      </c>
      <c r="O46" s="207"/>
      <c r="P46" s="41"/>
      <c r="Q46" s="206"/>
      <c r="R46" s="45"/>
    </row>
    <row r="47" spans="1:18" s="46" customFormat="1" ht="9.6" customHeight="1">
      <c r="A47" s="48">
        <v>21</v>
      </c>
      <c r="B47" s="36">
        <f>IF($D47="","",VLOOKUP($D47,'[9]Boys Si Main Draw Prep'!$A$7:$P$38,15))</f>
        <v>0</v>
      </c>
      <c r="C47" s="36">
        <f>IF($D47="","",VLOOKUP($D47,'[9]Boys Si Main Draw Prep'!$A$7:$P$38,16))</f>
        <v>0</v>
      </c>
      <c r="D47" s="37">
        <v>20</v>
      </c>
      <c r="E47" s="36" t="str">
        <f>UPPER(IF($D47="","",VLOOKUP($D47,'[9]Boys Si Main Draw Prep'!$A$7:$P$38,2)))</f>
        <v>HAMID</v>
      </c>
      <c r="F47" s="36" t="str">
        <f>IF($D47="","",VLOOKUP($D47,'[9]Boys Si Main Draw Prep'!$A$7:$P$38,3))</f>
        <v>KHALEEL</v>
      </c>
      <c r="G47" s="36"/>
      <c r="H47" s="36">
        <f>IF($D47="","",VLOOKUP($D47,'[9]Boys Si Main Draw Prep'!$A$7:$P$38,4))</f>
        <v>0</v>
      </c>
      <c r="I47" s="67"/>
      <c r="J47" s="40"/>
      <c r="K47" s="40"/>
      <c r="L47" s="40"/>
      <c r="M47" s="63"/>
      <c r="N47" s="40" t="s">
        <v>118</v>
      </c>
      <c r="O47" s="206"/>
      <c r="P47" s="41"/>
      <c r="Q47" s="206"/>
      <c r="R47" s="45"/>
    </row>
    <row r="48" spans="1:18" s="46" customFormat="1" ht="9.6" customHeight="1">
      <c r="A48" s="48"/>
      <c r="B48" s="49"/>
      <c r="C48" s="49"/>
      <c r="D48" s="57"/>
      <c r="E48" s="40"/>
      <c r="F48" s="40"/>
      <c r="G48" s="50"/>
      <c r="H48" s="51" t="s">
        <v>13</v>
      </c>
      <c r="I48" s="52" t="s">
        <v>65</v>
      </c>
      <c r="J48" s="53" t="str">
        <f>UPPER(IF(OR(I48="a",I48="as"),E47,IF(OR(I48="b",I48="bs"),E49,)))</f>
        <v>THOMAS</v>
      </c>
      <c r="K48" s="53"/>
      <c r="L48" s="40"/>
      <c r="M48" s="63"/>
      <c r="N48" s="41"/>
      <c r="O48" s="206"/>
      <c r="P48" s="41"/>
      <c r="Q48" s="206"/>
      <c r="R48" s="45"/>
    </row>
    <row r="49" spans="1:18" s="46" customFormat="1" ht="9.6" customHeight="1">
      <c r="A49" s="48">
        <v>22</v>
      </c>
      <c r="B49" s="36">
        <f>IF($D49="","",VLOOKUP($D49,'[9]Boys Si Main Draw Prep'!$A$7:$P$38,15))</f>
        <v>0</v>
      </c>
      <c r="C49" s="36">
        <f>IF($D49="","",VLOOKUP($D49,'[9]Boys Si Main Draw Prep'!$A$7:$P$38,16))</f>
        <v>0</v>
      </c>
      <c r="D49" s="37">
        <v>14</v>
      </c>
      <c r="E49" s="36" t="str">
        <f>UPPER(IF($D49="","",VLOOKUP($D49,'[9]Boys Si Main Draw Prep'!$A$7:$P$38,2)))</f>
        <v>THOMAS</v>
      </c>
      <c r="F49" s="36" t="str">
        <f>IF($D49="","",VLOOKUP($D49,'[9]Boys Si Main Draw Prep'!$A$7:$P$38,3))</f>
        <v>RYAN</v>
      </c>
      <c r="G49" s="36"/>
      <c r="H49" s="36">
        <f>IF($D49="","",VLOOKUP($D49,'[9]Boys Si Main Draw Prep'!$A$7:$P$38,4))</f>
        <v>0</v>
      </c>
      <c r="I49" s="55"/>
      <c r="J49" s="40" t="s">
        <v>118</v>
      </c>
      <c r="K49" s="56"/>
      <c r="L49" s="40"/>
      <c r="M49" s="63"/>
      <c r="N49" s="41"/>
      <c r="O49" s="206"/>
      <c r="P49" s="41"/>
      <c r="Q49" s="206"/>
      <c r="R49" s="45"/>
    </row>
    <row r="50" spans="1:18" s="46" customFormat="1" ht="9.6" customHeight="1">
      <c r="A50" s="48"/>
      <c r="B50" s="49"/>
      <c r="C50" s="49"/>
      <c r="D50" s="57"/>
      <c r="E50" s="40"/>
      <c r="F50" s="40"/>
      <c r="G50" s="50"/>
      <c r="H50" s="40"/>
      <c r="I50" s="58"/>
      <c r="J50" s="51" t="s">
        <v>13</v>
      </c>
      <c r="K50" s="59" t="s">
        <v>18</v>
      </c>
      <c r="L50" s="53" t="str">
        <f>UPPER(IF(OR(K50="a",K50="as"),J48,IF(OR(K50="b",K50="bs"),J52,)))</f>
        <v>THOMAS</v>
      </c>
      <c r="M50" s="71"/>
      <c r="N50" s="41"/>
      <c r="O50" s="206"/>
      <c r="P50" s="41"/>
      <c r="Q50" s="206"/>
      <c r="R50" s="45"/>
    </row>
    <row r="51" spans="1:18" s="46" customFormat="1" ht="9.6" customHeight="1">
      <c r="A51" s="48">
        <v>23</v>
      </c>
      <c r="B51" s="36">
        <f>IF($D51="","",VLOOKUP($D51,'[9]Boys Si Main Draw Prep'!$A$7:$P$38,15))</f>
        <v>0</v>
      </c>
      <c r="C51" s="36">
        <f>IF($D51="","",VLOOKUP($D51,'[9]Boys Si Main Draw Prep'!$A$7:$P$38,16))</f>
        <v>0</v>
      </c>
      <c r="D51" s="37">
        <v>27</v>
      </c>
      <c r="E51" s="36" t="str">
        <f>UPPER(IF($D51="","",VLOOKUP($D51,'[9]Boys Si Main Draw Prep'!$A$7:$P$38,2)))</f>
        <v>BYE</v>
      </c>
      <c r="F51" s="36">
        <f>IF($D51="","",VLOOKUP($D51,'[9]Boys Si Main Draw Prep'!$A$7:$P$38,3))</f>
        <v>0</v>
      </c>
      <c r="G51" s="36"/>
      <c r="H51" s="36">
        <f>IF($D51="","",VLOOKUP($D51,'[9]Boys Si Main Draw Prep'!$A$7:$P$38,4))</f>
        <v>0</v>
      </c>
      <c r="I51" s="39"/>
      <c r="J51" s="40"/>
      <c r="K51" s="62"/>
      <c r="L51" s="40" t="s">
        <v>118</v>
      </c>
      <c r="M51" s="61"/>
      <c r="N51" s="41"/>
      <c r="O51" s="206"/>
      <c r="P51" s="41"/>
      <c r="Q51" s="206"/>
      <c r="R51" s="45"/>
    </row>
    <row r="52" spans="1:18" s="46" customFormat="1" ht="9.6" customHeight="1">
      <c r="A52" s="48"/>
      <c r="B52" s="49"/>
      <c r="C52" s="49"/>
      <c r="D52" s="49"/>
      <c r="E52" s="40"/>
      <c r="F52" s="40"/>
      <c r="G52" s="50"/>
      <c r="H52" s="51" t="s">
        <v>13</v>
      </c>
      <c r="I52" s="52" t="s">
        <v>65</v>
      </c>
      <c r="J52" s="53" t="str">
        <f>UPPER(IF(OR(I52="a",I52="as"),E51,IF(OR(I52="b",I52="bs"),E53,)))</f>
        <v>MOONASSAR</v>
      </c>
      <c r="K52" s="64"/>
      <c r="L52" s="40"/>
      <c r="M52" s="61"/>
      <c r="N52" s="41"/>
      <c r="O52" s="206"/>
      <c r="P52" s="41"/>
      <c r="Q52" s="206"/>
      <c r="R52" s="45"/>
    </row>
    <row r="53" spans="1:18" s="46" customFormat="1" ht="9.6" customHeight="1">
      <c r="A53" s="35">
        <v>24</v>
      </c>
      <c r="B53" s="36">
        <f>IF($D53="","",VLOOKUP($D53,'[9]Boys Si Main Draw Prep'!$A$7:$P$38,15))</f>
        <v>0</v>
      </c>
      <c r="C53" s="36">
        <f>IF($D53="","",VLOOKUP($D53,'[9]Boys Si Main Draw Prep'!$A$7:$P$38,16))</f>
        <v>0</v>
      </c>
      <c r="D53" s="37">
        <v>3</v>
      </c>
      <c r="E53" s="38" t="str">
        <f>UPPER(IF($D53="","",VLOOKUP($D53,'[9]Boys Si Main Draw Prep'!$A$7:$P$38,2)))</f>
        <v>MOONASSAR</v>
      </c>
      <c r="F53" s="38" t="str">
        <f>IF($D53="","",VLOOKUP($D53,'[9]Boys Si Main Draw Prep'!$A$7:$P$38,3))</f>
        <v>KESHAN</v>
      </c>
      <c r="G53" s="38"/>
      <c r="H53" s="38">
        <f>IF($D53="","",VLOOKUP($D53,'[9]Boys Si Main Draw Prep'!$A$7:$P$38,4))</f>
        <v>0</v>
      </c>
      <c r="I53" s="65"/>
      <c r="J53" s="40"/>
      <c r="K53" s="40"/>
      <c r="L53" s="40"/>
      <c r="M53" s="61"/>
      <c r="N53" s="41"/>
      <c r="O53" s="206"/>
      <c r="P53" s="41"/>
      <c r="Q53" s="206"/>
      <c r="R53" s="45"/>
    </row>
    <row r="54" spans="1:18" s="46" customFormat="1" ht="9.6" customHeight="1">
      <c r="A54" s="48"/>
      <c r="B54" s="49"/>
      <c r="C54" s="49"/>
      <c r="D54" s="49"/>
      <c r="E54" s="66"/>
      <c r="F54" s="66"/>
      <c r="G54" s="73"/>
      <c r="H54" s="66"/>
      <c r="I54" s="58"/>
      <c r="J54" s="40"/>
      <c r="K54" s="40"/>
      <c r="L54" s="40"/>
      <c r="M54" s="61"/>
      <c r="N54" s="51" t="s">
        <v>13</v>
      </c>
      <c r="O54" s="59" t="s">
        <v>17</v>
      </c>
      <c r="P54" s="53" t="str">
        <f>UPPER(IF(OR(O54="a",O54="as"),N46,IF(OR(O54="b",O54="bs"),N62,)))</f>
        <v>HACKSHAW</v>
      </c>
      <c r="Q54" s="208"/>
      <c r="R54" s="45"/>
    </row>
    <row r="55" spans="1:18" s="46" customFormat="1" ht="9.6" customHeight="1">
      <c r="A55" s="35">
        <v>25</v>
      </c>
      <c r="B55" s="36">
        <f>IF($D55="","",VLOOKUP($D55,'[9]Boys Si Main Draw Prep'!$A$7:$P$38,15))</f>
        <v>0</v>
      </c>
      <c r="C55" s="36">
        <f>IF($D55="","",VLOOKUP($D55,'[9]Boys Si Main Draw Prep'!$A$7:$P$38,16))</f>
        <v>0</v>
      </c>
      <c r="D55" s="37">
        <v>5</v>
      </c>
      <c r="E55" s="38" t="str">
        <f>UPPER(IF($D55="","",VLOOKUP($D55,'[9]Boys Si Main Draw Prep'!$A$7:$P$38,2)))</f>
        <v>HACKSHAW</v>
      </c>
      <c r="F55" s="38" t="str">
        <f>IF($D55="","",VLOOKUP($D55,'[9]Boys Si Main Draw Prep'!$A$7:$P$38,3))</f>
        <v>ROSS</v>
      </c>
      <c r="G55" s="38"/>
      <c r="H55" s="38">
        <f>IF($D55="","",VLOOKUP($D55,'[9]Boys Si Main Draw Prep'!$A$7:$P$38,4))</f>
        <v>0</v>
      </c>
      <c r="I55" s="39"/>
      <c r="J55" s="40"/>
      <c r="K55" s="40"/>
      <c r="L55" s="40"/>
      <c r="M55" s="61"/>
      <c r="N55" s="41"/>
      <c r="O55" s="206"/>
      <c r="P55" s="40" t="s">
        <v>206</v>
      </c>
      <c r="Q55" s="42"/>
      <c r="R55" s="45"/>
    </row>
    <row r="56" spans="1:18" s="46" customFormat="1" ht="9.6" customHeight="1">
      <c r="A56" s="48"/>
      <c r="B56" s="49"/>
      <c r="C56" s="49"/>
      <c r="D56" s="49"/>
      <c r="E56" s="40"/>
      <c r="F56" s="40"/>
      <c r="G56" s="50"/>
      <c r="H56" s="51" t="s">
        <v>13</v>
      </c>
      <c r="I56" s="52" t="s">
        <v>50</v>
      </c>
      <c r="J56" s="53" t="str">
        <f>UPPER(IF(OR(I56="a",I56="as"),E55,IF(OR(I56="b",I56="bs"),E57,)))</f>
        <v>HACKSHAW</v>
      </c>
      <c r="K56" s="53"/>
      <c r="L56" s="40"/>
      <c r="M56" s="61"/>
      <c r="N56" s="41"/>
      <c r="O56" s="206"/>
      <c r="P56" s="41"/>
      <c r="Q56" s="42"/>
      <c r="R56" s="45"/>
    </row>
    <row r="57" spans="1:18" s="46" customFormat="1" ht="9.6" customHeight="1">
      <c r="A57" s="48">
        <v>26</v>
      </c>
      <c r="B57" s="36">
        <f>IF($D57="","",VLOOKUP($D57,'[9]Boys Si Main Draw Prep'!$A$7:$P$38,15))</f>
        <v>0</v>
      </c>
      <c r="C57" s="36">
        <f>IF($D57="","",VLOOKUP($D57,'[9]Boys Si Main Draw Prep'!$A$7:$P$38,16))</f>
        <v>0</v>
      </c>
      <c r="D57" s="37">
        <v>27</v>
      </c>
      <c r="E57" s="36" t="str">
        <f>UPPER(IF($D57="","",VLOOKUP($D57,'[9]Boys Si Main Draw Prep'!$A$7:$P$38,2)))</f>
        <v>BYE</v>
      </c>
      <c r="F57" s="36">
        <f>IF($D57="","",VLOOKUP($D57,'[9]Boys Si Main Draw Prep'!$A$7:$P$38,3))</f>
        <v>0</v>
      </c>
      <c r="G57" s="36"/>
      <c r="H57" s="36">
        <f>IF($D57="","",VLOOKUP($D57,'[9]Boys Si Main Draw Prep'!$A$7:$P$38,4))</f>
        <v>0</v>
      </c>
      <c r="I57" s="55"/>
      <c r="J57" s="40"/>
      <c r="K57" s="56"/>
      <c r="L57" s="40"/>
      <c r="M57" s="61"/>
      <c r="N57" s="41"/>
      <c r="O57" s="206"/>
      <c r="P57" s="41"/>
      <c r="Q57" s="42"/>
      <c r="R57" s="45"/>
    </row>
    <row r="58" spans="1:18" s="46" customFormat="1" ht="9.6" customHeight="1">
      <c r="A58" s="48"/>
      <c r="B58" s="49"/>
      <c r="C58" s="49"/>
      <c r="D58" s="57"/>
      <c r="E58" s="40"/>
      <c r="F58" s="40"/>
      <c r="G58" s="50"/>
      <c r="H58" s="40"/>
      <c r="I58" s="58"/>
      <c r="J58" s="51" t="s">
        <v>13</v>
      </c>
      <c r="K58" s="59" t="s">
        <v>18</v>
      </c>
      <c r="L58" s="53" t="str">
        <f>UPPER(IF(OR(K58="a",K58="as"),J56,IF(OR(K58="b",K58="bs"),J60,)))</f>
        <v>HACKSHAW</v>
      </c>
      <c r="M58" s="60"/>
      <c r="N58" s="41"/>
      <c r="O58" s="206"/>
      <c r="P58" s="41"/>
      <c r="Q58" s="42"/>
      <c r="R58" s="45"/>
    </row>
    <row r="59" spans="1:18" s="46" customFormat="1" ht="9.6" customHeight="1">
      <c r="A59" s="48">
        <v>27</v>
      </c>
      <c r="B59" s="36">
        <f>IF($D59="","",VLOOKUP($D59,'[9]Boys Si Main Draw Prep'!$A$7:$P$38,15))</f>
        <v>0</v>
      </c>
      <c r="C59" s="36">
        <f>IF($D59="","",VLOOKUP($D59,'[9]Boys Si Main Draw Prep'!$A$7:$P$38,16))</f>
        <v>0</v>
      </c>
      <c r="D59" s="37">
        <v>25</v>
      </c>
      <c r="E59" s="36" t="str">
        <f>UPPER(IF($D59="","",VLOOKUP($D59,'[9]Boys Si Main Draw Prep'!$A$7:$P$38,2)))</f>
        <v>JOEFIELD</v>
      </c>
      <c r="F59" s="36" t="str">
        <f>IF($D59="","",VLOOKUP($D59,'[9]Boys Si Main Draw Prep'!$A$7:$P$38,3))</f>
        <v>ZAREK</v>
      </c>
      <c r="G59" s="36"/>
      <c r="H59" s="36">
        <f>IF($D59="","",VLOOKUP($D59,'[9]Boys Si Main Draw Prep'!$A$7:$P$38,4))</f>
        <v>0</v>
      </c>
      <c r="I59" s="39"/>
      <c r="J59" s="40"/>
      <c r="K59" s="62"/>
      <c r="L59" s="40" t="s">
        <v>119</v>
      </c>
      <c r="M59" s="63"/>
      <c r="N59" s="41"/>
      <c r="O59" s="206"/>
      <c r="P59" s="41"/>
      <c r="Q59" s="42"/>
      <c r="R59" s="79"/>
    </row>
    <row r="60" spans="1:18" s="46" customFormat="1" ht="9.6" customHeight="1">
      <c r="A60" s="48"/>
      <c r="B60" s="49"/>
      <c r="C60" s="49"/>
      <c r="D60" s="57"/>
      <c r="E60" s="40"/>
      <c r="F60" s="40"/>
      <c r="G60" s="50"/>
      <c r="H60" s="51" t="s">
        <v>13</v>
      </c>
      <c r="I60" s="52" t="s">
        <v>53</v>
      </c>
      <c r="J60" s="53" t="str">
        <f>UPPER(IF(OR(I60="a",I60="as"),E59,IF(OR(I60="b",I60="bs"),E61,)))</f>
        <v>LEGGARD</v>
      </c>
      <c r="K60" s="64"/>
      <c r="L60" s="40"/>
      <c r="M60" s="63"/>
      <c r="N60" s="41"/>
      <c r="O60" s="206"/>
      <c r="P60" s="41"/>
      <c r="Q60" s="42"/>
      <c r="R60" s="45"/>
    </row>
    <row r="61" spans="1:18" s="46" customFormat="1" ht="9.6" customHeight="1">
      <c r="A61" s="48">
        <v>28</v>
      </c>
      <c r="B61" s="36">
        <f>IF($D61="","",VLOOKUP($D61,'[9]Boys Si Main Draw Prep'!$A$7:$P$38,15))</f>
        <v>0</v>
      </c>
      <c r="C61" s="36">
        <f>IF($D61="","",VLOOKUP($D61,'[9]Boys Si Main Draw Prep'!$A$7:$P$38,16))</f>
        <v>0</v>
      </c>
      <c r="D61" s="37">
        <v>13</v>
      </c>
      <c r="E61" s="36" t="str">
        <f>UPPER(IF($D61="","",VLOOKUP($D61,'[9]Boys Si Main Draw Prep'!$A$7:$P$38,2)))</f>
        <v>LEGGARD</v>
      </c>
      <c r="F61" s="36" t="str">
        <f>IF($D61="","",VLOOKUP($D61,'[9]Boys Si Main Draw Prep'!$A$7:$P$38,3))</f>
        <v>KAELAN</v>
      </c>
      <c r="G61" s="36"/>
      <c r="H61" s="36">
        <f>IF($D61="","",VLOOKUP($D61,'[9]Boys Si Main Draw Prep'!$A$7:$P$38,4))</f>
        <v>0</v>
      </c>
      <c r="I61" s="65"/>
      <c r="J61" s="40"/>
      <c r="K61" s="40"/>
      <c r="L61" s="40"/>
      <c r="M61" s="63"/>
      <c r="N61" s="41"/>
      <c r="O61" s="206"/>
      <c r="P61" s="41"/>
      <c r="Q61" s="42"/>
      <c r="R61" s="45"/>
    </row>
    <row r="62" spans="1:18" s="46" customFormat="1" ht="9.6" customHeight="1">
      <c r="A62" s="48"/>
      <c r="B62" s="49"/>
      <c r="C62" s="49"/>
      <c r="D62" s="57"/>
      <c r="E62" s="40"/>
      <c r="F62" s="40"/>
      <c r="G62" s="50"/>
      <c r="H62" s="66"/>
      <c r="I62" s="58"/>
      <c r="J62" s="40"/>
      <c r="K62" s="40"/>
      <c r="L62" s="51" t="s">
        <v>13</v>
      </c>
      <c r="M62" s="59" t="s">
        <v>18</v>
      </c>
      <c r="N62" s="53" t="str">
        <f>UPPER(IF(OR(M62="a",M62="as"),L58,IF(OR(M62="b",M62="bs"),L66,)))</f>
        <v>HACKSHAW</v>
      </c>
      <c r="O62" s="208"/>
      <c r="P62" s="41"/>
      <c r="Q62" s="42"/>
      <c r="R62" s="45"/>
    </row>
    <row r="63" spans="1:18" s="46" customFormat="1" ht="9.6" customHeight="1">
      <c r="A63" s="48">
        <v>29</v>
      </c>
      <c r="B63" s="36">
        <f>IF($D63="","",VLOOKUP($D63,'[9]Boys Si Main Draw Prep'!$A$7:$P$38,15))</f>
        <v>0</v>
      </c>
      <c r="C63" s="36">
        <f>IF($D63="","",VLOOKUP($D63,'[9]Boys Si Main Draw Prep'!$A$7:$P$38,16))</f>
        <v>0</v>
      </c>
      <c r="D63" s="37">
        <v>22</v>
      </c>
      <c r="E63" s="36" t="str">
        <f>UPPER(IF($D63="","",VLOOKUP($D63,'[9]Boys Si Main Draw Prep'!$A$7:$P$38,2)))</f>
        <v>ANDREWS</v>
      </c>
      <c r="F63" s="36" t="str">
        <f>IF($D63="","",VLOOKUP($D63,'[9]Boys Si Main Draw Prep'!$A$7:$P$38,3))</f>
        <v>CHE</v>
      </c>
      <c r="G63" s="36"/>
      <c r="H63" s="36">
        <f>IF($D63="","",VLOOKUP($D63,'[9]Boys Si Main Draw Prep'!$A$7:$P$38,4))</f>
        <v>0</v>
      </c>
      <c r="I63" s="67"/>
      <c r="J63" s="40"/>
      <c r="K63" s="40"/>
      <c r="L63" s="40"/>
      <c r="M63" s="63"/>
      <c r="N63" s="40" t="s">
        <v>113</v>
      </c>
      <c r="O63" s="61"/>
      <c r="P63" s="43"/>
      <c r="Q63" s="44"/>
      <c r="R63" s="45"/>
    </row>
    <row r="64" spans="1:18" s="46" customFormat="1" ht="9.6" customHeight="1">
      <c r="A64" s="48"/>
      <c r="B64" s="49"/>
      <c r="C64" s="49"/>
      <c r="D64" s="57"/>
      <c r="E64" s="40"/>
      <c r="F64" s="40"/>
      <c r="G64" s="50"/>
      <c r="H64" s="51" t="s">
        <v>13</v>
      </c>
      <c r="I64" s="52" t="s">
        <v>54</v>
      </c>
      <c r="J64" s="53" t="str">
        <f>UPPER(IF(OR(I64="a",I64="as"),E63,IF(OR(I64="b",I64="bs"),E65,)))</f>
        <v>ANDREWS</v>
      </c>
      <c r="K64" s="53"/>
      <c r="L64" s="40"/>
      <c r="M64" s="63"/>
      <c r="N64" s="61"/>
      <c r="O64" s="61"/>
      <c r="P64" s="43"/>
      <c r="Q64" s="44"/>
      <c r="R64" s="45"/>
    </row>
    <row r="65" spans="1:18" s="46" customFormat="1" ht="9.6" customHeight="1">
      <c r="A65" s="48">
        <v>30</v>
      </c>
      <c r="B65" s="36">
        <f>IF($D65="","",VLOOKUP($D65,'[9]Boys Si Main Draw Prep'!$A$7:$P$38,15))</f>
        <v>0</v>
      </c>
      <c r="C65" s="36">
        <f>IF($D65="","",VLOOKUP($D65,'[9]Boys Si Main Draw Prep'!$A$7:$P$38,16))</f>
        <v>0</v>
      </c>
      <c r="D65" s="37">
        <v>17</v>
      </c>
      <c r="E65" s="36" t="str">
        <f>UPPER(IF($D65="","",VLOOKUP($D65,'[9]Boys Si Main Draw Prep'!$A$7:$P$38,2)))</f>
        <v>ROMEO</v>
      </c>
      <c r="F65" s="36" t="str">
        <f>IF($D65="","",VLOOKUP($D65,'[9]Boys Si Main Draw Prep'!$A$7:$P$38,3))</f>
        <v>JOSHUA</v>
      </c>
      <c r="G65" s="36"/>
      <c r="H65" s="36">
        <f>IF($D65="","",VLOOKUP($D65,'[9]Boys Si Main Draw Prep'!$A$7:$P$38,4))</f>
        <v>0</v>
      </c>
      <c r="I65" s="55"/>
      <c r="J65" s="40" t="s">
        <v>93</v>
      </c>
      <c r="K65" s="56"/>
      <c r="L65" s="40"/>
      <c r="M65" s="63"/>
      <c r="N65" s="61"/>
      <c r="O65" s="61"/>
      <c r="P65" s="43"/>
      <c r="Q65" s="44"/>
      <c r="R65" s="45"/>
    </row>
    <row r="66" spans="1:18" s="46" customFormat="1" ht="9.6" customHeight="1">
      <c r="A66" s="48"/>
      <c r="B66" s="49"/>
      <c r="C66" s="49"/>
      <c r="D66" s="57"/>
      <c r="E66" s="40"/>
      <c r="F66" s="40"/>
      <c r="G66" s="50"/>
      <c r="H66" s="40"/>
      <c r="I66" s="58"/>
      <c r="J66" s="51" t="s">
        <v>13</v>
      </c>
      <c r="K66" s="59" t="s">
        <v>20</v>
      </c>
      <c r="L66" s="53" t="str">
        <f>UPPER(IF(OR(K66="a",K66="as"),J64,IF(OR(K66="b",K66="bs"),J68,)))</f>
        <v>PATRICK</v>
      </c>
      <c r="M66" s="71"/>
      <c r="N66" s="61"/>
      <c r="O66" s="61"/>
      <c r="P66" s="43"/>
      <c r="Q66" s="44"/>
      <c r="R66" s="45"/>
    </row>
    <row r="67" spans="1:18" s="46" customFormat="1" ht="9.6" customHeight="1">
      <c r="A67" s="48">
        <v>31</v>
      </c>
      <c r="B67" s="36">
        <f>IF($D67="","",VLOOKUP($D67,'[9]Boys Si Main Draw Prep'!$A$7:$P$38,15))</f>
        <v>0</v>
      </c>
      <c r="C67" s="36">
        <f>IF($D67="","",VLOOKUP($D67,'[9]Boys Si Main Draw Prep'!$A$7:$P$38,16))</f>
        <v>0</v>
      </c>
      <c r="D67" s="37">
        <v>27</v>
      </c>
      <c r="E67" s="36" t="str">
        <f>UPPER(IF($D67="","",VLOOKUP($D67,'[9]Boys Si Main Draw Prep'!$A$7:$P$38,2)))</f>
        <v>BYE</v>
      </c>
      <c r="F67" s="36">
        <f>IF($D67="","",VLOOKUP($D67,'[9]Boys Si Main Draw Prep'!$A$7:$P$38,3))</f>
        <v>0</v>
      </c>
      <c r="G67" s="36"/>
      <c r="H67" s="36">
        <f>IF($D67="","",VLOOKUP($D67,'[9]Boys Si Main Draw Prep'!$A$7:$P$38,4))</f>
        <v>0</v>
      </c>
      <c r="I67" s="39"/>
      <c r="J67" s="40"/>
      <c r="K67" s="62"/>
      <c r="L67" s="40" t="s">
        <v>87</v>
      </c>
      <c r="M67" s="61"/>
      <c r="N67" s="61"/>
      <c r="O67" s="61"/>
      <c r="P67" s="43"/>
      <c r="Q67" s="44"/>
      <c r="R67" s="45"/>
    </row>
    <row r="68" spans="1:18" s="46" customFormat="1" ht="9.6" customHeight="1">
      <c r="A68" s="48"/>
      <c r="B68" s="49"/>
      <c r="C68" s="49"/>
      <c r="D68" s="49"/>
      <c r="E68" s="40"/>
      <c r="F68" s="40"/>
      <c r="G68" s="50"/>
      <c r="H68" s="51" t="s">
        <v>13</v>
      </c>
      <c r="I68" s="52" t="s">
        <v>65</v>
      </c>
      <c r="J68" s="53" t="str">
        <f>UPPER(IF(OR(I68="a",I68="as"),E67,IF(OR(I68="b",I68="bs"),E69,)))</f>
        <v>PATRICK</v>
      </c>
      <c r="K68" s="64"/>
      <c r="L68" s="40"/>
      <c r="M68" s="61"/>
      <c r="N68" s="61"/>
      <c r="O68" s="61"/>
      <c r="P68" s="43"/>
      <c r="Q68" s="44"/>
      <c r="R68" s="45"/>
    </row>
    <row r="69" spans="1:18" s="46" customFormat="1" ht="9.6" customHeight="1">
      <c r="A69" s="35">
        <v>32</v>
      </c>
      <c r="B69" s="36">
        <f>IF($D69="","",VLOOKUP($D69,'[9]Boys Si Main Draw Prep'!$A$7:$P$38,15))</f>
        <v>0</v>
      </c>
      <c r="C69" s="36">
        <f>IF($D69="","",VLOOKUP($D69,'[9]Boys Si Main Draw Prep'!$A$7:$P$38,16))</f>
        <v>0</v>
      </c>
      <c r="D69" s="37">
        <v>2</v>
      </c>
      <c r="E69" s="38" t="str">
        <f>UPPER(IF($D69="","",VLOOKUP($D69,'[9]Boys Si Main Draw Prep'!$A$7:$P$38,2)))</f>
        <v>PATRICK</v>
      </c>
      <c r="F69" s="38" t="str">
        <f>IF($D69="","",VLOOKUP($D69,'[9]Boys Si Main Draw Prep'!$A$7:$P$38,3))</f>
        <v>NKRUMAH</v>
      </c>
      <c r="G69" s="38"/>
      <c r="H69" s="38">
        <f>IF($D69="","",VLOOKUP($D69,'[9]Boys Si Main Draw Prep'!$A$7:$P$38,4))</f>
        <v>0</v>
      </c>
      <c r="I69" s="65"/>
      <c r="J69" s="40"/>
      <c r="K69" s="40"/>
      <c r="L69" s="40"/>
      <c r="M69" s="40"/>
      <c r="N69" s="41"/>
      <c r="O69" s="42"/>
      <c r="P69" s="43"/>
      <c r="Q69" s="44"/>
      <c r="R69" s="45"/>
    </row>
    <row r="70" spans="1:18" s="86" customFormat="1" ht="6.75" customHeight="1">
      <c r="A70" s="80"/>
      <c r="B70" s="80"/>
      <c r="C70" s="80"/>
      <c r="D70" s="80"/>
      <c r="E70" s="81"/>
      <c r="F70" s="81"/>
      <c r="G70" s="81"/>
      <c r="H70" s="81"/>
      <c r="I70" s="82"/>
      <c r="J70" s="83"/>
      <c r="K70" s="84"/>
      <c r="L70" s="83"/>
      <c r="M70" s="84"/>
      <c r="N70" s="83"/>
      <c r="O70" s="84"/>
      <c r="P70" s="83"/>
      <c r="Q70" s="84"/>
      <c r="R70" s="85"/>
    </row>
    <row r="71" spans="1:18" s="99" customFormat="1" ht="10.5" customHeight="1">
      <c r="A71" s="87" t="s">
        <v>23</v>
      </c>
      <c r="B71" s="88"/>
      <c r="C71" s="89"/>
      <c r="D71" s="90" t="s">
        <v>24</v>
      </c>
      <c r="E71" s="91" t="s">
        <v>25</v>
      </c>
      <c r="F71" s="90"/>
      <c r="G71" s="92"/>
      <c r="H71" s="93"/>
      <c r="I71" s="90" t="s">
        <v>24</v>
      </c>
      <c r="J71" s="91" t="s">
        <v>26</v>
      </c>
      <c r="K71" s="94"/>
      <c r="L71" s="91" t="s">
        <v>27</v>
      </c>
      <c r="M71" s="95"/>
      <c r="N71" s="96" t="s">
        <v>28</v>
      </c>
      <c r="O71" s="96"/>
      <c r="P71" s="97"/>
      <c r="Q71" s="98"/>
    </row>
    <row r="72" spans="1:18" s="99" customFormat="1" ht="9" customHeight="1">
      <c r="A72" s="100" t="s">
        <v>29</v>
      </c>
      <c r="B72" s="101"/>
      <c r="C72" s="102"/>
      <c r="D72" s="103">
        <v>1</v>
      </c>
      <c r="E72" s="104" t="str">
        <f>IF(D72&gt;$Q$79,,UPPER(VLOOKUP(D72,'[9]Boys Si Main Draw Prep'!$A$7:$R$134,2)))</f>
        <v>MOHAMMED</v>
      </c>
      <c r="F72" s="105"/>
      <c r="G72" s="104"/>
      <c r="H72" s="106"/>
      <c r="I72" s="107" t="s">
        <v>30</v>
      </c>
      <c r="J72" s="101"/>
      <c r="K72" s="108"/>
      <c r="L72" s="101"/>
      <c r="M72" s="109"/>
      <c r="N72" s="110" t="s">
        <v>31</v>
      </c>
      <c r="O72" s="111"/>
      <c r="P72" s="111"/>
      <c r="Q72" s="112"/>
    </row>
    <row r="73" spans="1:18" s="99" customFormat="1" ht="9" customHeight="1">
      <c r="A73" s="100" t="s">
        <v>32</v>
      </c>
      <c r="B73" s="101"/>
      <c r="C73" s="102"/>
      <c r="D73" s="103">
        <v>2</v>
      </c>
      <c r="E73" s="104" t="str">
        <f>IF(D73&gt;$Q$79,,UPPER(VLOOKUP(D73,'[9]Boys Si Main Draw Prep'!$A$7:$R$134,2)))</f>
        <v>PATRICK</v>
      </c>
      <c r="F73" s="105"/>
      <c r="G73" s="104"/>
      <c r="H73" s="106"/>
      <c r="I73" s="107" t="s">
        <v>33</v>
      </c>
      <c r="J73" s="101"/>
      <c r="K73" s="108"/>
      <c r="L73" s="101"/>
      <c r="M73" s="109"/>
      <c r="N73" s="113"/>
      <c r="O73" s="114"/>
      <c r="P73" s="115"/>
      <c r="Q73" s="116"/>
    </row>
    <row r="74" spans="1:18" s="99" customFormat="1" ht="9" customHeight="1">
      <c r="A74" s="117" t="s">
        <v>34</v>
      </c>
      <c r="B74" s="115"/>
      <c r="C74" s="118"/>
      <c r="D74" s="103">
        <v>3</v>
      </c>
      <c r="E74" s="104" t="str">
        <f>IF(D74&gt;$Q$79,,UPPER(VLOOKUP(D74,'[9]Boys Si Main Draw Prep'!$A$7:$R$134,2)))</f>
        <v>MOONASSAR</v>
      </c>
      <c r="F74" s="105"/>
      <c r="G74" s="104"/>
      <c r="H74" s="106"/>
      <c r="I74" s="107" t="s">
        <v>35</v>
      </c>
      <c r="J74" s="101"/>
      <c r="K74" s="108"/>
      <c r="L74" s="101"/>
      <c r="M74" s="109"/>
      <c r="N74" s="110" t="s">
        <v>36</v>
      </c>
      <c r="O74" s="111"/>
      <c r="P74" s="111"/>
      <c r="Q74" s="112"/>
    </row>
    <row r="75" spans="1:18" s="99" customFormat="1" ht="9" customHeight="1">
      <c r="A75" s="119"/>
      <c r="B75" s="26"/>
      <c r="C75" s="120"/>
      <c r="D75" s="103">
        <v>4</v>
      </c>
      <c r="E75" s="104" t="str">
        <f>IF(D75&gt;$Q$79,,UPPER(VLOOKUP(D75,'[9]Boys Si Main Draw Prep'!$A$7:$R$134,2)))</f>
        <v>GREGOIRE</v>
      </c>
      <c r="F75" s="105"/>
      <c r="G75" s="104"/>
      <c r="H75" s="106"/>
      <c r="I75" s="107" t="s">
        <v>37</v>
      </c>
      <c r="J75" s="101"/>
      <c r="K75" s="108"/>
      <c r="L75" s="101"/>
      <c r="M75" s="109"/>
      <c r="N75" s="101"/>
      <c r="O75" s="108"/>
      <c r="P75" s="101"/>
      <c r="Q75" s="109"/>
    </row>
    <row r="76" spans="1:18" s="99" customFormat="1" ht="9" customHeight="1">
      <c r="A76" s="121" t="s">
        <v>38</v>
      </c>
      <c r="B76" s="122"/>
      <c r="C76" s="123"/>
      <c r="D76" s="103">
        <v>5</v>
      </c>
      <c r="E76" s="104" t="str">
        <f>IF(D76&gt;$Q$79,,UPPER(VLOOKUP(D76,'[9]Boys Si Main Draw Prep'!$A$7:$R$134,2)))</f>
        <v>HACKSHAW</v>
      </c>
      <c r="F76" s="105"/>
      <c r="G76" s="104"/>
      <c r="H76" s="106"/>
      <c r="I76" s="107" t="s">
        <v>39</v>
      </c>
      <c r="J76" s="101"/>
      <c r="K76" s="108"/>
      <c r="L76" s="101"/>
      <c r="M76" s="109"/>
      <c r="N76" s="115"/>
      <c r="O76" s="114"/>
      <c r="P76" s="115"/>
      <c r="Q76" s="116"/>
    </row>
    <row r="77" spans="1:18" s="99" customFormat="1" ht="9" customHeight="1">
      <c r="A77" s="100" t="s">
        <v>29</v>
      </c>
      <c r="B77" s="101"/>
      <c r="C77" s="102"/>
      <c r="D77" s="103">
        <v>6</v>
      </c>
      <c r="E77" s="104" t="str">
        <f>IF(D77&gt;$Q$79,,UPPER(VLOOKUP(D77,'[9]Boys Si Main Draw Prep'!$A$7:$R$134,2)))</f>
        <v>SINGH</v>
      </c>
      <c r="F77" s="105"/>
      <c r="G77" s="104"/>
      <c r="H77" s="106"/>
      <c r="I77" s="107" t="s">
        <v>40</v>
      </c>
      <c r="J77" s="101"/>
      <c r="K77" s="108"/>
      <c r="L77" s="101"/>
      <c r="M77" s="109"/>
      <c r="N77" s="110" t="s">
        <v>41</v>
      </c>
      <c r="O77" s="111"/>
      <c r="P77" s="111"/>
      <c r="Q77" s="112"/>
    </row>
    <row r="78" spans="1:18" s="99" customFormat="1" ht="9" customHeight="1">
      <c r="A78" s="100" t="s">
        <v>42</v>
      </c>
      <c r="B78" s="101"/>
      <c r="C78" s="124"/>
      <c r="D78" s="103">
        <v>7</v>
      </c>
      <c r="E78" s="104" t="str">
        <f>IF(D78&gt;$Q$79,,UPPER(VLOOKUP(D78,'[9]Boys Si Main Draw Prep'!$A$7:$R$134,2)))</f>
        <v>SCOTT</v>
      </c>
      <c r="F78" s="105"/>
      <c r="G78" s="104"/>
      <c r="H78" s="106"/>
      <c r="I78" s="107" t="s">
        <v>43</v>
      </c>
      <c r="J78" s="101"/>
      <c r="K78" s="108"/>
      <c r="L78" s="101"/>
      <c r="M78" s="109"/>
      <c r="N78" s="101"/>
      <c r="O78" s="108"/>
      <c r="P78" s="101"/>
      <c r="Q78" s="109"/>
    </row>
    <row r="79" spans="1:18" s="99" customFormat="1" ht="9" customHeight="1">
      <c r="A79" s="117" t="s">
        <v>44</v>
      </c>
      <c r="B79" s="115"/>
      <c r="C79" s="125"/>
      <c r="D79" s="126">
        <v>8</v>
      </c>
      <c r="E79" s="127" t="str">
        <f>IF(D79&gt;$Q$79,,UPPER(VLOOKUP(D79,'[9]Boys Si Main Draw Prep'!$A$7:$R$134,2)))</f>
        <v>DAVIS</v>
      </c>
      <c r="F79" s="128"/>
      <c r="G79" s="127"/>
      <c r="H79" s="129"/>
      <c r="I79" s="130" t="s">
        <v>45</v>
      </c>
      <c r="J79" s="115"/>
      <c r="K79" s="114"/>
      <c r="L79" s="115"/>
      <c r="M79" s="116"/>
      <c r="N79" s="115" t="str">
        <f>Q4</f>
        <v>Lamech Kevin clarke</v>
      </c>
      <c r="O79" s="114"/>
      <c r="P79" s="115"/>
      <c r="Q79" s="131">
        <f>MIN(8,'[9]Boys Si Main Draw Prep'!R5)</f>
        <v>8</v>
      </c>
    </row>
  </sheetData>
  <mergeCells count="2">
    <mergeCell ref="F3:L3"/>
    <mergeCell ref="A4:G4"/>
  </mergeCells>
  <conditionalFormatting sqref="G39 G41 G7 G9 G11 G13 G15 G17 G19 G23 G43 G45 G47 G49 G51 G53 G21 G25 G27 G29 G31 G33 G35 G37 G55 G57 G59 G61 G63 G65 G67 G69">
    <cfRule type="expression" dxfId="308" priority="13" stopIfTrue="1">
      <formula>AND($D7&lt;9,$C7&gt;0)</formula>
    </cfRule>
  </conditionalFormatting>
  <conditionalFormatting sqref="H8 H40 H16 L14 H20 L30 H24 H48 L46 H52 H32 H44 H36 H12 L62 H28 J18 J26 J34 J42 J50 J58 J66 J10 H56 H64 H68 H60 N22 N39 N54">
    <cfRule type="expression" dxfId="307" priority="10" stopIfTrue="1">
      <formula>AND($N$1="CU",H8="Umpire")</formula>
    </cfRule>
    <cfRule type="expression" dxfId="306" priority="11" stopIfTrue="1">
      <formula>AND($N$1="CU",H8&lt;&gt;"Umpire",I8&lt;&gt;"")</formula>
    </cfRule>
    <cfRule type="expression" dxfId="305" priority="12" stopIfTrue="1">
      <formula>AND($N$1="CU",H8&lt;&gt;"Umpire")</formula>
    </cfRule>
  </conditionalFormatting>
  <conditionalFormatting sqref="D67 D65 D63 D13 D61 D15 D17 D21 D19 D23 D25 D27 D29 D31 D33 D37 D35 D39 D41 D43 D47 D49 D45 D51 D53 D55 D57 D59 D69">
    <cfRule type="expression" dxfId="304" priority="9" stopIfTrue="1">
      <formula>AND($D13&lt;9,$C13&gt;0)</formula>
    </cfRule>
  </conditionalFormatting>
  <conditionalFormatting sqref="L10 L18 L26 L34 L42 L50 L58 L66 N14 N30 N46 N62 P22 P54 J8 J12 J16 J20 J24 J28 J32 J36 J40 J44 J48 J52 J56 J60 J64 J68">
    <cfRule type="expression" dxfId="303" priority="7" stopIfTrue="1">
      <formula>I8="as"</formula>
    </cfRule>
    <cfRule type="expression" dxfId="302" priority="8" stopIfTrue="1">
      <formula>I8="bs"</formula>
    </cfRule>
  </conditionalFormatting>
  <conditionalFormatting sqref="B7 B9 B11 B13 B15 B17 B19 B21 B23 B25 B27 B29 B31 B33 B35 B37 B39 B41 B43 B45 B47 B49 B51 B53 B55 B57 B59 B61 B63 B65 B67 B69">
    <cfRule type="cellIs" dxfId="301" priority="5" stopIfTrue="1" operator="equal">
      <formula>"QA"</formula>
    </cfRule>
    <cfRule type="cellIs" dxfId="300" priority="6" stopIfTrue="1" operator="equal">
      <formula>"DA"</formula>
    </cfRule>
  </conditionalFormatting>
  <conditionalFormatting sqref="I8 I12 I16 I20 I24 I28 I32 I36 I40 I44 I48 I52 I56 I60 I64 I68 K66 K58 K50 K42 K34 K26 K18 K10 M14 M30 M46 M62 Q79 O54 O39 O22">
    <cfRule type="expression" dxfId="299" priority="4" stopIfTrue="1">
      <formula>$N$1="CU"</formula>
    </cfRule>
  </conditionalFormatting>
  <conditionalFormatting sqref="P38">
    <cfRule type="expression" dxfId="298" priority="2" stopIfTrue="1">
      <formula>O39="as"</formula>
    </cfRule>
    <cfRule type="expression" dxfId="297" priority="3" stopIfTrue="1">
      <formula>O39="bs"</formula>
    </cfRule>
  </conditionalFormatting>
  <conditionalFormatting sqref="D7 D9 D11">
    <cfRule type="expression" dxfId="296" priority="1" stopIfTrue="1">
      <formula>$D7&lt;9</formula>
    </cfRule>
  </conditionalFormatting>
  <dataValidations count="2">
    <dataValidation type="list" allowBlank="1" showInputMessage="1" sqref="N54 N39 N22">
      <formula1>$U$8:$U$17</formula1>
    </dataValidation>
    <dataValidation type="list" allowBlank="1" showInputMessage="1" sqref="H8 H24 H12 H28 H16 H40 H20 H44 H48 H52 H32 H36 H56 H60 H64 H68 J66 J58 J50 J42 J34 J26 J18 J10 L14 L30 L46 L62">
      <formula1>$T$7:$T$16</formula1>
    </dataValidation>
  </dataValidations>
  <printOptions horizontalCentered="1"/>
  <pageMargins left="0.35" right="0.35" top="0.39" bottom="0.39" header="0" footer="0"/>
  <pageSetup paperSize="9" orientation="portrait" horizontalDpi="4294967293" verticalDpi="4294967293"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sheetPr codeName="Sheet138">
    <tabColor rgb="FFFF0000"/>
    <pageSetUpPr fitToPage="1"/>
  </sheetPr>
  <dimension ref="A1:T54"/>
  <sheetViews>
    <sheetView showGridLines="0" showZeros="0" workbookViewId="0">
      <selection activeCell="W6" sqref="W6"/>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8" max="18" width="9.140625" hidden="1" customWidth="1"/>
    <col min="19" max="19" width="8.7109375" customWidth="1"/>
    <col min="20" max="20" width="9.140625" hidden="1" customWidth="1"/>
  </cols>
  <sheetData>
    <row r="1" spans="1:20" s="6" customFormat="1" ht="21.75" customHeight="1">
      <c r="A1" s="1">
        <f>'[6]Week SetUp'!$A$6</f>
        <v>0</v>
      </c>
      <c r="B1" s="1"/>
      <c r="C1" s="2"/>
      <c r="D1" s="2"/>
      <c r="E1" s="2"/>
      <c r="F1" s="2"/>
      <c r="G1" s="2"/>
      <c r="H1" s="2"/>
      <c r="I1" s="3"/>
      <c r="J1" s="4"/>
      <c r="K1" s="4"/>
      <c r="L1" s="5"/>
      <c r="M1" s="3"/>
      <c r="N1" s="3" t="s">
        <v>0</v>
      </c>
      <c r="O1" s="3"/>
      <c r="P1" s="2"/>
      <c r="Q1" s="3"/>
    </row>
    <row r="2" spans="1:20" s="11" customFormat="1" ht="49.5" customHeight="1">
      <c r="A2" s="7"/>
      <c r="B2" s="7"/>
      <c r="C2" s="7"/>
      <c r="D2" s="7"/>
      <c r="E2" s="7"/>
      <c r="F2" s="8"/>
      <c r="G2" s="9"/>
      <c r="H2" s="9"/>
      <c r="I2" s="10"/>
      <c r="J2" s="4"/>
      <c r="K2" s="4"/>
      <c r="L2" s="4"/>
      <c r="M2" s="10"/>
      <c r="N2" s="9"/>
      <c r="O2" s="10"/>
      <c r="P2" s="9"/>
      <c r="Q2" s="10"/>
    </row>
    <row r="3" spans="1:20" s="20" customFormat="1" ht="19.5" customHeight="1">
      <c r="A3" s="12" t="s">
        <v>1</v>
      </c>
      <c r="B3" s="12"/>
      <c r="C3" s="12"/>
      <c r="D3" s="12"/>
      <c r="E3" s="530" t="s">
        <v>46</v>
      </c>
      <c r="F3" s="530"/>
      <c r="G3" s="530"/>
      <c r="H3" s="530"/>
      <c r="I3" s="530"/>
      <c r="J3" s="530"/>
      <c r="K3" s="530"/>
      <c r="L3" s="530"/>
      <c r="M3" s="530"/>
      <c r="N3" s="530"/>
      <c r="O3" s="18"/>
      <c r="P3" s="12"/>
      <c r="Q3" s="19" t="s">
        <v>3</v>
      </c>
    </row>
    <row r="4" spans="1:20" s="25" customFormat="1" ht="21.75" customHeight="1" thickBot="1">
      <c r="A4" s="527" t="str">
        <f>'[6]Week SetUp'!$A$10</f>
        <v>12th-18th December 2014</v>
      </c>
      <c r="B4" s="527"/>
      <c r="C4" s="527"/>
      <c r="D4" s="527"/>
      <c r="E4" s="527"/>
      <c r="F4" s="527"/>
      <c r="G4" s="527"/>
      <c r="H4" s="24"/>
      <c r="I4" s="21"/>
      <c r="J4" s="22">
        <f>'[6]Week SetUp'!$D$10</f>
        <v>0</v>
      </c>
      <c r="K4" s="21"/>
      <c r="L4" s="23">
        <f>'[6]Week SetUp'!$A$12</f>
        <v>0</v>
      </c>
      <c r="M4" s="21"/>
      <c r="N4" s="244"/>
      <c r="O4" s="245"/>
      <c r="P4" s="244"/>
      <c r="Q4" s="246" t="str">
        <f>'[6]Week SetUp'!$E$10</f>
        <v>Lamech Kevin Clarke</v>
      </c>
    </row>
    <row r="5" spans="1:20" s="20" customFormat="1" ht="12">
      <c r="A5" s="26"/>
      <c r="B5" s="484" t="s">
        <v>4</v>
      </c>
      <c r="C5" s="484" t="s">
        <v>5</v>
      </c>
      <c r="D5" s="484" t="s">
        <v>6</v>
      </c>
      <c r="E5" s="485" t="s">
        <v>7</v>
      </c>
      <c r="F5" s="485" t="s">
        <v>8</v>
      </c>
      <c r="G5" s="485"/>
      <c r="H5" s="484" t="s">
        <v>10</v>
      </c>
      <c r="I5" s="485"/>
      <c r="J5" s="484" t="s">
        <v>11</v>
      </c>
      <c r="K5" s="486"/>
      <c r="L5" s="484" t="s">
        <v>12</v>
      </c>
      <c r="M5" s="486"/>
      <c r="N5" s="484"/>
      <c r="O5" s="486"/>
      <c r="P5" s="484"/>
      <c r="Q5" s="487"/>
    </row>
    <row r="6" spans="1:20" s="20" customFormat="1" ht="10.5" customHeight="1" thickBot="1">
      <c r="A6" s="28"/>
      <c r="B6" s="29"/>
      <c r="C6" s="30"/>
      <c r="D6" s="29"/>
      <c r="E6" s="31"/>
      <c r="F6" s="31"/>
      <c r="G6" s="32"/>
      <c r="H6" s="31"/>
      <c r="I6" s="33"/>
      <c r="J6" s="29"/>
      <c r="K6" s="33"/>
      <c r="L6" s="29"/>
      <c r="M6" s="33"/>
      <c r="N6" s="29"/>
      <c r="O6" s="33"/>
      <c r="P6" s="29"/>
      <c r="Q6" s="34"/>
    </row>
    <row r="7" spans="1:20" s="46" customFormat="1" ht="10.5" customHeight="1">
      <c r="A7" s="35">
        <v>1</v>
      </c>
      <c r="B7" s="36">
        <f>IF($D7="","",VLOOKUP($D7,'[6]Girls Si Main Draw Prep'!$A$7:$P$22,15))</f>
        <v>0</v>
      </c>
      <c r="C7" s="36">
        <f>IF($D7="","",VLOOKUP($D7,'[6]Girls Si Main Draw Prep'!$A$7:$P$22,16))</f>
        <v>0</v>
      </c>
      <c r="D7" s="37">
        <v>1</v>
      </c>
      <c r="E7" s="134" t="str">
        <f>UPPER(IF($D7="","",VLOOKUP($D7,'[6]Girls Si Main Draw Prep'!$A$7:$P$22,2)))</f>
        <v>HONORE'</v>
      </c>
      <c r="F7" s="134" t="str">
        <f>IF($D7="","",VLOOKUP($D7,'[6]Girls Si Main Draw Prep'!$A$7:$P$22,3))</f>
        <v>MARIA</v>
      </c>
      <c r="G7" s="134"/>
      <c r="H7" s="38">
        <f>IF($D7="","",VLOOKUP($D7,'[6]Girls Si Main Draw Prep'!$A$7:$P$22,4))</f>
        <v>0</v>
      </c>
      <c r="I7" s="39"/>
      <c r="J7" s="40"/>
      <c r="K7" s="40"/>
      <c r="L7" s="40"/>
      <c r="M7" s="40"/>
      <c r="N7" s="41"/>
      <c r="O7" s="42"/>
      <c r="P7" s="43"/>
      <c r="Q7" s="44"/>
      <c r="R7" s="45"/>
      <c r="T7" s="47" t="str">
        <f>'[6]SetUp Officials'!P21</f>
        <v>Umpire</v>
      </c>
    </row>
    <row r="8" spans="1:20" s="46" customFormat="1" ht="9.6" customHeight="1">
      <c r="A8" s="48"/>
      <c r="B8" s="49"/>
      <c r="C8" s="49"/>
      <c r="D8" s="49"/>
      <c r="E8" s="135"/>
      <c r="F8" s="135"/>
      <c r="G8" s="135"/>
      <c r="H8" s="51" t="s">
        <v>13</v>
      </c>
      <c r="I8" s="52" t="s">
        <v>14</v>
      </c>
      <c r="J8" s="53" t="str">
        <f>UPPER(IF(OR(I8="a",I8="as"),E7,IF(OR(I8="b",I8="bs"),E9,)))</f>
        <v>HONORE'</v>
      </c>
      <c r="K8" s="53"/>
      <c r="L8" s="40"/>
      <c r="M8" s="40"/>
      <c r="N8" s="41"/>
      <c r="O8" s="42"/>
      <c r="P8" s="43"/>
      <c r="Q8" s="44"/>
      <c r="R8" s="45"/>
      <c r="T8" s="54" t="str">
        <f>'[6]SetUp Officials'!P22</f>
        <v xml:space="preserve"> </v>
      </c>
    </row>
    <row r="9" spans="1:20" s="46" customFormat="1" ht="9.6" customHeight="1">
      <c r="A9" s="48">
        <v>2</v>
      </c>
      <c r="B9" s="36">
        <f>IF($D9="","",VLOOKUP($D9,'[6]Girls Si Main Draw Prep'!$A$7:$P$22,15))</f>
        <v>0</v>
      </c>
      <c r="C9" s="36">
        <f>IF($D9="","",VLOOKUP($D9,'[6]Girls Si Main Draw Prep'!$A$7:$P$22,16))</f>
        <v>0</v>
      </c>
      <c r="D9" s="37">
        <v>4</v>
      </c>
      <c r="E9" s="136" t="str">
        <f>UPPER(IF($D9="","",VLOOKUP($D9,'[6]Girls Si Main Draw Prep'!$A$7:$P$22,2)))</f>
        <v>ALEXIS</v>
      </c>
      <c r="F9" s="136" t="str">
        <f>IF($D9="","",VLOOKUP($D9,'[6]Girls Si Main Draw Prep'!$A$7:$P$22,3))</f>
        <v>AALISHA</v>
      </c>
      <c r="G9" s="136"/>
      <c r="H9" s="36">
        <f>IF($D9="","",VLOOKUP($D9,'[6]Girls Si Main Draw Prep'!$A$7:$P$22,4))</f>
        <v>0</v>
      </c>
      <c r="I9" s="55"/>
      <c r="J9" s="40" t="s">
        <v>47</v>
      </c>
      <c r="K9" s="56"/>
      <c r="L9" s="40"/>
      <c r="M9" s="40"/>
      <c r="N9" s="41"/>
      <c r="O9" s="42"/>
      <c r="P9" s="43"/>
      <c r="Q9" s="44"/>
      <c r="R9" s="45"/>
      <c r="T9" s="54" t="str">
        <f>'[6]SetUp Officials'!P23</f>
        <v xml:space="preserve"> </v>
      </c>
    </row>
    <row r="10" spans="1:20" s="46" customFormat="1" ht="9.6" customHeight="1">
      <c r="A10" s="48"/>
      <c r="B10" s="49"/>
      <c r="C10" s="49"/>
      <c r="D10" s="57"/>
      <c r="E10" s="135"/>
      <c r="F10" s="135"/>
      <c r="G10" s="135"/>
      <c r="H10" s="40"/>
      <c r="I10" s="58"/>
      <c r="J10" s="51" t="s">
        <v>13</v>
      </c>
      <c r="K10" s="59" t="s">
        <v>50</v>
      </c>
      <c r="L10" s="53" t="str">
        <f>UPPER(IF(OR(K10="a",K10="as"),J8,IF(OR(K10="b",K10="bs"),J12,)))</f>
        <v>HONORE'</v>
      </c>
      <c r="M10" s="60"/>
      <c r="N10" s="61"/>
      <c r="O10" s="61"/>
      <c r="P10" s="43"/>
      <c r="Q10" s="44"/>
      <c r="R10" s="45"/>
      <c r="T10" s="54" t="str">
        <f>'[6]SetUp Officials'!P24</f>
        <v xml:space="preserve"> </v>
      </c>
    </row>
    <row r="11" spans="1:20" s="46" customFormat="1" ht="9.6" customHeight="1">
      <c r="A11" s="48">
        <v>3</v>
      </c>
      <c r="B11" s="36">
        <f>IF($D11="","",VLOOKUP($D11,'[6]Girls Si Main Draw Prep'!$A$7:$P$22,15))</f>
        <v>0</v>
      </c>
      <c r="C11" s="36">
        <f>IF($D11="","",VLOOKUP($D11,'[6]Girls Si Main Draw Prep'!$A$7:$P$22,16))</f>
        <v>0</v>
      </c>
      <c r="D11" s="37">
        <v>3</v>
      </c>
      <c r="E11" s="136" t="str">
        <f>UPPER(IF($D11="","",VLOOKUP($D11,'[6]Girls Si Main Draw Prep'!$A$7:$P$22,2)))</f>
        <v>LEE YOUNG</v>
      </c>
      <c r="F11" s="136" t="str">
        <f>IF($D11="","",VLOOKUP($D11,'[6]Girls Si Main Draw Prep'!$A$7:$P$22,3))</f>
        <v>KEESA</v>
      </c>
      <c r="G11" s="136"/>
      <c r="H11" s="36">
        <f>IF($D11="","",VLOOKUP($D11,'[6]Girls Si Main Draw Prep'!$A$7:$P$22,4))</f>
        <v>0</v>
      </c>
      <c r="I11" s="39"/>
      <c r="J11" s="40"/>
      <c r="K11" s="62"/>
      <c r="L11" s="40" t="s">
        <v>72</v>
      </c>
      <c r="M11" s="68"/>
      <c r="N11" s="68"/>
      <c r="O11" s="61"/>
      <c r="P11" s="43"/>
      <c r="Q11" s="44"/>
      <c r="R11" s="45"/>
      <c r="T11" s="54" t="str">
        <f>'[6]SetUp Officials'!P25</f>
        <v xml:space="preserve"> </v>
      </c>
    </row>
    <row r="12" spans="1:20" s="46" customFormat="1" ht="9.6" customHeight="1">
      <c r="A12" s="48"/>
      <c r="B12" s="49"/>
      <c r="C12" s="49"/>
      <c r="D12" s="57"/>
      <c r="E12" s="135"/>
      <c r="F12" s="135"/>
      <c r="G12" s="135"/>
      <c r="H12" s="51" t="s">
        <v>13</v>
      </c>
      <c r="I12" s="52" t="s">
        <v>20</v>
      </c>
      <c r="J12" s="53" t="str">
        <f>UPPER(IF(OR(I12="a",I12="as"),E11,IF(OR(I12="b",I12="bs"),E13,)))</f>
        <v>DRUMMOND</v>
      </c>
      <c r="K12" s="64"/>
      <c r="L12" s="40"/>
      <c r="M12" s="68"/>
      <c r="N12" s="68"/>
      <c r="O12" s="61"/>
      <c r="P12" s="43"/>
      <c r="Q12" s="44"/>
      <c r="R12" s="45"/>
      <c r="T12" s="54" t="str">
        <f>'[6]SetUp Officials'!P26</f>
        <v xml:space="preserve"> </v>
      </c>
    </row>
    <row r="13" spans="1:20" s="46" customFormat="1" ht="9.6" customHeight="1">
      <c r="A13" s="48">
        <v>4</v>
      </c>
      <c r="B13" s="36">
        <f>IF($D13="","",VLOOKUP($D13,'[6]Girls Si Main Draw Prep'!$A$7:$P$22,15))</f>
        <v>0</v>
      </c>
      <c r="C13" s="36">
        <f>IF($D13="","",VLOOKUP($D13,'[6]Girls Si Main Draw Prep'!$A$7:$P$22,16))</f>
        <v>0</v>
      </c>
      <c r="D13" s="37">
        <v>2</v>
      </c>
      <c r="E13" s="136" t="str">
        <f>UPPER(IF($D13="","",VLOOKUP($D13,'[6]Girls Si Main Draw Prep'!$A$7:$P$22,2)))</f>
        <v>DRUMMOND</v>
      </c>
      <c r="F13" s="136" t="str">
        <f>IF($D13="","",VLOOKUP($D13,'[6]Girls Si Main Draw Prep'!$A$7:$P$22,3))</f>
        <v>CAI</v>
      </c>
      <c r="G13" s="136"/>
      <c r="H13" s="36">
        <f>IF($D13="","",VLOOKUP($D13,'[6]Girls Si Main Draw Prep'!$A$7:$P$22,4))</f>
        <v>0</v>
      </c>
      <c r="I13" s="65"/>
      <c r="J13" s="40" t="s">
        <v>48</v>
      </c>
      <c r="K13" s="40"/>
      <c r="L13" s="40"/>
      <c r="M13" s="68"/>
      <c r="N13" s="68"/>
      <c r="O13" s="61"/>
      <c r="P13" s="43"/>
      <c r="Q13" s="44"/>
      <c r="R13" s="45"/>
      <c r="T13" s="54" t="str">
        <f>'[6]SetUp Officials'!P27</f>
        <v xml:space="preserve"> </v>
      </c>
    </row>
    <row r="14" spans="1:20" s="46" customFormat="1" ht="9.6" customHeight="1">
      <c r="A14" s="74"/>
      <c r="B14" s="75"/>
      <c r="C14" s="75"/>
      <c r="D14" s="49"/>
      <c r="E14" s="75"/>
      <c r="F14" s="75"/>
      <c r="G14" s="75"/>
      <c r="H14" s="75"/>
      <c r="I14" s="49"/>
      <c r="J14" s="75"/>
      <c r="K14" s="75"/>
      <c r="L14" s="75"/>
      <c r="M14" s="76"/>
      <c r="N14" s="76"/>
      <c r="O14" s="76"/>
      <c r="P14" s="43"/>
      <c r="Q14" s="44"/>
      <c r="R14" s="45"/>
    </row>
    <row r="15" spans="1:20" s="46" customFormat="1" ht="9.6" hidden="1" customHeight="1">
      <c r="A15" s="72"/>
      <c r="B15" s="49"/>
      <c r="C15" s="49"/>
      <c r="D15" s="49"/>
      <c r="E15" s="75"/>
      <c r="F15" s="75"/>
      <c r="H15" s="77"/>
      <c r="I15" s="49"/>
      <c r="J15" s="75"/>
      <c r="K15" s="75"/>
      <c r="L15" s="75"/>
      <c r="M15" s="76"/>
      <c r="N15" s="76"/>
      <c r="O15" s="76"/>
      <c r="P15" s="43"/>
      <c r="Q15" s="44"/>
      <c r="R15" s="45"/>
    </row>
    <row r="16" spans="1:20" s="46" customFormat="1" ht="9.6" hidden="1" customHeight="1">
      <c r="A16" s="72"/>
      <c r="B16" s="75"/>
      <c r="C16" s="75"/>
      <c r="D16" s="49"/>
      <c r="E16" s="75"/>
      <c r="F16" s="75"/>
      <c r="G16" s="75"/>
      <c r="H16" s="75"/>
      <c r="I16" s="49"/>
      <c r="J16" s="75"/>
      <c r="K16" s="78"/>
      <c r="L16" s="75"/>
      <c r="M16" s="76"/>
      <c r="N16" s="76"/>
      <c r="O16" s="76"/>
      <c r="P16" s="43"/>
      <c r="Q16" s="44"/>
      <c r="R16" s="45"/>
    </row>
    <row r="17" spans="1:18" s="46" customFormat="1" ht="9.6" hidden="1" customHeight="1">
      <c r="A17" s="72"/>
      <c r="B17" s="49"/>
      <c r="C17" s="49"/>
      <c r="D17" s="49"/>
      <c r="E17" s="75"/>
      <c r="F17" s="75"/>
      <c r="H17" s="75"/>
      <c r="I17" s="49"/>
      <c r="J17" s="77"/>
      <c r="K17" s="49"/>
      <c r="L17" s="75"/>
      <c r="M17" s="76"/>
      <c r="N17" s="76"/>
      <c r="O17" s="76"/>
      <c r="P17" s="43"/>
      <c r="Q17" s="44"/>
      <c r="R17" s="45"/>
    </row>
    <row r="18" spans="1:18" s="46" customFormat="1" ht="9.6" hidden="1" customHeight="1">
      <c r="A18" s="72"/>
      <c r="B18" s="75"/>
      <c r="C18" s="75"/>
      <c r="D18" s="49"/>
      <c r="E18" s="75"/>
      <c r="F18" s="75"/>
      <c r="G18" s="75"/>
      <c r="H18" s="75"/>
      <c r="I18" s="49"/>
      <c r="J18" s="75"/>
      <c r="K18" s="75"/>
      <c r="L18" s="75"/>
      <c r="M18" s="76"/>
      <c r="N18" s="76"/>
      <c r="O18" s="76"/>
      <c r="P18" s="43"/>
      <c r="Q18" s="44"/>
      <c r="R18" s="79"/>
    </row>
    <row r="19" spans="1:18" s="46" customFormat="1" ht="9.6" hidden="1" customHeight="1">
      <c r="A19" s="72"/>
      <c r="B19" s="49"/>
      <c r="C19" s="49"/>
      <c r="D19" s="49"/>
      <c r="E19" s="75"/>
      <c r="F19" s="75"/>
      <c r="H19" s="77"/>
      <c r="I19" s="49"/>
      <c r="J19" s="75"/>
      <c r="K19" s="75"/>
      <c r="L19" s="75"/>
      <c r="M19" s="76"/>
      <c r="N19" s="76"/>
      <c r="O19" s="76"/>
      <c r="P19" s="43"/>
      <c r="Q19" s="44"/>
      <c r="R19" s="45"/>
    </row>
    <row r="20" spans="1:18" s="46" customFormat="1" ht="9.6" hidden="1" customHeight="1">
      <c r="A20" s="72"/>
      <c r="B20" s="75"/>
      <c r="C20" s="75"/>
      <c r="D20" s="49"/>
      <c r="E20" s="75"/>
      <c r="F20" s="75"/>
      <c r="G20" s="75"/>
      <c r="H20" s="75"/>
      <c r="I20" s="49"/>
      <c r="J20" s="75"/>
      <c r="K20" s="75"/>
      <c r="L20" s="75"/>
      <c r="M20" s="76"/>
      <c r="N20" s="76"/>
      <c r="O20" s="76"/>
      <c r="P20" s="43"/>
      <c r="Q20" s="44"/>
      <c r="R20" s="45"/>
    </row>
    <row r="21" spans="1:18" s="46" customFormat="1" ht="9.6" hidden="1" customHeight="1">
      <c r="A21" s="72"/>
      <c r="B21" s="49"/>
      <c r="C21" s="49"/>
      <c r="D21" s="49"/>
      <c r="E21" s="75"/>
      <c r="F21" s="75"/>
      <c r="H21" s="75"/>
      <c r="I21" s="49"/>
      <c r="J21" s="75"/>
      <c r="K21" s="75"/>
      <c r="L21" s="77"/>
      <c r="M21" s="49"/>
      <c r="N21" s="75"/>
      <c r="O21" s="76"/>
      <c r="P21" s="43"/>
      <c r="Q21" s="44"/>
      <c r="R21" s="45"/>
    </row>
    <row r="22" spans="1:18" s="46" customFormat="1" ht="9.6" hidden="1" customHeight="1">
      <c r="A22" s="72"/>
      <c r="B22" s="75"/>
      <c r="C22" s="75"/>
      <c r="D22" s="49"/>
      <c r="E22" s="75"/>
      <c r="F22" s="75"/>
      <c r="G22" s="75"/>
      <c r="H22" s="75"/>
      <c r="I22" s="49"/>
      <c r="J22" s="75"/>
      <c r="K22" s="75"/>
      <c r="L22" s="75"/>
      <c r="M22" s="76"/>
      <c r="N22" s="75"/>
      <c r="O22" s="76"/>
      <c r="P22" s="43"/>
      <c r="Q22" s="44"/>
      <c r="R22" s="45"/>
    </row>
    <row r="23" spans="1:18" s="46" customFormat="1" ht="9.6" hidden="1" customHeight="1">
      <c r="A23" s="72"/>
      <c r="B23" s="49"/>
      <c r="C23" s="49"/>
      <c r="D23" s="49"/>
      <c r="E23" s="75"/>
      <c r="F23" s="75"/>
      <c r="H23" s="77"/>
      <c r="I23" s="49"/>
      <c r="J23" s="75"/>
      <c r="K23" s="75"/>
      <c r="L23" s="75"/>
      <c r="M23" s="76"/>
      <c r="N23" s="76"/>
      <c r="O23" s="76"/>
      <c r="P23" s="43"/>
      <c r="Q23" s="44"/>
      <c r="R23" s="45"/>
    </row>
    <row r="24" spans="1:18" s="46" customFormat="1" ht="9.6" hidden="1" customHeight="1">
      <c r="A24" s="72"/>
      <c r="B24" s="75"/>
      <c r="C24" s="75"/>
      <c r="D24" s="49"/>
      <c r="E24" s="75"/>
      <c r="F24" s="75"/>
      <c r="G24" s="75"/>
      <c r="H24" s="75"/>
      <c r="I24" s="49"/>
      <c r="J24" s="75"/>
      <c r="K24" s="78"/>
      <c r="L24" s="75"/>
      <c r="M24" s="76"/>
      <c r="N24" s="76"/>
      <c r="O24" s="76"/>
      <c r="P24" s="43"/>
      <c r="Q24" s="44"/>
      <c r="R24" s="45"/>
    </row>
    <row r="25" spans="1:18" s="46" customFormat="1" ht="9.6" hidden="1" customHeight="1">
      <c r="A25" s="72"/>
      <c r="B25" s="49"/>
      <c r="C25" s="49"/>
      <c r="D25" s="49"/>
      <c r="E25" s="75"/>
      <c r="F25" s="75"/>
      <c r="H25" s="75"/>
      <c r="I25" s="49"/>
      <c r="J25" s="77"/>
      <c r="K25" s="49"/>
      <c r="L25" s="75"/>
      <c r="M25" s="76"/>
      <c r="N25" s="76"/>
      <c r="O25" s="76"/>
      <c r="P25" s="43"/>
      <c r="Q25" s="44"/>
      <c r="R25" s="45"/>
    </row>
    <row r="26" spans="1:18" s="46" customFormat="1" ht="9.6" hidden="1" customHeight="1">
      <c r="A26" s="72"/>
      <c r="B26" s="75"/>
      <c r="C26" s="75"/>
      <c r="D26" s="49"/>
      <c r="E26" s="75"/>
      <c r="F26" s="75"/>
      <c r="G26" s="75"/>
      <c r="H26" s="75"/>
      <c r="I26" s="49"/>
      <c r="J26" s="75"/>
      <c r="K26" s="75"/>
      <c r="L26" s="75"/>
      <c r="M26" s="76"/>
      <c r="N26" s="76"/>
      <c r="O26" s="76"/>
      <c r="P26" s="43"/>
      <c r="Q26" s="44"/>
      <c r="R26" s="45"/>
    </row>
    <row r="27" spans="1:18" s="46" customFormat="1" ht="9.6" hidden="1" customHeight="1">
      <c r="A27" s="72"/>
      <c r="B27" s="49"/>
      <c r="C27" s="49"/>
      <c r="D27" s="49"/>
      <c r="E27" s="75"/>
      <c r="F27" s="75"/>
      <c r="H27" s="77"/>
      <c r="I27" s="49"/>
      <c r="J27" s="75"/>
      <c r="K27" s="75"/>
      <c r="L27" s="75"/>
      <c r="M27" s="76"/>
      <c r="N27" s="76"/>
      <c r="O27" s="76"/>
      <c r="P27" s="43"/>
      <c r="Q27" s="44"/>
      <c r="R27" s="45"/>
    </row>
    <row r="28" spans="1:18" s="46" customFormat="1" ht="9.6" hidden="1" customHeight="1">
      <c r="A28" s="74"/>
      <c r="B28" s="75"/>
      <c r="C28" s="75"/>
      <c r="D28" s="49"/>
      <c r="E28" s="75"/>
      <c r="F28" s="75"/>
      <c r="G28" s="75"/>
      <c r="H28" s="75"/>
      <c r="I28" s="49"/>
      <c r="J28" s="75"/>
      <c r="K28" s="75"/>
      <c r="L28" s="75"/>
      <c r="M28" s="75"/>
      <c r="N28" s="41"/>
      <c r="O28" s="41"/>
      <c r="P28" s="43"/>
      <c r="Q28" s="44"/>
      <c r="R28" s="45"/>
    </row>
    <row r="29" spans="1:18" s="46" customFormat="1" ht="9.6" hidden="1" customHeight="1">
      <c r="A29" s="72"/>
      <c r="B29" s="49"/>
      <c r="C29" s="49"/>
      <c r="D29" s="49"/>
      <c r="E29" s="66"/>
      <c r="F29" s="66"/>
      <c r="G29" s="73"/>
      <c r="H29" s="40"/>
      <c r="I29" s="58"/>
      <c r="J29" s="40"/>
      <c r="K29" s="40"/>
      <c r="L29" s="40"/>
      <c r="M29" s="61"/>
      <c r="N29" s="61"/>
      <c r="O29" s="61"/>
      <c r="P29" s="43"/>
      <c r="Q29" s="44"/>
      <c r="R29" s="45"/>
    </row>
    <row r="30" spans="1:18" s="46" customFormat="1" ht="9.6" hidden="1" customHeight="1">
      <c r="A30" s="74"/>
      <c r="B30" s="75"/>
      <c r="C30" s="75"/>
      <c r="D30" s="49"/>
      <c r="E30" s="75"/>
      <c r="F30" s="75"/>
      <c r="G30" s="75"/>
      <c r="H30" s="75"/>
      <c r="I30" s="49"/>
      <c r="J30" s="75"/>
      <c r="K30" s="75"/>
      <c r="L30" s="75"/>
      <c r="M30" s="76"/>
      <c r="N30" s="76"/>
      <c r="O30" s="76"/>
      <c r="P30" s="43"/>
      <c r="Q30" s="44"/>
      <c r="R30" s="45"/>
    </row>
    <row r="31" spans="1:18" s="46" customFormat="1" ht="9.6" hidden="1" customHeight="1">
      <c r="A31" s="72"/>
      <c r="B31" s="49"/>
      <c r="C31" s="49"/>
      <c r="D31" s="49"/>
      <c r="E31" s="75"/>
      <c r="F31" s="75"/>
      <c r="H31" s="77"/>
      <c r="I31" s="49"/>
      <c r="J31" s="75"/>
      <c r="K31" s="75"/>
      <c r="L31" s="75"/>
      <c r="M31" s="76"/>
      <c r="N31" s="76"/>
      <c r="O31" s="76"/>
      <c r="P31" s="43"/>
      <c r="Q31" s="44"/>
      <c r="R31" s="45"/>
    </row>
    <row r="32" spans="1:18" s="46" customFormat="1" ht="9.6" hidden="1" customHeight="1">
      <c r="A32" s="72"/>
      <c r="B32" s="75"/>
      <c r="C32" s="75"/>
      <c r="D32" s="49"/>
      <c r="E32" s="75"/>
      <c r="F32" s="75"/>
      <c r="G32" s="75"/>
      <c r="H32" s="75"/>
      <c r="I32" s="49"/>
      <c r="J32" s="75"/>
      <c r="K32" s="78"/>
      <c r="L32" s="75"/>
      <c r="M32" s="76"/>
      <c r="N32" s="76"/>
      <c r="O32" s="76"/>
      <c r="P32" s="43"/>
      <c r="Q32" s="44"/>
      <c r="R32" s="45"/>
    </row>
    <row r="33" spans="1:18" s="46" customFormat="1" ht="9.6" hidden="1" customHeight="1">
      <c r="A33" s="72"/>
      <c r="B33" s="49"/>
      <c r="C33" s="49"/>
      <c r="D33" s="49"/>
      <c r="E33" s="75"/>
      <c r="F33" s="75"/>
      <c r="H33" s="75"/>
      <c r="I33" s="49"/>
      <c r="J33" s="77"/>
      <c r="K33" s="49"/>
      <c r="L33" s="75"/>
      <c r="M33" s="76"/>
      <c r="N33" s="76"/>
      <c r="O33" s="76"/>
      <c r="P33" s="43"/>
      <c r="Q33" s="44"/>
      <c r="R33" s="45"/>
    </row>
    <row r="34" spans="1:18" s="46" customFormat="1" ht="9.6" hidden="1" customHeight="1">
      <c r="A34" s="72"/>
      <c r="B34" s="75"/>
      <c r="C34" s="75"/>
      <c r="D34" s="49"/>
      <c r="E34" s="75"/>
      <c r="F34" s="75"/>
      <c r="G34" s="75"/>
      <c r="H34" s="75"/>
      <c r="I34" s="49"/>
      <c r="J34" s="75"/>
      <c r="K34" s="75"/>
      <c r="L34" s="75"/>
      <c r="M34" s="76"/>
      <c r="N34" s="76"/>
      <c r="O34" s="76"/>
      <c r="P34" s="43"/>
      <c r="Q34" s="44"/>
      <c r="R34" s="79"/>
    </row>
    <row r="35" spans="1:18" s="46" customFormat="1" ht="9.6" hidden="1" customHeight="1">
      <c r="A35" s="72"/>
      <c r="B35" s="49"/>
      <c r="C35" s="49"/>
      <c r="D35" s="49"/>
      <c r="E35" s="75"/>
      <c r="F35" s="75"/>
      <c r="H35" s="77"/>
      <c r="I35" s="49"/>
      <c r="J35" s="75"/>
      <c r="K35" s="75"/>
      <c r="L35" s="75"/>
      <c r="M35" s="76"/>
      <c r="N35" s="76"/>
      <c r="O35" s="76"/>
      <c r="P35" s="43"/>
      <c r="Q35" s="44"/>
      <c r="R35" s="45"/>
    </row>
    <row r="36" spans="1:18" s="46" customFormat="1" ht="9.6" hidden="1" customHeight="1">
      <c r="A36" s="72"/>
      <c r="B36" s="75"/>
      <c r="C36" s="75"/>
      <c r="D36" s="49"/>
      <c r="E36" s="75"/>
      <c r="F36" s="75"/>
      <c r="G36" s="75"/>
      <c r="H36" s="75"/>
      <c r="I36" s="49"/>
      <c r="J36" s="75"/>
      <c r="K36" s="75"/>
      <c r="L36" s="75"/>
      <c r="M36" s="76"/>
      <c r="N36" s="76"/>
      <c r="O36" s="76"/>
      <c r="P36" s="43"/>
      <c r="Q36" s="44"/>
      <c r="R36" s="45"/>
    </row>
    <row r="37" spans="1:18" s="46" customFormat="1" ht="9.6" hidden="1" customHeight="1">
      <c r="A37" s="72"/>
      <c r="B37" s="49"/>
      <c r="C37" s="49"/>
      <c r="D37" s="49"/>
      <c r="E37" s="75"/>
      <c r="F37" s="75"/>
      <c r="H37" s="75"/>
      <c r="I37" s="49"/>
      <c r="J37" s="75"/>
      <c r="K37" s="75"/>
      <c r="L37" s="77"/>
      <c r="M37" s="49"/>
      <c r="N37" s="75"/>
      <c r="O37" s="76"/>
      <c r="P37" s="43"/>
      <c r="Q37" s="44"/>
      <c r="R37" s="45"/>
    </row>
    <row r="38" spans="1:18" s="46" customFormat="1" ht="9.6" hidden="1" customHeight="1">
      <c r="A38" s="72"/>
      <c r="B38" s="75"/>
      <c r="C38" s="75"/>
      <c r="D38" s="49"/>
      <c r="E38" s="75"/>
      <c r="F38" s="75"/>
      <c r="G38" s="75"/>
      <c r="H38" s="75"/>
      <c r="I38" s="49"/>
      <c r="J38" s="75"/>
      <c r="K38" s="75"/>
      <c r="L38" s="75"/>
      <c r="M38" s="76"/>
      <c r="N38" s="75"/>
      <c r="O38" s="76"/>
      <c r="P38" s="43"/>
      <c r="Q38" s="44"/>
      <c r="R38" s="45"/>
    </row>
    <row r="39" spans="1:18" s="46" customFormat="1" ht="9.6" hidden="1" customHeight="1">
      <c r="A39" s="72"/>
      <c r="B39" s="49"/>
      <c r="C39" s="49"/>
      <c r="D39" s="49"/>
      <c r="E39" s="75"/>
      <c r="F39" s="75"/>
      <c r="H39" s="77"/>
      <c r="I39" s="49"/>
      <c r="J39" s="75"/>
      <c r="K39" s="75"/>
      <c r="L39" s="75"/>
      <c r="M39" s="76"/>
      <c r="N39" s="76"/>
      <c r="O39" s="76"/>
      <c r="P39" s="43"/>
      <c r="Q39" s="44"/>
      <c r="R39" s="45"/>
    </row>
    <row r="40" spans="1:18" s="46" customFormat="1" ht="9.6" hidden="1" customHeight="1">
      <c r="A40" s="72"/>
      <c r="B40" s="75"/>
      <c r="C40" s="75"/>
      <c r="D40" s="49"/>
      <c r="E40" s="75"/>
      <c r="F40" s="75"/>
      <c r="G40" s="75"/>
      <c r="H40" s="75"/>
      <c r="I40" s="49"/>
      <c r="J40" s="75"/>
      <c r="K40" s="78"/>
      <c r="L40" s="75"/>
      <c r="M40" s="76"/>
      <c r="N40" s="76"/>
      <c r="O40" s="76"/>
      <c r="P40" s="43"/>
      <c r="Q40" s="44"/>
      <c r="R40" s="45"/>
    </row>
    <row r="41" spans="1:18" s="46" customFormat="1" ht="9.6" hidden="1" customHeight="1">
      <c r="A41" s="72"/>
      <c r="B41" s="49"/>
      <c r="C41" s="49"/>
      <c r="D41" s="49"/>
      <c r="E41" s="75"/>
      <c r="F41" s="75"/>
      <c r="H41" s="75"/>
      <c r="I41" s="49"/>
      <c r="J41" s="77"/>
      <c r="K41" s="49"/>
      <c r="L41" s="75"/>
      <c r="M41" s="76"/>
      <c r="N41" s="76"/>
      <c r="O41" s="76"/>
      <c r="P41" s="43"/>
      <c r="Q41" s="44"/>
      <c r="R41" s="45"/>
    </row>
    <row r="42" spans="1:18" s="46" customFormat="1" ht="9.6" hidden="1" customHeight="1">
      <c r="A42" s="72"/>
      <c r="B42" s="75"/>
      <c r="C42" s="75"/>
      <c r="D42" s="49"/>
      <c r="E42" s="75"/>
      <c r="F42" s="75"/>
      <c r="G42" s="75"/>
      <c r="H42" s="75"/>
      <c r="I42" s="49"/>
      <c r="J42" s="75"/>
      <c r="K42" s="75"/>
      <c r="L42" s="75"/>
      <c r="M42" s="76"/>
      <c r="N42" s="76"/>
      <c r="O42" s="76"/>
      <c r="P42" s="43"/>
      <c r="Q42" s="44"/>
      <c r="R42" s="45"/>
    </row>
    <row r="43" spans="1:18" s="46" customFormat="1" ht="9.6" hidden="1" customHeight="1">
      <c r="A43" s="72"/>
      <c r="B43" s="49"/>
      <c r="C43" s="49"/>
      <c r="D43" s="49"/>
      <c r="E43" s="75"/>
      <c r="F43" s="75"/>
      <c r="H43" s="77"/>
      <c r="I43" s="49"/>
      <c r="J43" s="75"/>
      <c r="K43" s="75"/>
      <c r="L43" s="75"/>
      <c r="M43" s="76"/>
      <c r="N43" s="76"/>
      <c r="O43" s="76"/>
      <c r="P43" s="43"/>
      <c r="Q43" s="44"/>
      <c r="R43" s="45"/>
    </row>
    <row r="44" spans="1:18" s="46" customFormat="1" ht="9.6" customHeight="1">
      <c r="A44" s="74"/>
      <c r="B44" s="75"/>
      <c r="C44" s="75"/>
      <c r="D44" s="49"/>
      <c r="E44" s="75"/>
      <c r="F44" s="75"/>
      <c r="G44" s="75"/>
      <c r="H44" s="75"/>
      <c r="I44" s="49"/>
      <c r="J44" s="75"/>
      <c r="K44" s="75"/>
      <c r="L44" s="75"/>
      <c r="M44" s="75"/>
      <c r="N44" s="41"/>
      <c r="O44" s="41"/>
      <c r="P44" s="43"/>
      <c r="Q44" s="44"/>
      <c r="R44" s="45"/>
    </row>
    <row r="45" spans="1:18" s="86" customFormat="1" ht="6.75" customHeight="1">
      <c r="A45" s="80"/>
      <c r="B45" s="80"/>
      <c r="C45" s="80"/>
      <c r="D45" s="80"/>
      <c r="E45" s="81"/>
      <c r="F45" s="81"/>
      <c r="G45" s="81"/>
      <c r="H45" s="81"/>
      <c r="I45" s="82"/>
      <c r="J45" s="83"/>
      <c r="K45" s="84"/>
      <c r="L45" s="83"/>
      <c r="M45" s="84"/>
      <c r="N45" s="83"/>
      <c r="O45" s="84"/>
      <c r="P45" s="83"/>
      <c r="Q45" s="84"/>
      <c r="R45" s="85"/>
    </row>
    <row r="46" spans="1:18" s="99" customFormat="1" ht="10.5" customHeight="1">
      <c r="A46" s="87" t="s">
        <v>23</v>
      </c>
      <c r="B46" s="88"/>
      <c r="C46" s="89"/>
      <c r="D46" s="90" t="s">
        <v>24</v>
      </c>
      <c r="E46" s="91" t="s">
        <v>25</v>
      </c>
      <c r="F46" s="90"/>
      <c r="G46" s="92"/>
      <c r="H46" s="93"/>
      <c r="I46" s="90" t="s">
        <v>24</v>
      </c>
      <c r="J46" s="91" t="s">
        <v>26</v>
      </c>
      <c r="K46" s="94"/>
      <c r="L46" s="91" t="s">
        <v>27</v>
      </c>
      <c r="M46" s="95"/>
      <c r="N46" s="96" t="s">
        <v>28</v>
      </c>
      <c r="O46" s="96"/>
      <c r="P46" s="97"/>
      <c r="Q46" s="98"/>
    </row>
    <row r="47" spans="1:18" s="99" customFormat="1" ht="9" customHeight="1">
      <c r="A47" s="100" t="s">
        <v>29</v>
      </c>
      <c r="B47" s="101"/>
      <c r="C47" s="102"/>
      <c r="D47" s="103">
        <v>1</v>
      </c>
      <c r="E47" s="104">
        <f>IF(D47&gt;$Q$54,,UPPER(VLOOKUP(D47,'[6]Girls Si Main Draw Prep'!$A$7:$R$134,2)))</f>
        <v>0</v>
      </c>
      <c r="F47" s="105"/>
      <c r="G47" s="104"/>
      <c r="H47" s="106"/>
      <c r="I47" s="107" t="s">
        <v>30</v>
      </c>
      <c r="J47" s="101"/>
      <c r="K47" s="108"/>
      <c r="L47" s="101"/>
      <c r="M47" s="109"/>
      <c r="N47" s="110" t="s">
        <v>31</v>
      </c>
      <c r="O47" s="111"/>
      <c r="P47" s="111"/>
      <c r="Q47" s="112"/>
    </row>
    <row r="48" spans="1:18" s="99" customFormat="1" ht="9" customHeight="1">
      <c r="A48" s="100" t="s">
        <v>32</v>
      </c>
      <c r="B48" s="101"/>
      <c r="C48" s="102"/>
      <c r="D48" s="103">
        <v>2</v>
      </c>
      <c r="E48" s="104">
        <f>IF(D48&gt;$Q$54,,UPPER(VLOOKUP(D48,'[6]Girls Si Main Draw Prep'!$A$7:$R$134,2)))</f>
        <v>0</v>
      </c>
      <c r="F48" s="105"/>
      <c r="G48" s="104"/>
      <c r="H48" s="106"/>
      <c r="I48" s="107" t="s">
        <v>33</v>
      </c>
      <c r="J48" s="101"/>
      <c r="K48" s="108"/>
      <c r="L48" s="101"/>
      <c r="M48" s="109"/>
      <c r="N48" s="113"/>
      <c r="O48" s="114"/>
      <c r="P48" s="115"/>
      <c r="Q48" s="116"/>
    </row>
    <row r="49" spans="1:17" s="99" customFormat="1" ht="9" customHeight="1">
      <c r="A49" s="117" t="s">
        <v>34</v>
      </c>
      <c r="B49" s="115"/>
      <c r="C49" s="118"/>
      <c r="D49" s="103">
        <v>3</v>
      </c>
      <c r="E49" s="104">
        <f>IF(D49&gt;$Q$54,,UPPER(VLOOKUP(D49,'[6]Girls Si Main Draw Prep'!$A$7:$R$134,2)))</f>
        <v>0</v>
      </c>
      <c r="F49" s="105"/>
      <c r="G49" s="104"/>
      <c r="H49" s="106"/>
      <c r="I49" s="107" t="s">
        <v>35</v>
      </c>
      <c r="J49" s="101"/>
      <c r="K49" s="108"/>
      <c r="L49" s="101"/>
      <c r="M49" s="109"/>
      <c r="N49" s="110" t="s">
        <v>36</v>
      </c>
      <c r="O49" s="111"/>
      <c r="P49" s="111"/>
      <c r="Q49" s="112"/>
    </row>
    <row r="50" spans="1:17" s="99" customFormat="1" ht="9" customHeight="1">
      <c r="A50" s="119"/>
      <c r="B50" s="26"/>
      <c r="C50" s="120"/>
      <c r="D50" s="103">
        <v>4</v>
      </c>
      <c r="E50" s="104">
        <f>IF(D50&gt;$Q$54,,UPPER(VLOOKUP(D50,'[6]Girls Si Main Draw Prep'!$A$7:$R$134,2)))</f>
        <v>0</v>
      </c>
      <c r="F50" s="105"/>
      <c r="G50" s="104"/>
      <c r="H50" s="106"/>
      <c r="I50" s="107" t="s">
        <v>37</v>
      </c>
      <c r="J50" s="101"/>
      <c r="K50" s="108"/>
      <c r="L50" s="101"/>
      <c r="M50" s="109"/>
      <c r="N50" s="101"/>
      <c r="O50" s="108"/>
      <c r="P50" s="101"/>
      <c r="Q50" s="109"/>
    </row>
    <row r="51" spans="1:17" s="99" customFormat="1" ht="9" customHeight="1">
      <c r="A51" s="121" t="s">
        <v>38</v>
      </c>
      <c r="B51" s="122"/>
      <c r="C51" s="123"/>
      <c r="D51" s="103"/>
      <c r="E51" s="104"/>
      <c r="F51" s="105"/>
      <c r="G51" s="104"/>
      <c r="H51" s="106"/>
      <c r="I51" s="107" t="s">
        <v>39</v>
      </c>
      <c r="J51" s="101"/>
      <c r="K51" s="108"/>
      <c r="L51" s="101"/>
      <c r="M51" s="109"/>
      <c r="N51" s="115"/>
      <c r="O51" s="114"/>
      <c r="P51" s="115"/>
      <c r="Q51" s="116"/>
    </row>
    <row r="52" spans="1:17" s="99" customFormat="1" ht="9" customHeight="1">
      <c r="A52" s="100" t="s">
        <v>29</v>
      </c>
      <c r="B52" s="101"/>
      <c r="C52" s="102"/>
      <c r="D52" s="103"/>
      <c r="E52" s="104"/>
      <c r="F52" s="105"/>
      <c r="G52" s="104"/>
      <c r="H52" s="106"/>
      <c r="I52" s="107" t="s">
        <v>40</v>
      </c>
      <c r="J52" s="101"/>
      <c r="K52" s="108"/>
      <c r="L52" s="101"/>
      <c r="M52" s="109"/>
      <c r="N52" s="110" t="s">
        <v>41</v>
      </c>
      <c r="O52" s="111"/>
      <c r="P52" s="111"/>
      <c r="Q52" s="112"/>
    </row>
    <row r="53" spans="1:17" s="99" customFormat="1" ht="9" customHeight="1">
      <c r="A53" s="100" t="s">
        <v>42</v>
      </c>
      <c r="B53" s="101"/>
      <c r="C53" s="124"/>
      <c r="D53" s="103"/>
      <c r="E53" s="104"/>
      <c r="F53" s="105"/>
      <c r="G53" s="104"/>
      <c r="H53" s="106"/>
      <c r="I53" s="107" t="s">
        <v>43</v>
      </c>
      <c r="J53" s="101"/>
      <c r="K53" s="108"/>
      <c r="L53" s="101"/>
      <c r="M53" s="109"/>
      <c r="N53" s="101"/>
      <c r="O53" s="108"/>
      <c r="P53" s="101"/>
      <c r="Q53" s="109"/>
    </row>
    <row r="54" spans="1:17" s="99" customFormat="1" ht="9" customHeight="1">
      <c r="A54" s="117" t="s">
        <v>44</v>
      </c>
      <c r="B54" s="115"/>
      <c r="C54" s="125"/>
      <c r="D54" s="126"/>
      <c r="E54" s="127"/>
      <c r="F54" s="128"/>
      <c r="G54" s="127"/>
      <c r="H54" s="129"/>
      <c r="I54" s="130" t="s">
        <v>45</v>
      </c>
      <c r="J54" s="115"/>
      <c r="K54" s="114"/>
      <c r="L54" s="115"/>
      <c r="M54" s="116"/>
      <c r="N54" s="115" t="str">
        <f>Q4</f>
        <v>Lamech Kevin Clarke</v>
      </c>
      <c r="O54" s="114"/>
      <c r="P54" s="115"/>
      <c r="Q54" s="131">
        <f>MIN(4,'[6]Girls Si Main Draw Prep'!R5)</f>
        <v>0</v>
      </c>
    </row>
  </sheetData>
  <mergeCells count="2">
    <mergeCell ref="A4:G4"/>
    <mergeCell ref="E3:N3"/>
  </mergeCells>
  <conditionalFormatting sqref="F42:H42 F26:H26 F28:H28 F14:H14 F16:H16 F18:H18 F20:H20 F22:H22 F24:H24 F44:H44 F30:H30 F32:H32 F34:H34 F36:H36 F38:H38 F40:H40 G7 G9 G11 G13">
    <cfRule type="expression" dxfId="295" priority="14" stopIfTrue="1">
      <formula>AND($D7&lt;9,$C7&gt;0)</formula>
    </cfRule>
  </conditionalFormatting>
  <conditionalFormatting sqref="H15 H35 J25 H23 J33 H43 H31 J41 H39 J10 L21 L37 H19 J17 H27 H8 H12">
    <cfRule type="expression" dxfId="294" priority="11" stopIfTrue="1">
      <formula>AND($N$1="CU",H8="Umpire")</formula>
    </cfRule>
    <cfRule type="expression" dxfId="293" priority="12" stopIfTrue="1">
      <formula>AND($N$1="CU",H8&lt;&gt;"Umpire",I8&lt;&gt;"")</formula>
    </cfRule>
    <cfRule type="expression" dxfId="292" priority="13" stopIfTrue="1">
      <formula>AND($N$1="CU",H8&lt;&gt;"Umpire")</formula>
    </cfRule>
  </conditionalFormatting>
  <conditionalFormatting sqref="D28 D22 D20 D18 D16 D14 D44 D42 D24 D40 D38 D36 D34 D32 D30 D26">
    <cfRule type="expression" dxfId="291" priority="10" stopIfTrue="1">
      <formula>AND($D14&lt;9,$C14&gt;0)</formula>
    </cfRule>
  </conditionalFormatting>
  <conditionalFormatting sqref="E30 E32 E34 E36 E38 E40 E42 E44 E14 E16 E18 E20 E22 E24 E26 E28">
    <cfRule type="cellIs" dxfId="290" priority="8" stopIfTrue="1" operator="equal">
      <formula>"Bye"</formula>
    </cfRule>
    <cfRule type="expression" dxfId="289" priority="9" stopIfTrue="1">
      <formula>AND($D14&lt;9,$C14&gt;0)</formula>
    </cfRule>
  </conditionalFormatting>
  <conditionalFormatting sqref="L10 N37 L33 L41 N21 L17 L25 J8 J12 J31 J35 J39 J43 J15 J19 J23 J27">
    <cfRule type="expression" dxfId="288" priority="6" stopIfTrue="1">
      <formula>I8="as"</formula>
    </cfRule>
    <cfRule type="expression" dxfId="287" priority="7" stopIfTrue="1">
      <formula>I8="bs"</formula>
    </cfRule>
  </conditionalFormatting>
  <conditionalFormatting sqref="B30 B32 B34 B36 B38 B40 B42 B44 B16 B18 B20 B22 B24 B26 B28 B7 B9 B11 B13:B14">
    <cfRule type="cellIs" dxfId="286" priority="4" stopIfTrue="1" operator="equal">
      <formula>"QA"</formula>
    </cfRule>
    <cfRule type="cellIs" dxfId="285" priority="5" stopIfTrue="1" operator="equal">
      <formula>"DA"</formula>
    </cfRule>
  </conditionalFormatting>
  <conditionalFormatting sqref="Q54 I8 I12 K10">
    <cfRule type="expression" dxfId="284" priority="3" stopIfTrue="1">
      <formula>$N$1="CU"</formula>
    </cfRule>
  </conditionalFormatting>
  <conditionalFormatting sqref="E9 E13 E11 E7">
    <cfRule type="cellIs" dxfId="283" priority="2" stopIfTrue="1" operator="equal">
      <formula>"Bye"</formula>
    </cfRule>
  </conditionalFormatting>
  <conditionalFormatting sqref="D7 D13">
    <cfRule type="expression" dxfId="282" priority="1" stopIfTrue="1">
      <formula>$D7&lt;5</formula>
    </cfRule>
  </conditionalFormatting>
  <dataValidations count="1">
    <dataValidation type="list" allowBlank="1" showInputMessage="1" sqref="H15 H31 H19 H27 H35 H23 H43 H39 H8 H12 J41 J33 L37 J10 J25 J17 L21">
      <formula1>$T$7:$T$13</formula1>
    </dataValidation>
  </dataValidations>
  <printOptions horizontalCentered="1"/>
  <pageMargins left="0.35433070866141703" right="0.35433070866141703" top="1.393700787" bottom="0.39370078740157499" header="0" footer="0"/>
  <pageSetup paperSize="9" orientation="landscape" horizontalDpi="4294967293" verticalDpi="4294967293"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sheetPr codeName="Sheet140">
    <tabColor rgb="FFFF0000"/>
    <pageSetUpPr fitToPage="1"/>
  </sheetPr>
  <dimension ref="A1:T63"/>
  <sheetViews>
    <sheetView showGridLines="0" showZeros="0" workbookViewId="0">
      <selection activeCell="W16" sqref="W16:X16"/>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8" max="18" width="9.140625" hidden="1" customWidth="1"/>
    <col min="19" max="19" width="8.7109375" customWidth="1"/>
    <col min="20" max="20" width="9.140625" hidden="1" customWidth="1"/>
  </cols>
  <sheetData>
    <row r="1" spans="1:20" s="6" customFormat="1" ht="21.75" customHeight="1">
      <c r="A1" s="1">
        <f>'[7]Week SetUp'!$A$6</f>
        <v>0</v>
      </c>
      <c r="B1" s="1"/>
      <c r="C1" s="2"/>
      <c r="D1" s="2"/>
      <c r="E1" s="2"/>
      <c r="F1" s="2"/>
      <c r="G1" s="2"/>
      <c r="H1" s="2"/>
      <c r="I1" s="3"/>
      <c r="J1" s="4"/>
      <c r="K1" s="4"/>
      <c r="L1" s="5"/>
      <c r="M1" s="3"/>
      <c r="N1" s="3" t="s">
        <v>0</v>
      </c>
      <c r="O1" s="3"/>
      <c r="P1" s="2"/>
      <c r="Q1" s="3"/>
    </row>
    <row r="2" spans="1:20" s="11" customFormat="1" ht="30.75" customHeight="1">
      <c r="A2" s="7"/>
      <c r="B2" s="7"/>
      <c r="C2" s="7"/>
      <c r="D2" s="7"/>
      <c r="E2" s="7"/>
      <c r="F2" s="8"/>
      <c r="G2" s="9"/>
      <c r="H2" s="9"/>
      <c r="I2" s="10"/>
      <c r="J2" s="4"/>
      <c r="K2" s="4"/>
      <c r="L2" s="4"/>
      <c r="M2" s="10"/>
      <c r="N2" s="9"/>
      <c r="O2" s="10"/>
      <c r="P2" s="9"/>
      <c r="Q2" s="10"/>
    </row>
    <row r="3" spans="1:20" s="20" customFormat="1" ht="26.25" customHeight="1">
      <c r="A3" s="12" t="s">
        <v>1</v>
      </c>
      <c r="B3" s="12"/>
      <c r="C3" s="12"/>
      <c r="D3" s="12"/>
      <c r="E3" s="12"/>
      <c r="F3" s="199" t="s">
        <v>77</v>
      </c>
      <c r="G3" s="200"/>
      <c r="H3" s="200"/>
      <c r="I3" s="201"/>
      <c r="J3" s="202"/>
      <c r="K3" s="18"/>
      <c r="L3" s="12"/>
      <c r="M3" s="18"/>
      <c r="N3" s="12"/>
      <c r="O3" s="18"/>
      <c r="P3" s="12"/>
      <c r="Q3" s="19" t="s">
        <v>3</v>
      </c>
    </row>
    <row r="4" spans="1:20" s="25" customFormat="1" ht="19.5" customHeight="1" thickBot="1">
      <c r="A4" s="527" t="str">
        <f>'[7]Week SetUp'!$A$10</f>
        <v>13th - 18th December 2014</v>
      </c>
      <c r="B4" s="527"/>
      <c r="C4" s="527"/>
      <c r="D4" s="527"/>
      <c r="E4" s="527"/>
      <c r="F4" s="527"/>
      <c r="G4" s="527"/>
      <c r="H4" s="527"/>
      <c r="I4" s="21"/>
      <c r="J4" s="22">
        <f>'[7]Week SetUp'!$D$10</f>
        <v>0</v>
      </c>
      <c r="K4" s="21"/>
      <c r="L4" s="23">
        <f>'[7]Week SetUp'!$A$12</f>
        <v>0</v>
      </c>
      <c r="M4" s="21"/>
      <c r="N4" s="244"/>
      <c r="O4" s="245"/>
      <c r="P4" s="244"/>
      <c r="Q4" s="246" t="str">
        <f>'[7]Week SetUp'!$E$10</f>
        <v>Lamech Kevin Clarke</v>
      </c>
    </row>
    <row r="5" spans="1:20" s="20" customFormat="1" ht="12">
      <c r="A5" s="26"/>
      <c r="B5" s="484" t="s">
        <v>4</v>
      </c>
      <c r="C5" s="484" t="s">
        <v>5</v>
      </c>
      <c r="D5" s="484" t="s">
        <v>6</v>
      </c>
      <c r="E5" s="485" t="s">
        <v>7</v>
      </c>
      <c r="F5" s="485" t="s">
        <v>8</v>
      </c>
      <c r="G5" s="485"/>
      <c r="H5" s="485"/>
      <c r="I5" s="485"/>
      <c r="J5" s="484" t="s">
        <v>10</v>
      </c>
      <c r="K5" s="486"/>
      <c r="L5" s="484" t="s">
        <v>11</v>
      </c>
      <c r="M5" s="486"/>
      <c r="N5" s="484" t="s">
        <v>12</v>
      </c>
      <c r="O5" s="486"/>
      <c r="P5" s="484"/>
      <c r="Q5" s="487"/>
    </row>
    <row r="6" spans="1:20" s="20" customFormat="1" ht="3.75" customHeight="1" thickBot="1">
      <c r="A6" s="28"/>
      <c r="B6" s="29"/>
      <c r="C6" s="30"/>
      <c r="D6" s="29"/>
      <c r="E6" s="31"/>
      <c r="F6" s="31"/>
      <c r="G6" s="32"/>
      <c r="H6" s="31"/>
      <c r="I6" s="33"/>
      <c r="J6" s="29"/>
      <c r="K6" s="33"/>
      <c r="L6" s="29"/>
      <c r="M6" s="33"/>
      <c r="N6" s="29"/>
      <c r="O6" s="33"/>
      <c r="P6" s="29"/>
      <c r="Q6" s="34"/>
    </row>
    <row r="7" spans="1:20" s="46" customFormat="1" ht="10.5" customHeight="1">
      <c r="A7" s="35">
        <v>1</v>
      </c>
      <c r="B7" s="36">
        <f>IF($D7="","",VLOOKUP($D7,'[7]Girls Si Main Draw Prep'!$A$7:$P$22,15))</f>
        <v>0</v>
      </c>
      <c r="C7" s="36">
        <f>IF($D7="","",VLOOKUP($D7,'[7]Girls Si Main Draw Prep'!$A$7:$P$22,16))</f>
        <v>0</v>
      </c>
      <c r="D7" s="37">
        <v>1</v>
      </c>
      <c r="E7" s="38" t="str">
        <f>UPPER(IF($D7="","",VLOOKUP($D7,'[7]Girls Si Main Draw Prep'!$A$7:$P$22,2)))</f>
        <v>ASSANG</v>
      </c>
      <c r="F7" s="38" t="str">
        <f>IF($D7="","",VLOOKUP($D7,'[7]Girls Si Main Draw Prep'!$A$7:$P$22,3))</f>
        <v>YIN LEE</v>
      </c>
      <c r="G7" s="38"/>
      <c r="H7" s="38">
        <f>IF($D7="","",VLOOKUP($D7,'[7]Girls Si Main Draw Prep'!$A$7:$P$22,4))</f>
        <v>0</v>
      </c>
      <c r="I7" s="39"/>
      <c r="J7" s="40"/>
      <c r="K7" s="40"/>
      <c r="L7" s="40"/>
      <c r="M7" s="40"/>
      <c r="N7" s="41"/>
      <c r="O7" s="42"/>
      <c r="P7" s="43"/>
      <c r="Q7" s="44"/>
      <c r="R7" s="45"/>
      <c r="T7" s="47" t="str">
        <f>'[7]SetUp Officials'!P21</f>
        <v>Umpire</v>
      </c>
    </row>
    <row r="8" spans="1:20" s="46" customFormat="1" ht="9.6" customHeight="1">
      <c r="A8" s="48"/>
      <c r="B8" s="49"/>
      <c r="C8" s="49"/>
      <c r="D8" s="49"/>
      <c r="E8" s="40"/>
      <c r="F8" s="40"/>
      <c r="G8" s="50"/>
      <c r="H8" s="51" t="s">
        <v>13</v>
      </c>
      <c r="I8" s="52" t="s">
        <v>50</v>
      </c>
      <c r="J8" s="53" t="str">
        <f>UPPER(IF(OR(I8="a",I8="as"),E7,IF(OR(I8="b",I8="bs"),E9,)))</f>
        <v>ASSANG</v>
      </c>
      <c r="K8" s="53"/>
      <c r="L8" s="40"/>
      <c r="M8" s="40"/>
      <c r="N8" s="41"/>
      <c r="O8" s="42"/>
      <c r="P8" s="43"/>
      <c r="Q8" s="44"/>
      <c r="R8" s="45"/>
      <c r="T8" s="54" t="str">
        <f>'[7]SetUp Officials'!P22</f>
        <v xml:space="preserve"> </v>
      </c>
    </row>
    <row r="9" spans="1:20" s="46" customFormat="1" ht="9.6" customHeight="1">
      <c r="A9" s="48">
        <v>2</v>
      </c>
      <c r="B9" s="36">
        <f>IF($D9="","",VLOOKUP($D9,'[7]Girls Si Main Draw Prep'!$A$7:$P$22,15))</f>
        <v>0</v>
      </c>
      <c r="C9" s="36">
        <f>IF($D9="","",VLOOKUP($D9,'[7]Girls Si Main Draw Prep'!$A$7:$P$22,16))</f>
        <v>0</v>
      </c>
      <c r="D9" s="37">
        <v>8</v>
      </c>
      <c r="E9" s="36" t="str">
        <f>UPPER(IF($D9="","",VLOOKUP($D9,'[7]Girls Si Main Draw Prep'!$A$7:$P$22,2)))</f>
        <v>BYE</v>
      </c>
      <c r="F9" s="36">
        <f>IF($D9="","",VLOOKUP($D9,'[7]Girls Si Main Draw Prep'!$A$7:$P$22,3))</f>
        <v>0</v>
      </c>
      <c r="G9" s="36"/>
      <c r="H9" s="36">
        <f>IF($D9="","",VLOOKUP($D9,'[7]Girls Si Main Draw Prep'!$A$7:$P$22,4))</f>
        <v>0</v>
      </c>
      <c r="I9" s="55"/>
      <c r="J9" s="40"/>
      <c r="K9" s="56"/>
      <c r="L9" s="40"/>
      <c r="M9" s="40"/>
      <c r="N9" s="41"/>
      <c r="O9" s="42"/>
      <c r="P9" s="43"/>
      <c r="Q9" s="44"/>
      <c r="R9" s="45"/>
      <c r="T9" s="54" t="str">
        <f>'[7]SetUp Officials'!P23</f>
        <v xml:space="preserve"> </v>
      </c>
    </row>
    <row r="10" spans="1:20" s="46" customFormat="1" ht="9.6" customHeight="1">
      <c r="A10" s="48"/>
      <c r="B10" s="49"/>
      <c r="C10" s="49"/>
      <c r="D10" s="57"/>
      <c r="E10" s="40"/>
      <c r="F10" s="40"/>
      <c r="G10" s="50"/>
      <c r="H10" s="40"/>
      <c r="I10" s="58"/>
      <c r="J10" s="51" t="s">
        <v>13</v>
      </c>
      <c r="K10" s="59" t="s">
        <v>14</v>
      </c>
      <c r="L10" s="53" t="str">
        <f>UPPER(IF(OR(K10="a",K10="as"),J8,IF(OR(K10="b",K10="bs"),J12,)))</f>
        <v>ASSANG</v>
      </c>
      <c r="M10" s="60"/>
      <c r="N10" s="61"/>
      <c r="O10" s="61"/>
      <c r="P10" s="43"/>
      <c r="Q10" s="44"/>
      <c r="R10" s="45"/>
      <c r="T10" s="54" t="str">
        <f>'[7]SetUp Officials'!P24</f>
        <v xml:space="preserve"> </v>
      </c>
    </row>
    <row r="11" spans="1:20" s="46" customFormat="1" ht="9.6" customHeight="1">
      <c r="A11" s="48">
        <v>3</v>
      </c>
      <c r="B11" s="36">
        <f>IF($D11="","",VLOOKUP($D11,'[7]Girls Si Main Draw Prep'!$A$7:$P$22,15))</f>
        <v>0</v>
      </c>
      <c r="C11" s="36">
        <f>IF($D11="","",VLOOKUP($D11,'[7]Girls Si Main Draw Prep'!$A$7:$P$22,16))</f>
        <v>0</v>
      </c>
      <c r="D11" s="37">
        <v>5</v>
      </c>
      <c r="E11" s="36" t="str">
        <f>UPPER(IF($D11="","",VLOOKUP($D11,'[7]Girls Si Main Draw Prep'!$A$7:$P$22,2)))</f>
        <v>LAWRENCE</v>
      </c>
      <c r="F11" s="36" t="str">
        <f>IF($D11="","",VLOOKUP($D11,'[7]Girls Si Main Draw Prep'!$A$7:$P$22,3))</f>
        <v>EMILY</v>
      </c>
      <c r="G11" s="36"/>
      <c r="H11" s="36">
        <f>IF($D11="","",VLOOKUP($D11,'[7]Girls Si Main Draw Prep'!$A$7:$P$22,4))</f>
        <v>0</v>
      </c>
      <c r="I11" s="39"/>
      <c r="J11" s="40"/>
      <c r="K11" s="62"/>
      <c r="L11" s="40" t="s">
        <v>51</v>
      </c>
      <c r="M11" s="63"/>
      <c r="N11" s="61"/>
      <c r="O11" s="61"/>
      <c r="P11" s="43"/>
      <c r="Q11" s="44"/>
      <c r="R11" s="45"/>
      <c r="T11" s="54" t="str">
        <f>'[7]SetUp Officials'!P25</f>
        <v xml:space="preserve"> </v>
      </c>
    </row>
    <row r="12" spans="1:20" s="46" customFormat="1" ht="9.6" customHeight="1">
      <c r="A12" s="48"/>
      <c r="B12" s="49"/>
      <c r="C12" s="49"/>
      <c r="D12" s="57"/>
      <c r="E12" s="40"/>
      <c r="F12" s="40"/>
      <c r="G12" s="50"/>
      <c r="H12" s="51" t="s">
        <v>13</v>
      </c>
      <c r="I12" s="52" t="s">
        <v>53</v>
      </c>
      <c r="J12" s="53" t="str">
        <f>UPPER(IF(OR(I12="a",I12="as"),E11,IF(OR(I12="b",I12="bs"),E13,)))</f>
        <v>MATA BREWER</v>
      </c>
      <c r="K12" s="64"/>
      <c r="L12" s="40"/>
      <c r="M12" s="63"/>
      <c r="N12" s="61"/>
      <c r="O12" s="61"/>
      <c r="P12" s="43"/>
      <c r="Q12" s="44"/>
      <c r="R12" s="45"/>
      <c r="T12" s="54" t="str">
        <f>'[7]SetUp Officials'!P26</f>
        <v xml:space="preserve"> </v>
      </c>
    </row>
    <row r="13" spans="1:20" s="46" customFormat="1" ht="9.6" customHeight="1">
      <c r="A13" s="48">
        <v>4</v>
      </c>
      <c r="B13" s="36">
        <f>IF($D13="","",VLOOKUP($D13,'[7]Girls Si Main Draw Prep'!$A$7:$P$22,15))</f>
        <v>0</v>
      </c>
      <c r="C13" s="36">
        <f>IF($D13="","",VLOOKUP($D13,'[7]Girls Si Main Draw Prep'!$A$7:$P$22,16))</f>
        <v>0</v>
      </c>
      <c r="D13" s="37">
        <v>3</v>
      </c>
      <c r="E13" s="36" t="str">
        <f>UPPER(IF($D13="","",VLOOKUP($D13,'[7]Girls Si Main Draw Prep'!$A$7:$P$22,2)))</f>
        <v>MATA BREWER</v>
      </c>
      <c r="F13" s="36" t="str">
        <f>IF($D13="","",VLOOKUP($D13,'[7]Girls Si Main Draw Prep'!$A$7:$P$22,3))</f>
        <v>FABIANA</v>
      </c>
      <c r="G13" s="36"/>
      <c r="H13" s="36">
        <f>IF($D13="","",VLOOKUP($D13,'[7]Girls Si Main Draw Prep'!$A$7:$P$22,4))</f>
        <v>0</v>
      </c>
      <c r="I13" s="65"/>
      <c r="J13" s="40" t="s">
        <v>19</v>
      </c>
      <c r="K13" s="40"/>
      <c r="L13" s="40"/>
      <c r="M13" s="63"/>
      <c r="N13" s="61"/>
      <c r="O13" s="61"/>
      <c r="P13" s="43"/>
      <c r="Q13" s="44"/>
      <c r="R13" s="45"/>
      <c r="T13" s="54" t="str">
        <f>'[7]SetUp Officials'!P27</f>
        <v xml:space="preserve"> </v>
      </c>
    </row>
    <row r="14" spans="1:20" s="46" customFormat="1" ht="9.6" customHeight="1">
      <c r="A14" s="48"/>
      <c r="B14" s="49"/>
      <c r="C14" s="49"/>
      <c r="D14" s="57"/>
      <c r="E14" s="40"/>
      <c r="F14" s="40"/>
      <c r="G14" s="50"/>
      <c r="H14" s="66"/>
      <c r="I14" s="58"/>
      <c r="J14" s="40"/>
      <c r="K14" s="40"/>
      <c r="L14" s="51" t="s">
        <v>13</v>
      </c>
      <c r="M14" s="59" t="s">
        <v>50</v>
      </c>
      <c r="N14" s="53" t="str">
        <f>UPPER(IF(OR(M14="a",M14="as"),L10,IF(OR(M14="b",M14="bs"),L18,)))</f>
        <v>ASSANG</v>
      </c>
      <c r="O14" s="60"/>
      <c r="P14" s="69"/>
      <c r="Q14" s="44"/>
      <c r="R14" s="45"/>
      <c r="T14" s="54" t="str">
        <f>'[7]SetUp Officials'!P28</f>
        <v xml:space="preserve"> </v>
      </c>
    </row>
    <row r="15" spans="1:20" s="46" customFormat="1" ht="9.6" customHeight="1">
      <c r="A15" s="35">
        <v>5</v>
      </c>
      <c r="B15" s="36">
        <f>IF($D15="","",VLOOKUP($D15,'[7]Girls Si Main Draw Prep'!$A$7:$P$22,15))</f>
        <v>0</v>
      </c>
      <c r="C15" s="36">
        <f>IF($D15="","",VLOOKUP($D15,'[7]Girls Si Main Draw Prep'!$A$7:$P$22,16))</f>
        <v>0</v>
      </c>
      <c r="D15" s="37">
        <v>4</v>
      </c>
      <c r="E15" s="38" t="str">
        <f>UPPER(IF($D15="","",VLOOKUP($D15,'[7]Girls Si Main Draw Prep'!$A$7:$P$22,2)))</f>
        <v>FRANK</v>
      </c>
      <c r="F15" s="38" t="str">
        <f>IF($D15="","",VLOOKUP($D15,'[7]Girls Si Main Draw Prep'!$A$7:$P$22,3))</f>
        <v>KAELA</v>
      </c>
      <c r="G15" s="38"/>
      <c r="H15" s="38">
        <f>IF($D15="","",VLOOKUP($D15,'[7]Girls Si Main Draw Prep'!$A$7:$P$22,4))</f>
        <v>0</v>
      </c>
      <c r="I15" s="67"/>
      <c r="J15" s="40"/>
      <c r="K15" s="40"/>
      <c r="L15" s="40"/>
      <c r="M15" s="63"/>
      <c r="N15" s="40" t="s">
        <v>51</v>
      </c>
      <c r="O15" s="68"/>
      <c r="P15" s="203"/>
      <c r="Q15" s="44"/>
      <c r="R15" s="45"/>
      <c r="T15" s="54" t="str">
        <f>'[7]SetUp Officials'!P29</f>
        <v xml:space="preserve"> </v>
      </c>
    </row>
    <row r="16" spans="1:20" s="46" customFormat="1" ht="9.6" customHeight="1" thickBot="1">
      <c r="A16" s="48"/>
      <c r="B16" s="49"/>
      <c r="C16" s="49"/>
      <c r="D16" s="57"/>
      <c r="E16" s="40"/>
      <c r="F16" s="40"/>
      <c r="G16" s="50"/>
      <c r="H16" s="51" t="s">
        <v>13</v>
      </c>
      <c r="I16" s="52" t="s">
        <v>65</v>
      </c>
      <c r="J16" s="53" t="str">
        <f>UPPER(IF(OR(I16="a",I16="as"),E15,IF(OR(I16="b",I16="bs"),E17,)))</f>
        <v>SKEENE</v>
      </c>
      <c r="K16" s="53"/>
      <c r="L16" s="40"/>
      <c r="M16" s="63"/>
      <c r="N16" s="61"/>
      <c r="O16" s="68"/>
      <c r="P16" s="203"/>
      <c r="Q16" s="44"/>
      <c r="R16" s="45"/>
      <c r="T16" s="70" t="str">
        <f>'[7]SetUp Officials'!P30</f>
        <v>None</v>
      </c>
    </row>
    <row r="17" spans="1:18" s="46" customFormat="1" ht="9.6" customHeight="1">
      <c r="A17" s="48">
        <v>6</v>
      </c>
      <c r="B17" s="36">
        <f>IF($D17="","",VLOOKUP($D17,'[7]Girls Si Main Draw Prep'!$A$7:$P$22,15))</f>
        <v>0</v>
      </c>
      <c r="C17" s="36">
        <f>IF($D17="","",VLOOKUP($D17,'[7]Girls Si Main Draw Prep'!$A$7:$P$22,16))</f>
        <v>0</v>
      </c>
      <c r="D17" s="37">
        <v>6</v>
      </c>
      <c r="E17" s="36" t="str">
        <f>UPPER(IF($D17="","",VLOOKUP($D17,'[7]Girls Si Main Draw Prep'!$A$7:$P$22,2)))</f>
        <v>SKEENE</v>
      </c>
      <c r="F17" s="36" t="str">
        <f>IF($D17="","",VLOOKUP($D17,'[7]Girls Si Main Draw Prep'!$A$7:$P$22,3))</f>
        <v>SOLANGE</v>
      </c>
      <c r="G17" s="36"/>
      <c r="H17" s="36">
        <f>IF($D17="","",VLOOKUP($D17,'[7]Girls Si Main Draw Prep'!$A$7:$P$22,4))</f>
        <v>0</v>
      </c>
      <c r="I17" s="55"/>
      <c r="J17" s="40" t="s">
        <v>51</v>
      </c>
      <c r="K17" s="56"/>
      <c r="L17" s="40"/>
      <c r="M17" s="63"/>
      <c r="N17" s="61"/>
      <c r="O17" s="68"/>
      <c r="P17" s="203"/>
      <c r="Q17" s="44"/>
      <c r="R17" s="45"/>
    </row>
    <row r="18" spans="1:18" s="46" customFormat="1" ht="9.6" customHeight="1">
      <c r="A18" s="48"/>
      <c r="B18" s="49"/>
      <c r="C18" s="49"/>
      <c r="D18" s="57"/>
      <c r="E18" s="40"/>
      <c r="F18" s="40"/>
      <c r="G18" s="50"/>
      <c r="H18" s="40"/>
      <c r="I18" s="58"/>
      <c r="J18" s="51" t="s">
        <v>13</v>
      </c>
      <c r="K18" s="59" t="s">
        <v>14</v>
      </c>
      <c r="L18" s="53" t="str">
        <f>UPPER(IF(OR(K18="a",K18="as"),J16,IF(OR(K18="b",K18="bs"),J20,)))</f>
        <v>SKEENE</v>
      </c>
      <c r="M18" s="71"/>
      <c r="N18" s="61"/>
      <c r="O18" s="68"/>
      <c r="P18" s="203"/>
      <c r="Q18" s="44"/>
      <c r="R18" s="45"/>
    </row>
    <row r="19" spans="1:18" s="46" customFormat="1" ht="9.6" customHeight="1">
      <c r="A19" s="48">
        <v>7</v>
      </c>
      <c r="B19" s="36">
        <f>IF($D19="","",VLOOKUP($D19,'[7]Girls Si Main Draw Prep'!$A$7:$P$22,15))</f>
        <v>0</v>
      </c>
      <c r="C19" s="36">
        <f>IF($D19="","",VLOOKUP($D19,'[7]Girls Si Main Draw Prep'!$A$7:$P$22,16))</f>
        <v>0</v>
      </c>
      <c r="D19" s="37">
        <v>8</v>
      </c>
      <c r="E19" s="36" t="str">
        <f>UPPER(IF($D19="","",VLOOKUP($D19,'[7]Girls Si Main Draw Prep'!$A$7:$P$22,2)))</f>
        <v>BYE</v>
      </c>
      <c r="F19" s="36">
        <f>IF($D19="","",VLOOKUP($D19,'[7]Girls Si Main Draw Prep'!$A$7:$P$22,3))</f>
        <v>0</v>
      </c>
      <c r="G19" s="36"/>
      <c r="H19" s="36">
        <f>IF($D19="","",VLOOKUP($D19,'[7]Girls Si Main Draw Prep'!$A$7:$P$22,4))</f>
        <v>0</v>
      </c>
      <c r="I19" s="39"/>
      <c r="J19" s="40"/>
      <c r="K19" s="62"/>
      <c r="L19" s="40" t="s">
        <v>78</v>
      </c>
      <c r="M19" s="61"/>
      <c r="N19" s="61"/>
      <c r="O19" s="68"/>
      <c r="P19" s="203"/>
      <c r="Q19" s="44"/>
      <c r="R19" s="45"/>
    </row>
    <row r="20" spans="1:18" s="46" customFormat="1" ht="9.6" customHeight="1">
      <c r="A20" s="48"/>
      <c r="B20" s="49"/>
      <c r="C20" s="49"/>
      <c r="D20" s="49"/>
      <c r="E20" s="40"/>
      <c r="F20" s="40"/>
      <c r="G20" s="50"/>
      <c r="H20" s="51" t="s">
        <v>13</v>
      </c>
      <c r="I20" s="52" t="s">
        <v>65</v>
      </c>
      <c r="J20" s="53" t="str">
        <f>UPPER(IF(OR(I20="a",I20="as"),E19,IF(OR(I20="b",I20="bs"),E21,)))</f>
        <v>KOYLASS</v>
      </c>
      <c r="K20" s="64"/>
      <c r="L20" s="40"/>
      <c r="M20" s="61"/>
      <c r="N20" s="61"/>
      <c r="O20" s="68"/>
      <c r="P20" s="203"/>
      <c r="Q20" s="44"/>
      <c r="R20" s="45"/>
    </row>
    <row r="21" spans="1:18" s="46" customFormat="1" ht="9.6" customHeight="1">
      <c r="A21" s="48">
        <v>8</v>
      </c>
      <c r="B21" s="36">
        <f>IF($D21="","",VLOOKUP($D21,'[7]Girls Si Main Draw Prep'!$A$7:$P$22,15))</f>
        <v>0</v>
      </c>
      <c r="C21" s="36">
        <f>IF($D21="","",VLOOKUP($D21,'[7]Girls Si Main Draw Prep'!$A$7:$P$22,16))</f>
        <v>0</v>
      </c>
      <c r="D21" s="37">
        <v>2</v>
      </c>
      <c r="E21" s="36" t="str">
        <f>UPPER(IF($D21="","",VLOOKUP($D21,'[7]Girls Si Main Draw Prep'!$A$7:$P$22,2)))</f>
        <v>KOYLASS</v>
      </c>
      <c r="F21" s="36" t="str">
        <f>IF($D21="","",VLOOKUP($D21,'[7]Girls Si Main Draw Prep'!$A$7:$P$22,3))</f>
        <v>VICTORIA</v>
      </c>
      <c r="G21" s="36"/>
      <c r="H21" s="36">
        <f>IF($D21="","",VLOOKUP($D21,'[7]Girls Si Main Draw Prep'!$A$7:$P$22,4))</f>
        <v>0</v>
      </c>
      <c r="I21" s="65"/>
      <c r="J21" s="40"/>
      <c r="K21" s="40"/>
      <c r="L21" s="40"/>
      <c r="M21" s="61"/>
      <c r="N21" s="61"/>
      <c r="O21" s="68"/>
      <c r="P21" s="203"/>
      <c r="Q21" s="44"/>
      <c r="R21" s="45"/>
    </row>
    <row r="22" spans="1:18" s="46" customFormat="1" ht="9.6" customHeight="1">
      <c r="A22" s="72"/>
      <c r="B22" s="49"/>
      <c r="C22" s="49"/>
      <c r="D22" s="49"/>
      <c r="E22" s="66"/>
      <c r="F22" s="66"/>
      <c r="G22" s="73"/>
      <c r="H22" s="40"/>
      <c r="I22" s="58"/>
      <c r="J22" s="40"/>
      <c r="K22" s="40"/>
      <c r="L22" s="40"/>
      <c r="M22" s="61"/>
      <c r="N22" s="61"/>
      <c r="O22" s="61"/>
      <c r="P22" s="43"/>
      <c r="Q22" s="44"/>
      <c r="R22" s="45"/>
    </row>
    <row r="23" spans="1:18" s="46" customFormat="1" ht="9.6" customHeight="1">
      <c r="A23" s="74"/>
      <c r="B23" s="75"/>
      <c r="C23" s="75"/>
      <c r="D23" s="49"/>
      <c r="E23" s="75"/>
      <c r="F23" s="75"/>
      <c r="G23" s="75"/>
      <c r="H23" s="75"/>
      <c r="I23" s="49"/>
      <c r="J23" s="75"/>
      <c r="K23" s="75"/>
      <c r="L23" s="75"/>
      <c r="M23" s="76"/>
      <c r="N23" s="76"/>
      <c r="O23" s="76"/>
      <c r="P23" s="43"/>
      <c r="Q23" s="44"/>
      <c r="R23" s="45"/>
    </row>
    <row r="24" spans="1:18" s="46" customFormat="1" ht="9.6" hidden="1" customHeight="1">
      <c r="A24" s="72"/>
      <c r="B24" s="49"/>
      <c r="C24" s="49"/>
      <c r="D24" s="49"/>
      <c r="E24" s="75"/>
      <c r="F24" s="75"/>
      <c r="H24" s="77"/>
      <c r="I24" s="49"/>
      <c r="J24" s="75"/>
      <c r="K24" s="75"/>
      <c r="L24" s="75"/>
      <c r="M24" s="76"/>
      <c r="N24" s="76"/>
      <c r="O24" s="76"/>
      <c r="P24" s="43"/>
      <c r="Q24" s="44"/>
      <c r="R24" s="45"/>
    </row>
    <row r="25" spans="1:18" s="46" customFormat="1" ht="9.6" hidden="1" customHeight="1">
      <c r="A25" s="72"/>
      <c r="B25" s="75"/>
      <c r="C25" s="75"/>
      <c r="D25" s="49"/>
      <c r="E25" s="75"/>
      <c r="F25" s="75"/>
      <c r="G25" s="75"/>
      <c r="H25" s="75"/>
      <c r="I25" s="49"/>
      <c r="J25" s="75"/>
      <c r="K25" s="78"/>
      <c r="L25" s="75"/>
      <c r="M25" s="76"/>
      <c r="N25" s="76"/>
      <c r="O25" s="76"/>
      <c r="P25" s="43"/>
      <c r="Q25" s="44"/>
      <c r="R25" s="45"/>
    </row>
    <row r="26" spans="1:18" s="46" customFormat="1" ht="9.6" hidden="1" customHeight="1">
      <c r="A26" s="72"/>
      <c r="B26" s="49"/>
      <c r="C26" s="49"/>
      <c r="D26" s="49"/>
      <c r="E26" s="75"/>
      <c r="F26" s="75"/>
      <c r="H26" s="75"/>
      <c r="I26" s="49"/>
      <c r="J26" s="77"/>
      <c r="K26" s="49"/>
      <c r="L26" s="75"/>
      <c r="M26" s="76"/>
      <c r="N26" s="76"/>
      <c r="O26" s="76"/>
      <c r="P26" s="43"/>
      <c r="Q26" s="44"/>
      <c r="R26" s="45"/>
    </row>
    <row r="27" spans="1:18" s="46" customFormat="1" ht="9.6" hidden="1" customHeight="1">
      <c r="A27" s="72"/>
      <c r="B27" s="75"/>
      <c r="C27" s="75"/>
      <c r="D27" s="49"/>
      <c r="E27" s="75"/>
      <c r="F27" s="75"/>
      <c r="G27" s="75"/>
      <c r="H27" s="75"/>
      <c r="I27" s="49"/>
      <c r="J27" s="75"/>
      <c r="K27" s="75"/>
      <c r="L27" s="75"/>
      <c r="M27" s="76"/>
      <c r="N27" s="76"/>
      <c r="O27" s="76"/>
      <c r="P27" s="43"/>
      <c r="Q27" s="44"/>
      <c r="R27" s="79"/>
    </row>
    <row r="28" spans="1:18" s="46" customFormat="1" ht="9.6" hidden="1" customHeight="1">
      <c r="A28" s="72"/>
      <c r="B28" s="49"/>
      <c r="C28" s="49"/>
      <c r="D28" s="49"/>
      <c r="E28" s="75"/>
      <c r="F28" s="75"/>
      <c r="H28" s="77"/>
      <c r="I28" s="49"/>
      <c r="J28" s="75"/>
      <c r="K28" s="75"/>
      <c r="L28" s="75"/>
      <c r="M28" s="76"/>
      <c r="N28" s="76"/>
      <c r="O28" s="76"/>
      <c r="P28" s="43"/>
      <c r="Q28" s="44"/>
      <c r="R28" s="45"/>
    </row>
    <row r="29" spans="1:18" s="46" customFormat="1" ht="9.6" hidden="1" customHeight="1">
      <c r="A29" s="72"/>
      <c r="B29" s="75"/>
      <c r="C29" s="75"/>
      <c r="D29" s="49"/>
      <c r="E29" s="75"/>
      <c r="F29" s="75"/>
      <c r="G29" s="75"/>
      <c r="H29" s="75"/>
      <c r="I29" s="49"/>
      <c r="J29" s="75"/>
      <c r="K29" s="75"/>
      <c r="L29" s="75"/>
      <c r="M29" s="76"/>
      <c r="N29" s="76"/>
      <c r="O29" s="76"/>
      <c r="P29" s="43"/>
      <c r="Q29" s="44"/>
      <c r="R29" s="45"/>
    </row>
    <row r="30" spans="1:18" s="46" customFormat="1" ht="9.6" hidden="1" customHeight="1">
      <c r="A30" s="72"/>
      <c r="B30" s="49"/>
      <c r="C30" s="49"/>
      <c r="D30" s="49"/>
      <c r="E30" s="75"/>
      <c r="F30" s="75"/>
      <c r="H30" s="75"/>
      <c r="I30" s="49"/>
      <c r="J30" s="75"/>
      <c r="K30" s="75"/>
      <c r="L30" s="77"/>
      <c r="M30" s="49"/>
      <c r="N30" s="75"/>
      <c r="O30" s="76"/>
      <c r="P30" s="43"/>
      <c r="Q30" s="44"/>
      <c r="R30" s="45"/>
    </row>
    <row r="31" spans="1:18" s="46" customFormat="1" ht="9.6" hidden="1" customHeight="1">
      <c r="A31" s="72"/>
      <c r="B31" s="75"/>
      <c r="C31" s="75"/>
      <c r="D31" s="49"/>
      <c r="E31" s="75"/>
      <c r="F31" s="75"/>
      <c r="G31" s="75"/>
      <c r="H31" s="75"/>
      <c r="I31" s="49"/>
      <c r="J31" s="75"/>
      <c r="K31" s="75"/>
      <c r="L31" s="75"/>
      <c r="M31" s="76"/>
      <c r="N31" s="75"/>
      <c r="O31" s="76"/>
      <c r="P31" s="43"/>
      <c r="Q31" s="44"/>
      <c r="R31" s="45"/>
    </row>
    <row r="32" spans="1:18" s="46" customFormat="1" ht="9.6" hidden="1" customHeight="1">
      <c r="A32" s="72"/>
      <c r="B32" s="49"/>
      <c r="C32" s="49"/>
      <c r="D32" s="49"/>
      <c r="E32" s="75"/>
      <c r="F32" s="75"/>
      <c r="H32" s="77"/>
      <c r="I32" s="49"/>
      <c r="J32" s="75"/>
      <c r="K32" s="75"/>
      <c r="L32" s="75"/>
      <c r="M32" s="76"/>
      <c r="N32" s="76"/>
      <c r="O32" s="76"/>
      <c r="P32" s="43"/>
      <c r="Q32" s="44"/>
      <c r="R32" s="45"/>
    </row>
    <row r="33" spans="1:18" s="46" customFormat="1" ht="9.6" hidden="1" customHeight="1">
      <c r="A33" s="72"/>
      <c r="B33" s="75"/>
      <c r="C33" s="75"/>
      <c r="D33" s="49"/>
      <c r="E33" s="75"/>
      <c r="F33" s="75"/>
      <c r="G33" s="75"/>
      <c r="H33" s="75"/>
      <c r="I33" s="49"/>
      <c r="J33" s="75"/>
      <c r="K33" s="78"/>
      <c r="L33" s="75"/>
      <c r="M33" s="76"/>
      <c r="N33" s="76"/>
      <c r="O33" s="76"/>
      <c r="P33" s="43"/>
      <c r="Q33" s="44"/>
      <c r="R33" s="45"/>
    </row>
    <row r="34" spans="1:18" s="46" customFormat="1" ht="9.6" hidden="1" customHeight="1">
      <c r="A34" s="72"/>
      <c r="B34" s="49"/>
      <c r="C34" s="49"/>
      <c r="D34" s="49"/>
      <c r="E34" s="75"/>
      <c r="F34" s="75"/>
      <c r="H34" s="75"/>
      <c r="I34" s="49"/>
      <c r="J34" s="77"/>
      <c r="K34" s="49"/>
      <c r="L34" s="75"/>
      <c r="M34" s="76"/>
      <c r="N34" s="76"/>
      <c r="O34" s="76"/>
      <c r="P34" s="43"/>
      <c r="Q34" s="44"/>
      <c r="R34" s="45"/>
    </row>
    <row r="35" spans="1:18" s="46" customFormat="1" ht="9.6" hidden="1" customHeight="1">
      <c r="A35" s="72"/>
      <c r="B35" s="75"/>
      <c r="C35" s="75"/>
      <c r="D35" s="49"/>
      <c r="E35" s="75"/>
      <c r="F35" s="75"/>
      <c r="G35" s="75"/>
      <c r="H35" s="75"/>
      <c r="I35" s="49"/>
      <c r="J35" s="75"/>
      <c r="K35" s="75"/>
      <c r="L35" s="75"/>
      <c r="M35" s="76"/>
      <c r="N35" s="76"/>
      <c r="O35" s="76"/>
      <c r="P35" s="43"/>
      <c r="Q35" s="44"/>
      <c r="R35" s="45"/>
    </row>
    <row r="36" spans="1:18" s="46" customFormat="1" ht="9.6" hidden="1" customHeight="1">
      <c r="A36" s="72"/>
      <c r="B36" s="49"/>
      <c r="C36" s="49"/>
      <c r="D36" s="49"/>
      <c r="E36" s="75"/>
      <c r="F36" s="75"/>
      <c r="H36" s="77"/>
      <c r="I36" s="49"/>
      <c r="J36" s="75"/>
      <c r="K36" s="75"/>
      <c r="L36" s="75"/>
      <c r="M36" s="76"/>
      <c r="N36" s="76"/>
      <c r="O36" s="76"/>
      <c r="P36" s="43"/>
      <c r="Q36" s="44"/>
      <c r="R36" s="45"/>
    </row>
    <row r="37" spans="1:18" s="46" customFormat="1" ht="9.6" hidden="1" customHeight="1">
      <c r="A37" s="74"/>
      <c r="B37" s="75"/>
      <c r="C37" s="75"/>
      <c r="D37" s="49"/>
      <c r="E37" s="75"/>
      <c r="F37" s="75"/>
      <c r="G37" s="75"/>
      <c r="H37" s="75"/>
      <c r="I37" s="49"/>
      <c r="J37" s="75"/>
      <c r="K37" s="75"/>
      <c r="L37" s="75"/>
      <c r="M37" s="75"/>
      <c r="N37" s="41"/>
      <c r="O37" s="41"/>
      <c r="P37" s="43"/>
      <c r="Q37" s="44"/>
      <c r="R37" s="45"/>
    </row>
    <row r="38" spans="1:18" s="46" customFormat="1" ht="9.6" hidden="1" customHeight="1">
      <c r="A38" s="72"/>
      <c r="B38" s="49"/>
      <c r="C38" s="49"/>
      <c r="D38" s="49"/>
      <c r="E38" s="66"/>
      <c r="F38" s="66"/>
      <c r="G38" s="73"/>
      <c r="H38" s="40"/>
      <c r="I38" s="58"/>
      <c r="J38" s="40"/>
      <c r="K38" s="40"/>
      <c r="L38" s="40"/>
      <c r="M38" s="61"/>
      <c r="N38" s="61"/>
      <c r="O38" s="61"/>
      <c r="P38" s="43"/>
      <c r="Q38" s="44"/>
      <c r="R38" s="45"/>
    </row>
    <row r="39" spans="1:18" s="46" customFormat="1" ht="9.6" hidden="1" customHeight="1">
      <c r="A39" s="74"/>
      <c r="B39" s="75"/>
      <c r="C39" s="75"/>
      <c r="D39" s="49"/>
      <c r="E39" s="75"/>
      <c r="F39" s="75"/>
      <c r="G39" s="75"/>
      <c r="H39" s="75"/>
      <c r="I39" s="49"/>
      <c r="J39" s="75"/>
      <c r="K39" s="75"/>
      <c r="L39" s="75"/>
      <c r="M39" s="76"/>
      <c r="N39" s="76"/>
      <c r="O39" s="76"/>
      <c r="P39" s="43"/>
      <c r="Q39" s="44"/>
      <c r="R39" s="45"/>
    </row>
    <row r="40" spans="1:18" s="46" customFormat="1" ht="9.6" hidden="1" customHeight="1">
      <c r="A40" s="72"/>
      <c r="B40" s="49"/>
      <c r="C40" s="49"/>
      <c r="D40" s="49"/>
      <c r="E40" s="75"/>
      <c r="F40" s="75"/>
      <c r="H40" s="77"/>
      <c r="I40" s="49"/>
      <c r="J40" s="75"/>
      <c r="K40" s="75"/>
      <c r="L40" s="75"/>
      <c r="M40" s="76"/>
      <c r="N40" s="76"/>
      <c r="O40" s="76"/>
      <c r="P40" s="43"/>
      <c r="Q40" s="44"/>
      <c r="R40" s="45"/>
    </row>
    <row r="41" spans="1:18" s="46" customFormat="1" ht="9.6" hidden="1" customHeight="1">
      <c r="A41" s="72"/>
      <c r="B41" s="75"/>
      <c r="C41" s="75"/>
      <c r="D41" s="49"/>
      <c r="E41" s="75"/>
      <c r="F41" s="75"/>
      <c r="G41" s="75"/>
      <c r="H41" s="75"/>
      <c r="I41" s="49"/>
      <c r="J41" s="75"/>
      <c r="K41" s="78"/>
      <c r="L41" s="75"/>
      <c r="M41" s="76"/>
      <c r="N41" s="76"/>
      <c r="O41" s="76"/>
      <c r="P41" s="43"/>
      <c r="Q41" s="44"/>
      <c r="R41" s="45"/>
    </row>
    <row r="42" spans="1:18" s="46" customFormat="1" ht="9.6" hidden="1" customHeight="1">
      <c r="A42" s="72"/>
      <c r="B42" s="49"/>
      <c r="C42" s="49"/>
      <c r="D42" s="49"/>
      <c r="E42" s="75"/>
      <c r="F42" s="75"/>
      <c r="H42" s="75"/>
      <c r="I42" s="49"/>
      <c r="J42" s="77"/>
      <c r="K42" s="49"/>
      <c r="L42" s="75"/>
      <c r="M42" s="76"/>
      <c r="N42" s="76"/>
      <c r="O42" s="76"/>
      <c r="P42" s="43"/>
      <c r="Q42" s="44"/>
      <c r="R42" s="45"/>
    </row>
    <row r="43" spans="1:18" s="46" customFormat="1" ht="9.6" hidden="1" customHeight="1">
      <c r="A43" s="72"/>
      <c r="B43" s="75"/>
      <c r="C43" s="75"/>
      <c r="D43" s="49"/>
      <c r="E43" s="75"/>
      <c r="F43" s="75"/>
      <c r="G43" s="75"/>
      <c r="H43" s="75"/>
      <c r="I43" s="49"/>
      <c r="J43" s="75"/>
      <c r="K43" s="75"/>
      <c r="L43" s="75"/>
      <c r="M43" s="76"/>
      <c r="N43" s="76"/>
      <c r="O43" s="76"/>
      <c r="P43" s="43"/>
      <c r="Q43" s="44"/>
      <c r="R43" s="79"/>
    </row>
    <row r="44" spans="1:18" s="46" customFormat="1" ht="9.6" hidden="1" customHeight="1">
      <c r="A44" s="72"/>
      <c r="B44" s="49"/>
      <c r="C44" s="49"/>
      <c r="D44" s="49"/>
      <c r="E44" s="75"/>
      <c r="F44" s="75"/>
      <c r="H44" s="77"/>
      <c r="I44" s="49"/>
      <c r="J44" s="75"/>
      <c r="K44" s="75"/>
      <c r="L44" s="75"/>
      <c r="M44" s="76"/>
      <c r="N44" s="76"/>
      <c r="O44" s="76"/>
      <c r="P44" s="43"/>
      <c r="Q44" s="44"/>
      <c r="R44" s="45"/>
    </row>
    <row r="45" spans="1:18" s="46" customFormat="1" ht="9.6" hidden="1" customHeight="1">
      <c r="A45" s="72"/>
      <c r="B45" s="75"/>
      <c r="C45" s="75"/>
      <c r="D45" s="49"/>
      <c r="E45" s="75"/>
      <c r="F45" s="75"/>
      <c r="G45" s="75"/>
      <c r="H45" s="75"/>
      <c r="I45" s="49"/>
      <c r="J45" s="75"/>
      <c r="K45" s="75"/>
      <c r="L45" s="75"/>
      <c r="M45" s="76"/>
      <c r="N45" s="76"/>
      <c r="O45" s="76"/>
      <c r="P45" s="43"/>
      <c r="Q45" s="44"/>
      <c r="R45" s="45"/>
    </row>
    <row r="46" spans="1:18" s="46" customFormat="1" ht="9.6" hidden="1" customHeight="1">
      <c r="A46" s="72"/>
      <c r="B46" s="49"/>
      <c r="C46" s="49"/>
      <c r="D46" s="49"/>
      <c r="E46" s="75"/>
      <c r="F46" s="75"/>
      <c r="H46" s="75"/>
      <c r="I46" s="49"/>
      <c r="J46" s="75"/>
      <c r="K46" s="75"/>
      <c r="L46" s="77"/>
      <c r="M46" s="49"/>
      <c r="N46" s="75"/>
      <c r="O46" s="76"/>
      <c r="P46" s="43"/>
      <c r="Q46" s="44"/>
      <c r="R46" s="45"/>
    </row>
    <row r="47" spans="1:18" s="46" customFormat="1" ht="9.6" hidden="1" customHeight="1">
      <c r="A47" s="72"/>
      <c r="B47" s="75"/>
      <c r="C47" s="75"/>
      <c r="D47" s="49"/>
      <c r="E47" s="75"/>
      <c r="F47" s="75"/>
      <c r="G47" s="75"/>
      <c r="H47" s="75"/>
      <c r="I47" s="49"/>
      <c r="J47" s="75"/>
      <c r="K47" s="75"/>
      <c r="L47" s="75"/>
      <c r="M47" s="76"/>
      <c r="N47" s="75"/>
      <c r="O47" s="76"/>
      <c r="P47" s="43"/>
      <c r="Q47" s="44"/>
      <c r="R47" s="45"/>
    </row>
    <row r="48" spans="1:18" s="46" customFormat="1" ht="9.6" hidden="1" customHeight="1">
      <c r="A48" s="72"/>
      <c r="B48" s="49"/>
      <c r="C48" s="49"/>
      <c r="D48" s="49"/>
      <c r="E48" s="75"/>
      <c r="F48" s="75"/>
      <c r="H48" s="77"/>
      <c r="I48" s="49"/>
      <c r="J48" s="75"/>
      <c r="K48" s="75"/>
      <c r="L48" s="75"/>
      <c r="M48" s="76"/>
      <c r="N48" s="76"/>
      <c r="O48" s="76"/>
      <c r="P48" s="43"/>
      <c r="Q48" s="44"/>
      <c r="R48" s="45"/>
    </row>
    <row r="49" spans="1:18" s="46" customFormat="1" ht="9.6" hidden="1" customHeight="1">
      <c r="A49" s="72"/>
      <c r="B49" s="75"/>
      <c r="C49" s="75"/>
      <c r="D49" s="49"/>
      <c r="E49" s="75"/>
      <c r="F49" s="75"/>
      <c r="G49" s="75"/>
      <c r="H49" s="75"/>
      <c r="I49" s="49"/>
      <c r="J49" s="75"/>
      <c r="K49" s="78"/>
      <c r="L49" s="75"/>
      <c r="M49" s="76"/>
      <c r="N49" s="76"/>
      <c r="O49" s="76"/>
      <c r="P49" s="43"/>
      <c r="Q49" s="44"/>
      <c r="R49" s="45"/>
    </row>
    <row r="50" spans="1:18" s="46" customFormat="1" ht="9.6" hidden="1" customHeight="1">
      <c r="A50" s="72"/>
      <c r="B50" s="49"/>
      <c r="C50" s="49"/>
      <c r="D50" s="49"/>
      <c r="E50" s="75"/>
      <c r="F50" s="75"/>
      <c r="H50" s="75"/>
      <c r="I50" s="49"/>
      <c r="J50" s="77"/>
      <c r="K50" s="49"/>
      <c r="L50" s="75"/>
      <c r="M50" s="76"/>
      <c r="N50" s="76"/>
      <c r="O50" s="76"/>
      <c r="P50" s="43"/>
      <c r="Q50" s="44"/>
      <c r="R50" s="45"/>
    </row>
    <row r="51" spans="1:18" s="46" customFormat="1" ht="9.6" hidden="1" customHeight="1">
      <c r="A51" s="72"/>
      <c r="B51" s="75"/>
      <c r="C51" s="75"/>
      <c r="D51" s="49"/>
      <c r="E51" s="75"/>
      <c r="F51" s="75"/>
      <c r="G51" s="75"/>
      <c r="H51" s="75"/>
      <c r="I51" s="49"/>
      <c r="J51" s="75"/>
      <c r="K51" s="75"/>
      <c r="L51" s="75"/>
      <c r="M51" s="76"/>
      <c r="N51" s="76"/>
      <c r="O51" s="76"/>
      <c r="P51" s="43"/>
      <c r="Q51" s="44"/>
      <c r="R51" s="45"/>
    </row>
    <row r="52" spans="1:18" s="46" customFormat="1" ht="9.6" hidden="1" customHeight="1">
      <c r="A52" s="72"/>
      <c r="B52" s="49"/>
      <c r="C52" s="49"/>
      <c r="D52" s="49"/>
      <c r="E52" s="75"/>
      <c r="F52" s="75"/>
      <c r="H52" s="77"/>
      <c r="I52" s="49"/>
      <c r="J52" s="75"/>
      <c r="K52" s="75"/>
      <c r="L52" s="75"/>
      <c r="M52" s="76"/>
      <c r="N52" s="76"/>
      <c r="O52" s="76"/>
      <c r="P52" s="43"/>
      <c r="Q52" s="44"/>
      <c r="R52" s="45"/>
    </row>
    <row r="53" spans="1:18" s="46" customFormat="1" ht="9.6" customHeight="1">
      <c r="A53" s="74"/>
      <c r="B53" s="75"/>
      <c r="C53" s="75"/>
      <c r="D53" s="49"/>
      <c r="E53" s="75"/>
      <c r="F53" s="75"/>
      <c r="G53" s="75"/>
      <c r="H53" s="75"/>
      <c r="I53" s="49"/>
      <c r="J53" s="75"/>
      <c r="K53" s="75"/>
      <c r="L53" s="75"/>
      <c r="M53" s="75"/>
      <c r="N53" s="41"/>
      <c r="O53" s="41"/>
      <c r="P53" s="43"/>
      <c r="Q53" s="44"/>
      <c r="R53" s="45"/>
    </row>
    <row r="54" spans="1:18" s="86" customFormat="1" ht="6.75" customHeight="1">
      <c r="A54" s="80"/>
      <c r="B54" s="80"/>
      <c r="C54" s="80"/>
      <c r="D54" s="80"/>
      <c r="E54" s="81"/>
      <c r="F54" s="81"/>
      <c r="G54" s="81"/>
      <c r="H54" s="81"/>
      <c r="I54" s="82"/>
      <c r="J54" s="83"/>
      <c r="K54" s="84"/>
      <c r="L54" s="83"/>
      <c r="M54" s="84"/>
      <c r="N54" s="83"/>
      <c r="O54" s="84"/>
      <c r="P54" s="83"/>
      <c r="Q54" s="84"/>
      <c r="R54" s="85"/>
    </row>
    <row r="55" spans="1:18" s="99" customFormat="1" ht="10.5" customHeight="1">
      <c r="A55" s="87" t="s">
        <v>23</v>
      </c>
      <c r="B55" s="88"/>
      <c r="C55" s="89"/>
      <c r="D55" s="90" t="s">
        <v>24</v>
      </c>
      <c r="E55" s="91" t="s">
        <v>25</v>
      </c>
      <c r="F55" s="90"/>
      <c r="G55" s="92"/>
      <c r="H55" s="93"/>
      <c r="I55" s="90" t="s">
        <v>24</v>
      </c>
      <c r="J55" s="91" t="s">
        <v>26</v>
      </c>
      <c r="K55" s="94"/>
      <c r="L55" s="91" t="s">
        <v>27</v>
      </c>
      <c r="M55" s="95"/>
      <c r="N55" s="96" t="s">
        <v>28</v>
      </c>
      <c r="O55" s="96"/>
      <c r="P55" s="97"/>
      <c r="Q55" s="98"/>
    </row>
    <row r="56" spans="1:18" s="99" customFormat="1" ht="9" customHeight="1">
      <c r="A56" s="100" t="s">
        <v>29</v>
      </c>
      <c r="B56" s="101"/>
      <c r="C56" s="102"/>
      <c r="D56" s="103">
        <v>1</v>
      </c>
      <c r="E56" s="104" t="str">
        <f>IF(D56&gt;$Q$63,,UPPER(VLOOKUP(D56,'[7]Girls Si Main Draw Prep'!$A$7:$R$134,2)))</f>
        <v>ASSANG</v>
      </c>
      <c r="F56" s="105"/>
      <c r="G56" s="104"/>
      <c r="H56" s="106"/>
      <c r="I56" s="107" t="s">
        <v>30</v>
      </c>
      <c r="J56" s="101"/>
      <c r="K56" s="108"/>
      <c r="L56" s="101"/>
      <c r="M56" s="109"/>
      <c r="N56" s="110" t="s">
        <v>31</v>
      </c>
      <c r="O56" s="111"/>
      <c r="P56" s="111"/>
      <c r="Q56" s="112"/>
    </row>
    <row r="57" spans="1:18" s="99" customFormat="1" ht="9" customHeight="1">
      <c r="A57" s="100" t="s">
        <v>32</v>
      </c>
      <c r="B57" s="101"/>
      <c r="C57" s="102"/>
      <c r="D57" s="103">
        <v>2</v>
      </c>
      <c r="E57" s="104" t="str">
        <f>IF(D57&gt;$Q$63,,UPPER(VLOOKUP(D57,'[7]Girls Si Main Draw Prep'!$A$7:$R$134,2)))</f>
        <v>KOYLASS</v>
      </c>
      <c r="F57" s="105"/>
      <c r="G57" s="104"/>
      <c r="H57" s="106"/>
      <c r="I57" s="107" t="s">
        <v>33</v>
      </c>
      <c r="J57" s="101"/>
      <c r="K57" s="108"/>
      <c r="L57" s="101"/>
      <c r="M57" s="109"/>
      <c r="N57" s="113"/>
      <c r="O57" s="114"/>
      <c r="P57" s="115"/>
      <c r="Q57" s="116"/>
    </row>
    <row r="58" spans="1:18" s="99" customFormat="1" ht="9" customHeight="1">
      <c r="A58" s="117" t="s">
        <v>34</v>
      </c>
      <c r="B58" s="115"/>
      <c r="C58" s="118"/>
      <c r="D58" s="103">
        <v>3</v>
      </c>
      <c r="E58" s="104">
        <f>IF(D58&gt;$Q$63,,UPPER(VLOOKUP(D58,'[7]Girls Si Main Draw Prep'!$A$7:$R$134,2)))</f>
        <v>0</v>
      </c>
      <c r="F58" s="105"/>
      <c r="G58" s="104"/>
      <c r="H58" s="106"/>
      <c r="I58" s="107" t="s">
        <v>35</v>
      </c>
      <c r="J58" s="101"/>
      <c r="K58" s="108"/>
      <c r="L58" s="101"/>
      <c r="M58" s="109"/>
      <c r="N58" s="110" t="s">
        <v>36</v>
      </c>
      <c r="O58" s="111"/>
      <c r="P58" s="111"/>
      <c r="Q58" s="112"/>
    </row>
    <row r="59" spans="1:18" s="99" customFormat="1" ht="9" customHeight="1">
      <c r="A59" s="119"/>
      <c r="B59" s="26"/>
      <c r="C59" s="120"/>
      <c r="D59" s="103">
        <v>4</v>
      </c>
      <c r="E59" s="104">
        <f>IF(D59&gt;$Q$63,,UPPER(VLOOKUP(D59,'[7]Girls Si Main Draw Prep'!$A$7:$R$134,2)))</f>
        <v>0</v>
      </c>
      <c r="F59" s="105"/>
      <c r="G59" s="104"/>
      <c r="H59" s="106"/>
      <c r="I59" s="107" t="s">
        <v>37</v>
      </c>
      <c r="J59" s="101"/>
      <c r="K59" s="108"/>
      <c r="L59" s="101"/>
      <c r="M59" s="109"/>
      <c r="N59" s="101"/>
      <c r="O59" s="108"/>
      <c r="P59" s="101"/>
      <c r="Q59" s="109"/>
    </row>
    <row r="60" spans="1:18" s="99" customFormat="1" ht="9" customHeight="1">
      <c r="A60" s="121" t="s">
        <v>38</v>
      </c>
      <c r="B60" s="122"/>
      <c r="C60" s="123"/>
      <c r="D60" s="103"/>
      <c r="E60" s="104"/>
      <c r="F60" s="105"/>
      <c r="G60" s="104"/>
      <c r="H60" s="106"/>
      <c r="I60" s="107" t="s">
        <v>39</v>
      </c>
      <c r="J60" s="101"/>
      <c r="K60" s="108"/>
      <c r="L60" s="101"/>
      <c r="M60" s="109"/>
      <c r="N60" s="115"/>
      <c r="O60" s="114"/>
      <c r="P60" s="115"/>
      <c r="Q60" s="116"/>
    </row>
    <row r="61" spans="1:18" s="99" customFormat="1" ht="9" customHeight="1">
      <c r="A61" s="100" t="s">
        <v>29</v>
      </c>
      <c r="B61" s="101"/>
      <c r="C61" s="102"/>
      <c r="D61" s="103"/>
      <c r="E61" s="104"/>
      <c r="F61" s="105"/>
      <c r="G61" s="104"/>
      <c r="H61" s="106"/>
      <c r="I61" s="107" t="s">
        <v>40</v>
      </c>
      <c r="J61" s="101"/>
      <c r="K61" s="108"/>
      <c r="L61" s="101"/>
      <c r="M61" s="109"/>
      <c r="N61" s="110" t="s">
        <v>41</v>
      </c>
      <c r="O61" s="111"/>
      <c r="P61" s="111"/>
      <c r="Q61" s="112"/>
    </row>
    <row r="62" spans="1:18" s="99" customFormat="1" ht="9" customHeight="1">
      <c r="A62" s="100" t="s">
        <v>42</v>
      </c>
      <c r="B62" s="101"/>
      <c r="C62" s="124"/>
      <c r="D62" s="103"/>
      <c r="E62" s="104"/>
      <c r="F62" s="105"/>
      <c r="G62" s="104"/>
      <c r="H62" s="106"/>
      <c r="I62" s="107" t="s">
        <v>43</v>
      </c>
      <c r="J62" s="101"/>
      <c r="K62" s="108"/>
      <c r="L62" s="101"/>
      <c r="M62" s="109"/>
      <c r="N62" s="101"/>
      <c r="O62" s="108"/>
      <c r="P62" s="101"/>
      <c r="Q62" s="109"/>
    </row>
    <row r="63" spans="1:18" s="99" customFormat="1" ht="9" customHeight="1">
      <c r="A63" s="117" t="s">
        <v>44</v>
      </c>
      <c r="B63" s="115"/>
      <c r="C63" s="125"/>
      <c r="D63" s="126"/>
      <c r="E63" s="127"/>
      <c r="F63" s="128"/>
      <c r="G63" s="127"/>
      <c r="H63" s="129"/>
      <c r="I63" s="130" t="s">
        <v>45</v>
      </c>
      <c r="J63" s="115"/>
      <c r="K63" s="114"/>
      <c r="L63" s="115"/>
      <c r="M63" s="116"/>
      <c r="N63" s="115" t="str">
        <f>Q4</f>
        <v>Lamech Kevin Clarke</v>
      </c>
      <c r="O63" s="114"/>
      <c r="P63" s="115"/>
      <c r="Q63" s="131">
        <f>MIN(4,'[7]Girls Si Main Draw Prep'!R5)</f>
        <v>2</v>
      </c>
    </row>
  </sheetData>
  <mergeCells count="1">
    <mergeCell ref="A4:H4"/>
  </mergeCells>
  <conditionalFormatting sqref="F51:H51 F35:H35 F37:H37 F23:H23 F25:H25 F27:H27 F29:H29 F31:H31 F33:H33 F53:H53 F39:H39 F41:H41 F43:H43 F45:H45 F47:H47 F49:H49 G7 G9 G11 G13 G15 G17 G19 G21">
    <cfRule type="expression" dxfId="281" priority="14" stopIfTrue="1">
      <formula>AND($D7&lt;9,$C7&gt;0)</formula>
    </cfRule>
  </conditionalFormatting>
  <conditionalFormatting sqref="H24 H44 J34 H32 J42 H52 H40 J50 H48 J10 L30 L14 J18 L46 H28 J26 H36 H8 H16 H20 H12">
    <cfRule type="expression" dxfId="280" priority="11" stopIfTrue="1">
      <formula>AND($N$1="CU",H8="Umpire")</formula>
    </cfRule>
    <cfRule type="expression" dxfId="279" priority="12" stopIfTrue="1">
      <formula>AND($N$1="CU",H8&lt;&gt;"Umpire",I8&lt;&gt;"")</formula>
    </cfRule>
    <cfRule type="expression" dxfId="278" priority="13" stopIfTrue="1">
      <formula>AND($N$1="CU",H8&lt;&gt;"Umpire")</formula>
    </cfRule>
  </conditionalFormatting>
  <conditionalFormatting sqref="D37 D31 D29 D27 D25 D23 D53 D51 D33 D49 D47 D45 D43 D41 D39 D35">
    <cfRule type="expression" dxfId="277" priority="10" stopIfTrue="1">
      <formula>AND($D23&lt;9,$C23&gt;0)</formula>
    </cfRule>
  </conditionalFormatting>
  <conditionalFormatting sqref="E39 E41 E43 E45 E47 E49 E51 E53 E23 E25 E27 E29 E31 E33 E35 E37">
    <cfRule type="cellIs" dxfId="276" priority="8" stopIfTrue="1" operator="equal">
      <formula>"Bye"</formula>
    </cfRule>
    <cfRule type="expression" dxfId="275" priority="9" stopIfTrue="1">
      <formula>AND($D23&lt;9,$C23&gt;0)</formula>
    </cfRule>
  </conditionalFormatting>
  <conditionalFormatting sqref="L10 L18 N46 L42 L50 N14 N30 L26 L34 J8 J12 J16 J20 J40 J44 J48 J52 J24 J28 J32 J36">
    <cfRule type="expression" dxfId="274" priority="6" stopIfTrue="1">
      <formula>I8="as"</formula>
    </cfRule>
    <cfRule type="expression" dxfId="273" priority="7" stopIfTrue="1">
      <formula>I8="bs"</formula>
    </cfRule>
  </conditionalFormatting>
  <conditionalFormatting sqref="B39 B41 B43 B45 B47 B49 B51 B53 B23 B25 B27 B29 B31 B33 B35 B37 B7 B9 B11 B13 B15 B17 B19 B21">
    <cfRule type="cellIs" dxfId="272" priority="4" stopIfTrue="1" operator="equal">
      <formula>"QA"</formula>
    </cfRule>
    <cfRule type="cellIs" dxfId="271" priority="5" stopIfTrue="1" operator="equal">
      <formula>"DA"</formula>
    </cfRule>
  </conditionalFormatting>
  <conditionalFormatting sqref="Q63 I8 I12 I16 I20 M14 K10 K18">
    <cfRule type="expression" dxfId="270" priority="3" stopIfTrue="1">
      <formula>$N$1="CU"</formula>
    </cfRule>
  </conditionalFormatting>
  <conditionalFormatting sqref="E19 E21 E9 E17 E15 E13 E11 E7">
    <cfRule type="cellIs" dxfId="269" priority="2" stopIfTrue="1" operator="equal">
      <formula>"Bye"</formula>
    </cfRule>
  </conditionalFormatting>
  <conditionalFormatting sqref="D7 D9 D11 D19 D21 D17">
    <cfRule type="expression" dxfId="268" priority="1" stopIfTrue="1">
      <formula>$D7&lt;5</formula>
    </cfRule>
  </conditionalFormatting>
  <dataValidations count="1">
    <dataValidation type="list" allowBlank="1" showInputMessage="1" sqref="H24 H40 H28 H36 H44 H32 H52 H48 J50 J42 L46 J34 J26 L30 L14 J10 J18 H16 H12 H8 H20">
      <formula1>$T$7:$T$16</formula1>
    </dataValidation>
  </dataValidations>
  <printOptions horizontalCentered="1"/>
  <pageMargins left="0.35433070866141703" right="0.35433070866141703" top="1.393700787" bottom="0.39370078740157499" header="0" footer="0"/>
  <pageSetup paperSize="9" orientation="landscape" horizontalDpi="4294967293" verticalDpi="4294967293"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sheetPr codeName="Sheet141">
    <tabColor rgb="FFFF0000"/>
    <pageSetUpPr fitToPage="1"/>
  </sheetPr>
  <dimension ref="A1:T79"/>
  <sheetViews>
    <sheetView showGridLines="0" showZeros="0" workbookViewId="0">
      <selection activeCell="V18" sqref="V18"/>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8" max="18" width="9.140625" hidden="1" customWidth="1"/>
    <col min="19" max="19" width="8.7109375" customWidth="1"/>
    <col min="20" max="20" width="9.140625" hidden="1" customWidth="1"/>
  </cols>
  <sheetData>
    <row r="1" spans="1:20" s="6" customFormat="1" ht="21.75" customHeight="1">
      <c r="A1" s="1">
        <f>'[8]Week SetUp'!$A$6</f>
        <v>0</v>
      </c>
      <c r="B1" s="1"/>
      <c r="C1" s="2"/>
      <c r="D1" s="2"/>
      <c r="E1" s="2"/>
      <c r="F1" s="2"/>
      <c r="G1" s="2"/>
      <c r="H1" s="2"/>
      <c r="I1" s="3"/>
      <c r="J1" s="4"/>
      <c r="K1" s="4"/>
      <c r="L1" s="5"/>
      <c r="M1" s="3"/>
      <c r="N1" s="3" t="s">
        <v>0</v>
      </c>
      <c r="O1" s="3"/>
      <c r="P1" s="2"/>
      <c r="Q1" s="3"/>
    </row>
    <row r="2" spans="1:20" s="11" customFormat="1" ht="30" customHeight="1">
      <c r="A2" s="7"/>
      <c r="B2" s="7"/>
      <c r="C2" s="7"/>
      <c r="D2" s="7"/>
      <c r="E2" s="7"/>
      <c r="F2" s="8"/>
      <c r="G2" s="9"/>
      <c r="H2" s="9"/>
      <c r="I2" s="10"/>
      <c r="J2" s="4"/>
      <c r="K2" s="4"/>
      <c r="L2" s="4"/>
      <c r="M2" s="10"/>
      <c r="N2" s="9"/>
      <c r="O2" s="10"/>
      <c r="P2" s="9"/>
      <c r="Q2" s="10"/>
    </row>
    <row r="3" spans="1:20" s="20" customFormat="1" ht="28.5" customHeight="1">
      <c r="A3" s="12" t="s">
        <v>1</v>
      </c>
      <c r="B3" s="12"/>
      <c r="C3" s="12"/>
      <c r="D3" s="12"/>
      <c r="E3" s="12"/>
      <c r="F3" s="14" t="s">
        <v>82</v>
      </c>
      <c r="G3" s="17"/>
      <c r="H3" s="17"/>
      <c r="I3" s="16"/>
      <c r="J3" s="15"/>
      <c r="K3" s="16"/>
      <c r="L3" s="17"/>
      <c r="M3" s="18"/>
      <c r="N3" s="12"/>
      <c r="O3" s="18"/>
      <c r="P3" s="12"/>
      <c r="Q3" s="19" t="s">
        <v>3</v>
      </c>
      <c r="R3" s="204"/>
      <c r="S3" s="204"/>
    </row>
    <row r="4" spans="1:20" s="25" customFormat="1" ht="18" customHeight="1" thickBot="1">
      <c r="A4" s="527" t="str">
        <f>'[8]Week SetUp'!$A$10</f>
        <v>13th - 18th December 2014</v>
      </c>
      <c r="B4" s="527"/>
      <c r="C4" s="527"/>
      <c r="D4" s="527"/>
      <c r="E4" s="527"/>
      <c r="F4" s="527"/>
      <c r="G4" s="527"/>
      <c r="H4" s="24"/>
      <c r="I4" s="21"/>
      <c r="J4" s="22">
        <f>'[8]Week SetUp'!$D$10</f>
        <v>0</v>
      </c>
      <c r="K4" s="21"/>
      <c r="L4" s="23">
        <f>'[8]Week SetUp'!$A$12</f>
        <v>0</v>
      </c>
      <c r="M4" s="21"/>
      <c r="N4" s="244"/>
      <c r="O4" s="245"/>
      <c r="P4" s="244"/>
      <c r="Q4" s="246" t="str">
        <f>'[8]Week SetUp'!$E$10</f>
        <v>Lamech Kevin Clarke</v>
      </c>
    </row>
    <row r="5" spans="1:20" s="20" customFormat="1" ht="12">
      <c r="A5" s="26"/>
      <c r="B5" s="484" t="s">
        <v>4</v>
      </c>
      <c r="C5" s="484" t="s">
        <v>5</v>
      </c>
      <c r="D5" s="484" t="s">
        <v>6</v>
      </c>
      <c r="E5" s="485" t="s">
        <v>7</v>
      </c>
      <c r="F5" s="485" t="s">
        <v>8</v>
      </c>
      <c r="G5" s="485"/>
      <c r="H5" s="485"/>
      <c r="I5" s="485"/>
      <c r="J5" s="484" t="s">
        <v>9</v>
      </c>
      <c r="K5" s="486"/>
      <c r="L5" s="484" t="s">
        <v>10</v>
      </c>
      <c r="M5" s="486"/>
      <c r="N5" s="484" t="s">
        <v>11</v>
      </c>
      <c r="O5" s="486"/>
      <c r="P5" s="484" t="s">
        <v>12</v>
      </c>
      <c r="Q5" s="27"/>
    </row>
    <row r="6" spans="1:20" s="20" customFormat="1" ht="3.75" customHeight="1" thickBot="1">
      <c r="A6" s="28"/>
      <c r="B6" s="29"/>
      <c r="C6" s="30"/>
      <c r="D6" s="29"/>
      <c r="E6" s="31"/>
      <c r="F6" s="31"/>
      <c r="G6" s="32"/>
      <c r="H6" s="31"/>
      <c r="I6" s="33"/>
      <c r="J6" s="29"/>
      <c r="K6" s="33"/>
      <c r="L6" s="29"/>
      <c r="M6" s="33"/>
      <c r="N6" s="29"/>
      <c r="O6" s="33"/>
      <c r="P6" s="29"/>
      <c r="Q6" s="34"/>
    </row>
    <row r="7" spans="1:20" s="46" customFormat="1" ht="10.5" customHeight="1">
      <c r="A7" s="35">
        <v>1</v>
      </c>
      <c r="B7" s="36">
        <f>IF($D7="","",VLOOKUP($D7,'[8]Girls Si Main Draw Prep'!$A$7:$P$22,15))</f>
        <v>0</v>
      </c>
      <c r="C7" s="36">
        <f>IF($D7="","",VLOOKUP($D7,'[8]Girls Si Main Draw Prep'!$A$7:$P$22,16))</f>
        <v>0</v>
      </c>
      <c r="D7" s="37">
        <v>1</v>
      </c>
      <c r="E7" s="38" t="str">
        <f>UPPER(IF($D7="","",VLOOKUP($D7,'[8]Girls Si Main Draw Prep'!$A$7:$P$22,2)))</f>
        <v>LAWRENCE</v>
      </c>
      <c r="F7" s="38" t="str">
        <f>IF($D7="","",VLOOKUP($D7,'[8]Girls Si Main Draw Prep'!$A$7:$P$22,3))</f>
        <v>BRIANNA</v>
      </c>
      <c r="G7" s="38"/>
      <c r="H7" s="38">
        <f>IF($D7="","",VLOOKUP($D7,'[8]Girls Si Main Draw Prep'!$A$7:$P$22,4))</f>
        <v>0</v>
      </c>
      <c r="I7" s="39"/>
      <c r="J7" s="40"/>
      <c r="K7" s="40"/>
      <c r="L7" s="40"/>
      <c r="M7" s="40"/>
      <c r="N7" s="41"/>
      <c r="O7" s="42"/>
      <c r="P7" s="43"/>
      <c r="Q7" s="44"/>
      <c r="R7" s="45"/>
      <c r="T7" s="47" t="str">
        <f>'[8]SetUp Officials'!P21</f>
        <v>Umpire</v>
      </c>
    </row>
    <row r="8" spans="1:20" s="46" customFormat="1" ht="9.6" customHeight="1">
      <c r="A8" s="48"/>
      <c r="B8" s="49"/>
      <c r="C8" s="49"/>
      <c r="D8" s="49"/>
      <c r="E8" s="40"/>
      <c r="F8" s="40"/>
      <c r="G8" s="50"/>
      <c r="H8" s="51" t="s">
        <v>13</v>
      </c>
      <c r="I8" s="52" t="s">
        <v>14</v>
      </c>
      <c r="J8" s="53" t="str">
        <f>UPPER(IF(OR(I8="a",I8="as"),E7,IF(OR(I8="b",I8="bs"),E9,)))</f>
        <v>LAWRENCE</v>
      </c>
      <c r="K8" s="53"/>
      <c r="L8" s="40"/>
      <c r="M8" s="40"/>
      <c r="N8" s="41"/>
      <c r="O8" s="42"/>
      <c r="P8" s="43"/>
      <c r="Q8" s="44"/>
      <c r="R8" s="45"/>
      <c r="T8" s="54" t="str">
        <f>'[8]SetUp Officials'!P22</f>
        <v xml:space="preserve"> </v>
      </c>
    </row>
    <row r="9" spans="1:20" s="46" customFormat="1" ht="9.6" customHeight="1">
      <c r="A9" s="48">
        <v>2</v>
      </c>
      <c r="B9" s="36">
        <f>IF($D9="","",VLOOKUP($D9,'[8]Girls Si Main Draw Prep'!$A$7:$P$22,15))</f>
        <v>0</v>
      </c>
      <c r="C9" s="36">
        <f>IF($D9="","",VLOOKUP($D9,'[8]Girls Si Main Draw Prep'!$A$7:$P$22,16))</f>
        <v>0</v>
      </c>
      <c r="D9" s="37">
        <v>15</v>
      </c>
      <c r="E9" s="36" t="str">
        <f>UPPER(IF($D9="","",VLOOKUP($D9,'[8]Girls Si Main Draw Prep'!$A$7:$P$22,2)))</f>
        <v>BYE</v>
      </c>
      <c r="F9" s="36">
        <f>IF($D9="","",VLOOKUP($D9,'[8]Girls Si Main Draw Prep'!$A$7:$P$22,3))</f>
        <v>0</v>
      </c>
      <c r="G9" s="36"/>
      <c r="H9" s="36">
        <f>IF($D9="","",VLOOKUP($D9,'[8]Girls Si Main Draw Prep'!$A$7:$P$22,4))</f>
        <v>0</v>
      </c>
      <c r="I9" s="55"/>
      <c r="J9" s="40"/>
      <c r="K9" s="56"/>
      <c r="L9" s="40"/>
      <c r="M9" s="40"/>
      <c r="N9" s="41"/>
      <c r="O9" s="42"/>
      <c r="P9" s="43"/>
      <c r="Q9" s="44"/>
      <c r="R9" s="45"/>
      <c r="T9" s="54" t="str">
        <f>'[8]SetUp Officials'!P23</f>
        <v xml:space="preserve"> </v>
      </c>
    </row>
    <row r="10" spans="1:20" s="46" customFormat="1" ht="9.6" customHeight="1">
      <c r="A10" s="48"/>
      <c r="B10" s="49"/>
      <c r="C10" s="49"/>
      <c r="D10" s="57"/>
      <c r="E10" s="40"/>
      <c r="F10" s="40"/>
      <c r="G10" s="50"/>
      <c r="H10" s="40"/>
      <c r="I10" s="58"/>
      <c r="J10" s="51" t="s">
        <v>13</v>
      </c>
      <c r="K10" s="59" t="s">
        <v>17</v>
      </c>
      <c r="L10" s="53" t="str">
        <f>UPPER(IF(OR(K10="a",K10="as"),J8,IF(OR(K10="b",K10="bs"),J12,)))</f>
        <v>LAWRENCE</v>
      </c>
      <c r="M10" s="60"/>
      <c r="N10" s="61"/>
      <c r="O10" s="61"/>
      <c r="P10" s="43"/>
      <c r="Q10" s="44"/>
      <c r="R10" s="45"/>
      <c r="T10" s="54" t="str">
        <f>'[8]SetUp Officials'!P24</f>
        <v xml:space="preserve"> </v>
      </c>
    </row>
    <row r="11" spans="1:20" s="46" customFormat="1" ht="9.6" customHeight="1">
      <c r="A11" s="48">
        <v>3</v>
      </c>
      <c r="B11" s="36">
        <f>IF($D11="","",VLOOKUP($D11,'[8]Girls Si Main Draw Prep'!$A$7:$P$22,15))</f>
        <v>0</v>
      </c>
      <c r="C11" s="36">
        <f>IF($D11="","",VLOOKUP($D11,'[8]Girls Si Main Draw Prep'!$A$7:$P$22,16))</f>
        <v>0</v>
      </c>
      <c r="D11" s="37">
        <v>11</v>
      </c>
      <c r="E11" s="36" t="str">
        <f>UPPER(IF($D11="","",VLOOKUP($D11,'[8]Girls Si Main Draw Prep'!$A$7:$P$22,2)))</f>
        <v>LAWRENCE</v>
      </c>
      <c r="F11" s="36" t="str">
        <f>IF($D11="","",VLOOKUP($D11,'[8]Girls Si Main Draw Prep'!$A$7:$P$22,3))</f>
        <v>EMILY</v>
      </c>
      <c r="G11" s="36"/>
      <c r="H11" s="36">
        <f>IF($D11="","",VLOOKUP($D11,'[8]Girls Si Main Draw Prep'!$A$7:$P$22,4))</f>
        <v>0</v>
      </c>
      <c r="I11" s="39"/>
      <c r="J11" s="40"/>
      <c r="K11" s="62"/>
      <c r="L11" s="40" t="s">
        <v>83</v>
      </c>
      <c r="M11" s="63"/>
      <c r="N11" s="61"/>
      <c r="O11" s="61"/>
      <c r="P11" s="43"/>
      <c r="Q11" s="44"/>
      <c r="R11" s="45"/>
      <c r="T11" s="54" t="str">
        <f>'[8]SetUp Officials'!P25</f>
        <v xml:space="preserve"> </v>
      </c>
    </row>
    <row r="12" spans="1:20" s="46" customFormat="1" ht="9.6" customHeight="1">
      <c r="A12" s="48"/>
      <c r="B12" s="49"/>
      <c r="C12" s="49"/>
      <c r="D12" s="57"/>
      <c r="E12" s="40"/>
      <c r="F12" s="40"/>
      <c r="G12" s="50"/>
      <c r="H12" s="51" t="s">
        <v>13</v>
      </c>
      <c r="I12" s="52" t="s">
        <v>14</v>
      </c>
      <c r="J12" s="53" t="str">
        <f>UPPER(IF(OR(I12="a",I12="as"),E11,IF(OR(I12="b",I12="bs"),E13,)))</f>
        <v>LAWRENCE</v>
      </c>
      <c r="K12" s="64"/>
      <c r="L12" s="40"/>
      <c r="M12" s="63"/>
      <c r="N12" s="61"/>
      <c r="O12" s="61"/>
      <c r="P12" s="43"/>
      <c r="Q12" s="44"/>
      <c r="R12" s="45"/>
      <c r="T12" s="54" t="str">
        <f>'[8]SetUp Officials'!P26</f>
        <v xml:space="preserve"> </v>
      </c>
    </row>
    <row r="13" spans="1:20" s="46" customFormat="1" ht="9.6" customHeight="1">
      <c r="A13" s="48">
        <v>4</v>
      </c>
      <c r="B13" s="36">
        <f>IF($D13="","",VLOOKUP($D13,'[8]Girls Si Main Draw Prep'!$A$7:$P$22,15))</f>
        <v>0</v>
      </c>
      <c r="C13" s="36">
        <f>IF($D13="","",VLOOKUP($D13,'[8]Girls Si Main Draw Prep'!$A$7:$P$22,16))</f>
        <v>0</v>
      </c>
      <c r="D13" s="37">
        <v>13</v>
      </c>
      <c r="E13" s="36" t="str">
        <f>UPPER(IF($D13="","",VLOOKUP($D13,'[8]Girls Si Main Draw Prep'!$A$7:$P$22,2)))</f>
        <v xml:space="preserve">TOM YEW </v>
      </c>
      <c r="F13" s="36" t="str">
        <f>IF($D13="","",VLOOKUP($D13,'[8]Girls Si Main Draw Prep'!$A$7:$P$22,3))</f>
        <v>JADE</v>
      </c>
      <c r="G13" s="36"/>
      <c r="H13" s="36">
        <f>IF($D13="","",VLOOKUP($D13,'[8]Girls Si Main Draw Prep'!$A$7:$P$22,4))</f>
        <v>0</v>
      </c>
      <c r="I13" s="65"/>
      <c r="J13" s="40" t="s">
        <v>84</v>
      </c>
      <c r="K13" s="40"/>
      <c r="L13" s="40"/>
      <c r="M13" s="63"/>
      <c r="N13" s="61"/>
      <c r="O13" s="61"/>
      <c r="P13" s="43"/>
      <c r="Q13" s="44"/>
      <c r="R13" s="45"/>
      <c r="T13" s="54" t="str">
        <f>'[8]SetUp Officials'!P27</f>
        <v xml:space="preserve"> </v>
      </c>
    </row>
    <row r="14" spans="1:20" s="46" customFormat="1" ht="9.6" customHeight="1">
      <c r="A14" s="48"/>
      <c r="B14" s="49"/>
      <c r="C14" s="49"/>
      <c r="D14" s="57"/>
      <c r="E14" s="40"/>
      <c r="F14" s="40"/>
      <c r="G14" s="50"/>
      <c r="H14" s="66"/>
      <c r="I14" s="58"/>
      <c r="J14" s="40"/>
      <c r="K14" s="40"/>
      <c r="L14" s="51" t="s">
        <v>13</v>
      </c>
      <c r="M14" s="59" t="s">
        <v>53</v>
      </c>
      <c r="N14" s="53" t="str">
        <f>UPPER(IF(OR(M14="a",M14="as"),L10,IF(OR(M14="b",M14="bs"),L18,)))</f>
        <v>LANSER</v>
      </c>
      <c r="O14" s="60"/>
      <c r="P14" s="43"/>
      <c r="Q14" s="44"/>
      <c r="R14" s="45"/>
      <c r="T14" s="54" t="str">
        <f>'[8]SetUp Officials'!P28</f>
        <v xml:space="preserve"> </v>
      </c>
    </row>
    <row r="15" spans="1:20" s="46" customFormat="1" ht="9.6" customHeight="1">
      <c r="A15" s="35">
        <v>5</v>
      </c>
      <c r="B15" s="36">
        <f>IF($D15="","",VLOOKUP($D15,'[8]Girls Si Main Draw Prep'!$A$7:$P$22,15))</f>
        <v>0</v>
      </c>
      <c r="C15" s="36">
        <f>IF($D15="","",VLOOKUP($D15,'[8]Girls Si Main Draw Prep'!$A$7:$P$22,16))</f>
        <v>0</v>
      </c>
      <c r="D15" s="37">
        <v>3</v>
      </c>
      <c r="E15" s="38" t="str">
        <f>UPPER(IF($D15="","",VLOOKUP($D15,'[8]Girls Si Main Draw Prep'!$A$7:$P$22,2)))</f>
        <v>LANSER</v>
      </c>
      <c r="F15" s="38" t="str">
        <f>IF($D15="","",VLOOKUP($D15,'[8]Girls Si Main Draw Prep'!$A$7:$P$22,3))</f>
        <v>LILY</v>
      </c>
      <c r="G15" s="38"/>
      <c r="H15" s="38">
        <f>IF($D15="","",VLOOKUP($D15,'[8]Girls Si Main Draw Prep'!$A$7:$P$22,4))</f>
        <v>0</v>
      </c>
      <c r="I15" s="67"/>
      <c r="J15" s="40"/>
      <c r="K15" s="40"/>
      <c r="L15" s="40"/>
      <c r="M15" s="63"/>
      <c r="N15" s="40" t="s">
        <v>208</v>
      </c>
      <c r="O15" s="63"/>
      <c r="P15" s="43"/>
      <c r="Q15" s="44"/>
      <c r="R15" s="45"/>
      <c r="T15" s="54" t="str">
        <f>'[8]SetUp Officials'!P29</f>
        <v xml:space="preserve"> </v>
      </c>
    </row>
    <row r="16" spans="1:20" s="46" customFormat="1" ht="9.6" customHeight="1" thickBot="1">
      <c r="A16" s="48"/>
      <c r="B16" s="49"/>
      <c r="C16" s="49"/>
      <c r="D16" s="57"/>
      <c r="E16" s="40"/>
      <c r="F16" s="40"/>
      <c r="G16" s="50"/>
      <c r="H16" s="51" t="s">
        <v>13</v>
      </c>
      <c r="I16" s="52" t="s">
        <v>14</v>
      </c>
      <c r="J16" s="53" t="str">
        <f>UPPER(IF(OR(I16="a",I16="as"),E15,IF(OR(I16="b",I16="bs"),E17,)))</f>
        <v>LANSER</v>
      </c>
      <c r="K16" s="53"/>
      <c r="L16" s="40"/>
      <c r="M16" s="63"/>
      <c r="N16" s="61"/>
      <c r="O16" s="63"/>
      <c r="P16" s="43"/>
      <c r="Q16" s="44"/>
      <c r="R16" s="45"/>
      <c r="T16" s="70" t="str">
        <f>'[8]SetUp Officials'!P30</f>
        <v>None</v>
      </c>
    </row>
    <row r="17" spans="1:18" s="46" customFormat="1" ht="9.6" customHeight="1">
      <c r="A17" s="48">
        <v>6</v>
      </c>
      <c r="B17" s="36">
        <f>IF($D17="","",VLOOKUP($D17,'[8]Girls Si Main Draw Prep'!$A$7:$P$22,15))</f>
        <v>0</v>
      </c>
      <c r="C17" s="36">
        <f>IF($D17="","",VLOOKUP($D17,'[8]Girls Si Main Draw Prep'!$A$7:$P$22,16))</f>
        <v>0</v>
      </c>
      <c r="D17" s="37">
        <v>15</v>
      </c>
      <c r="E17" s="36" t="str">
        <f>UPPER(IF($D17="","",VLOOKUP($D17,'[8]Girls Si Main Draw Prep'!$A$7:$P$22,2)))</f>
        <v>BYE</v>
      </c>
      <c r="F17" s="36">
        <f>IF($D17="","",VLOOKUP($D17,'[8]Girls Si Main Draw Prep'!$A$7:$P$22,3))</f>
        <v>0</v>
      </c>
      <c r="G17" s="36"/>
      <c r="H17" s="36">
        <f>IF($D17="","",VLOOKUP($D17,'[8]Girls Si Main Draw Prep'!$A$7:$P$22,4))</f>
        <v>0</v>
      </c>
      <c r="I17" s="55"/>
      <c r="J17" s="40"/>
      <c r="K17" s="56"/>
      <c r="L17" s="40"/>
      <c r="M17" s="63"/>
      <c r="N17" s="61"/>
      <c r="O17" s="63"/>
      <c r="P17" s="43"/>
      <c r="Q17" s="44"/>
      <c r="R17" s="45"/>
    </row>
    <row r="18" spans="1:18" s="46" customFormat="1" ht="9.6" customHeight="1">
      <c r="A18" s="48"/>
      <c r="B18" s="49"/>
      <c r="C18" s="49"/>
      <c r="D18" s="57"/>
      <c r="E18" s="40"/>
      <c r="F18" s="40"/>
      <c r="G18" s="50"/>
      <c r="H18" s="40"/>
      <c r="I18" s="58"/>
      <c r="J18" s="51" t="s">
        <v>13</v>
      </c>
      <c r="K18" s="59" t="s">
        <v>18</v>
      </c>
      <c r="L18" s="53" t="str">
        <f>UPPER(IF(OR(K18="a",K18="as"),J16,IF(OR(K18="b",K18="bs"),J20,)))</f>
        <v>LANSER</v>
      </c>
      <c r="M18" s="71"/>
      <c r="N18" s="61"/>
      <c r="O18" s="63"/>
      <c r="P18" s="43"/>
      <c r="Q18" s="44"/>
      <c r="R18" s="45"/>
    </row>
    <row r="19" spans="1:18" s="46" customFormat="1" ht="9.6" customHeight="1">
      <c r="A19" s="48">
        <v>7</v>
      </c>
      <c r="B19" s="36">
        <f>IF($D19="","",VLOOKUP($D19,'[8]Girls Si Main Draw Prep'!$A$7:$P$22,15))</f>
        <v>0</v>
      </c>
      <c r="C19" s="36">
        <f>IF($D19="","",VLOOKUP($D19,'[8]Girls Si Main Draw Prep'!$A$7:$P$22,16))</f>
        <v>0</v>
      </c>
      <c r="D19" s="37">
        <v>8</v>
      </c>
      <c r="E19" s="36" t="str">
        <f>UPPER(IF($D19="","",VLOOKUP($D19,'[8]Girls Si Main Draw Prep'!$A$7:$P$22,2)))</f>
        <v>JONES</v>
      </c>
      <c r="F19" s="36" t="str">
        <f>IF($D19="","",VLOOKUP($D19,'[8]Girls Si Main Draw Prep'!$A$7:$P$22,3))</f>
        <v>ABIGAIL</v>
      </c>
      <c r="G19" s="36"/>
      <c r="H19" s="36">
        <f>IF($D19="","",VLOOKUP($D19,'[8]Girls Si Main Draw Prep'!$A$7:$P$22,4))</f>
        <v>0</v>
      </c>
      <c r="I19" s="39"/>
      <c r="J19" s="40"/>
      <c r="K19" s="62"/>
      <c r="L19" s="40" t="s">
        <v>85</v>
      </c>
      <c r="M19" s="61"/>
      <c r="N19" s="61"/>
      <c r="O19" s="63"/>
      <c r="P19" s="43"/>
      <c r="Q19" s="44"/>
      <c r="R19" s="45"/>
    </row>
    <row r="20" spans="1:18" s="46" customFormat="1" ht="9.6" customHeight="1">
      <c r="A20" s="48"/>
      <c r="B20" s="49"/>
      <c r="C20" s="49"/>
      <c r="D20" s="49"/>
      <c r="E20" s="40"/>
      <c r="F20" s="40"/>
      <c r="G20" s="50"/>
      <c r="H20" s="51" t="s">
        <v>13</v>
      </c>
      <c r="I20" s="52" t="s">
        <v>17</v>
      </c>
      <c r="J20" s="53" t="str">
        <f>UPPER(IF(OR(I20="a",I20="as"),E19,IF(OR(I20="b",I20="bs"),E21,)))</f>
        <v>SKEENE</v>
      </c>
      <c r="K20" s="64"/>
      <c r="L20" s="40"/>
      <c r="M20" s="61"/>
      <c r="N20" s="61"/>
      <c r="O20" s="63"/>
      <c r="P20" s="43"/>
      <c r="Q20" s="44"/>
      <c r="R20" s="45"/>
    </row>
    <row r="21" spans="1:18" s="46" customFormat="1" ht="9.6" customHeight="1">
      <c r="A21" s="48">
        <v>8</v>
      </c>
      <c r="B21" s="36">
        <f>IF($D21="","",VLOOKUP($D21,'[8]Girls Si Main Draw Prep'!$A$7:$P$22,15))</f>
        <v>0</v>
      </c>
      <c r="C21" s="36">
        <f>IF($D21="","",VLOOKUP($D21,'[8]Girls Si Main Draw Prep'!$A$7:$P$22,16))</f>
        <v>0</v>
      </c>
      <c r="D21" s="37">
        <v>7</v>
      </c>
      <c r="E21" s="36" t="str">
        <f>UPPER(IF($D21="","",VLOOKUP($D21,'[8]Girls Si Main Draw Prep'!$A$7:$P$22,2)))</f>
        <v>SKEENE</v>
      </c>
      <c r="F21" s="36" t="str">
        <f>IF($D21="","",VLOOKUP($D21,'[8]Girls Si Main Draw Prep'!$A$7:$P$22,3))</f>
        <v>SOLANGE</v>
      </c>
      <c r="G21" s="36"/>
      <c r="H21" s="36">
        <f>IF($D21="","",VLOOKUP($D21,'[8]Girls Si Main Draw Prep'!$A$7:$P$22,4))</f>
        <v>0</v>
      </c>
      <c r="I21" s="65"/>
      <c r="J21" s="40" t="s">
        <v>86</v>
      </c>
      <c r="K21" s="40"/>
      <c r="L21" s="40"/>
      <c r="M21" s="61"/>
      <c r="N21" s="61"/>
      <c r="O21" s="63"/>
      <c r="P21" s="43"/>
      <c r="Q21" s="44"/>
      <c r="R21" s="45"/>
    </row>
    <row r="22" spans="1:18" s="46" customFormat="1" ht="9.6" customHeight="1">
      <c r="A22" s="48"/>
      <c r="B22" s="49"/>
      <c r="C22" s="49"/>
      <c r="D22" s="49"/>
      <c r="E22" s="66"/>
      <c r="F22" s="66"/>
      <c r="G22" s="73"/>
      <c r="H22" s="66"/>
      <c r="I22" s="58"/>
      <c r="J22" s="40"/>
      <c r="K22" s="40"/>
      <c r="L22" s="40"/>
      <c r="M22" s="61"/>
      <c r="N22" s="51" t="s">
        <v>13</v>
      </c>
      <c r="O22" s="59" t="s">
        <v>53</v>
      </c>
      <c r="P22" s="53" t="str">
        <f>UPPER(IF(OR(O22="a",O22="as"),N14,IF(OR(O22="b",O22="bs"),N30,)))</f>
        <v>KING</v>
      </c>
      <c r="Q22" s="60"/>
      <c r="R22" s="45"/>
    </row>
    <row r="23" spans="1:18" s="46" customFormat="1" ht="9.6" customHeight="1">
      <c r="A23" s="48">
        <v>9</v>
      </c>
      <c r="B23" s="36">
        <f>IF($D23="","",VLOOKUP($D23,'[8]Girls Si Main Draw Prep'!$A$7:$P$22,15))</f>
        <v>0</v>
      </c>
      <c r="C23" s="36">
        <f>IF($D23="","",VLOOKUP($D23,'[8]Girls Si Main Draw Prep'!$A$7:$P$22,16))</f>
        <v>0</v>
      </c>
      <c r="D23" s="37">
        <v>5</v>
      </c>
      <c r="E23" s="36" t="str">
        <f>UPPER(IF($D23="","",VLOOKUP($D23,'[8]Girls Si Main Draw Prep'!$A$7:$P$22,2)))</f>
        <v>ASSANG</v>
      </c>
      <c r="F23" s="36" t="str">
        <f>IF($D23="","",VLOOKUP($D23,'[8]Girls Si Main Draw Prep'!$A$7:$P$22,3))</f>
        <v>YIN LEE</v>
      </c>
      <c r="G23" s="36"/>
      <c r="H23" s="36">
        <f>IF($D23="","",VLOOKUP($D23,'[8]Girls Si Main Draw Prep'!$A$7:$P$22,4))</f>
        <v>0</v>
      </c>
      <c r="I23" s="39"/>
      <c r="J23" s="40"/>
      <c r="K23" s="40"/>
      <c r="L23" s="40"/>
      <c r="M23" s="61"/>
      <c r="N23" s="40"/>
      <c r="O23" s="63"/>
      <c r="P23" s="40" t="s">
        <v>209</v>
      </c>
      <c r="Q23" s="61"/>
      <c r="R23" s="45"/>
    </row>
    <row r="24" spans="1:18" s="46" customFormat="1" ht="9.6" customHeight="1">
      <c r="A24" s="48"/>
      <c r="B24" s="49"/>
      <c r="C24" s="49"/>
      <c r="D24" s="49"/>
      <c r="E24" s="40"/>
      <c r="F24" s="40"/>
      <c r="G24" s="50"/>
      <c r="H24" s="51" t="s">
        <v>13</v>
      </c>
      <c r="I24" s="52" t="s">
        <v>18</v>
      </c>
      <c r="J24" s="53" t="str">
        <f>UPPER(IF(OR(I24="a",I24="as"),E23,IF(OR(I24="b",I24="bs"),E25,)))</f>
        <v>ASSANG</v>
      </c>
      <c r="K24" s="53"/>
      <c r="L24" s="40"/>
      <c r="M24" s="61"/>
      <c r="N24" s="61"/>
      <c r="O24" s="63"/>
      <c r="P24" s="43"/>
      <c r="Q24" s="44"/>
      <c r="R24" s="45"/>
    </row>
    <row r="25" spans="1:18" s="46" customFormat="1" ht="9.6" customHeight="1">
      <c r="A25" s="48">
        <v>10</v>
      </c>
      <c r="B25" s="36">
        <f>IF($D25="","",VLOOKUP($D25,'[8]Girls Si Main Draw Prep'!$A$7:$P$22,15))</f>
        <v>0</v>
      </c>
      <c r="C25" s="36">
        <f>IF($D25="","",VLOOKUP($D25,'[8]Girls Si Main Draw Prep'!$A$7:$P$22,16))</f>
        <v>0</v>
      </c>
      <c r="D25" s="37">
        <v>6</v>
      </c>
      <c r="E25" s="36" t="str">
        <f>UPPER(IF($D25="","",VLOOKUP($D25,'[8]Girls Si Main Draw Prep'!$A$7:$P$22,2)))</f>
        <v>SIRJU</v>
      </c>
      <c r="F25" s="36" t="str">
        <f>IF($D25="","",VLOOKUP($D25,'[8]Girls Si Main Draw Prep'!$A$7:$P$22,3))</f>
        <v>STEPHANIE</v>
      </c>
      <c r="G25" s="36"/>
      <c r="H25" s="36">
        <f>IF($D25="","",VLOOKUP($D25,'[8]Girls Si Main Draw Prep'!$A$7:$P$22,4))</f>
        <v>0</v>
      </c>
      <c r="I25" s="55"/>
      <c r="J25" s="40" t="s">
        <v>87</v>
      </c>
      <c r="K25" s="56"/>
      <c r="L25" s="40"/>
      <c r="M25" s="61"/>
      <c r="N25" s="61"/>
      <c r="O25" s="63"/>
      <c r="P25" s="43"/>
      <c r="Q25" s="44"/>
      <c r="R25" s="45"/>
    </row>
    <row r="26" spans="1:18" s="46" customFormat="1" ht="9.6" customHeight="1">
      <c r="A26" s="48"/>
      <c r="B26" s="49"/>
      <c r="C26" s="49"/>
      <c r="D26" s="57"/>
      <c r="E26" s="40"/>
      <c r="F26" s="40"/>
      <c r="G26" s="50"/>
      <c r="H26" s="40"/>
      <c r="I26" s="58"/>
      <c r="J26" s="51" t="s">
        <v>13</v>
      </c>
      <c r="K26" s="59" t="s">
        <v>17</v>
      </c>
      <c r="L26" s="53" t="str">
        <f>UPPER(IF(OR(K26="a",K26="as"),J24,IF(OR(K26="b",K26="bs"),J28,)))</f>
        <v>KING</v>
      </c>
      <c r="M26" s="60"/>
      <c r="N26" s="61"/>
      <c r="O26" s="63"/>
      <c r="P26" s="43"/>
      <c r="Q26" s="44"/>
      <c r="R26" s="45"/>
    </row>
    <row r="27" spans="1:18" s="46" customFormat="1" ht="9.6" customHeight="1">
      <c r="A27" s="48">
        <v>11</v>
      </c>
      <c r="B27" s="36">
        <f>IF($D27="","",VLOOKUP($D27,'[8]Girls Si Main Draw Prep'!$A$7:$P$22,15))</f>
        <v>0</v>
      </c>
      <c r="C27" s="36">
        <f>IF($D27="","",VLOOKUP($D27,'[8]Girls Si Main Draw Prep'!$A$7:$P$22,16))</f>
        <v>0</v>
      </c>
      <c r="D27" s="37">
        <v>10</v>
      </c>
      <c r="E27" s="36" t="str">
        <f>UPPER(IF($D27="","",VLOOKUP($D27,'[8]Girls Si Main Draw Prep'!$A$7:$P$22,2)))</f>
        <v>DANIEL-JOSEPH</v>
      </c>
      <c r="F27" s="36" t="str">
        <f>IF($D27="","",VLOOKUP($D27,'[8]Girls Si Main Draw Prep'!$A$7:$P$22,3))</f>
        <v>AERYN</v>
      </c>
      <c r="G27" s="36"/>
      <c r="H27" s="36">
        <f>IF($D27="","",VLOOKUP($D27,'[8]Girls Si Main Draw Prep'!$A$7:$P$22,4))</f>
        <v>0</v>
      </c>
      <c r="I27" s="39"/>
      <c r="J27" s="40"/>
      <c r="K27" s="62"/>
      <c r="L27" s="40" t="s">
        <v>88</v>
      </c>
      <c r="M27" s="63"/>
      <c r="N27" s="61"/>
      <c r="O27" s="63"/>
      <c r="P27" s="43"/>
      <c r="Q27" s="44"/>
      <c r="R27" s="45"/>
    </row>
    <row r="28" spans="1:18" s="46" customFormat="1" ht="9.6" customHeight="1">
      <c r="A28" s="35"/>
      <c r="B28" s="49"/>
      <c r="C28" s="49"/>
      <c r="D28" s="57"/>
      <c r="E28" s="40"/>
      <c r="F28" s="40"/>
      <c r="G28" s="50"/>
      <c r="H28" s="51" t="s">
        <v>13</v>
      </c>
      <c r="I28" s="52" t="s">
        <v>20</v>
      </c>
      <c r="J28" s="53" t="str">
        <f>UPPER(IF(OR(I28="a",I28="as"),E27,IF(OR(I28="b",I28="bs"),E29,)))</f>
        <v>KING</v>
      </c>
      <c r="K28" s="64"/>
      <c r="L28" s="40"/>
      <c r="M28" s="63"/>
      <c r="N28" s="61"/>
      <c r="O28" s="63"/>
      <c r="P28" s="43"/>
      <c r="Q28" s="44"/>
      <c r="R28" s="45"/>
    </row>
    <row r="29" spans="1:18" s="46" customFormat="1" ht="9.6" customHeight="1">
      <c r="A29" s="35">
        <v>12</v>
      </c>
      <c r="B29" s="36">
        <f>IF($D29="","",VLOOKUP($D29,'[8]Girls Si Main Draw Prep'!$A$7:$P$22,15))</f>
        <v>0</v>
      </c>
      <c r="C29" s="36">
        <f>IF($D29="","",VLOOKUP($D29,'[8]Girls Si Main Draw Prep'!$A$7:$P$22,16))</f>
        <v>0</v>
      </c>
      <c r="D29" s="37">
        <v>4</v>
      </c>
      <c r="E29" s="38" t="str">
        <f>UPPER(IF($D29="","",VLOOKUP($D29,'[8]Girls Si Main Draw Prep'!$A$7:$P$22,2)))</f>
        <v>KING</v>
      </c>
      <c r="F29" s="38" t="str">
        <f>IF($D29="","",VLOOKUP($D29,'[8]Girls Si Main Draw Prep'!$A$7:$P$22,3))</f>
        <v>ANYA</v>
      </c>
      <c r="G29" s="38"/>
      <c r="H29" s="38">
        <f>IF($D29="","",VLOOKUP($D29,'[8]Girls Si Main Draw Prep'!$A$7:$P$22,4))</f>
        <v>0</v>
      </c>
      <c r="I29" s="65"/>
      <c r="J29" s="40" t="s">
        <v>89</v>
      </c>
      <c r="K29" s="40"/>
      <c r="L29" s="40"/>
      <c r="M29" s="63"/>
      <c r="N29" s="61"/>
      <c r="O29" s="63"/>
      <c r="P29" s="43"/>
      <c r="Q29" s="44"/>
      <c r="R29" s="45"/>
    </row>
    <row r="30" spans="1:18" s="46" customFormat="1" ht="9.6" customHeight="1">
      <c r="A30" s="48"/>
      <c r="B30" s="49"/>
      <c r="C30" s="49"/>
      <c r="D30" s="57"/>
      <c r="E30" s="40"/>
      <c r="F30" s="40"/>
      <c r="G30" s="50"/>
      <c r="H30" s="66"/>
      <c r="I30" s="58"/>
      <c r="J30" s="40"/>
      <c r="K30" s="40"/>
      <c r="L30" s="51" t="s">
        <v>13</v>
      </c>
      <c r="M30" s="59" t="s">
        <v>54</v>
      </c>
      <c r="N30" s="53" t="str">
        <f>UPPER(IF(OR(M30="a",M30="as"),L26,IF(OR(M30="b",M30="bs"),L34,)))</f>
        <v>KING</v>
      </c>
      <c r="O30" s="71"/>
      <c r="P30" s="43"/>
      <c r="Q30" s="44"/>
      <c r="R30" s="45"/>
    </row>
    <row r="31" spans="1:18" s="46" customFormat="1" ht="9.6" customHeight="1">
      <c r="A31" s="48">
        <v>13</v>
      </c>
      <c r="B31" s="36">
        <f>IF($D31="","",VLOOKUP($D31,'[8]Girls Si Main Draw Prep'!$A$7:$P$22,15))</f>
        <v>0</v>
      </c>
      <c r="C31" s="36">
        <f>IF($D31="","",VLOOKUP($D31,'[8]Girls Si Main Draw Prep'!$A$7:$P$22,16))</f>
        <v>0</v>
      </c>
      <c r="D31" s="37">
        <v>9</v>
      </c>
      <c r="E31" s="36" t="str">
        <f>UPPER(IF($D31="","",VLOOKUP($D31,'[8]Girls Si Main Draw Prep'!$A$7:$P$22,2)))</f>
        <v>SABGA</v>
      </c>
      <c r="F31" s="36" t="str">
        <f>IF($D31="","",VLOOKUP($D31,'[8]Girls Si Main Draw Prep'!$A$7:$P$22,3))</f>
        <v>VIVAN</v>
      </c>
      <c r="G31" s="36"/>
      <c r="H31" s="36">
        <f>IF($D31="","",VLOOKUP($D31,'[8]Girls Si Main Draw Prep'!$A$7:$P$22,4))</f>
        <v>0</v>
      </c>
      <c r="I31" s="67"/>
      <c r="J31" s="40"/>
      <c r="K31" s="40"/>
      <c r="L31" s="40"/>
      <c r="M31" s="63"/>
      <c r="N31" s="40" t="s">
        <v>86</v>
      </c>
      <c r="O31" s="61"/>
      <c r="P31" s="43"/>
      <c r="Q31" s="44"/>
      <c r="R31" s="45"/>
    </row>
    <row r="32" spans="1:18" s="46" customFormat="1" ht="9.6" customHeight="1">
      <c r="A32" s="48"/>
      <c r="B32" s="49"/>
      <c r="C32" s="49"/>
      <c r="D32" s="57"/>
      <c r="E32" s="40"/>
      <c r="F32" s="40"/>
      <c r="G32" s="50"/>
      <c r="H32" s="51" t="s">
        <v>13</v>
      </c>
      <c r="I32" s="52" t="s">
        <v>17</v>
      </c>
      <c r="J32" s="53" t="str">
        <f>UPPER(IF(OR(I32="a",I32="as"),E31,IF(OR(I32="b",I32="bs"),E33,)))</f>
        <v>WHITTIER</v>
      </c>
      <c r="K32" s="53"/>
      <c r="L32" s="40"/>
      <c r="M32" s="63"/>
      <c r="N32" s="61"/>
      <c r="O32" s="61"/>
      <c r="P32" s="43"/>
      <c r="Q32" s="44"/>
      <c r="R32" s="45"/>
    </row>
    <row r="33" spans="1:18" s="46" customFormat="1" ht="9.6" customHeight="1">
      <c r="A33" s="48">
        <v>14</v>
      </c>
      <c r="B33" s="36">
        <f>IF($D33="","",VLOOKUP($D33,'[8]Girls Si Main Draw Prep'!$A$7:$P$22,15))</f>
        <v>0</v>
      </c>
      <c r="C33" s="36">
        <f>IF($D33="","",VLOOKUP($D33,'[8]Girls Si Main Draw Prep'!$A$7:$P$22,16))</f>
        <v>0</v>
      </c>
      <c r="D33" s="37">
        <v>12</v>
      </c>
      <c r="E33" s="36" t="str">
        <f>UPPER(IF($D33="","",VLOOKUP($D33,'[8]Girls Si Main Draw Prep'!$A$7:$P$22,2)))</f>
        <v>WHITTIER</v>
      </c>
      <c r="F33" s="36" t="str">
        <f>IF($D33="","",VLOOKUP($D33,'[8]Girls Si Main Draw Prep'!$A$7:$P$22,3))</f>
        <v>AURA</v>
      </c>
      <c r="G33" s="36"/>
      <c r="H33" s="36">
        <f>IF($D33="","",VLOOKUP($D33,'[8]Girls Si Main Draw Prep'!$A$7:$P$22,4))</f>
        <v>0</v>
      </c>
      <c r="I33" s="55"/>
      <c r="J33" s="40" t="s">
        <v>90</v>
      </c>
      <c r="K33" s="56"/>
      <c r="L33" s="40"/>
      <c r="M33" s="63"/>
      <c r="N33" s="61"/>
      <c r="O33" s="61"/>
      <c r="P33" s="43"/>
      <c r="Q33" s="44"/>
      <c r="R33" s="45"/>
    </row>
    <row r="34" spans="1:18" s="46" customFormat="1" ht="9.6" customHeight="1">
      <c r="A34" s="48"/>
      <c r="B34" s="49"/>
      <c r="C34" s="49"/>
      <c r="D34" s="57"/>
      <c r="E34" s="40"/>
      <c r="F34" s="40"/>
      <c r="G34" s="50"/>
      <c r="H34" s="40"/>
      <c r="I34" s="58"/>
      <c r="J34" s="51" t="s">
        <v>13</v>
      </c>
      <c r="K34" s="59" t="s">
        <v>18</v>
      </c>
      <c r="L34" s="53" t="str">
        <f>UPPER(IF(OR(K34="a",K34="as"),J32,IF(OR(K34="b",K34="bs"),J36,)))</f>
        <v>WHITTIER</v>
      </c>
      <c r="M34" s="71"/>
      <c r="N34" s="61"/>
      <c r="O34" s="61"/>
      <c r="P34" s="43"/>
      <c r="Q34" s="44"/>
      <c r="R34" s="45"/>
    </row>
    <row r="35" spans="1:18" s="46" customFormat="1" ht="9.6" customHeight="1">
      <c r="A35" s="48">
        <v>15</v>
      </c>
      <c r="B35" s="36">
        <f>IF($D35="","",VLOOKUP($D35,'[8]Girls Si Main Draw Prep'!$A$7:$P$22,15))</f>
        <v>0</v>
      </c>
      <c r="C35" s="36">
        <f>IF($D35="","",VLOOKUP($D35,'[8]Girls Si Main Draw Prep'!$A$7:$P$22,16))</f>
        <v>0</v>
      </c>
      <c r="D35" s="37">
        <v>15</v>
      </c>
      <c r="E35" s="36" t="str">
        <f>UPPER(IF($D35="","",VLOOKUP($D35,'[8]Girls Si Main Draw Prep'!$A$7:$P$22,2)))</f>
        <v>BYE</v>
      </c>
      <c r="F35" s="36">
        <f>IF($D35="","",VLOOKUP($D35,'[8]Girls Si Main Draw Prep'!$A$7:$P$22,3))</f>
        <v>0</v>
      </c>
      <c r="G35" s="36"/>
      <c r="H35" s="36">
        <f>IF($D35="","",VLOOKUP($D35,'[8]Girls Si Main Draw Prep'!$A$7:$P$22,4))</f>
        <v>0</v>
      </c>
      <c r="I35" s="39"/>
      <c r="J35" s="40"/>
      <c r="K35" s="62"/>
      <c r="L35" s="40" t="s">
        <v>91</v>
      </c>
      <c r="M35" s="61"/>
      <c r="N35" s="61"/>
      <c r="O35" s="61"/>
      <c r="P35" s="43"/>
      <c r="Q35" s="44"/>
      <c r="R35" s="45"/>
    </row>
    <row r="36" spans="1:18" s="46" customFormat="1" ht="9.6" customHeight="1">
      <c r="A36" s="48"/>
      <c r="B36" s="49"/>
      <c r="C36" s="49"/>
      <c r="D36" s="49"/>
      <c r="E36" s="40"/>
      <c r="F36" s="40"/>
      <c r="G36" s="50"/>
      <c r="H36" s="51" t="s">
        <v>13</v>
      </c>
      <c r="I36" s="52" t="s">
        <v>20</v>
      </c>
      <c r="J36" s="53" t="str">
        <f>UPPER(IF(OR(I36="a",I36="as"),E35,IF(OR(I36="b",I36="bs"),E37,)))</f>
        <v>SKEENE</v>
      </c>
      <c r="K36" s="64"/>
      <c r="L36" s="40"/>
      <c r="M36" s="61"/>
      <c r="N36" s="61"/>
      <c r="O36" s="61"/>
      <c r="P36" s="43"/>
      <c r="Q36" s="44"/>
      <c r="R36" s="45"/>
    </row>
    <row r="37" spans="1:18" s="46" customFormat="1" ht="9.6" customHeight="1">
      <c r="A37" s="35">
        <v>16</v>
      </c>
      <c r="B37" s="36">
        <f>IF($D37="","",VLOOKUP($D37,'[8]Girls Si Main Draw Prep'!$A$7:$P$22,15))</f>
        <v>0</v>
      </c>
      <c r="C37" s="36">
        <f>IF($D37="","",VLOOKUP($D37,'[8]Girls Si Main Draw Prep'!$A$7:$P$22,16))</f>
        <v>0</v>
      </c>
      <c r="D37" s="37">
        <v>2</v>
      </c>
      <c r="E37" s="38" t="str">
        <f>UPPER(IF($D37="","",VLOOKUP($D37,'[8]Girls Si Main Draw Prep'!$A$7:$P$22,2)))</f>
        <v>SKEENE</v>
      </c>
      <c r="F37" s="38" t="str">
        <f>IF($D37="","",VLOOKUP($D37,'[8]Girls Si Main Draw Prep'!$A$7:$P$22,3))</f>
        <v>THALIA</v>
      </c>
      <c r="G37" s="36"/>
      <c r="H37" s="38">
        <f>IF($D37="","",VLOOKUP($D37,'[8]Girls Si Main Draw Prep'!$A$7:$P$22,4))</f>
        <v>0</v>
      </c>
      <c r="I37" s="65"/>
      <c r="J37" s="40"/>
      <c r="K37" s="40"/>
      <c r="L37" s="40"/>
      <c r="M37" s="61"/>
      <c r="N37" s="61"/>
      <c r="O37" s="61"/>
      <c r="P37" s="43"/>
      <c r="Q37" s="44"/>
      <c r="R37" s="45"/>
    </row>
    <row r="38" spans="1:18" s="46" customFormat="1" ht="9.6" customHeight="1">
      <c r="A38" s="72"/>
      <c r="B38" s="49"/>
      <c r="C38" s="49"/>
      <c r="D38" s="49"/>
      <c r="E38" s="66"/>
      <c r="F38" s="66"/>
      <c r="G38" s="73"/>
      <c r="H38" s="40"/>
      <c r="I38" s="58"/>
      <c r="J38" s="40"/>
      <c r="K38" s="40"/>
      <c r="L38" s="40"/>
      <c r="M38" s="61"/>
      <c r="N38" s="61"/>
      <c r="O38" s="61"/>
      <c r="P38" s="43"/>
      <c r="Q38" s="44"/>
      <c r="R38" s="45"/>
    </row>
    <row r="39" spans="1:18" s="46" customFormat="1" ht="9.6" customHeight="1">
      <c r="A39" s="74"/>
      <c r="B39" s="75"/>
      <c r="C39" s="75"/>
      <c r="D39" s="49"/>
      <c r="E39" s="75"/>
      <c r="F39" s="75"/>
      <c r="G39" s="75"/>
      <c r="H39" s="75"/>
      <c r="I39" s="49"/>
      <c r="J39" s="75"/>
      <c r="K39" s="75"/>
      <c r="L39" s="75"/>
      <c r="M39" s="76"/>
      <c r="N39" s="76"/>
      <c r="O39" s="76"/>
      <c r="P39" s="43"/>
      <c r="Q39" s="44"/>
      <c r="R39" s="45"/>
    </row>
    <row r="40" spans="1:18" s="46" customFormat="1" ht="9.6" hidden="1" customHeight="1">
      <c r="A40" s="72"/>
      <c r="B40" s="49"/>
      <c r="C40" s="49"/>
      <c r="D40" s="49"/>
      <c r="E40" s="75"/>
      <c r="F40" s="75"/>
      <c r="H40" s="77"/>
      <c r="I40" s="49"/>
      <c r="J40" s="75"/>
      <c r="K40" s="75"/>
      <c r="L40" s="75"/>
      <c r="M40" s="76"/>
      <c r="N40" s="76"/>
      <c r="O40" s="76"/>
      <c r="P40" s="43"/>
      <c r="Q40" s="44"/>
      <c r="R40" s="45"/>
    </row>
    <row r="41" spans="1:18" s="46" customFormat="1" ht="9.6" hidden="1" customHeight="1">
      <c r="A41" s="72"/>
      <c r="B41" s="75"/>
      <c r="C41" s="75"/>
      <c r="D41" s="49"/>
      <c r="E41" s="75"/>
      <c r="F41" s="75"/>
      <c r="G41" s="75"/>
      <c r="H41" s="75"/>
      <c r="I41" s="49"/>
      <c r="J41" s="75"/>
      <c r="K41" s="78"/>
      <c r="L41" s="75"/>
      <c r="M41" s="76"/>
      <c r="N41" s="76"/>
      <c r="O41" s="76"/>
      <c r="P41" s="43"/>
      <c r="Q41" s="44"/>
      <c r="R41" s="45"/>
    </row>
    <row r="42" spans="1:18" s="46" customFormat="1" ht="9.6" hidden="1" customHeight="1">
      <c r="A42" s="72"/>
      <c r="B42" s="49"/>
      <c r="C42" s="49"/>
      <c r="D42" s="49"/>
      <c r="E42" s="75"/>
      <c r="F42" s="75"/>
      <c r="H42" s="75"/>
      <c r="I42" s="49"/>
      <c r="J42" s="77"/>
      <c r="K42" s="49"/>
      <c r="L42" s="75"/>
      <c r="M42" s="76"/>
      <c r="N42" s="76"/>
      <c r="O42" s="76"/>
      <c r="P42" s="43"/>
      <c r="Q42" s="44"/>
      <c r="R42" s="45"/>
    </row>
    <row r="43" spans="1:18" s="46" customFormat="1" ht="9.6" hidden="1" customHeight="1">
      <c r="A43" s="72"/>
      <c r="B43" s="75"/>
      <c r="C43" s="75"/>
      <c r="D43" s="49"/>
      <c r="E43" s="75"/>
      <c r="F43" s="75"/>
      <c r="G43" s="75"/>
      <c r="H43" s="75"/>
      <c r="I43" s="49"/>
      <c r="J43" s="75"/>
      <c r="K43" s="75"/>
      <c r="L43" s="75"/>
      <c r="M43" s="76"/>
      <c r="N43" s="76"/>
      <c r="O43" s="76"/>
      <c r="P43" s="43"/>
      <c r="Q43" s="44"/>
      <c r="R43" s="79"/>
    </row>
    <row r="44" spans="1:18" s="46" customFormat="1" ht="9.6" hidden="1" customHeight="1">
      <c r="A44" s="72"/>
      <c r="B44" s="49"/>
      <c r="C44" s="49"/>
      <c r="D44" s="49"/>
      <c r="E44" s="75"/>
      <c r="F44" s="75"/>
      <c r="H44" s="77"/>
      <c r="I44" s="49"/>
      <c r="J44" s="75"/>
      <c r="K44" s="75"/>
      <c r="L44" s="75"/>
      <c r="M44" s="76"/>
      <c r="N44" s="76"/>
      <c r="O44" s="76"/>
      <c r="P44" s="43"/>
      <c r="Q44" s="44"/>
      <c r="R44" s="45"/>
    </row>
    <row r="45" spans="1:18" s="46" customFormat="1" ht="9.6" hidden="1" customHeight="1">
      <c r="A45" s="72"/>
      <c r="B45" s="75"/>
      <c r="C45" s="75"/>
      <c r="D45" s="49"/>
      <c r="E45" s="75"/>
      <c r="F45" s="75"/>
      <c r="G45" s="75"/>
      <c r="H45" s="75"/>
      <c r="I45" s="49"/>
      <c r="J45" s="75"/>
      <c r="K45" s="75"/>
      <c r="L45" s="75"/>
      <c r="M45" s="76"/>
      <c r="N45" s="76"/>
      <c r="O45" s="76"/>
      <c r="P45" s="43"/>
      <c r="Q45" s="44"/>
      <c r="R45" s="45"/>
    </row>
    <row r="46" spans="1:18" s="46" customFormat="1" ht="9.6" hidden="1" customHeight="1">
      <c r="A46" s="72"/>
      <c r="B46" s="49"/>
      <c r="C46" s="49"/>
      <c r="D46" s="49"/>
      <c r="E46" s="75"/>
      <c r="F46" s="75"/>
      <c r="H46" s="75"/>
      <c r="I46" s="49"/>
      <c r="J46" s="75"/>
      <c r="K46" s="75"/>
      <c r="L46" s="77"/>
      <c r="M46" s="49"/>
      <c r="N46" s="75"/>
      <c r="O46" s="76"/>
      <c r="P46" s="43"/>
      <c r="Q46" s="44"/>
      <c r="R46" s="45"/>
    </row>
    <row r="47" spans="1:18" s="46" customFormat="1" ht="9.6" hidden="1" customHeight="1">
      <c r="A47" s="72"/>
      <c r="B47" s="75"/>
      <c r="C47" s="75"/>
      <c r="D47" s="49"/>
      <c r="E47" s="75"/>
      <c r="F47" s="75"/>
      <c r="G47" s="75"/>
      <c r="H47" s="75"/>
      <c r="I47" s="49"/>
      <c r="J47" s="75"/>
      <c r="K47" s="75"/>
      <c r="L47" s="75"/>
      <c r="M47" s="76"/>
      <c r="N47" s="75"/>
      <c r="O47" s="76"/>
      <c r="P47" s="43"/>
      <c r="Q47" s="44"/>
      <c r="R47" s="45"/>
    </row>
    <row r="48" spans="1:18" s="46" customFormat="1" ht="9.6" hidden="1" customHeight="1">
      <c r="A48" s="72"/>
      <c r="B48" s="49"/>
      <c r="C48" s="49"/>
      <c r="D48" s="49"/>
      <c r="E48" s="75"/>
      <c r="F48" s="75"/>
      <c r="H48" s="77"/>
      <c r="I48" s="49"/>
      <c r="J48" s="75"/>
      <c r="K48" s="75"/>
      <c r="L48" s="75"/>
      <c r="M48" s="76"/>
      <c r="N48" s="76"/>
      <c r="O48" s="76"/>
      <c r="P48" s="43"/>
      <c r="Q48" s="44"/>
      <c r="R48" s="45"/>
    </row>
    <row r="49" spans="1:18" s="46" customFormat="1" ht="9.6" hidden="1" customHeight="1">
      <c r="A49" s="72"/>
      <c r="B49" s="75"/>
      <c r="C49" s="75"/>
      <c r="D49" s="49"/>
      <c r="E49" s="75"/>
      <c r="F49" s="75"/>
      <c r="G49" s="75"/>
      <c r="H49" s="75"/>
      <c r="I49" s="49"/>
      <c r="J49" s="75"/>
      <c r="K49" s="78"/>
      <c r="L49" s="75"/>
      <c r="M49" s="76"/>
      <c r="N49" s="76"/>
      <c r="O49" s="76"/>
      <c r="P49" s="43"/>
      <c r="Q49" s="44"/>
      <c r="R49" s="45"/>
    </row>
    <row r="50" spans="1:18" s="46" customFormat="1" ht="9.6" hidden="1" customHeight="1">
      <c r="A50" s="72"/>
      <c r="B50" s="49"/>
      <c r="C50" s="49"/>
      <c r="D50" s="49"/>
      <c r="E50" s="75"/>
      <c r="F50" s="75"/>
      <c r="H50" s="75"/>
      <c r="I50" s="49"/>
      <c r="J50" s="77"/>
      <c r="K50" s="49"/>
      <c r="L50" s="75"/>
      <c r="M50" s="76"/>
      <c r="N50" s="76"/>
      <c r="O50" s="76"/>
      <c r="P50" s="43"/>
      <c r="Q50" s="44"/>
      <c r="R50" s="45"/>
    </row>
    <row r="51" spans="1:18" s="46" customFormat="1" ht="9.6" hidden="1" customHeight="1">
      <c r="A51" s="72"/>
      <c r="B51" s="75"/>
      <c r="C51" s="75"/>
      <c r="D51" s="49"/>
      <c r="E51" s="75"/>
      <c r="F51" s="75"/>
      <c r="G51" s="75"/>
      <c r="H51" s="75"/>
      <c r="I51" s="49"/>
      <c r="J51" s="75"/>
      <c r="K51" s="75"/>
      <c r="L51" s="75"/>
      <c r="M51" s="76"/>
      <c r="N51" s="76"/>
      <c r="O51" s="76"/>
      <c r="P51" s="43"/>
      <c r="Q51" s="44"/>
      <c r="R51" s="45"/>
    </row>
    <row r="52" spans="1:18" s="46" customFormat="1" ht="9.6" hidden="1" customHeight="1">
      <c r="A52" s="72"/>
      <c r="B52" s="49"/>
      <c r="C52" s="49"/>
      <c r="D52" s="49"/>
      <c r="E52" s="75"/>
      <c r="F52" s="75"/>
      <c r="H52" s="77"/>
      <c r="I52" s="49"/>
      <c r="J52" s="75"/>
      <c r="K52" s="75"/>
      <c r="L52" s="75"/>
      <c r="M52" s="76"/>
      <c r="N52" s="76"/>
      <c r="O52" s="76"/>
      <c r="P52" s="43"/>
      <c r="Q52" s="44"/>
      <c r="R52" s="45"/>
    </row>
    <row r="53" spans="1:18" s="46" customFormat="1" ht="9.6" hidden="1" customHeight="1">
      <c r="A53" s="74"/>
      <c r="B53" s="75"/>
      <c r="C53" s="75"/>
      <c r="D53" s="49"/>
      <c r="E53" s="75"/>
      <c r="F53" s="75"/>
      <c r="G53" s="75"/>
      <c r="H53" s="75"/>
      <c r="I53" s="49"/>
      <c r="J53" s="75"/>
      <c r="K53" s="75"/>
      <c r="L53" s="75"/>
      <c r="M53" s="75"/>
      <c r="N53" s="41"/>
      <c r="O53" s="41"/>
      <c r="P53" s="43"/>
      <c r="Q53" s="44"/>
      <c r="R53" s="45"/>
    </row>
    <row r="54" spans="1:18" s="46" customFormat="1" ht="9.6" hidden="1" customHeight="1">
      <c r="A54" s="72"/>
      <c r="B54" s="49"/>
      <c r="C54" s="49"/>
      <c r="D54" s="49"/>
      <c r="E54" s="66"/>
      <c r="F54" s="66"/>
      <c r="G54" s="73"/>
      <c r="H54" s="40"/>
      <c r="I54" s="58"/>
      <c r="J54" s="40"/>
      <c r="K54" s="40"/>
      <c r="L54" s="40"/>
      <c r="M54" s="61"/>
      <c r="N54" s="61"/>
      <c r="O54" s="61"/>
      <c r="P54" s="43"/>
      <c r="Q54" s="44"/>
      <c r="R54" s="45"/>
    </row>
    <row r="55" spans="1:18" s="46" customFormat="1" ht="9.6" hidden="1" customHeight="1">
      <c r="A55" s="74"/>
      <c r="B55" s="75"/>
      <c r="C55" s="75"/>
      <c r="D55" s="49"/>
      <c r="E55" s="75"/>
      <c r="F55" s="75"/>
      <c r="G55" s="75"/>
      <c r="H55" s="75"/>
      <c r="I55" s="49"/>
      <c r="J55" s="75"/>
      <c r="K55" s="75"/>
      <c r="L55" s="75"/>
      <c r="M55" s="76"/>
      <c r="N55" s="76"/>
      <c r="O55" s="76"/>
      <c r="P55" s="43"/>
      <c r="Q55" s="44"/>
      <c r="R55" s="45"/>
    </row>
    <row r="56" spans="1:18" s="46" customFormat="1" ht="9.6" hidden="1" customHeight="1">
      <c r="A56" s="72"/>
      <c r="B56" s="49"/>
      <c r="C56" s="49"/>
      <c r="D56" s="49"/>
      <c r="E56" s="75"/>
      <c r="F56" s="75"/>
      <c r="H56" s="77"/>
      <c r="I56" s="49"/>
      <c r="J56" s="75"/>
      <c r="K56" s="75"/>
      <c r="L56" s="75"/>
      <c r="M56" s="76"/>
      <c r="N56" s="76"/>
      <c r="O56" s="76"/>
      <c r="P56" s="43"/>
      <c r="Q56" s="44"/>
      <c r="R56" s="45"/>
    </row>
    <row r="57" spans="1:18" s="46" customFormat="1" ht="9.6" hidden="1" customHeight="1">
      <c r="A57" s="72"/>
      <c r="B57" s="75"/>
      <c r="C57" s="75"/>
      <c r="D57" s="49"/>
      <c r="E57" s="75"/>
      <c r="F57" s="75"/>
      <c r="G57" s="75"/>
      <c r="H57" s="75"/>
      <c r="I57" s="49"/>
      <c r="J57" s="75"/>
      <c r="K57" s="78"/>
      <c r="L57" s="75"/>
      <c r="M57" s="76"/>
      <c r="N57" s="76"/>
      <c r="O57" s="76"/>
      <c r="P57" s="43"/>
      <c r="Q57" s="44"/>
      <c r="R57" s="45"/>
    </row>
    <row r="58" spans="1:18" s="46" customFormat="1" ht="9.6" hidden="1" customHeight="1">
      <c r="A58" s="72"/>
      <c r="B58" s="49"/>
      <c r="C58" s="49"/>
      <c r="D58" s="49"/>
      <c r="E58" s="75"/>
      <c r="F58" s="75"/>
      <c r="H58" s="75"/>
      <c r="I58" s="49"/>
      <c r="J58" s="77"/>
      <c r="K58" s="49"/>
      <c r="L58" s="75"/>
      <c r="M58" s="76"/>
      <c r="N58" s="76"/>
      <c r="O58" s="76"/>
      <c r="P58" s="43"/>
      <c r="Q58" s="44"/>
      <c r="R58" s="45"/>
    </row>
    <row r="59" spans="1:18" s="46" customFormat="1" ht="9.6" hidden="1" customHeight="1">
      <c r="A59" s="72"/>
      <c r="B59" s="75"/>
      <c r="C59" s="75"/>
      <c r="D59" s="49"/>
      <c r="E59" s="75"/>
      <c r="F59" s="75"/>
      <c r="G59" s="75"/>
      <c r="H59" s="75"/>
      <c r="I59" s="49"/>
      <c r="J59" s="75"/>
      <c r="K59" s="75"/>
      <c r="L59" s="75"/>
      <c r="M59" s="76"/>
      <c r="N59" s="76"/>
      <c r="O59" s="76"/>
      <c r="P59" s="43"/>
      <c r="Q59" s="44"/>
      <c r="R59" s="79"/>
    </row>
    <row r="60" spans="1:18" s="46" customFormat="1" ht="9.6" hidden="1" customHeight="1">
      <c r="A60" s="72"/>
      <c r="B60" s="49"/>
      <c r="C60" s="49"/>
      <c r="D60" s="49"/>
      <c r="E60" s="75"/>
      <c r="F60" s="75"/>
      <c r="H60" s="77"/>
      <c r="I60" s="49"/>
      <c r="J60" s="75"/>
      <c r="K60" s="75"/>
      <c r="L60" s="75"/>
      <c r="M60" s="76"/>
      <c r="N60" s="76"/>
      <c r="O60" s="76"/>
      <c r="P60" s="43"/>
      <c r="Q60" s="44"/>
      <c r="R60" s="45"/>
    </row>
    <row r="61" spans="1:18" s="46" customFormat="1" ht="9.6" hidden="1" customHeight="1">
      <c r="A61" s="72"/>
      <c r="B61" s="75"/>
      <c r="C61" s="75"/>
      <c r="D61" s="49"/>
      <c r="E61" s="75"/>
      <c r="F61" s="75"/>
      <c r="G61" s="75"/>
      <c r="H61" s="75"/>
      <c r="I61" s="49"/>
      <c r="J61" s="75"/>
      <c r="K61" s="75"/>
      <c r="L61" s="75"/>
      <c r="M61" s="76"/>
      <c r="N61" s="76"/>
      <c r="O61" s="76"/>
      <c r="P61" s="43"/>
      <c r="Q61" s="44"/>
      <c r="R61" s="45"/>
    </row>
    <row r="62" spans="1:18" s="46" customFormat="1" ht="9.6" hidden="1" customHeight="1">
      <c r="A62" s="72"/>
      <c r="B62" s="49"/>
      <c r="C62" s="49"/>
      <c r="D62" s="49"/>
      <c r="E62" s="75"/>
      <c r="F62" s="75"/>
      <c r="H62" s="75"/>
      <c r="I62" s="49"/>
      <c r="J62" s="75"/>
      <c r="K62" s="75"/>
      <c r="L62" s="77"/>
      <c r="M62" s="49"/>
      <c r="N62" s="75"/>
      <c r="O62" s="76"/>
      <c r="P62" s="43"/>
      <c r="Q62" s="44"/>
      <c r="R62" s="45"/>
    </row>
    <row r="63" spans="1:18" s="46" customFormat="1" ht="9.6" hidden="1" customHeight="1">
      <c r="A63" s="72"/>
      <c r="B63" s="75"/>
      <c r="C63" s="75"/>
      <c r="D63" s="49"/>
      <c r="E63" s="75"/>
      <c r="F63" s="75"/>
      <c r="G63" s="75"/>
      <c r="H63" s="75"/>
      <c r="I63" s="49"/>
      <c r="J63" s="75"/>
      <c r="K63" s="75"/>
      <c r="L63" s="75"/>
      <c r="M63" s="76"/>
      <c r="N63" s="75"/>
      <c r="O63" s="76"/>
      <c r="P63" s="43"/>
      <c r="Q63" s="44"/>
      <c r="R63" s="45"/>
    </row>
    <row r="64" spans="1:18" s="46" customFormat="1" ht="9.6" hidden="1" customHeight="1">
      <c r="A64" s="72"/>
      <c r="B64" s="49"/>
      <c r="C64" s="49"/>
      <c r="D64" s="49"/>
      <c r="E64" s="75"/>
      <c r="F64" s="75"/>
      <c r="H64" s="77"/>
      <c r="I64" s="49"/>
      <c r="J64" s="75"/>
      <c r="K64" s="75"/>
      <c r="L64" s="75"/>
      <c r="M64" s="76"/>
      <c r="N64" s="76"/>
      <c r="O64" s="76"/>
      <c r="P64" s="43"/>
      <c r="Q64" s="44"/>
      <c r="R64" s="45"/>
    </row>
    <row r="65" spans="1:18" s="46" customFormat="1" ht="9.6" hidden="1" customHeight="1">
      <c r="A65" s="72"/>
      <c r="B65" s="75"/>
      <c r="C65" s="75"/>
      <c r="D65" s="49"/>
      <c r="E65" s="75"/>
      <c r="F65" s="75"/>
      <c r="G65" s="75"/>
      <c r="H65" s="75"/>
      <c r="I65" s="49"/>
      <c r="J65" s="75"/>
      <c r="K65" s="78"/>
      <c r="L65" s="75"/>
      <c r="M65" s="76"/>
      <c r="N65" s="76"/>
      <c r="O65" s="76"/>
      <c r="P65" s="43"/>
      <c r="Q65" s="44"/>
      <c r="R65" s="45"/>
    </row>
    <row r="66" spans="1:18" s="46" customFormat="1" ht="9.6" hidden="1" customHeight="1">
      <c r="A66" s="72"/>
      <c r="B66" s="49"/>
      <c r="C66" s="49"/>
      <c r="D66" s="49"/>
      <c r="E66" s="75"/>
      <c r="F66" s="75"/>
      <c r="H66" s="75"/>
      <c r="I66" s="49"/>
      <c r="J66" s="77"/>
      <c r="K66" s="49"/>
      <c r="L66" s="75"/>
      <c r="M66" s="76"/>
      <c r="N66" s="76"/>
      <c r="O66" s="76"/>
      <c r="P66" s="43"/>
      <c r="Q66" s="44"/>
      <c r="R66" s="45"/>
    </row>
    <row r="67" spans="1:18" s="46" customFormat="1" ht="9.6" hidden="1" customHeight="1">
      <c r="A67" s="72"/>
      <c r="B67" s="75"/>
      <c r="C67" s="75"/>
      <c r="D67" s="49"/>
      <c r="E67" s="75"/>
      <c r="F67" s="75"/>
      <c r="G67" s="75"/>
      <c r="H67" s="75"/>
      <c r="I67" s="49"/>
      <c r="J67" s="75"/>
      <c r="K67" s="75"/>
      <c r="L67" s="75"/>
      <c r="M67" s="76"/>
      <c r="N67" s="76"/>
      <c r="O67" s="76"/>
      <c r="P67" s="43"/>
      <c r="Q67" s="44"/>
      <c r="R67" s="45"/>
    </row>
    <row r="68" spans="1:18" s="46" customFormat="1" ht="9.6" hidden="1" customHeight="1">
      <c r="A68" s="72"/>
      <c r="B68" s="49"/>
      <c r="C68" s="49"/>
      <c r="D68" s="49"/>
      <c r="E68" s="75"/>
      <c r="F68" s="75"/>
      <c r="H68" s="77"/>
      <c r="I68" s="49"/>
      <c r="J68" s="75"/>
      <c r="K68" s="75"/>
      <c r="L68" s="75"/>
      <c r="M68" s="76"/>
      <c r="N68" s="76"/>
      <c r="O68" s="76"/>
      <c r="P68" s="43"/>
      <c r="Q68" s="44"/>
      <c r="R68" s="45"/>
    </row>
    <row r="69" spans="1:18" s="46" customFormat="1" ht="9.6" customHeight="1">
      <c r="A69" s="74"/>
      <c r="B69" s="75"/>
      <c r="C69" s="75"/>
      <c r="D69" s="49"/>
      <c r="E69" s="75"/>
      <c r="F69" s="75"/>
      <c r="G69" s="75"/>
      <c r="H69" s="75"/>
      <c r="I69" s="49"/>
      <c r="J69" s="75"/>
      <c r="K69" s="75"/>
      <c r="L69" s="75"/>
      <c r="M69" s="75"/>
      <c r="N69" s="41"/>
      <c r="O69" s="41"/>
      <c r="P69" s="43"/>
      <c r="Q69" s="44"/>
      <c r="R69" s="45"/>
    </row>
    <row r="70" spans="1:18" s="86" customFormat="1" ht="6.75" customHeight="1">
      <c r="A70" s="80"/>
      <c r="B70" s="80"/>
      <c r="C70" s="80"/>
      <c r="D70" s="80"/>
      <c r="E70" s="81"/>
      <c r="F70" s="81"/>
      <c r="G70" s="81"/>
      <c r="H70" s="81"/>
      <c r="I70" s="82"/>
      <c r="J70" s="83"/>
      <c r="K70" s="84"/>
      <c r="L70" s="83"/>
      <c r="M70" s="84"/>
      <c r="N70" s="83"/>
      <c r="O70" s="84"/>
      <c r="P70" s="83"/>
      <c r="Q70" s="84"/>
      <c r="R70" s="85"/>
    </row>
    <row r="71" spans="1:18" s="99" customFormat="1" ht="10.5" customHeight="1">
      <c r="A71" s="87" t="s">
        <v>23</v>
      </c>
      <c r="B71" s="88"/>
      <c r="C71" s="89"/>
      <c r="D71" s="90" t="s">
        <v>24</v>
      </c>
      <c r="E71" s="91" t="s">
        <v>25</v>
      </c>
      <c r="F71" s="90"/>
      <c r="G71" s="92"/>
      <c r="H71" s="93"/>
      <c r="I71" s="90" t="s">
        <v>24</v>
      </c>
      <c r="J71" s="91" t="s">
        <v>26</v>
      </c>
      <c r="K71" s="94"/>
      <c r="L71" s="91" t="s">
        <v>27</v>
      </c>
      <c r="M71" s="95"/>
      <c r="N71" s="96" t="s">
        <v>28</v>
      </c>
      <c r="O71" s="96"/>
      <c r="P71" s="97"/>
      <c r="Q71" s="98"/>
    </row>
    <row r="72" spans="1:18" s="99" customFormat="1" ht="9" customHeight="1">
      <c r="A72" s="100" t="s">
        <v>29</v>
      </c>
      <c r="B72" s="101"/>
      <c r="C72" s="102"/>
      <c r="D72" s="103">
        <v>1</v>
      </c>
      <c r="E72" s="104" t="str">
        <f>IF(D72&gt;$Q$79,,UPPER(VLOOKUP(D72,'[8]Girls Si Main Draw Prep'!$A$7:$R$134,2)))</f>
        <v>LAWRENCE</v>
      </c>
      <c r="F72" s="105"/>
      <c r="G72" s="104"/>
      <c r="H72" s="106"/>
      <c r="I72" s="107" t="s">
        <v>30</v>
      </c>
      <c r="J72" s="101"/>
      <c r="K72" s="108"/>
      <c r="L72" s="101"/>
      <c r="M72" s="109"/>
      <c r="N72" s="110" t="s">
        <v>31</v>
      </c>
      <c r="O72" s="111"/>
      <c r="P72" s="111"/>
      <c r="Q72" s="112"/>
    </row>
    <row r="73" spans="1:18" s="99" customFormat="1" ht="9" customHeight="1">
      <c r="A73" s="100" t="s">
        <v>32</v>
      </c>
      <c r="B73" s="101"/>
      <c r="C73" s="102"/>
      <c r="D73" s="103">
        <v>2</v>
      </c>
      <c r="E73" s="104" t="str">
        <f>IF(D73&gt;$Q$79,,UPPER(VLOOKUP(D73,'[8]Girls Si Main Draw Prep'!$A$7:$R$134,2)))</f>
        <v>SKEENE</v>
      </c>
      <c r="F73" s="105"/>
      <c r="G73" s="104"/>
      <c r="H73" s="106"/>
      <c r="I73" s="107" t="s">
        <v>33</v>
      </c>
      <c r="J73" s="101"/>
      <c r="K73" s="108"/>
      <c r="L73" s="101"/>
      <c r="M73" s="109"/>
      <c r="N73" s="113"/>
      <c r="O73" s="114"/>
      <c r="P73" s="115"/>
      <c r="Q73" s="116"/>
    </row>
    <row r="74" spans="1:18" s="99" customFormat="1" ht="9" customHeight="1">
      <c r="A74" s="117" t="s">
        <v>34</v>
      </c>
      <c r="B74" s="115"/>
      <c r="C74" s="118"/>
      <c r="D74" s="103">
        <v>3</v>
      </c>
      <c r="E74" s="104" t="str">
        <f>IF(D74&gt;$Q$79,,UPPER(VLOOKUP(D74,'[8]Girls Si Main Draw Prep'!$A$7:$R$134,2)))</f>
        <v>LANSER</v>
      </c>
      <c r="F74" s="105"/>
      <c r="G74" s="104"/>
      <c r="H74" s="106"/>
      <c r="I74" s="107" t="s">
        <v>35</v>
      </c>
      <c r="J74" s="101"/>
      <c r="K74" s="108"/>
      <c r="L74" s="101"/>
      <c r="M74" s="109"/>
      <c r="N74" s="110" t="s">
        <v>36</v>
      </c>
      <c r="O74" s="111"/>
      <c r="P74" s="111"/>
      <c r="Q74" s="112"/>
    </row>
    <row r="75" spans="1:18" s="99" customFormat="1" ht="9" customHeight="1">
      <c r="A75" s="119"/>
      <c r="B75" s="26"/>
      <c r="C75" s="120"/>
      <c r="D75" s="103">
        <v>4</v>
      </c>
      <c r="E75" s="104" t="str">
        <f>IF(D75&gt;$Q$79,,UPPER(VLOOKUP(D75,'[8]Girls Si Main Draw Prep'!$A$7:$R$134,2)))</f>
        <v>KING</v>
      </c>
      <c r="F75" s="105"/>
      <c r="G75" s="104"/>
      <c r="H75" s="106"/>
      <c r="I75" s="107" t="s">
        <v>37</v>
      </c>
      <c r="J75" s="101"/>
      <c r="K75" s="108"/>
      <c r="L75" s="101"/>
      <c r="M75" s="109"/>
      <c r="N75" s="101"/>
      <c r="O75" s="108"/>
      <c r="P75" s="101"/>
      <c r="Q75" s="109"/>
    </row>
    <row r="76" spans="1:18" s="99" customFormat="1" ht="9" customHeight="1">
      <c r="A76" s="121" t="s">
        <v>38</v>
      </c>
      <c r="B76" s="122"/>
      <c r="C76" s="123"/>
      <c r="D76" s="103"/>
      <c r="E76" s="104"/>
      <c r="F76" s="105"/>
      <c r="G76" s="104"/>
      <c r="H76" s="106"/>
      <c r="I76" s="107" t="s">
        <v>39</v>
      </c>
      <c r="J76" s="101"/>
      <c r="K76" s="108"/>
      <c r="L76" s="101"/>
      <c r="M76" s="109"/>
      <c r="N76" s="115"/>
      <c r="O76" s="114"/>
      <c r="P76" s="115"/>
      <c r="Q76" s="116"/>
    </row>
    <row r="77" spans="1:18" s="99" customFormat="1" ht="9" customHeight="1">
      <c r="A77" s="100" t="s">
        <v>29</v>
      </c>
      <c r="B77" s="101"/>
      <c r="C77" s="102"/>
      <c r="D77" s="103"/>
      <c r="E77" s="104"/>
      <c r="F77" s="105"/>
      <c r="G77" s="104"/>
      <c r="H77" s="106"/>
      <c r="I77" s="107" t="s">
        <v>40</v>
      </c>
      <c r="J77" s="101"/>
      <c r="K77" s="108"/>
      <c r="L77" s="101"/>
      <c r="M77" s="109"/>
      <c r="N77" s="110" t="s">
        <v>41</v>
      </c>
      <c r="O77" s="111"/>
      <c r="P77" s="111"/>
      <c r="Q77" s="112"/>
    </row>
    <row r="78" spans="1:18" s="99" customFormat="1" ht="9" customHeight="1">
      <c r="A78" s="100" t="s">
        <v>42</v>
      </c>
      <c r="B78" s="101"/>
      <c r="C78" s="124"/>
      <c r="D78" s="103"/>
      <c r="E78" s="104"/>
      <c r="F78" s="105"/>
      <c r="G78" s="104"/>
      <c r="H78" s="106"/>
      <c r="I78" s="107" t="s">
        <v>43</v>
      </c>
      <c r="J78" s="101"/>
      <c r="K78" s="108"/>
      <c r="L78" s="101"/>
      <c r="M78" s="109"/>
      <c r="N78" s="101"/>
      <c r="O78" s="108"/>
      <c r="P78" s="101"/>
      <c r="Q78" s="109"/>
    </row>
    <row r="79" spans="1:18" s="99" customFormat="1" ht="9" customHeight="1">
      <c r="A79" s="117" t="s">
        <v>44</v>
      </c>
      <c r="B79" s="115"/>
      <c r="C79" s="125"/>
      <c r="D79" s="126"/>
      <c r="E79" s="127"/>
      <c r="F79" s="128"/>
      <c r="G79" s="127"/>
      <c r="H79" s="129"/>
      <c r="I79" s="130" t="s">
        <v>45</v>
      </c>
      <c r="J79" s="115"/>
      <c r="K79" s="114"/>
      <c r="L79" s="115"/>
      <c r="M79" s="116"/>
      <c r="N79" s="115" t="str">
        <f>Q4</f>
        <v>Lamech Kevin Clarke</v>
      </c>
      <c r="O79" s="114"/>
      <c r="P79" s="115"/>
      <c r="Q79" s="131">
        <f>MIN(4,'[8]Girls Si Main Draw Prep'!R5)</f>
        <v>4</v>
      </c>
    </row>
  </sheetData>
  <mergeCells count="1">
    <mergeCell ref="A4:G4"/>
  </mergeCells>
  <conditionalFormatting sqref="F67:H67 F51:H51 F53:H53 F39:H39 F41:H41 F43:H43 F45:H45 F47:H47 G23 G25 G27 G29 G31 G33 G35 G37 F49:H49 F69:H69 F55:H55 F57:H57 F59:H59 F61:H61 F63:H63 F65:H65 G7 G9 G11 G13 G15 G17 G19 G21">
    <cfRule type="expression" dxfId="267" priority="14" stopIfTrue="1">
      <formula>AND($D7&lt;9,$C7&gt;0)</formula>
    </cfRule>
  </conditionalFormatting>
  <conditionalFormatting sqref="H40 H60 J50 H24 H48 H32 J58 H68 H36 H56 J66 H64 J10 L46 H28 L14 J18 J26 J34 L30 L62 H44 J42 H52 H8 H16 H20 H12 N22">
    <cfRule type="expression" dxfId="266" priority="11" stopIfTrue="1">
      <formula>AND($N$1="CU",H8="Umpire")</formula>
    </cfRule>
    <cfRule type="expression" dxfId="265" priority="12" stopIfTrue="1">
      <formula>AND($N$1="CU",H8&lt;&gt;"Umpire",I8&lt;&gt;"")</formula>
    </cfRule>
    <cfRule type="expression" dxfId="264" priority="13" stopIfTrue="1">
      <formula>AND($N$1="CU",H8&lt;&gt;"Umpire")</formula>
    </cfRule>
  </conditionalFormatting>
  <conditionalFormatting sqref="D53 D47 D45 D43 D41 D39 D69 D67 D49 D65 D63 D61 D59 D57 D55 D51">
    <cfRule type="expression" dxfId="263" priority="10" stopIfTrue="1">
      <formula>AND($D39&lt;9,$C39&gt;0)</formula>
    </cfRule>
  </conditionalFormatting>
  <conditionalFormatting sqref="E55 E57 E59 E61 E63 E65 E67 E69 E39 E41 E43 E45 E47 E49 E51 E53">
    <cfRule type="cellIs" dxfId="262" priority="8" stopIfTrue="1" operator="equal">
      <formula>"Bye"</formula>
    </cfRule>
    <cfRule type="expression" dxfId="261" priority="9" stopIfTrue="1">
      <formula>AND($D39&lt;9,$C39&gt;0)</formula>
    </cfRule>
  </conditionalFormatting>
  <conditionalFormatting sqref="L10 L18 L26 L34 N30 N62 L58 L66 N14 N46 L42 L50 P22 J8 J12 J16 J20 J24 J28 J32 J36 J56 J60 J64 J68 J40 J44 J48 J52">
    <cfRule type="expression" dxfId="260" priority="6" stopIfTrue="1">
      <formula>I8="as"</formula>
    </cfRule>
    <cfRule type="expression" dxfId="259" priority="7" stopIfTrue="1">
      <formula>I8="bs"</formula>
    </cfRule>
  </conditionalFormatting>
  <conditionalFormatting sqref="B7 B9 B11 B13 B15 B17 B19 B21 B23 B25 B27 B29 B31 B33 B35 B37 B55 B57 B59 B61 B63 B65 B67 B69 B39 B41 B43 B45 B47 B49 B51 B53">
    <cfRule type="cellIs" dxfId="258" priority="4" stopIfTrue="1" operator="equal">
      <formula>"QA"</formula>
    </cfRule>
    <cfRule type="cellIs" dxfId="257" priority="5" stopIfTrue="1" operator="equal">
      <formula>"DA"</formula>
    </cfRule>
  </conditionalFormatting>
  <conditionalFormatting sqref="I8 I12 I16 I20 I24 I28 I32 I36 M30 M14 K10 K34 Q79 K18 K26 O22">
    <cfRule type="expression" dxfId="256" priority="3" stopIfTrue="1">
      <formula>$N$1="CU"</formula>
    </cfRule>
  </conditionalFormatting>
  <conditionalFormatting sqref="E35 E37 E25 E33 E31 E29 E27 E23 E19 E21 E9 E17 E15 E13 E11 E7">
    <cfRule type="cellIs" dxfId="255" priority="2" stopIfTrue="1" operator="equal">
      <formula>"Bye"</formula>
    </cfRule>
  </conditionalFormatting>
  <conditionalFormatting sqref="D7 D9 D11 D13 D15 D17 D19 D21 D23 D25 D27 D29 D31 D33 D35 D37">
    <cfRule type="expression" dxfId="254" priority="1"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433070866141736" right="0.35433070866141736" top="0.39370078740157483" bottom="0.39370078740157483" header="0" footer="0"/>
  <pageSetup paperSize="9" orientation="landscape" horizontalDpi="4294967293" verticalDpi="4294967293"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sheetPr codeName="Sheet144">
    <tabColor rgb="FFFF0000"/>
    <pageSetUpPr fitToPage="1"/>
  </sheetPr>
  <dimension ref="A1:T79"/>
  <sheetViews>
    <sheetView showGridLines="0" showZeros="0" workbookViewId="0">
      <selection activeCell="V18" sqref="V18"/>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8" max="18" width="9.140625" hidden="1" customWidth="1"/>
    <col min="19" max="19" width="8.7109375" customWidth="1"/>
    <col min="20" max="20" width="9.140625" hidden="1" customWidth="1"/>
  </cols>
  <sheetData>
    <row r="1" spans="1:20" s="6" customFormat="1" ht="21.75" customHeight="1">
      <c r="A1" s="1">
        <f>'[9]Week SetUp'!$A$6</f>
        <v>0</v>
      </c>
      <c r="B1" s="1"/>
      <c r="C1" s="2"/>
      <c r="D1" s="2"/>
      <c r="E1" s="2"/>
      <c r="F1" s="2"/>
      <c r="G1" s="2"/>
      <c r="H1" s="2"/>
      <c r="I1" s="3"/>
      <c r="J1" s="4"/>
      <c r="K1" s="4"/>
      <c r="L1" s="5"/>
      <c r="M1" s="3"/>
      <c r="N1" s="3" t="s">
        <v>0</v>
      </c>
      <c r="O1" s="3"/>
      <c r="P1" s="2"/>
      <c r="Q1" s="3"/>
    </row>
    <row r="2" spans="1:20" s="11" customFormat="1" ht="22.5" customHeight="1">
      <c r="A2" s="7"/>
      <c r="B2" s="7"/>
      <c r="C2" s="7"/>
      <c r="D2" s="7"/>
      <c r="E2" s="7"/>
      <c r="F2" s="8"/>
      <c r="G2" s="9"/>
      <c r="H2" s="9"/>
      <c r="I2" s="10"/>
      <c r="J2" s="4"/>
      <c r="K2" s="4"/>
      <c r="L2" s="4"/>
      <c r="M2" s="10"/>
      <c r="N2" s="9"/>
      <c r="O2" s="10"/>
      <c r="P2" s="9"/>
      <c r="Q2" s="10"/>
    </row>
    <row r="3" spans="1:20" s="20" customFormat="1" ht="22.5" customHeight="1">
      <c r="A3" s="12" t="s">
        <v>1</v>
      </c>
      <c r="B3" s="12"/>
      <c r="C3" s="12"/>
      <c r="D3" s="12"/>
      <c r="E3" s="12"/>
      <c r="F3" s="488" t="s">
        <v>120</v>
      </c>
      <c r="G3" s="488"/>
      <c r="H3" s="488"/>
      <c r="I3" s="488"/>
      <c r="J3" s="488"/>
      <c r="K3" s="488"/>
      <c r="L3" s="488"/>
      <c r="M3" s="18"/>
      <c r="N3" s="12"/>
      <c r="O3" s="18"/>
      <c r="P3" s="12"/>
      <c r="Q3" s="19" t="s">
        <v>3</v>
      </c>
    </row>
    <row r="4" spans="1:20" s="25" customFormat="1" ht="11.25" customHeight="1" thickBot="1">
      <c r="A4" s="527" t="str">
        <f>'[9]Week SetUp'!$A$10</f>
        <v>13th - 18th December 2014</v>
      </c>
      <c r="B4" s="527"/>
      <c r="C4" s="527"/>
      <c r="D4" s="527"/>
      <c r="E4" s="527"/>
      <c r="F4" s="527"/>
      <c r="G4" s="527"/>
      <c r="H4" s="24"/>
      <c r="I4" s="21"/>
      <c r="J4" s="22">
        <f>'[9]Week SetUp'!$D$10</f>
        <v>0</v>
      </c>
      <c r="K4" s="21"/>
      <c r="L4" s="23">
        <f>'[9]Week SetUp'!$A$12</f>
        <v>0</v>
      </c>
      <c r="M4" s="21"/>
      <c r="N4" s="244"/>
      <c r="O4" s="245"/>
      <c r="P4" s="244"/>
      <c r="Q4" s="246" t="str">
        <f>'[9]Week SetUp'!$E$10</f>
        <v>Lamech Kevin clarke</v>
      </c>
    </row>
    <row r="5" spans="1:20" s="20" customFormat="1" ht="12">
      <c r="A5" s="26"/>
      <c r="B5" s="484" t="s">
        <v>4</v>
      </c>
      <c r="C5" s="484" t="s">
        <v>5</v>
      </c>
      <c r="D5" s="484" t="s">
        <v>6</v>
      </c>
      <c r="E5" s="485" t="s">
        <v>7</v>
      </c>
      <c r="F5" s="485" t="s">
        <v>8</v>
      </c>
      <c r="G5" s="485"/>
      <c r="H5" s="485"/>
      <c r="I5" s="485"/>
      <c r="J5" s="484" t="s">
        <v>9</v>
      </c>
      <c r="K5" s="486"/>
      <c r="L5" s="484" t="s">
        <v>10</v>
      </c>
      <c r="M5" s="486"/>
      <c r="N5" s="484" t="s">
        <v>11</v>
      </c>
      <c r="O5" s="486"/>
      <c r="P5" s="484" t="s">
        <v>12</v>
      </c>
      <c r="Q5" s="487"/>
    </row>
    <row r="6" spans="1:20" s="20" customFormat="1" ht="3.75" customHeight="1" thickBot="1">
      <c r="A6" s="28"/>
      <c r="B6" s="29"/>
      <c r="C6" s="30"/>
      <c r="D6" s="29"/>
      <c r="E6" s="31"/>
      <c r="F6" s="31"/>
      <c r="G6" s="32"/>
      <c r="H6" s="31"/>
      <c r="I6" s="33"/>
      <c r="J6" s="29"/>
      <c r="K6" s="33"/>
      <c r="L6" s="29"/>
      <c r="M6" s="33"/>
      <c r="N6" s="29"/>
      <c r="O6" s="33"/>
      <c r="P6" s="29"/>
      <c r="Q6" s="34"/>
    </row>
    <row r="7" spans="1:20" s="46" customFormat="1" ht="10.5" customHeight="1">
      <c r="A7" s="35">
        <v>1</v>
      </c>
      <c r="B7" s="36">
        <f>IF($D7="","",VLOOKUP($D7,'[9]Girls Si Main Draw Prep'!$A$7:$P$22,15))</f>
        <v>0</v>
      </c>
      <c r="C7" s="36">
        <f>IF($D7="","",VLOOKUP($D7,'[9]Girls Si Main Draw Prep'!$A$7:$P$22,16))</f>
        <v>0</v>
      </c>
      <c r="D7" s="37">
        <v>1</v>
      </c>
      <c r="E7" s="38" t="str">
        <f>UPPER(IF($D7="","",VLOOKUP($D7,'[9]Girls Si Main Draw Prep'!$A$7:$P$22,2)))</f>
        <v>TRESTRAIL</v>
      </c>
      <c r="F7" s="38" t="str">
        <f>IF($D7="","",VLOOKUP($D7,'[9]Girls Si Main Draw Prep'!$A$7:$P$22,3))</f>
        <v>EMMA-ROSE</v>
      </c>
      <c r="G7" s="38"/>
      <c r="H7" s="38">
        <f>IF($D7="","",VLOOKUP($D7,'[9]Girls Si Main Draw Prep'!$A$7:$P$22,4))</f>
        <v>0</v>
      </c>
      <c r="I7" s="39"/>
      <c r="J7" s="40"/>
      <c r="K7" s="40"/>
      <c r="L7" s="40"/>
      <c r="M7" s="40"/>
      <c r="N7" s="41"/>
      <c r="O7" s="42"/>
      <c r="P7" s="43"/>
      <c r="Q7" s="44"/>
      <c r="R7" s="45"/>
      <c r="T7" s="47" t="str">
        <f>'[9]SetUp Officials'!P21</f>
        <v>Umpire</v>
      </c>
    </row>
    <row r="8" spans="1:20" s="46" customFormat="1" ht="9.6" customHeight="1">
      <c r="A8" s="48"/>
      <c r="B8" s="49"/>
      <c r="C8" s="49"/>
      <c r="D8" s="49"/>
      <c r="E8" s="40"/>
      <c r="F8" s="40"/>
      <c r="G8" s="50"/>
      <c r="H8" s="51" t="s">
        <v>13</v>
      </c>
      <c r="I8" s="52" t="s">
        <v>50</v>
      </c>
      <c r="J8" s="53" t="str">
        <f>UPPER(IF(OR(I8="a",I8="as"),E7,IF(OR(I8="b",I8="bs"),E9,)))</f>
        <v>TRESTRAIL</v>
      </c>
      <c r="K8" s="53"/>
      <c r="L8" s="40"/>
      <c r="M8" s="40"/>
      <c r="N8" s="41"/>
      <c r="O8" s="42"/>
      <c r="P8" s="43"/>
      <c r="Q8" s="44"/>
      <c r="R8" s="45"/>
      <c r="T8" s="54" t="str">
        <f>'[9]SetUp Officials'!P22</f>
        <v xml:space="preserve"> </v>
      </c>
    </row>
    <row r="9" spans="1:20" s="46" customFormat="1" ht="9.6" customHeight="1">
      <c r="A9" s="48">
        <v>2</v>
      </c>
      <c r="B9" s="36">
        <f>IF($D9="","",VLOOKUP($D9,'[9]Girls Si Main Draw Prep'!$A$7:$P$22,15))</f>
        <v>0</v>
      </c>
      <c r="C9" s="36">
        <f>IF($D9="","",VLOOKUP($D9,'[9]Girls Si Main Draw Prep'!$A$7:$P$22,16))</f>
        <v>0</v>
      </c>
      <c r="D9" s="37">
        <v>16</v>
      </c>
      <c r="E9" s="36" t="str">
        <f>UPPER(IF($D9="","",VLOOKUP($D9,'[9]Girls Si Main Draw Prep'!$A$7:$P$22,2)))</f>
        <v>BYE</v>
      </c>
      <c r="F9" s="36">
        <f>IF($D9="","",VLOOKUP($D9,'[9]Girls Si Main Draw Prep'!$A$7:$P$22,3))</f>
        <v>0</v>
      </c>
      <c r="G9" s="36"/>
      <c r="H9" s="36">
        <f>IF($D9="","",VLOOKUP($D9,'[9]Girls Si Main Draw Prep'!$A$7:$P$22,4))</f>
        <v>0</v>
      </c>
      <c r="I9" s="55"/>
      <c r="J9" s="40"/>
      <c r="K9" s="56"/>
      <c r="L9" s="40"/>
      <c r="M9" s="40"/>
      <c r="N9" s="41"/>
      <c r="O9" s="42"/>
      <c r="P9" s="43"/>
      <c r="Q9" s="44"/>
      <c r="R9" s="45"/>
      <c r="T9" s="54" t="str">
        <f>'[9]SetUp Officials'!P23</f>
        <v xml:space="preserve"> </v>
      </c>
    </row>
    <row r="10" spans="1:20" s="46" customFormat="1" ht="9.6" customHeight="1">
      <c r="A10" s="48"/>
      <c r="B10" s="49"/>
      <c r="C10" s="49"/>
      <c r="D10" s="57"/>
      <c r="E10" s="40"/>
      <c r="F10" s="40"/>
      <c r="G10" s="50"/>
      <c r="H10" s="40"/>
      <c r="I10" s="58"/>
      <c r="J10" s="51" t="s">
        <v>13</v>
      </c>
      <c r="K10" s="59" t="s">
        <v>50</v>
      </c>
      <c r="L10" s="53" t="str">
        <f>UPPER(IF(OR(K10="a",K10="as"),J8,IF(OR(K10="b",K10="bs"),J12,)))</f>
        <v>TRESTRAIL</v>
      </c>
      <c r="M10" s="60"/>
      <c r="N10" s="61"/>
      <c r="O10" s="61"/>
      <c r="P10" s="43"/>
      <c r="Q10" s="44"/>
      <c r="R10" s="45"/>
      <c r="T10" s="54" t="str">
        <f>'[9]SetUp Officials'!P24</f>
        <v xml:space="preserve"> </v>
      </c>
    </row>
    <row r="11" spans="1:20" s="46" customFormat="1" ht="9.6" customHeight="1">
      <c r="A11" s="48">
        <v>3</v>
      </c>
      <c r="B11" s="36">
        <f>IF($D11="","",VLOOKUP($D11,'[9]Girls Si Main Draw Prep'!$A$7:$P$22,15))</f>
        <v>0</v>
      </c>
      <c r="C11" s="36">
        <f>IF($D11="","",VLOOKUP($D11,'[9]Girls Si Main Draw Prep'!$A$7:$P$22,16))</f>
        <v>0</v>
      </c>
      <c r="D11" s="37">
        <v>11</v>
      </c>
      <c r="E11" s="36" t="str">
        <f>UPPER(IF($D11="","",VLOOKUP($D11,'[9]Girls Si Main Draw Prep'!$A$7:$P$22,2)))</f>
        <v>WHITTIER</v>
      </c>
      <c r="F11" s="36" t="str">
        <f>IF($D11="","",VLOOKUP($D11,'[9]Girls Si Main Draw Prep'!$A$7:$P$22,3))</f>
        <v>AURA</v>
      </c>
      <c r="G11" s="36"/>
      <c r="H11" s="36">
        <f>IF($D11="","",VLOOKUP($D11,'[9]Girls Si Main Draw Prep'!$A$7:$P$22,4))</f>
        <v>0</v>
      </c>
      <c r="I11" s="39"/>
      <c r="J11" s="40"/>
      <c r="K11" s="62"/>
      <c r="L11" s="40" t="s">
        <v>210</v>
      </c>
      <c r="M11" s="63"/>
      <c r="N11" s="61"/>
      <c r="O11" s="61"/>
      <c r="P11" s="43"/>
      <c r="Q11" s="44"/>
      <c r="R11" s="45"/>
      <c r="T11" s="54" t="str">
        <f>'[9]SetUp Officials'!P25</f>
        <v xml:space="preserve"> </v>
      </c>
    </row>
    <row r="12" spans="1:20" s="46" customFormat="1" ht="9.6" customHeight="1">
      <c r="A12" s="48"/>
      <c r="B12" s="49"/>
      <c r="C12" s="49"/>
      <c r="D12" s="57"/>
      <c r="E12" s="40"/>
      <c r="F12" s="40"/>
      <c r="G12" s="50"/>
      <c r="H12" s="51" t="s">
        <v>13</v>
      </c>
      <c r="I12" s="52" t="s">
        <v>50</v>
      </c>
      <c r="J12" s="53" t="str">
        <f>UPPER(IF(OR(I12="a",I12="as"),E11,IF(OR(I12="b",I12="bs"),E13,)))</f>
        <v>WHITTIER</v>
      </c>
      <c r="K12" s="64"/>
      <c r="L12" s="40"/>
      <c r="M12" s="63"/>
      <c r="N12" s="61"/>
      <c r="O12" s="61"/>
      <c r="P12" s="43"/>
      <c r="Q12" s="44"/>
      <c r="R12" s="45"/>
      <c r="T12" s="54" t="str">
        <f>'[9]SetUp Officials'!P26</f>
        <v xml:space="preserve"> </v>
      </c>
    </row>
    <row r="13" spans="1:20" s="46" customFormat="1" ht="9.6" customHeight="1">
      <c r="A13" s="48">
        <v>4</v>
      </c>
      <c r="B13" s="36">
        <f>IF($D13="","",VLOOKUP($D13,'[9]Girls Si Main Draw Prep'!$A$7:$P$22,15))</f>
        <v>0</v>
      </c>
      <c r="C13" s="36">
        <f>IF($D13="","",VLOOKUP($D13,'[9]Girls Si Main Draw Prep'!$A$7:$P$22,16))</f>
        <v>0</v>
      </c>
      <c r="D13" s="37">
        <v>13</v>
      </c>
      <c r="E13" s="36" t="str">
        <f>UPPER(IF($D13="","",VLOOKUP($D13,'[9]Girls Si Main Draw Prep'!$A$7:$P$22,2)))</f>
        <v>LAWRENCE</v>
      </c>
      <c r="F13" s="36" t="str">
        <f>IF($D13="","",VLOOKUP($D13,'[9]Girls Si Main Draw Prep'!$A$7:$P$22,3))</f>
        <v>BRIANNA</v>
      </c>
      <c r="G13" s="36"/>
      <c r="H13" s="36">
        <f>IF($D13="","",VLOOKUP($D13,'[9]Girls Si Main Draw Prep'!$A$7:$P$22,4))</f>
        <v>0</v>
      </c>
      <c r="I13" s="65"/>
      <c r="J13" s="40" t="s">
        <v>113</v>
      </c>
      <c r="K13" s="40"/>
      <c r="L13" s="40"/>
      <c r="M13" s="63"/>
      <c r="N13" s="61"/>
      <c r="O13" s="61"/>
      <c r="P13" s="43"/>
      <c r="Q13" s="44"/>
      <c r="R13" s="45"/>
      <c r="T13" s="54" t="str">
        <f>'[9]SetUp Officials'!P27</f>
        <v xml:space="preserve"> </v>
      </c>
    </row>
    <row r="14" spans="1:20" s="46" customFormat="1" ht="9.6" customHeight="1">
      <c r="A14" s="48"/>
      <c r="B14" s="49"/>
      <c r="C14" s="49"/>
      <c r="D14" s="57"/>
      <c r="E14" s="40"/>
      <c r="F14" s="40"/>
      <c r="G14" s="50"/>
      <c r="H14" s="66"/>
      <c r="I14" s="58"/>
      <c r="J14" s="40"/>
      <c r="K14" s="40"/>
      <c r="L14" s="51" t="s">
        <v>13</v>
      </c>
      <c r="M14" s="59" t="s">
        <v>50</v>
      </c>
      <c r="N14" s="53" t="str">
        <f>UPPER(IF(OR(M14="a",M14="as"),L10,IF(OR(M14="b",M14="bs"),L18,)))</f>
        <v>TRESTRAIL</v>
      </c>
      <c r="O14" s="60"/>
      <c r="P14" s="43"/>
      <c r="Q14" s="44"/>
      <c r="R14" s="45"/>
      <c r="T14" s="54" t="str">
        <f>'[9]SetUp Officials'!P28</f>
        <v xml:space="preserve"> </v>
      </c>
    </row>
    <row r="15" spans="1:20" s="46" customFormat="1" ht="9.6" customHeight="1">
      <c r="A15" s="35">
        <v>5</v>
      </c>
      <c r="B15" s="36">
        <f>IF($D15="","",VLOOKUP($D15,'[9]Girls Si Main Draw Prep'!$A$7:$P$22,15))</f>
        <v>0</v>
      </c>
      <c r="C15" s="36">
        <f>IF($D15="","",VLOOKUP($D15,'[9]Girls Si Main Draw Prep'!$A$7:$P$22,16))</f>
        <v>0</v>
      </c>
      <c r="D15" s="37">
        <v>3</v>
      </c>
      <c r="E15" s="38" t="str">
        <f>UPPER(IF($D15="","",VLOOKUP($D15,'[9]Girls Si Main Draw Prep'!$A$7:$P$22,2)))</f>
        <v>KING</v>
      </c>
      <c r="F15" s="38" t="str">
        <f>IF($D15="","",VLOOKUP($D15,'[9]Girls Si Main Draw Prep'!$A$7:$P$22,3))</f>
        <v>ANYA</v>
      </c>
      <c r="G15" s="38"/>
      <c r="H15" s="38">
        <f>IF($D15="","",VLOOKUP($D15,'[9]Girls Si Main Draw Prep'!$A$7:$P$22,4))</f>
        <v>0</v>
      </c>
      <c r="I15" s="67"/>
      <c r="J15" s="40"/>
      <c r="K15" s="40"/>
      <c r="L15" s="40"/>
      <c r="M15" s="63"/>
      <c r="N15" s="40" t="s">
        <v>93</v>
      </c>
      <c r="O15" s="63"/>
      <c r="P15" s="43"/>
      <c r="Q15" s="44"/>
      <c r="R15" s="45"/>
      <c r="T15" s="54" t="str">
        <f>'[9]SetUp Officials'!P29</f>
        <v xml:space="preserve"> </v>
      </c>
    </row>
    <row r="16" spans="1:20" s="46" customFormat="1" ht="9.6" customHeight="1" thickBot="1">
      <c r="A16" s="48"/>
      <c r="B16" s="49"/>
      <c r="C16" s="49"/>
      <c r="D16" s="57"/>
      <c r="E16" s="40"/>
      <c r="F16" s="40"/>
      <c r="G16" s="50"/>
      <c r="H16" s="51" t="s">
        <v>13</v>
      </c>
      <c r="I16" s="52" t="s">
        <v>50</v>
      </c>
      <c r="J16" s="53" t="str">
        <f>UPPER(IF(OR(I16="a",I16="as"),E15,IF(OR(I16="b",I16="bs"),E17,)))</f>
        <v>KING</v>
      </c>
      <c r="K16" s="53"/>
      <c r="L16" s="40"/>
      <c r="M16" s="63"/>
      <c r="N16" s="61"/>
      <c r="O16" s="63"/>
      <c r="P16" s="43"/>
      <c r="Q16" s="44"/>
      <c r="R16" s="45"/>
      <c r="T16" s="70" t="str">
        <f>'[9]SetUp Officials'!P30</f>
        <v>None</v>
      </c>
    </row>
    <row r="17" spans="1:18" s="46" customFormat="1" ht="9.6" customHeight="1">
      <c r="A17" s="48">
        <v>6</v>
      </c>
      <c r="B17" s="36">
        <f>IF($D17="","",VLOOKUP($D17,'[9]Girls Si Main Draw Prep'!$A$7:$P$22,15))</f>
        <v>0</v>
      </c>
      <c r="C17" s="36">
        <f>IF($D17="","",VLOOKUP($D17,'[9]Girls Si Main Draw Prep'!$A$7:$P$22,16))</f>
        <v>0</v>
      </c>
      <c r="D17" s="37">
        <v>16</v>
      </c>
      <c r="E17" s="36" t="str">
        <f>UPPER(IF($D17="","",VLOOKUP($D17,'[9]Girls Si Main Draw Prep'!$A$7:$P$22,2)))</f>
        <v>BYE</v>
      </c>
      <c r="F17" s="36">
        <f>IF($D17="","",VLOOKUP($D17,'[9]Girls Si Main Draw Prep'!$A$7:$P$22,3))</f>
        <v>0</v>
      </c>
      <c r="G17" s="36"/>
      <c r="H17" s="36">
        <f>IF($D17="","",VLOOKUP($D17,'[9]Girls Si Main Draw Prep'!$A$7:$P$22,4))</f>
        <v>0</v>
      </c>
      <c r="I17" s="55"/>
      <c r="J17" s="40" t="s">
        <v>102</v>
      </c>
      <c r="K17" s="56"/>
      <c r="L17" s="40"/>
      <c r="M17" s="63"/>
      <c r="N17" s="61"/>
      <c r="O17" s="63"/>
      <c r="P17" s="43"/>
      <c r="Q17" s="44"/>
      <c r="R17" s="45"/>
    </row>
    <row r="18" spans="1:18" s="46" customFormat="1" ht="9.6" customHeight="1">
      <c r="A18" s="48"/>
      <c r="B18" s="49"/>
      <c r="C18" s="49"/>
      <c r="D18" s="57"/>
      <c r="E18" s="40"/>
      <c r="F18" s="40"/>
      <c r="G18" s="50"/>
      <c r="H18" s="40"/>
      <c r="I18" s="58"/>
      <c r="J18" s="51" t="s">
        <v>13</v>
      </c>
      <c r="K18" s="59" t="s">
        <v>18</v>
      </c>
      <c r="L18" s="53" t="str">
        <f>UPPER(IF(OR(K18="a",K18="as"),J16,IF(OR(K18="b",K18="bs"),J20,)))</f>
        <v>KING</v>
      </c>
      <c r="M18" s="71"/>
      <c r="N18" s="61"/>
      <c r="O18" s="63"/>
      <c r="P18" s="43"/>
      <c r="Q18" s="44"/>
      <c r="R18" s="45"/>
    </row>
    <row r="19" spans="1:18" s="46" customFormat="1" ht="9.6" customHeight="1">
      <c r="A19" s="48">
        <v>7</v>
      </c>
      <c r="B19" s="36">
        <f>IF($D19="","",VLOOKUP($D19,'[9]Girls Si Main Draw Prep'!$A$7:$P$22,15))</f>
        <v>0</v>
      </c>
      <c r="C19" s="36">
        <f>IF($D19="","",VLOOKUP($D19,'[9]Girls Si Main Draw Prep'!$A$7:$P$22,16))</f>
        <v>0</v>
      </c>
      <c r="D19" s="37">
        <v>10</v>
      </c>
      <c r="E19" s="36" t="str">
        <f>UPPER(IF($D19="","",VLOOKUP($D19,'[9]Girls Si Main Draw Prep'!$A$7:$P$22,2)))</f>
        <v>SKEENE</v>
      </c>
      <c r="F19" s="36" t="str">
        <f>IF($D19="","",VLOOKUP($D19,'[9]Girls Si Main Draw Prep'!$A$7:$P$22,3))</f>
        <v>THALIA</v>
      </c>
      <c r="G19" s="36"/>
      <c r="H19" s="36">
        <f>IF($D19="","",VLOOKUP($D19,'[9]Girls Si Main Draw Prep'!$A$7:$P$22,4))</f>
        <v>0</v>
      </c>
      <c r="I19" s="39"/>
      <c r="J19" s="40"/>
      <c r="K19" s="62"/>
      <c r="L19" s="40" t="s">
        <v>121</v>
      </c>
      <c r="M19" s="61"/>
      <c r="N19" s="61"/>
      <c r="O19" s="63"/>
      <c r="P19" s="43"/>
      <c r="Q19" s="44"/>
      <c r="R19" s="45"/>
    </row>
    <row r="20" spans="1:18" s="46" customFormat="1" ht="9.6" customHeight="1">
      <c r="A20" s="48"/>
      <c r="B20" s="49"/>
      <c r="C20" s="49"/>
      <c r="D20" s="49"/>
      <c r="E20" s="40"/>
      <c r="F20" s="40"/>
      <c r="G20" s="50"/>
      <c r="H20" s="51" t="s">
        <v>13</v>
      </c>
      <c r="I20" s="52" t="s">
        <v>17</v>
      </c>
      <c r="J20" s="53" t="str">
        <f>UPPER(IF(OR(I20="a",I20="as"),E19,IF(OR(I20="b",I20="bs"),E21,)))</f>
        <v>LANSER</v>
      </c>
      <c r="K20" s="64"/>
      <c r="L20" s="40"/>
      <c r="M20" s="61"/>
      <c r="N20" s="61"/>
      <c r="O20" s="63"/>
      <c r="P20" s="43"/>
      <c r="Q20" s="44"/>
      <c r="R20" s="45"/>
    </row>
    <row r="21" spans="1:18" s="46" customFormat="1" ht="9.6" customHeight="1">
      <c r="A21" s="48">
        <v>8</v>
      </c>
      <c r="B21" s="36">
        <f>IF($D21="","",VLOOKUP($D21,'[9]Girls Si Main Draw Prep'!$A$7:$P$22,15))</f>
        <v>0</v>
      </c>
      <c r="C21" s="36">
        <f>IF($D21="","",VLOOKUP($D21,'[9]Girls Si Main Draw Prep'!$A$7:$P$22,16))</f>
        <v>0</v>
      </c>
      <c r="D21" s="37">
        <v>12</v>
      </c>
      <c r="E21" s="36" t="str">
        <f>UPPER(IF($D21="","",VLOOKUP($D21,'[9]Girls Si Main Draw Prep'!$A$7:$P$22,2)))</f>
        <v>LANSER</v>
      </c>
      <c r="F21" s="36" t="str">
        <f>IF($D21="","",VLOOKUP($D21,'[9]Girls Si Main Draw Prep'!$A$7:$P$22,3))</f>
        <v>LILY</v>
      </c>
      <c r="G21" s="36"/>
      <c r="H21" s="36">
        <f>IF($D21="","",VLOOKUP($D21,'[9]Girls Si Main Draw Prep'!$A$7:$P$22,4))</f>
        <v>0</v>
      </c>
      <c r="I21" s="65"/>
      <c r="J21" s="40" t="s">
        <v>122</v>
      </c>
      <c r="K21" s="40"/>
      <c r="L21" s="40"/>
      <c r="M21" s="61"/>
      <c r="N21" s="61"/>
      <c r="O21" s="63"/>
      <c r="P21" s="43"/>
      <c r="Q21" s="44"/>
      <c r="R21" s="45"/>
    </row>
    <row r="22" spans="1:18" s="46" customFormat="1" ht="9.6" customHeight="1">
      <c r="A22" s="48"/>
      <c r="B22" s="49"/>
      <c r="C22" s="49"/>
      <c r="D22" s="49"/>
      <c r="E22" s="66"/>
      <c r="F22" s="66"/>
      <c r="G22" s="73"/>
      <c r="H22" s="66"/>
      <c r="I22" s="58"/>
      <c r="J22" s="40"/>
      <c r="K22" s="40"/>
      <c r="L22" s="40"/>
      <c r="M22" s="61"/>
      <c r="N22" s="51" t="s">
        <v>13</v>
      </c>
      <c r="O22" s="59" t="s">
        <v>50</v>
      </c>
      <c r="P22" s="53" t="str">
        <f>UPPER(IF(OR(O22="a",O22="as"),N14,IF(OR(O22="b",O22="bs"),N30,)))</f>
        <v>TRESTRAIL</v>
      </c>
      <c r="Q22" s="60"/>
      <c r="R22" s="45"/>
    </row>
    <row r="23" spans="1:18" s="46" customFormat="1" ht="9.6" customHeight="1">
      <c r="A23" s="48">
        <v>9</v>
      </c>
      <c r="B23" s="36">
        <f>IF($D23="","",VLOOKUP($D23,'[9]Girls Si Main Draw Prep'!$A$7:$P$22,15))</f>
        <v>0</v>
      </c>
      <c r="C23" s="36">
        <f>IF($D23="","",VLOOKUP($D23,'[9]Girls Si Main Draw Prep'!$A$7:$P$22,16))</f>
        <v>0</v>
      </c>
      <c r="D23" s="37">
        <v>7</v>
      </c>
      <c r="E23" s="36" t="str">
        <f>UPPER(IF($D23="","",VLOOKUP($D23,'[9]Girls Si Main Draw Prep'!$A$7:$P$22,2)))</f>
        <v>FITZWILLIAM</v>
      </c>
      <c r="F23" s="36" t="str">
        <f>IF($D23="","",VLOOKUP($D23,'[9]Girls Si Main Draw Prep'!$A$7:$P$22,3))</f>
        <v>SALINA</v>
      </c>
      <c r="G23" s="36"/>
      <c r="H23" s="36">
        <f>IF($D23="","",VLOOKUP($D23,'[9]Girls Si Main Draw Prep'!$A$7:$P$22,4))</f>
        <v>0</v>
      </c>
      <c r="I23" s="39"/>
      <c r="J23" s="40"/>
      <c r="K23" s="40"/>
      <c r="L23" s="40"/>
      <c r="M23" s="61"/>
      <c r="N23" s="40"/>
      <c r="O23" s="63"/>
      <c r="P23" s="40" t="s">
        <v>100</v>
      </c>
      <c r="Q23" s="61"/>
      <c r="R23" s="45"/>
    </row>
    <row r="24" spans="1:18" s="46" customFormat="1" ht="9.6" customHeight="1">
      <c r="A24" s="48"/>
      <c r="B24" s="49"/>
      <c r="C24" s="49"/>
      <c r="D24" s="49"/>
      <c r="E24" s="40"/>
      <c r="F24" s="40"/>
      <c r="G24" s="50"/>
      <c r="H24" s="51" t="s">
        <v>13</v>
      </c>
      <c r="I24" s="52" t="s">
        <v>18</v>
      </c>
      <c r="J24" s="53" t="str">
        <f>UPPER(IF(OR(I24="a",I24="as"),E23,IF(OR(I24="b",I24="bs"),E25,)))</f>
        <v>FITZWILLIAM</v>
      </c>
      <c r="K24" s="53"/>
      <c r="L24" s="40"/>
      <c r="M24" s="61"/>
      <c r="N24" s="61"/>
      <c r="O24" s="63"/>
      <c r="P24" s="43"/>
      <c r="Q24" s="44"/>
      <c r="R24" s="45"/>
    </row>
    <row r="25" spans="1:18" s="46" customFormat="1" ht="9.6" customHeight="1">
      <c r="A25" s="48">
        <v>10</v>
      </c>
      <c r="B25" s="36">
        <f>IF($D25="","",VLOOKUP($D25,'[9]Girls Si Main Draw Prep'!$A$7:$P$22,15))</f>
        <v>0</v>
      </c>
      <c r="C25" s="36">
        <f>IF($D25="","",VLOOKUP($D25,'[9]Girls Si Main Draw Prep'!$A$7:$P$22,16))</f>
        <v>0</v>
      </c>
      <c r="D25" s="37">
        <v>9</v>
      </c>
      <c r="E25" s="36" t="str">
        <f>UPPER(IF($D25="","",VLOOKUP($D25,'[9]Girls Si Main Draw Prep'!$A$7:$P$22,2)))</f>
        <v>COOK</v>
      </c>
      <c r="F25" s="36" t="str">
        <f>IF($D25="","",VLOOKUP($D25,'[9]Girls Si Main Draw Prep'!$A$7:$P$22,3))</f>
        <v>CANDACE</v>
      </c>
      <c r="G25" s="36"/>
      <c r="H25" s="36">
        <f>IF($D25="","",VLOOKUP($D25,'[9]Girls Si Main Draw Prep'!$A$7:$P$22,4))</f>
        <v>0</v>
      </c>
      <c r="I25" s="55"/>
      <c r="J25" s="40" t="s">
        <v>123</v>
      </c>
      <c r="K25" s="56"/>
      <c r="L25" s="40"/>
      <c r="M25" s="61"/>
      <c r="N25" s="61"/>
      <c r="O25" s="63"/>
      <c r="P25" s="43"/>
      <c r="Q25" s="44"/>
      <c r="R25" s="45"/>
    </row>
    <row r="26" spans="1:18" s="46" customFormat="1" ht="9.6" customHeight="1">
      <c r="A26" s="48"/>
      <c r="B26" s="49"/>
      <c r="C26" s="49"/>
      <c r="D26" s="57"/>
      <c r="E26" s="40"/>
      <c r="F26" s="40"/>
      <c r="G26" s="50"/>
      <c r="H26" s="40"/>
      <c r="I26" s="58"/>
      <c r="J26" s="51" t="s">
        <v>13</v>
      </c>
      <c r="K26" s="59" t="s">
        <v>20</v>
      </c>
      <c r="L26" s="53" t="str">
        <f>UPPER(IF(OR(K26="a",K26="as"),J24,IF(OR(K26="b",K26="bs"),J28,)))</f>
        <v>RAMSUMAIR</v>
      </c>
      <c r="M26" s="60"/>
      <c r="N26" s="61"/>
      <c r="O26" s="63"/>
      <c r="P26" s="43"/>
      <c r="Q26" s="44"/>
      <c r="R26" s="45"/>
    </row>
    <row r="27" spans="1:18" s="46" customFormat="1" ht="9.6" customHeight="1">
      <c r="A27" s="48">
        <v>11</v>
      </c>
      <c r="B27" s="36">
        <f>IF($D27="","",VLOOKUP($D27,'[9]Girls Si Main Draw Prep'!$A$7:$P$22,15))</f>
        <v>0</v>
      </c>
      <c r="C27" s="36">
        <f>IF($D27="","",VLOOKUP($D27,'[9]Girls Si Main Draw Prep'!$A$7:$P$22,16))</f>
        <v>0</v>
      </c>
      <c r="D27" s="37">
        <v>8</v>
      </c>
      <c r="E27" s="36" t="str">
        <f>UPPER(IF($D27="","",VLOOKUP($D27,'[9]Girls Si Main Draw Prep'!$A$7:$P$22,2)))</f>
        <v>TRIPATHI</v>
      </c>
      <c r="F27" s="36" t="str">
        <f>IF($D27="","",VLOOKUP($D27,'[9]Girls Si Main Draw Prep'!$A$7:$P$22,3))</f>
        <v>MALLIKA</v>
      </c>
      <c r="G27" s="36"/>
      <c r="H27" s="36">
        <f>IF($D27="","",VLOOKUP($D27,'[9]Girls Si Main Draw Prep'!$A$7:$P$22,4))</f>
        <v>0</v>
      </c>
      <c r="I27" s="39"/>
      <c r="J27" s="40"/>
      <c r="K27" s="62"/>
      <c r="L27" s="40" t="s">
        <v>106</v>
      </c>
      <c r="M27" s="63"/>
      <c r="N27" s="61"/>
      <c r="O27" s="63"/>
      <c r="P27" s="43"/>
      <c r="Q27" s="44"/>
      <c r="R27" s="45"/>
    </row>
    <row r="28" spans="1:18" s="46" customFormat="1" ht="9.6" customHeight="1">
      <c r="A28" s="35"/>
      <c r="B28" s="49"/>
      <c r="C28" s="49"/>
      <c r="D28" s="57"/>
      <c r="E28" s="40"/>
      <c r="F28" s="40"/>
      <c r="G28" s="50"/>
      <c r="H28" s="51" t="s">
        <v>13</v>
      </c>
      <c r="I28" s="52" t="s">
        <v>20</v>
      </c>
      <c r="J28" s="53" t="str">
        <f>UPPER(IF(OR(I28="a",I28="as"),E27,IF(OR(I28="b",I28="bs"),E29,)))</f>
        <v>RAMSUMAIR</v>
      </c>
      <c r="K28" s="64"/>
      <c r="L28" s="40"/>
      <c r="M28" s="63"/>
      <c r="N28" s="61"/>
      <c r="O28" s="63"/>
      <c r="P28" s="43"/>
      <c r="Q28" s="44"/>
      <c r="R28" s="45"/>
    </row>
    <row r="29" spans="1:18" s="46" customFormat="1" ht="9.6" customHeight="1">
      <c r="A29" s="35">
        <v>12</v>
      </c>
      <c r="B29" s="36">
        <f>IF($D29="","",VLOOKUP($D29,'[9]Girls Si Main Draw Prep'!$A$7:$P$22,15))</f>
        <v>0</v>
      </c>
      <c r="C29" s="36">
        <f>IF($D29="","",VLOOKUP($D29,'[9]Girls Si Main Draw Prep'!$A$7:$P$22,16))</f>
        <v>0</v>
      </c>
      <c r="D29" s="37">
        <v>4</v>
      </c>
      <c r="E29" s="38" t="str">
        <f>UPPER(IF($D29="","",VLOOKUP($D29,'[9]Girls Si Main Draw Prep'!$A$7:$P$22,2)))</f>
        <v>RAMSUMAIR</v>
      </c>
      <c r="F29" s="38" t="str">
        <f>IF($D29="","",VLOOKUP($D29,'[9]Girls Si Main Draw Prep'!$A$7:$P$22,3))</f>
        <v>CELINE</v>
      </c>
      <c r="G29" s="38"/>
      <c r="H29" s="38">
        <f>IF($D29="","",VLOOKUP($D29,'[9]Girls Si Main Draw Prep'!$A$7:$P$22,4))</f>
        <v>0</v>
      </c>
      <c r="I29" s="65"/>
      <c r="J29" s="40" t="s">
        <v>102</v>
      </c>
      <c r="K29" s="40"/>
      <c r="L29" s="40"/>
      <c r="M29" s="63"/>
      <c r="N29" s="61"/>
      <c r="O29" s="63"/>
      <c r="P29" s="43"/>
      <c r="Q29" s="44"/>
      <c r="R29" s="45"/>
    </row>
    <row r="30" spans="1:18" s="46" customFormat="1" ht="9.6" customHeight="1">
      <c r="A30" s="48"/>
      <c r="B30" s="49"/>
      <c r="C30" s="49"/>
      <c r="D30" s="57"/>
      <c r="E30" s="40"/>
      <c r="F30" s="40"/>
      <c r="G30" s="50"/>
      <c r="H30" s="66"/>
      <c r="I30" s="58"/>
      <c r="J30" s="40"/>
      <c r="K30" s="40"/>
      <c r="L30" s="51" t="s">
        <v>13</v>
      </c>
      <c r="M30" s="59" t="s">
        <v>53</v>
      </c>
      <c r="N30" s="53" t="str">
        <f>UPPER(IF(OR(M30="a",M30="as"),L26,IF(OR(M30="b",M30="bs"),L34,)))</f>
        <v>FITZWILLIAM</v>
      </c>
      <c r="O30" s="71"/>
      <c r="P30" s="43"/>
      <c r="Q30" s="44"/>
      <c r="R30" s="45"/>
    </row>
    <row r="31" spans="1:18" s="46" customFormat="1" ht="9.6" customHeight="1">
      <c r="A31" s="48">
        <v>13</v>
      </c>
      <c r="B31" s="36">
        <f>IF($D31="","",VLOOKUP($D31,'[9]Girls Si Main Draw Prep'!$A$7:$P$22,15))</f>
        <v>0</v>
      </c>
      <c r="C31" s="36">
        <f>IF($D31="","",VLOOKUP($D31,'[9]Girls Si Main Draw Prep'!$A$7:$P$22,16))</f>
        <v>0</v>
      </c>
      <c r="D31" s="37">
        <v>5</v>
      </c>
      <c r="E31" s="36" t="str">
        <f>UPPER(IF($D31="","",VLOOKUP($D31,'[9]Girls Si Main Draw Prep'!$A$7:$P$22,2)))</f>
        <v>AMMON</v>
      </c>
      <c r="F31" s="36" t="str">
        <f>IF($D31="","",VLOOKUP($D31,'[9]Girls Si Main Draw Prep'!$A$7:$P$22,3))</f>
        <v>JONI MAE</v>
      </c>
      <c r="G31" s="36"/>
      <c r="H31" s="36">
        <f>IF($D31="","",VLOOKUP($D31,'[9]Girls Si Main Draw Prep'!$A$7:$P$22,4))</f>
        <v>0</v>
      </c>
      <c r="I31" s="67"/>
      <c r="J31" s="40"/>
      <c r="K31" s="40"/>
      <c r="L31" s="40"/>
      <c r="M31" s="63"/>
      <c r="N31" s="40" t="s">
        <v>211</v>
      </c>
      <c r="O31" s="61"/>
      <c r="P31" s="43"/>
      <c r="Q31" s="44"/>
      <c r="R31" s="45"/>
    </row>
    <row r="32" spans="1:18" s="46" customFormat="1" ht="9.6" customHeight="1">
      <c r="A32" s="48"/>
      <c r="B32" s="49"/>
      <c r="C32" s="49"/>
      <c r="D32" s="57"/>
      <c r="E32" s="40"/>
      <c r="F32" s="40"/>
      <c r="G32" s="50"/>
      <c r="H32" s="51" t="s">
        <v>13</v>
      </c>
      <c r="I32" s="52" t="s">
        <v>65</v>
      </c>
      <c r="J32" s="53" t="str">
        <f>UPPER(IF(OR(I32="a",I32="as"),E31,IF(OR(I32="b",I32="bs"),E33,)))</f>
        <v>FITZWILLIAM</v>
      </c>
      <c r="K32" s="53"/>
      <c r="L32" s="40"/>
      <c r="M32" s="63"/>
      <c r="N32" s="61"/>
      <c r="O32" s="61"/>
      <c r="P32" s="43"/>
      <c r="Q32" s="44"/>
      <c r="R32" s="45"/>
    </row>
    <row r="33" spans="1:18" s="46" customFormat="1" ht="9.6" customHeight="1">
      <c r="A33" s="48">
        <v>14</v>
      </c>
      <c r="B33" s="36">
        <f>IF($D33="","",VLOOKUP($D33,'[9]Girls Si Main Draw Prep'!$A$7:$P$22,15))</f>
        <v>0</v>
      </c>
      <c r="C33" s="36">
        <f>IF($D33="","",VLOOKUP($D33,'[9]Girls Si Main Draw Prep'!$A$7:$P$22,16))</f>
        <v>0</v>
      </c>
      <c r="D33" s="37">
        <v>6</v>
      </c>
      <c r="E33" s="36" t="str">
        <f>UPPER(IF($D33="","",VLOOKUP($D33,'[9]Girls Si Main Draw Prep'!$A$7:$P$22,2)))</f>
        <v>FITZWILLIAM</v>
      </c>
      <c r="F33" s="36" t="str">
        <f>IF($D33="","",VLOOKUP($D33,'[9]Girls Si Main Draw Prep'!$A$7:$P$22,3))</f>
        <v>SHAUNA</v>
      </c>
      <c r="G33" s="36"/>
      <c r="H33" s="36">
        <f>IF($D33="","",VLOOKUP($D33,'[9]Girls Si Main Draw Prep'!$A$7:$P$22,4))</f>
        <v>0</v>
      </c>
      <c r="I33" s="55"/>
      <c r="J33" s="40"/>
      <c r="K33" s="56"/>
      <c r="L33" s="40"/>
      <c r="M33" s="63"/>
      <c r="N33" s="61"/>
      <c r="O33" s="61"/>
      <c r="P33" s="43"/>
      <c r="Q33" s="44"/>
      <c r="R33" s="45"/>
    </row>
    <row r="34" spans="1:18" s="46" customFormat="1" ht="9.6" customHeight="1">
      <c r="A34" s="48"/>
      <c r="B34" s="49"/>
      <c r="C34" s="49"/>
      <c r="D34" s="57"/>
      <c r="E34" s="40"/>
      <c r="F34" s="40"/>
      <c r="G34" s="50"/>
      <c r="H34" s="40"/>
      <c r="I34" s="58"/>
      <c r="J34" s="51" t="s">
        <v>13</v>
      </c>
      <c r="K34" s="59" t="s">
        <v>18</v>
      </c>
      <c r="L34" s="53" t="str">
        <f>UPPER(IF(OR(K34="a",K34="as"),J32,IF(OR(K34="b",K34="bs"),J36,)))</f>
        <v>FITZWILLIAM</v>
      </c>
      <c r="M34" s="71"/>
      <c r="N34" s="61"/>
      <c r="O34" s="61"/>
      <c r="P34" s="43"/>
      <c r="Q34" s="44"/>
      <c r="R34" s="45"/>
    </row>
    <row r="35" spans="1:18" s="46" customFormat="1" ht="9.6" customHeight="1">
      <c r="A35" s="48">
        <v>15</v>
      </c>
      <c r="B35" s="36">
        <f>IF($D35="","",VLOOKUP($D35,'[9]Girls Si Main Draw Prep'!$A$7:$P$22,15))</f>
        <v>0</v>
      </c>
      <c r="C35" s="36">
        <f>IF($D35="","",VLOOKUP($D35,'[9]Girls Si Main Draw Prep'!$A$7:$P$22,16))</f>
        <v>0</v>
      </c>
      <c r="D35" s="37">
        <v>16</v>
      </c>
      <c r="E35" s="36" t="str">
        <f>UPPER(IF($D35="","",VLOOKUP($D35,'[9]Girls Si Main Draw Prep'!$A$7:$P$22,2)))</f>
        <v>BYE</v>
      </c>
      <c r="F35" s="36">
        <f>IF($D35="","",VLOOKUP($D35,'[9]Girls Si Main Draw Prep'!$A$7:$P$22,3))</f>
        <v>0</v>
      </c>
      <c r="G35" s="36"/>
      <c r="H35" s="36">
        <f>IF($D35="","",VLOOKUP($D35,'[9]Girls Si Main Draw Prep'!$A$7:$P$22,4))</f>
        <v>0</v>
      </c>
      <c r="I35" s="39"/>
      <c r="J35" s="40"/>
      <c r="K35" s="62"/>
      <c r="L35" s="40" t="s">
        <v>124</v>
      </c>
      <c r="M35" s="61"/>
      <c r="N35" s="61"/>
      <c r="O35" s="61"/>
      <c r="P35" s="43"/>
      <c r="Q35" s="44"/>
      <c r="R35" s="45"/>
    </row>
    <row r="36" spans="1:18" s="46" customFormat="1" ht="9.6" customHeight="1">
      <c r="A36" s="48"/>
      <c r="B36" s="49"/>
      <c r="C36" s="49"/>
      <c r="D36" s="49"/>
      <c r="E36" s="40"/>
      <c r="F36" s="40"/>
      <c r="G36" s="50"/>
      <c r="H36" s="51" t="s">
        <v>13</v>
      </c>
      <c r="I36" s="52" t="s">
        <v>65</v>
      </c>
      <c r="J36" s="53" t="str">
        <f>UPPER(IF(OR(I36="a",I36="as"),E35,IF(OR(I36="b",I36="bs"),E37,)))</f>
        <v>CHIN CHOY</v>
      </c>
      <c r="K36" s="64"/>
      <c r="L36" s="40"/>
      <c r="M36" s="61"/>
      <c r="N36" s="61"/>
      <c r="O36" s="61"/>
      <c r="P36" s="43"/>
      <c r="Q36" s="44"/>
      <c r="R36" s="45"/>
    </row>
    <row r="37" spans="1:18" s="46" customFormat="1" ht="9.6" customHeight="1">
      <c r="A37" s="35">
        <v>16</v>
      </c>
      <c r="B37" s="36">
        <f>IF($D37="","",VLOOKUP($D37,'[9]Girls Si Main Draw Prep'!$A$7:$P$22,15))</f>
        <v>0</v>
      </c>
      <c r="C37" s="36">
        <f>IF($D37="","",VLOOKUP($D37,'[9]Girls Si Main Draw Prep'!$A$7:$P$22,16))</f>
        <v>0</v>
      </c>
      <c r="D37" s="37">
        <v>2</v>
      </c>
      <c r="E37" s="38" t="str">
        <f>UPPER(IF($D37="","",VLOOKUP($D37,'[9]Girls Si Main Draw Prep'!$A$7:$P$22,2)))</f>
        <v>CHIN CHOY</v>
      </c>
      <c r="F37" s="38" t="str">
        <f>IF($D37="","",VLOOKUP($D37,'[9]Girls Si Main Draw Prep'!$A$7:$P$22,3))</f>
        <v>CHEYENNE</v>
      </c>
      <c r="G37" s="36"/>
      <c r="H37" s="38">
        <f>IF($D37="","",VLOOKUP($D37,'[9]Girls Si Main Draw Prep'!$A$7:$P$22,4))</f>
        <v>0</v>
      </c>
      <c r="I37" s="65"/>
      <c r="J37" s="40"/>
      <c r="K37" s="40"/>
      <c r="L37" s="40"/>
      <c r="M37" s="61"/>
      <c r="N37" s="61"/>
      <c r="O37" s="61"/>
      <c r="P37" s="43"/>
      <c r="Q37" s="44"/>
      <c r="R37" s="45"/>
    </row>
    <row r="38" spans="1:18" s="46" customFormat="1" ht="9.6" customHeight="1">
      <c r="A38" s="72"/>
      <c r="B38" s="49"/>
      <c r="C38" s="49"/>
      <c r="D38" s="49"/>
      <c r="E38" s="66"/>
      <c r="F38" s="66"/>
      <c r="G38" s="73"/>
      <c r="H38" s="40"/>
      <c r="I38" s="58"/>
      <c r="J38" s="40"/>
      <c r="K38" s="40"/>
      <c r="L38" s="40"/>
      <c r="M38" s="61"/>
      <c r="N38" s="61"/>
      <c r="O38" s="61"/>
      <c r="P38" s="43"/>
      <c r="Q38" s="44"/>
      <c r="R38" s="45"/>
    </row>
    <row r="39" spans="1:18" s="46" customFormat="1" ht="9.6" customHeight="1">
      <c r="A39" s="74"/>
      <c r="B39" s="75"/>
      <c r="C39" s="75"/>
      <c r="D39" s="49"/>
      <c r="E39" s="75"/>
      <c r="F39" s="75"/>
      <c r="G39" s="75"/>
      <c r="H39" s="75"/>
      <c r="I39" s="49"/>
      <c r="J39" s="75"/>
      <c r="K39" s="75"/>
      <c r="L39" s="75"/>
      <c r="M39" s="76"/>
      <c r="N39" s="76"/>
      <c r="O39" s="76"/>
      <c r="P39" s="43"/>
      <c r="Q39" s="44"/>
      <c r="R39" s="45"/>
    </row>
    <row r="40" spans="1:18" s="46" customFormat="1" ht="9.6" hidden="1" customHeight="1">
      <c r="A40" s="72"/>
      <c r="B40" s="49"/>
      <c r="C40" s="49"/>
      <c r="D40" s="49"/>
      <c r="E40" s="75"/>
      <c r="F40" s="75"/>
      <c r="H40" s="77"/>
      <c r="I40" s="49"/>
      <c r="J40" s="75"/>
      <c r="K40" s="75"/>
      <c r="L40" s="75"/>
      <c r="M40" s="76"/>
      <c r="N40" s="76"/>
      <c r="O40" s="76"/>
      <c r="P40" s="43"/>
      <c r="Q40" s="44"/>
      <c r="R40" s="45"/>
    </row>
    <row r="41" spans="1:18" s="46" customFormat="1" ht="9.6" hidden="1" customHeight="1">
      <c r="A41" s="72"/>
      <c r="B41" s="75"/>
      <c r="C41" s="75"/>
      <c r="D41" s="49"/>
      <c r="E41" s="75"/>
      <c r="F41" s="75"/>
      <c r="G41" s="75"/>
      <c r="H41" s="75"/>
      <c r="I41" s="49"/>
      <c r="J41" s="75"/>
      <c r="K41" s="78"/>
      <c r="L41" s="75"/>
      <c r="M41" s="76"/>
      <c r="N41" s="76"/>
      <c r="O41" s="76"/>
      <c r="P41" s="43"/>
      <c r="Q41" s="44"/>
      <c r="R41" s="45"/>
    </row>
    <row r="42" spans="1:18" s="46" customFormat="1" ht="9.6" hidden="1" customHeight="1">
      <c r="A42" s="72"/>
      <c r="B42" s="49"/>
      <c r="C42" s="49"/>
      <c r="D42" s="49"/>
      <c r="E42" s="75"/>
      <c r="F42" s="75"/>
      <c r="H42" s="75"/>
      <c r="I42" s="49"/>
      <c r="J42" s="77"/>
      <c r="K42" s="49"/>
      <c r="L42" s="75"/>
      <c r="M42" s="76"/>
      <c r="N42" s="76"/>
      <c r="O42" s="76"/>
      <c r="P42" s="43"/>
      <c r="Q42" s="44"/>
      <c r="R42" s="45"/>
    </row>
    <row r="43" spans="1:18" s="46" customFormat="1" ht="9.6" hidden="1" customHeight="1">
      <c r="A43" s="72"/>
      <c r="B43" s="75"/>
      <c r="C43" s="75"/>
      <c r="D43" s="49"/>
      <c r="E43" s="75"/>
      <c r="F43" s="75"/>
      <c r="G43" s="75"/>
      <c r="H43" s="75"/>
      <c r="I43" s="49"/>
      <c r="J43" s="75"/>
      <c r="K43" s="75"/>
      <c r="L43" s="75"/>
      <c r="M43" s="76"/>
      <c r="N43" s="76"/>
      <c r="O43" s="76"/>
      <c r="P43" s="43"/>
      <c r="Q43" s="44"/>
      <c r="R43" s="79"/>
    </row>
    <row r="44" spans="1:18" s="46" customFormat="1" ht="9.6" hidden="1" customHeight="1">
      <c r="A44" s="72"/>
      <c r="B44" s="49"/>
      <c r="C44" s="49"/>
      <c r="D44" s="49"/>
      <c r="E44" s="75"/>
      <c r="F44" s="75"/>
      <c r="H44" s="77"/>
      <c r="I44" s="49"/>
      <c r="J44" s="75"/>
      <c r="K44" s="75"/>
      <c r="L44" s="75"/>
      <c r="M44" s="76"/>
      <c r="N44" s="76"/>
      <c r="O44" s="76"/>
      <c r="P44" s="43"/>
      <c r="Q44" s="44"/>
      <c r="R44" s="45"/>
    </row>
    <row r="45" spans="1:18" s="46" customFormat="1" ht="9.6" hidden="1" customHeight="1">
      <c r="A45" s="72"/>
      <c r="B45" s="75"/>
      <c r="C45" s="75"/>
      <c r="D45" s="49"/>
      <c r="E45" s="75"/>
      <c r="F45" s="75"/>
      <c r="G45" s="75"/>
      <c r="H45" s="75"/>
      <c r="I45" s="49"/>
      <c r="J45" s="75"/>
      <c r="K45" s="75"/>
      <c r="L45" s="75"/>
      <c r="M45" s="76"/>
      <c r="N45" s="76"/>
      <c r="O45" s="76"/>
      <c r="P45" s="43"/>
      <c r="Q45" s="44"/>
      <c r="R45" s="45"/>
    </row>
    <row r="46" spans="1:18" s="46" customFormat="1" ht="9.6" hidden="1" customHeight="1">
      <c r="A46" s="72"/>
      <c r="B46" s="49"/>
      <c r="C46" s="49"/>
      <c r="D46" s="49"/>
      <c r="E46" s="75"/>
      <c r="F46" s="75"/>
      <c r="H46" s="75"/>
      <c r="I46" s="49"/>
      <c r="J46" s="75"/>
      <c r="K46" s="75"/>
      <c r="L46" s="77"/>
      <c r="M46" s="49"/>
      <c r="N46" s="75"/>
      <c r="O46" s="76"/>
      <c r="P46" s="43"/>
      <c r="Q46" s="44"/>
      <c r="R46" s="45"/>
    </row>
    <row r="47" spans="1:18" s="46" customFormat="1" ht="9.6" hidden="1" customHeight="1">
      <c r="A47" s="72"/>
      <c r="B47" s="75"/>
      <c r="C47" s="75"/>
      <c r="D47" s="49"/>
      <c r="E47" s="75"/>
      <c r="F47" s="75"/>
      <c r="G47" s="75"/>
      <c r="H47" s="75"/>
      <c r="I47" s="49"/>
      <c r="J47" s="75"/>
      <c r="K47" s="75"/>
      <c r="L47" s="75"/>
      <c r="M47" s="76"/>
      <c r="N47" s="75"/>
      <c r="O47" s="76"/>
      <c r="P47" s="43"/>
      <c r="Q47" s="44"/>
      <c r="R47" s="45"/>
    </row>
    <row r="48" spans="1:18" s="46" customFormat="1" ht="9.6" hidden="1" customHeight="1">
      <c r="A48" s="72"/>
      <c r="B48" s="49"/>
      <c r="C48" s="49"/>
      <c r="D48" s="49"/>
      <c r="E48" s="75"/>
      <c r="F48" s="75"/>
      <c r="H48" s="77"/>
      <c r="I48" s="49"/>
      <c r="J48" s="75"/>
      <c r="K48" s="75"/>
      <c r="L48" s="75"/>
      <c r="M48" s="76"/>
      <c r="N48" s="76"/>
      <c r="O48" s="76"/>
      <c r="P48" s="43"/>
      <c r="Q48" s="44"/>
      <c r="R48" s="45"/>
    </row>
    <row r="49" spans="1:18" s="46" customFormat="1" ht="9.6" hidden="1" customHeight="1">
      <c r="A49" s="72"/>
      <c r="B49" s="75"/>
      <c r="C49" s="75"/>
      <c r="D49" s="49"/>
      <c r="E49" s="75"/>
      <c r="F49" s="75"/>
      <c r="G49" s="75"/>
      <c r="H49" s="75"/>
      <c r="I49" s="49"/>
      <c r="J49" s="75"/>
      <c r="K49" s="78"/>
      <c r="L49" s="75"/>
      <c r="M49" s="76"/>
      <c r="N49" s="76"/>
      <c r="O49" s="76"/>
      <c r="P49" s="43"/>
      <c r="Q49" s="44"/>
      <c r="R49" s="45"/>
    </row>
    <row r="50" spans="1:18" s="46" customFormat="1" ht="9.6" hidden="1" customHeight="1">
      <c r="A50" s="72"/>
      <c r="B50" s="49"/>
      <c r="C50" s="49"/>
      <c r="D50" s="49"/>
      <c r="E50" s="75"/>
      <c r="F50" s="75"/>
      <c r="H50" s="75"/>
      <c r="I50" s="49"/>
      <c r="J50" s="77"/>
      <c r="K50" s="49"/>
      <c r="L50" s="75"/>
      <c r="M50" s="76"/>
      <c r="N50" s="76"/>
      <c r="O50" s="76"/>
      <c r="P50" s="43"/>
      <c r="Q50" s="44"/>
      <c r="R50" s="45"/>
    </row>
    <row r="51" spans="1:18" s="46" customFormat="1" ht="9.6" hidden="1" customHeight="1">
      <c r="A51" s="72"/>
      <c r="B51" s="75"/>
      <c r="C51" s="75"/>
      <c r="D51" s="49"/>
      <c r="E51" s="75"/>
      <c r="F51" s="75"/>
      <c r="G51" s="75"/>
      <c r="H51" s="75"/>
      <c r="I51" s="49"/>
      <c r="J51" s="75"/>
      <c r="K51" s="75"/>
      <c r="L51" s="75"/>
      <c r="M51" s="76"/>
      <c r="N51" s="76"/>
      <c r="O51" s="76"/>
      <c r="P51" s="43"/>
      <c r="Q51" s="44"/>
      <c r="R51" s="45"/>
    </row>
    <row r="52" spans="1:18" s="46" customFormat="1" ht="9.6" hidden="1" customHeight="1">
      <c r="A52" s="72"/>
      <c r="B52" s="49"/>
      <c r="C52" s="49"/>
      <c r="D52" s="49"/>
      <c r="E52" s="75"/>
      <c r="F52" s="75"/>
      <c r="H52" s="77"/>
      <c r="I52" s="49"/>
      <c r="J52" s="75"/>
      <c r="K52" s="75"/>
      <c r="L52" s="75"/>
      <c r="M52" s="76"/>
      <c r="N52" s="76"/>
      <c r="O52" s="76"/>
      <c r="P52" s="43"/>
      <c r="Q52" s="44"/>
      <c r="R52" s="45"/>
    </row>
    <row r="53" spans="1:18" s="46" customFormat="1" ht="9.6" hidden="1" customHeight="1">
      <c r="A53" s="74"/>
      <c r="B53" s="75"/>
      <c r="C53" s="75"/>
      <c r="D53" s="49"/>
      <c r="E53" s="75"/>
      <c r="F53" s="75"/>
      <c r="G53" s="75"/>
      <c r="H53" s="75"/>
      <c r="I53" s="49"/>
      <c r="J53" s="75"/>
      <c r="K53" s="75"/>
      <c r="L53" s="75"/>
      <c r="M53" s="75"/>
      <c r="N53" s="41"/>
      <c r="O53" s="41"/>
      <c r="P53" s="43"/>
      <c r="Q53" s="44"/>
      <c r="R53" s="45"/>
    </row>
    <row r="54" spans="1:18" s="46" customFormat="1" ht="9.6" hidden="1" customHeight="1">
      <c r="A54" s="72"/>
      <c r="B54" s="49"/>
      <c r="C54" s="49"/>
      <c r="D54" s="49"/>
      <c r="E54" s="66"/>
      <c r="F54" s="66"/>
      <c r="G54" s="73"/>
      <c r="H54" s="40"/>
      <c r="I54" s="58"/>
      <c r="J54" s="40"/>
      <c r="K54" s="40"/>
      <c r="L54" s="40"/>
      <c r="M54" s="61"/>
      <c r="N54" s="61"/>
      <c r="O54" s="61"/>
      <c r="P54" s="43"/>
      <c r="Q54" s="44"/>
      <c r="R54" s="45"/>
    </row>
    <row r="55" spans="1:18" s="46" customFormat="1" ht="9.6" hidden="1" customHeight="1">
      <c r="A55" s="74"/>
      <c r="B55" s="75"/>
      <c r="C55" s="75"/>
      <c r="D55" s="49"/>
      <c r="E55" s="75"/>
      <c r="F55" s="75"/>
      <c r="G55" s="75"/>
      <c r="H55" s="75"/>
      <c r="I55" s="49"/>
      <c r="J55" s="75"/>
      <c r="K55" s="75"/>
      <c r="L55" s="75"/>
      <c r="M55" s="76"/>
      <c r="N55" s="76"/>
      <c r="O55" s="76"/>
      <c r="P55" s="43"/>
      <c r="Q55" s="44"/>
      <c r="R55" s="45"/>
    </row>
    <row r="56" spans="1:18" s="46" customFormat="1" ht="9.6" hidden="1" customHeight="1">
      <c r="A56" s="72"/>
      <c r="B56" s="49"/>
      <c r="C56" s="49"/>
      <c r="D56" s="49"/>
      <c r="E56" s="75"/>
      <c r="F56" s="75"/>
      <c r="H56" s="77"/>
      <c r="I56" s="49"/>
      <c r="J56" s="75"/>
      <c r="K56" s="75"/>
      <c r="L56" s="75"/>
      <c r="M56" s="76"/>
      <c r="N56" s="76"/>
      <c r="O56" s="76"/>
      <c r="P56" s="43"/>
      <c r="Q56" s="44"/>
      <c r="R56" s="45"/>
    </row>
    <row r="57" spans="1:18" s="46" customFormat="1" ht="9.6" hidden="1" customHeight="1">
      <c r="A57" s="72"/>
      <c r="B57" s="75"/>
      <c r="C57" s="75"/>
      <c r="D57" s="49"/>
      <c r="E57" s="75"/>
      <c r="F57" s="75"/>
      <c r="G57" s="75"/>
      <c r="H57" s="75"/>
      <c r="I57" s="49"/>
      <c r="J57" s="75"/>
      <c r="K57" s="78"/>
      <c r="L57" s="75"/>
      <c r="M57" s="76"/>
      <c r="N57" s="76"/>
      <c r="O57" s="76"/>
      <c r="P57" s="43"/>
      <c r="Q57" s="44"/>
      <c r="R57" s="45"/>
    </row>
    <row r="58" spans="1:18" s="46" customFormat="1" ht="9.6" hidden="1" customHeight="1">
      <c r="A58" s="72"/>
      <c r="B58" s="49"/>
      <c r="C58" s="49"/>
      <c r="D58" s="49"/>
      <c r="E58" s="75"/>
      <c r="F58" s="75"/>
      <c r="H58" s="75"/>
      <c r="I58" s="49"/>
      <c r="J58" s="77"/>
      <c r="K58" s="49"/>
      <c r="L58" s="75"/>
      <c r="M58" s="76"/>
      <c r="N58" s="76"/>
      <c r="O58" s="76"/>
      <c r="P58" s="43"/>
      <c r="Q58" s="44"/>
      <c r="R58" s="45"/>
    </row>
    <row r="59" spans="1:18" s="46" customFormat="1" ht="9.6" hidden="1" customHeight="1">
      <c r="A59" s="72"/>
      <c r="B59" s="75"/>
      <c r="C59" s="75"/>
      <c r="D59" s="49"/>
      <c r="E59" s="75"/>
      <c r="F59" s="75"/>
      <c r="G59" s="75"/>
      <c r="H59" s="75"/>
      <c r="I59" s="49"/>
      <c r="J59" s="75"/>
      <c r="K59" s="75"/>
      <c r="L59" s="75"/>
      <c r="M59" s="76"/>
      <c r="N59" s="76"/>
      <c r="O59" s="76"/>
      <c r="P59" s="43"/>
      <c r="Q59" s="44"/>
      <c r="R59" s="79"/>
    </row>
    <row r="60" spans="1:18" s="46" customFormat="1" ht="9.6" hidden="1" customHeight="1">
      <c r="A60" s="72"/>
      <c r="B60" s="49"/>
      <c r="C60" s="49"/>
      <c r="D60" s="49"/>
      <c r="E60" s="75"/>
      <c r="F60" s="75"/>
      <c r="H60" s="77"/>
      <c r="I60" s="49"/>
      <c r="J60" s="75"/>
      <c r="K60" s="75"/>
      <c r="L60" s="75"/>
      <c r="M60" s="76"/>
      <c r="N60" s="76"/>
      <c r="O60" s="76"/>
      <c r="P60" s="43"/>
      <c r="Q60" s="44"/>
      <c r="R60" s="45"/>
    </row>
    <row r="61" spans="1:18" s="46" customFormat="1" ht="9.6" hidden="1" customHeight="1">
      <c r="A61" s="72"/>
      <c r="B61" s="75"/>
      <c r="C61" s="75"/>
      <c r="D61" s="49"/>
      <c r="E61" s="75"/>
      <c r="F61" s="75"/>
      <c r="G61" s="75"/>
      <c r="H61" s="75"/>
      <c r="I61" s="49"/>
      <c r="J61" s="75"/>
      <c r="K61" s="75"/>
      <c r="L61" s="75"/>
      <c r="M61" s="76"/>
      <c r="N61" s="76"/>
      <c r="O61" s="76"/>
      <c r="P61" s="43"/>
      <c r="Q61" s="44"/>
      <c r="R61" s="45"/>
    </row>
    <row r="62" spans="1:18" s="46" customFormat="1" ht="9.6" hidden="1" customHeight="1">
      <c r="A62" s="72"/>
      <c r="B62" s="49"/>
      <c r="C62" s="49"/>
      <c r="D62" s="49"/>
      <c r="E62" s="75"/>
      <c r="F62" s="75"/>
      <c r="H62" s="75"/>
      <c r="I62" s="49"/>
      <c r="J62" s="75"/>
      <c r="K62" s="75"/>
      <c r="L62" s="77"/>
      <c r="M62" s="49"/>
      <c r="N62" s="75"/>
      <c r="O62" s="76"/>
      <c r="P62" s="43"/>
      <c r="Q62" s="44"/>
      <c r="R62" s="45"/>
    </row>
    <row r="63" spans="1:18" s="46" customFormat="1" ht="9.6" hidden="1" customHeight="1">
      <c r="A63" s="72"/>
      <c r="B63" s="75"/>
      <c r="C63" s="75"/>
      <c r="D63" s="49"/>
      <c r="E63" s="75"/>
      <c r="F63" s="75"/>
      <c r="G63" s="75"/>
      <c r="H63" s="75"/>
      <c r="I63" s="49"/>
      <c r="J63" s="75"/>
      <c r="K63" s="75"/>
      <c r="L63" s="75"/>
      <c r="M63" s="76"/>
      <c r="N63" s="75"/>
      <c r="O63" s="76"/>
      <c r="P63" s="43"/>
      <c r="Q63" s="44"/>
      <c r="R63" s="45"/>
    </row>
    <row r="64" spans="1:18" s="46" customFormat="1" ht="9.6" hidden="1" customHeight="1">
      <c r="A64" s="72"/>
      <c r="B64" s="49"/>
      <c r="C64" s="49"/>
      <c r="D64" s="49"/>
      <c r="E64" s="75"/>
      <c r="F64" s="75"/>
      <c r="H64" s="77"/>
      <c r="I64" s="49"/>
      <c r="J64" s="75"/>
      <c r="K64" s="75"/>
      <c r="L64" s="75"/>
      <c r="M64" s="76"/>
      <c r="N64" s="76"/>
      <c r="O64" s="76"/>
      <c r="P64" s="43"/>
      <c r="Q64" s="44"/>
      <c r="R64" s="45"/>
    </row>
    <row r="65" spans="1:18" s="46" customFormat="1" ht="9.6" hidden="1" customHeight="1">
      <c r="A65" s="72"/>
      <c r="B65" s="75"/>
      <c r="C65" s="75"/>
      <c r="D65" s="49"/>
      <c r="E65" s="75"/>
      <c r="F65" s="75"/>
      <c r="G65" s="75"/>
      <c r="H65" s="75"/>
      <c r="I65" s="49"/>
      <c r="J65" s="75"/>
      <c r="K65" s="78"/>
      <c r="L65" s="75"/>
      <c r="M65" s="76"/>
      <c r="N65" s="76"/>
      <c r="O65" s="76"/>
      <c r="P65" s="43"/>
      <c r="Q65" s="44"/>
      <c r="R65" s="45"/>
    </row>
    <row r="66" spans="1:18" s="46" customFormat="1" ht="9.6" hidden="1" customHeight="1">
      <c r="A66" s="72"/>
      <c r="B66" s="49"/>
      <c r="C66" s="49"/>
      <c r="D66" s="49"/>
      <c r="E66" s="75"/>
      <c r="F66" s="75"/>
      <c r="H66" s="75"/>
      <c r="I66" s="49"/>
      <c r="J66" s="77"/>
      <c r="K66" s="49"/>
      <c r="L66" s="75"/>
      <c r="M66" s="76"/>
      <c r="N66" s="76"/>
      <c r="O66" s="76"/>
      <c r="P66" s="43"/>
      <c r="Q66" s="44"/>
      <c r="R66" s="45"/>
    </row>
    <row r="67" spans="1:18" s="46" customFormat="1" ht="9.6" hidden="1" customHeight="1">
      <c r="A67" s="72"/>
      <c r="B67" s="75"/>
      <c r="C67" s="75"/>
      <c r="D67" s="49"/>
      <c r="E67" s="75"/>
      <c r="F67" s="75"/>
      <c r="G67" s="75"/>
      <c r="H67" s="75"/>
      <c r="I67" s="49"/>
      <c r="J67" s="75"/>
      <c r="K67" s="75"/>
      <c r="L67" s="75"/>
      <c r="M67" s="76"/>
      <c r="N67" s="76"/>
      <c r="O67" s="76"/>
      <c r="P67" s="43"/>
      <c r="Q67" s="44"/>
      <c r="R67" s="45"/>
    </row>
    <row r="68" spans="1:18" s="46" customFormat="1" ht="9.6" hidden="1" customHeight="1">
      <c r="A68" s="72"/>
      <c r="B68" s="49"/>
      <c r="C68" s="49"/>
      <c r="D68" s="49"/>
      <c r="E68" s="75"/>
      <c r="F68" s="75"/>
      <c r="H68" s="77"/>
      <c r="I68" s="49"/>
      <c r="J68" s="75"/>
      <c r="K68" s="75"/>
      <c r="L68" s="75"/>
      <c r="M68" s="76"/>
      <c r="N68" s="76"/>
      <c r="O68" s="76"/>
      <c r="P68" s="43"/>
      <c r="Q68" s="44"/>
      <c r="R68" s="45"/>
    </row>
    <row r="69" spans="1:18" s="46" customFormat="1" ht="9.6" customHeight="1">
      <c r="A69" s="74"/>
      <c r="B69" s="75"/>
      <c r="C69" s="75"/>
      <c r="D69" s="49"/>
      <c r="E69" s="75"/>
      <c r="F69" s="75"/>
      <c r="G69" s="75"/>
      <c r="H69" s="75"/>
      <c r="I69" s="49"/>
      <c r="J69" s="75"/>
      <c r="K69" s="75"/>
      <c r="L69" s="75"/>
      <c r="M69" s="75"/>
      <c r="N69" s="41"/>
      <c r="O69" s="41"/>
      <c r="P69" s="43"/>
      <c r="Q69" s="44"/>
      <c r="R69" s="45"/>
    </row>
    <row r="70" spans="1:18" s="86" customFormat="1" ht="6.75" customHeight="1">
      <c r="A70" s="80"/>
      <c r="B70" s="80"/>
      <c r="C70" s="80"/>
      <c r="D70" s="80"/>
      <c r="E70" s="81"/>
      <c r="F70" s="81"/>
      <c r="G70" s="81"/>
      <c r="H70" s="81"/>
      <c r="I70" s="82"/>
      <c r="J70" s="83"/>
      <c r="K70" s="84"/>
      <c r="L70" s="83"/>
      <c r="M70" s="84"/>
      <c r="N70" s="83"/>
      <c r="O70" s="84"/>
      <c r="P70" s="83"/>
      <c r="Q70" s="84"/>
      <c r="R70" s="85"/>
    </row>
    <row r="71" spans="1:18" s="99" customFormat="1" ht="10.5" customHeight="1">
      <c r="A71" s="87" t="s">
        <v>23</v>
      </c>
      <c r="B71" s="88"/>
      <c r="C71" s="89"/>
      <c r="D71" s="90" t="s">
        <v>24</v>
      </c>
      <c r="E71" s="91" t="s">
        <v>25</v>
      </c>
      <c r="F71" s="90"/>
      <c r="G71" s="92"/>
      <c r="H71" s="93"/>
      <c r="I71" s="90" t="s">
        <v>24</v>
      </c>
      <c r="J71" s="91" t="s">
        <v>26</v>
      </c>
      <c r="K71" s="94"/>
      <c r="L71" s="91" t="s">
        <v>27</v>
      </c>
      <c r="M71" s="95"/>
      <c r="N71" s="96" t="s">
        <v>28</v>
      </c>
      <c r="O71" s="96"/>
      <c r="P71" s="97"/>
      <c r="Q71" s="98"/>
    </row>
    <row r="72" spans="1:18" s="99" customFormat="1" ht="9" customHeight="1">
      <c r="A72" s="100" t="s">
        <v>29</v>
      </c>
      <c r="B72" s="101"/>
      <c r="C72" s="102"/>
      <c r="D72" s="103">
        <v>1</v>
      </c>
      <c r="E72" s="104" t="str">
        <f>IF(D72&gt;$Q$79,,UPPER(VLOOKUP(D72,'[9]Girls Si Main Draw Prep'!$A$7:$R$134,2)))</f>
        <v>TRESTRAIL</v>
      </c>
      <c r="F72" s="105"/>
      <c r="G72" s="104"/>
      <c r="H72" s="106"/>
      <c r="I72" s="107" t="s">
        <v>30</v>
      </c>
      <c r="J72" s="101"/>
      <c r="K72" s="108"/>
      <c r="L72" s="101"/>
      <c r="M72" s="109"/>
      <c r="N72" s="110" t="s">
        <v>31</v>
      </c>
      <c r="O72" s="111"/>
      <c r="P72" s="111"/>
      <c r="Q72" s="112"/>
    </row>
    <row r="73" spans="1:18" s="99" customFormat="1" ht="9" customHeight="1">
      <c r="A73" s="100" t="s">
        <v>32</v>
      </c>
      <c r="B73" s="101"/>
      <c r="C73" s="102"/>
      <c r="D73" s="103">
        <v>2</v>
      </c>
      <c r="E73" s="104" t="str">
        <f>IF(D73&gt;$Q$79,,UPPER(VLOOKUP(D73,'[9]Girls Si Main Draw Prep'!$A$7:$R$134,2)))</f>
        <v>CHIN CHOY</v>
      </c>
      <c r="F73" s="105"/>
      <c r="G73" s="104"/>
      <c r="H73" s="106"/>
      <c r="I73" s="107" t="s">
        <v>33</v>
      </c>
      <c r="J73" s="101"/>
      <c r="K73" s="108"/>
      <c r="L73" s="101"/>
      <c r="M73" s="109"/>
      <c r="N73" s="113"/>
      <c r="O73" s="114"/>
      <c r="P73" s="115"/>
      <c r="Q73" s="116"/>
    </row>
    <row r="74" spans="1:18" s="99" customFormat="1" ht="9" customHeight="1">
      <c r="A74" s="117" t="s">
        <v>34</v>
      </c>
      <c r="B74" s="115"/>
      <c r="C74" s="118"/>
      <c r="D74" s="103">
        <v>3</v>
      </c>
      <c r="E74" s="104" t="str">
        <f>IF(D74&gt;$Q$79,,UPPER(VLOOKUP(D74,'[9]Girls Si Main Draw Prep'!$A$7:$R$134,2)))</f>
        <v>KING</v>
      </c>
      <c r="F74" s="105"/>
      <c r="G74" s="104"/>
      <c r="H74" s="106"/>
      <c r="I74" s="107" t="s">
        <v>35</v>
      </c>
      <c r="J74" s="101"/>
      <c r="K74" s="108"/>
      <c r="L74" s="101"/>
      <c r="M74" s="109"/>
      <c r="N74" s="110" t="s">
        <v>36</v>
      </c>
      <c r="O74" s="111"/>
      <c r="P74" s="111"/>
      <c r="Q74" s="112"/>
    </row>
    <row r="75" spans="1:18" s="99" customFormat="1" ht="9" customHeight="1">
      <c r="A75" s="119"/>
      <c r="B75" s="26"/>
      <c r="C75" s="120"/>
      <c r="D75" s="103">
        <v>4</v>
      </c>
      <c r="E75" s="104" t="str">
        <f>IF(D75&gt;$Q$79,,UPPER(VLOOKUP(D75,'[9]Girls Si Main Draw Prep'!$A$7:$R$134,2)))</f>
        <v>RAMSUMAIR</v>
      </c>
      <c r="F75" s="105"/>
      <c r="G75" s="104"/>
      <c r="H75" s="106"/>
      <c r="I75" s="107" t="s">
        <v>37</v>
      </c>
      <c r="J75" s="101"/>
      <c r="K75" s="108"/>
      <c r="L75" s="101"/>
      <c r="M75" s="109"/>
      <c r="N75" s="101"/>
      <c r="O75" s="108"/>
      <c r="P75" s="101"/>
      <c r="Q75" s="109"/>
    </row>
    <row r="76" spans="1:18" s="99" customFormat="1" ht="9" customHeight="1">
      <c r="A76" s="121" t="s">
        <v>38</v>
      </c>
      <c r="B76" s="122"/>
      <c r="C76" s="123"/>
      <c r="D76" s="103"/>
      <c r="E76" s="104"/>
      <c r="F76" s="105"/>
      <c r="G76" s="104"/>
      <c r="H76" s="106"/>
      <c r="I76" s="107" t="s">
        <v>39</v>
      </c>
      <c r="J76" s="101"/>
      <c r="K76" s="108"/>
      <c r="L76" s="101"/>
      <c r="M76" s="109"/>
      <c r="N76" s="115"/>
      <c r="O76" s="114"/>
      <c r="P76" s="115"/>
      <c r="Q76" s="116"/>
    </row>
    <row r="77" spans="1:18" s="99" customFormat="1" ht="9" customHeight="1">
      <c r="A77" s="100" t="s">
        <v>29</v>
      </c>
      <c r="B77" s="101"/>
      <c r="C77" s="102"/>
      <c r="D77" s="103"/>
      <c r="E77" s="104"/>
      <c r="F77" s="105"/>
      <c r="G77" s="104"/>
      <c r="H77" s="106"/>
      <c r="I77" s="107" t="s">
        <v>40</v>
      </c>
      <c r="J77" s="101"/>
      <c r="K77" s="108"/>
      <c r="L77" s="101"/>
      <c r="M77" s="109"/>
      <c r="N77" s="110" t="s">
        <v>41</v>
      </c>
      <c r="O77" s="111"/>
      <c r="P77" s="111"/>
      <c r="Q77" s="112"/>
    </row>
    <row r="78" spans="1:18" s="99" customFormat="1" ht="9" customHeight="1">
      <c r="A78" s="100" t="s">
        <v>42</v>
      </c>
      <c r="B78" s="101"/>
      <c r="C78" s="124"/>
      <c r="D78" s="103"/>
      <c r="E78" s="104"/>
      <c r="F78" s="105"/>
      <c r="G78" s="104"/>
      <c r="H78" s="106"/>
      <c r="I78" s="107" t="s">
        <v>43</v>
      </c>
      <c r="J78" s="101"/>
      <c r="K78" s="108"/>
      <c r="L78" s="101"/>
      <c r="M78" s="109"/>
      <c r="N78" s="101"/>
      <c r="O78" s="108"/>
      <c r="P78" s="101"/>
      <c r="Q78" s="109"/>
    </row>
    <row r="79" spans="1:18" s="99" customFormat="1" ht="9" customHeight="1">
      <c r="A79" s="117" t="s">
        <v>44</v>
      </c>
      <c r="B79" s="115"/>
      <c r="C79" s="125"/>
      <c r="D79" s="126"/>
      <c r="E79" s="127"/>
      <c r="F79" s="128"/>
      <c r="G79" s="127"/>
      <c r="H79" s="129"/>
      <c r="I79" s="130" t="s">
        <v>45</v>
      </c>
      <c r="J79" s="115"/>
      <c r="K79" s="114"/>
      <c r="L79" s="115"/>
      <c r="M79" s="116"/>
      <c r="N79" s="115" t="str">
        <f>Q4</f>
        <v>Lamech Kevin clarke</v>
      </c>
      <c r="O79" s="114"/>
      <c r="P79" s="115"/>
      <c r="Q79" s="131">
        <f>MIN(4,'[9]Girls Si Main Draw Prep'!R5)</f>
        <v>4</v>
      </c>
    </row>
  </sheetData>
  <mergeCells count="1">
    <mergeCell ref="A4:G4"/>
  </mergeCells>
  <conditionalFormatting sqref="F67:H67 F51:H51 F53:H53 F39:H39 F41:H41 F43:H43 F45:H45 F47:H47 G23 G25 G27 G29 G31 G33 G35 G37 F49:H49 F69:H69 F55:H55 F57:H57 F59:H59 F61:H61 F63:H63 F65:H65 G7 G9 G11 G13 G15 G17 G19 G21">
    <cfRule type="expression" dxfId="253" priority="14" stopIfTrue="1">
      <formula>AND($D7&lt;9,$C7&gt;0)</formula>
    </cfRule>
  </conditionalFormatting>
  <conditionalFormatting sqref="H40 H60 J50 H24 H48 H32 J58 H68 H36 H56 J66 H64 J10 L46 H28 L14 J18 J26 J34 L30 L62 H44 J42 H52 H8 H16 H20 H12 N22">
    <cfRule type="expression" dxfId="252" priority="11" stopIfTrue="1">
      <formula>AND($N$1="CU",H8="Umpire")</formula>
    </cfRule>
    <cfRule type="expression" dxfId="251" priority="12" stopIfTrue="1">
      <formula>AND($N$1="CU",H8&lt;&gt;"Umpire",I8&lt;&gt;"")</formula>
    </cfRule>
    <cfRule type="expression" dxfId="250" priority="13" stopIfTrue="1">
      <formula>AND($N$1="CU",H8&lt;&gt;"Umpire")</formula>
    </cfRule>
  </conditionalFormatting>
  <conditionalFormatting sqref="D53 D47 D45 D43 D41 D39 D69 D67 D49 D65 D63 D61 D59 D57 D55 D51">
    <cfRule type="expression" dxfId="249" priority="10" stopIfTrue="1">
      <formula>AND($D39&lt;9,$C39&gt;0)</formula>
    </cfRule>
  </conditionalFormatting>
  <conditionalFormatting sqref="E55 E57 E59 E61 E63 E65 E67 E69 E39 E41 E43 E45 E47 E49 E51 E53">
    <cfRule type="cellIs" dxfId="248" priority="8" stopIfTrue="1" operator="equal">
      <formula>"Bye"</formula>
    </cfRule>
    <cfRule type="expression" dxfId="247" priority="9" stopIfTrue="1">
      <formula>AND($D39&lt;9,$C39&gt;0)</formula>
    </cfRule>
  </conditionalFormatting>
  <conditionalFormatting sqref="L10 L18 L26 L34 N30 N62 L58 L66 N14 N46 L42 L50 P22 J8 J12 J16 J20 J24 J28 J32 J36 J56 J60 J64 J68 J40 J44 J48 J52">
    <cfRule type="expression" dxfId="246" priority="6" stopIfTrue="1">
      <formula>I8="as"</formula>
    </cfRule>
    <cfRule type="expression" dxfId="245" priority="7" stopIfTrue="1">
      <formula>I8="bs"</formula>
    </cfRule>
  </conditionalFormatting>
  <conditionalFormatting sqref="B7 B9 B11 B13 B15 B17 B19 B21 B23 B25 B27 B29 B31 B33 B35 B37 B55 B57 B59 B61 B63 B65 B67 B69 B39 B41 B43 B45 B47 B49 B51 B53">
    <cfRule type="cellIs" dxfId="244" priority="4" stopIfTrue="1" operator="equal">
      <formula>"QA"</formula>
    </cfRule>
    <cfRule type="cellIs" dxfId="243" priority="5" stopIfTrue="1" operator="equal">
      <formula>"DA"</formula>
    </cfRule>
  </conditionalFormatting>
  <conditionalFormatting sqref="I8 I12 I16 I20 I24 I28 I32 I36 M30 M14 K10 K34 Q79 K18 K26 O22">
    <cfRule type="expression" dxfId="242" priority="3" stopIfTrue="1">
      <formula>$N$1="CU"</formula>
    </cfRule>
  </conditionalFormatting>
  <conditionalFormatting sqref="E35 E37 E25 E33 E31 E29 E27 E23 E19 E21 E9 E17 E15 E13 E11 E7">
    <cfRule type="cellIs" dxfId="241" priority="2" stopIfTrue="1" operator="equal">
      <formula>"Bye"</formula>
    </cfRule>
  </conditionalFormatting>
  <conditionalFormatting sqref="D7 D9 D11 D13 D15 D17 D19 D21 D23 D25 D27 D29 D31 D33 D35 D37">
    <cfRule type="expression" dxfId="240" priority="1" stopIfTrue="1">
      <formula>$D7&lt;5</formula>
    </cfRule>
  </conditionalFormatting>
  <dataValidations count="1">
    <dataValidation type="list" allowBlank="1" showInputMessage="1" sqref="H40 H56 H44 H36 H52 H60 H48 H24 H68 H28 H64 H32 H20 H8 H12 H16 J66 J58 L30 L62 J34 J26 J18 J10 L14 J50 J42 L46 N22">
      <formula1>$T$7:$T$16</formula1>
    </dataValidation>
  </dataValidations>
  <printOptions horizontalCentered="1"/>
  <pageMargins left="0.35" right="0.35" top="0.39" bottom="0.39" header="0" footer="0"/>
  <pageSetup paperSize="9" orientation="landscape" horizontalDpi="4294967293" verticalDpi="4294967293"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sheetPr codeName="Sheet32">
    <tabColor rgb="FFFFC000"/>
    <pageSetUpPr fitToPage="1"/>
  </sheetPr>
  <dimension ref="A1:T81"/>
  <sheetViews>
    <sheetView showGridLines="0" showZeros="0" workbookViewId="0">
      <selection activeCell="Y18" sqref="Y18"/>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9" max="19" width="8.7109375" customWidth="1"/>
    <col min="20" max="20" width="8.85546875" hidden="1" customWidth="1"/>
    <col min="21" max="21" width="5.7109375" customWidth="1"/>
  </cols>
  <sheetData>
    <row r="1" spans="1:20" s="6" customFormat="1" ht="70.5" customHeight="1">
      <c r="A1" s="1">
        <f>'[6]Week SetUp'!$A$6</f>
        <v>0</v>
      </c>
      <c r="B1" s="137"/>
      <c r="I1" s="138"/>
      <c r="J1" s="139"/>
      <c r="K1" s="139"/>
      <c r="L1" s="140"/>
      <c r="M1" s="138"/>
      <c r="N1" s="138"/>
      <c r="O1" s="138"/>
      <c r="Q1" s="138"/>
    </row>
    <row r="2" spans="1:20" s="11" customFormat="1" ht="18">
      <c r="A2" s="7"/>
      <c r="B2" s="7"/>
      <c r="C2" s="7"/>
      <c r="D2" s="7"/>
      <c r="E2" s="7"/>
      <c r="F2" s="493" t="s">
        <v>492</v>
      </c>
      <c r="G2" s="493"/>
      <c r="H2" s="493"/>
      <c r="I2" s="493"/>
      <c r="J2" s="493"/>
      <c r="K2" s="139"/>
      <c r="L2" s="139"/>
      <c r="M2" s="133"/>
      <c r="O2" s="133"/>
      <c r="Q2" s="133"/>
    </row>
    <row r="3" spans="1:20" s="20" customFormat="1" ht="10.5" customHeight="1">
      <c r="A3" s="249" t="s">
        <v>1</v>
      </c>
      <c r="B3" s="249"/>
      <c r="C3" s="249"/>
      <c r="D3" s="249"/>
      <c r="E3" s="249"/>
      <c r="F3" s="249"/>
      <c r="G3" s="249"/>
      <c r="H3" s="249"/>
      <c r="I3" s="250"/>
      <c r="J3" s="251"/>
      <c r="K3" s="18"/>
      <c r="L3" s="252"/>
      <c r="M3" s="250"/>
      <c r="N3" s="249"/>
      <c r="O3" s="250"/>
      <c r="P3" s="249"/>
      <c r="Q3" s="253" t="s">
        <v>3</v>
      </c>
    </row>
    <row r="4" spans="1:20" s="25" customFormat="1" ht="11.25" customHeight="1" thickBot="1">
      <c r="A4" s="527" t="str">
        <f>'[6]Week SetUp'!$A$10</f>
        <v>12th-18th December 2014</v>
      </c>
      <c r="B4" s="527"/>
      <c r="C4" s="527"/>
      <c r="D4" s="527"/>
      <c r="E4" s="527"/>
      <c r="F4" s="24">
        <f>'[6]Week SetUp'!$C$10</f>
        <v>0</v>
      </c>
      <c r="G4" s="142"/>
      <c r="H4" s="141"/>
      <c r="I4" s="143"/>
      <c r="J4" s="22">
        <f>'[6]Week SetUp'!$D$10</f>
        <v>0</v>
      </c>
      <c r="K4" s="21"/>
      <c r="L4" s="144">
        <f>'[6]Week SetUp'!$A$12</f>
        <v>0</v>
      </c>
      <c r="M4" s="143"/>
      <c r="N4" s="247"/>
      <c r="O4" s="248"/>
      <c r="P4" s="247"/>
      <c r="Q4" s="246" t="str">
        <f>'[6]Week SetUp'!$E$10</f>
        <v>Lamech Kevin Clarke</v>
      </c>
    </row>
    <row r="5" spans="1:20" s="20" customFormat="1" ht="12">
      <c r="A5" s="145"/>
      <c r="B5" s="489" t="s">
        <v>4</v>
      </c>
      <c r="C5" s="489" t="e">
        <f>IF(OR(#REF!="Week 3",#REF!="Masters"),"CP","Rank")</f>
        <v>#REF!</v>
      </c>
      <c r="D5" s="489" t="s">
        <v>6</v>
      </c>
      <c r="E5" s="490" t="s">
        <v>7</v>
      </c>
      <c r="F5" s="490" t="s">
        <v>8</v>
      </c>
      <c r="G5" s="490"/>
      <c r="H5" s="490"/>
      <c r="I5" s="490"/>
      <c r="J5" s="489" t="s">
        <v>9</v>
      </c>
      <c r="K5" s="491"/>
      <c r="L5" s="489" t="s">
        <v>10</v>
      </c>
      <c r="M5" s="491"/>
      <c r="N5" s="489" t="s">
        <v>11</v>
      </c>
      <c r="O5" s="491"/>
      <c r="P5" s="489" t="s">
        <v>49</v>
      </c>
      <c r="Q5" s="492"/>
    </row>
    <row r="6" spans="1:20" s="20" customFormat="1" ht="3.75" customHeight="1" thickBot="1">
      <c r="A6" s="147"/>
      <c r="B6" s="30"/>
      <c r="C6" s="30"/>
      <c r="D6" s="30"/>
      <c r="E6" s="148"/>
      <c r="F6" s="148"/>
      <c r="G6" s="149"/>
      <c r="H6" s="148"/>
      <c r="I6" s="150"/>
      <c r="J6" s="30"/>
      <c r="K6" s="150"/>
      <c r="L6" s="30"/>
      <c r="M6" s="150"/>
      <c r="N6" s="30"/>
      <c r="O6" s="150"/>
      <c r="P6" s="30"/>
      <c r="Q6" s="151"/>
    </row>
    <row r="7" spans="1:20" s="46" customFormat="1" ht="10.5" customHeight="1">
      <c r="A7" s="152">
        <v>1</v>
      </c>
      <c r="B7" s="36">
        <f>IF($D7="","",VLOOKUP($D7,'[6]Boys Do Main Draw Prep'!$A$7:$V$23,20))</f>
        <v>0</v>
      </c>
      <c r="C7" s="36">
        <f>IF($D7="","",VLOOKUP($D7,'[6]Boys Do Main Draw Prep'!$A$7:$V$23,21))</f>
        <v>0</v>
      </c>
      <c r="D7" s="37">
        <v>1</v>
      </c>
      <c r="E7" s="38" t="str">
        <f>UPPER(IF($D7="","",VLOOKUP($D7,'[6]Boys Do Main Draw Prep'!$A$7:$V$23,2)))</f>
        <v>NOREIGA</v>
      </c>
      <c r="F7" s="38" t="str">
        <f>IF($D7="","",VLOOKUP($D7,'[6]Boys Do Main Draw Prep'!$A$7:$V$23,3))</f>
        <v>JACQUES</v>
      </c>
      <c r="G7" s="153"/>
      <c r="H7" s="38">
        <f>IF($D7="","",VLOOKUP($D7,'[6]Boys Do Main Draw Prep'!$A$7:$V$23,4))</f>
        <v>0</v>
      </c>
      <c r="I7" s="154"/>
      <c r="J7" s="75"/>
      <c r="K7" s="155"/>
      <c r="L7" s="75"/>
      <c r="M7" s="155"/>
      <c r="N7" s="75"/>
      <c r="O7" s="155"/>
      <c r="P7" s="75"/>
      <c r="Q7" s="42"/>
      <c r="R7" s="45"/>
      <c r="T7" s="47" t="str">
        <f>'[6]SetUp Officials'!P21</f>
        <v>Umpire</v>
      </c>
    </row>
    <row r="8" spans="1:20" s="46" customFormat="1" ht="9.6" customHeight="1">
      <c r="A8" s="156"/>
      <c r="B8" s="49"/>
      <c r="C8" s="49"/>
      <c r="D8" s="49"/>
      <c r="E8" s="38" t="str">
        <f>UPPER(IF($D7="","",VLOOKUP($D7,'[6]Boys Do Main Draw Prep'!$A$7:$V$23,7)))</f>
        <v>SU</v>
      </c>
      <c r="F8" s="38" t="str">
        <f>IF($D7="","",VLOOKUP($D7,'[6]Boys Do Main Draw Prep'!$A$7:$V$23,8))</f>
        <v>JOHNNY</v>
      </c>
      <c r="G8" s="153"/>
      <c r="H8" s="38">
        <f>IF($D7="","",VLOOKUP($D7,'[6]Boys Do Main Draw Prep'!$A$7:$V$23,9))</f>
        <v>0</v>
      </c>
      <c r="I8" s="157"/>
      <c r="J8" s="158" t="str">
        <f>IF(I8="a",E7,IF(I8="b",E9,""))</f>
        <v/>
      </c>
      <c r="K8" s="155"/>
      <c r="L8" s="75"/>
      <c r="M8" s="155"/>
      <c r="N8" s="75"/>
      <c r="O8" s="155"/>
      <c r="P8" s="75"/>
      <c r="Q8" s="42"/>
      <c r="R8" s="45"/>
      <c r="T8" s="54" t="str">
        <f>'[6]SetUp Officials'!P22</f>
        <v xml:space="preserve"> </v>
      </c>
    </row>
    <row r="9" spans="1:20" s="46" customFormat="1" ht="9.6" customHeight="1">
      <c r="A9" s="156"/>
      <c r="B9" s="49"/>
      <c r="C9" s="49"/>
      <c r="D9" s="49"/>
      <c r="E9" s="75"/>
      <c r="F9" s="75"/>
      <c r="G9" s="149"/>
      <c r="H9" s="75"/>
      <c r="I9" s="159"/>
      <c r="J9" s="160" t="str">
        <f>UPPER(IF(OR(I10="a",I10="as"),E7,IF(OR(I10="b",I10="bs"),E11,)))</f>
        <v>NOREIGA</v>
      </c>
      <c r="K9" s="161"/>
      <c r="L9" s="75"/>
      <c r="M9" s="155"/>
      <c r="N9" s="75"/>
      <c r="O9" s="155"/>
      <c r="P9" s="75"/>
      <c r="Q9" s="42"/>
      <c r="R9" s="45"/>
      <c r="T9" s="54" t="str">
        <f>'[6]SetUp Officials'!P23</f>
        <v xml:space="preserve"> </v>
      </c>
    </row>
    <row r="10" spans="1:20" s="46" customFormat="1" ht="9.6" customHeight="1">
      <c r="A10" s="156"/>
      <c r="B10" s="49"/>
      <c r="C10" s="49"/>
      <c r="D10" s="49"/>
      <c r="E10" s="75"/>
      <c r="F10" s="75"/>
      <c r="G10" s="149"/>
      <c r="H10" s="51" t="s">
        <v>13</v>
      </c>
      <c r="I10" s="59" t="s">
        <v>14</v>
      </c>
      <c r="J10" s="162" t="str">
        <f>UPPER(IF(OR(I10="a",I10="as"),E8,IF(OR(I10="b",I10="bs"),E12,)))</f>
        <v>SU</v>
      </c>
      <c r="K10" s="163"/>
      <c r="L10" s="75"/>
      <c r="M10" s="155"/>
      <c r="N10" s="75"/>
      <c r="O10" s="155"/>
      <c r="P10" s="75"/>
      <c r="Q10" s="42"/>
      <c r="R10" s="45"/>
      <c r="T10" s="54" t="str">
        <f>'[6]SetUp Officials'!P24</f>
        <v xml:space="preserve"> </v>
      </c>
    </row>
    <row r="11" spans="1:20" s="46" customFormat="1" ht="9.6" customHeight="1">
      <c r="A11" s="156">
        <v>2</v>
      </c>
      <c r="B11" s="36">
        <f>IF($D11="","",VLOOKUP($D11,'[6]Boys Do Main Draw Prep'!$A$7:$V$23,20))</f>
        <v>0</v>
      </c>
      <c r="C11" s="36">
        <f>IF($D11="","",VLOOKUP($D11,'[6]Boys Do Main Draw Prep'!$A$7:$V$23,21))</f>
        <v>0</v>
      </c>
      <c r="D11" s="37">
        <v>12</v>
      </c>
      <c r="E11" s="36" t="str">
        <f>UPPER(IF($D11="","",VLOOKUP($D11,'[6]Boys Do Main Draw Prep'!$A$7:$V$23,2)))</f>
        <v>ROBERTS</v>
      </c>
      <c r="F11" s="36" t="str">
        <f>IF($D11="","",VLOOKUP($D11,'[6]Boys Do Main Draw Prep'!$A$7:$V$23,3))</f>
        <v>CHRISTOPHER</v>
      </c>
      <c r="G11" s="164"/>
      <c r="H11" s="36">
        <f>IF($D11="","",VLOOKUP($D11,'[6]Boys Do Main Draw Prep'!$A$7:$V$23,4))</f>
        <v>0</v>
      </c>
      <c r="I11" s="165"/>
      <c r="J11" s="75" t="s">
        <v>15</v>
      </c>
      <c r="K11" s="166"/>
      <c r="L11" s="78"/>
      <c r="M11" s="161"/>
      <c r="N11" s="75"/>
      <c r="O11" s="155"/>
      <c r="P11" s="75"/>
      <c r="Q11" s="42"/>
      <c r="R11" s="45"/>
      <c r="T11" s="54" t="str">
        <f>'[6]SetUp Officials'!P25</f>
        <v xml:space="preserve"> </v>
      </c>
    </row>
    <row r="12" spans="1:20" s="46" customFormat="1" ht="9.6" customHeight="1">
      <c r="A12" s="156"/>
      <c r="B12" s="49"/>
      <c r="C12" s="49"/>
      <c r="D12" s="49"/>
      <c r="E12" s="36" t="str">
        <f>UPPER(IF($D11="","",VLOOKUP($D11,'[6]Boys Do Main Draw Prep'!$A$7:$V$23,7)))</f>
        <v>MOHAMMED</v>
      </c>
      <c r="F12" s="36" t="str">
        <f>IF($D11="","",VLOOKUP($D11,'[6]Boys Do Main Draw Prep'!$A$7:$V$23,8))</f>
        <v>HALEEM</v>
      </c>
      <c r="G12" s="164"/>
      <c r="H12" s="36">
        <f>IF($D11="","",VLOOKUP($D11,'[6]Boys Do Main Draw Prep'!$A$7:$V$23,9))</f>
        <v>0</v>
      </c>
      <c r="I12" s="157"/>
      <c r="J12" s="75"/>
      <c r="K12" s="166"/>
      <c r="L12" s="167"/>
      <c r="M12" s="168"/>
      <c r="N12" s="75"/>
      <c r="O12" s="155"/>
      <c r="P12" s="75"/>
      <c r="Q12" s="42"/>
      <c r="R12" s="45"/>
      <c r="T12" s="54" t="str">
        <f>'[6]SetUp Officials'!P26</f>
        <v xml:space="preserve"> </v>
      </c>
    </row>
    <row r="13" spans="1:20" s="46" customFormat="1" ht="9.6" customHeight="1">
      <c r="A13" s="156"/>
      <c r="B13" s="49"/>
      <c r="C13" s="49"/>
      <c r="D13" s="57"/>
      <c r="E13" s="75"/>
      <c r="F13" s="75"/>
      <c r="G13" s="149"/>
      <c r="H13" s="75"/>
      <c r="I13" s="169"/>
      <c r="J13" s="75"/>
      <c r="K13" s="159"/>
      <c r="L13" s="160" t="str">
        <f>UPPER(IF(OR(K14="a",K14="as"),J9,IF(OR(K14="b",K14="bs"),J17,)))</f>
        <v>NOREIGA</v>
      </c>
      <c r="M13" s="155"/>
      <c r="N13" s="75"/>
      <c r="O13" s="155"/>
      <c r="P13" s="75"/>
      <c r="Q13" s="42"/>
      <c r="R13" s="45"/>
      <c r="T13" s="54" t="str">
        <f>'[6]SetUp Officials'!P27</f>
        <v xml:space="preserve"> </v>
      </c>
    </row>
    <row r="14" spans="1:20" s="46" customFormat="1" ht="9.6" customHeight="1">
      <c r="A14" s="156"/>
      <c r="B14" s="49"/>
      <c r="C14" s="49"/>
      <c r="D14" s="57"/>
      <c r="E14" s="75"/>
      <c r="F14" s="75"/>
      <c r="G14" s="149"/>
      <c r="H14" s="75"/>
      <c r="I14" s="169"/>
      <c r="J14" s="51" t="s">
        <v>13</v>
      </c>
      <c r="K14" s="59" t="s">
        <v>50</v>
      </c>
      <c r="L14" s="162" t="str">
        <f>UPPER(IF(OR(K14="a",K14="as"),J10,IF(OR(K14="b",K14="bs"),J18,)))</f>
        <v>SU</v>
      </c>
      <c r="M14" s="163"/>
      <c r="N14" s="75"/>
      <c r="O14" s="155"/>
      <c r="P14" s="75"/>
      <c r="Q14" s="42"/>
      <c r="R14" s="45"/>
      <c r="T14" s="54" t="str">
        <f>'[6]SetUp Officials'!P28</f>
        <v xml:space="preserve"> </v>
      </c>
    </row>
    <row r="15" spans="1:20" s="46" customFormat="1" ht="9.6" customHeight="1">
      <c r="A15" s="156">
        <v>3</v>
      </c>
      <c r="B15" s="36">
        <f>IF($D15="","",VLOOKUP($D15,'[6]Boys Do Main Draw Prep'!$A$7:$V$23,20))</f>
        <v>0</v>
      </c>
      <c r="C15" s="36">
        <f>IF($D15="","",VLOOKUP($D15,'[6]Boys Do Main Draw Prep'!$A$7:$V$23,21))</f>
        <v>0</v>
      </c>
      <c r="D15" s="37">
        <v>3</v>
      </c>
      <c r="E15" s="36" t="str">
        <f>UPPER(IF($D15="","",VLOOKUP($D15,'[6]Boys Do Main Draw Prep'!$A$7:$V$23,2)))</f>
        <v>CHAMBERLAIN</v>
      </c>
      <c r="F15" s="36" t="str">
        <f>IF($D15="","",VLOOKUP($D15,'[6]Boys Do Main Draw Prep'!$A$7:$V$23,3))</f>
        <v>TYLER</v>
      </c>
      <c r="G15" s="164"/>
      <c r="H15" s="36">
        <f>IF($D15="","",VLOOKUP($D15,'[6]Boys Do Main Draw Prep'!$A$7:$V$23,4))</f>
        <v>0</v>
      </c>
      <c r="I15" s="154"/>
      <c r="J15" s="75"/>
      <c r="K15" s="166"/>
      <c r="L15" s="75" t="s">
        <v>51</v>
      </c>
      <c r="M15" s="166"/>
      <c r="N15" s="78"/>
      <c r="O15" s="155"/>
      <c r="P15" s="75"/>
      <c r="Q15" s="42"/>
      <c r="R15" s="45"/>
      <c r="T15" s="54" t="str">
        <f>'[6]SetUp Officials'!P29</f>
        <v xml:space="preserve"> </v>
      </c>
    </row>
    <row r="16" spans="1:20" s="46" customFormat="1" ht="9.6" customHeight="1" thickBot="1">
      <c r="A16" s="156"/>
      <c r="B16" s="49"/>
      <c r="C16" s="49"/>
      <c r="D16" s="49"/>
      <c r="E16" s="36" t="str">
        <f>UPPER(IF($D15="","",VLOOKUP($D15,'[6]Boys Do Main Draw Prep'!$A$7:$V$23,7)))</f>
        <v>GIBBON</v>
      </c>
      <c r="F16" s="36" t="str">
        <f>IF($D15="","",VLOOKUP($D15,'[6]Boys Do Main Draw Prep'!$A$7:$V$23,8))</f>
        <v>ETHAN</v>
      </c>
      <c r="G16" s="164"/>
      <c r="H16" s="36">
        <f>IF($D15="","",VLOOKUP($D15,'[6]Boys Do Main Draw Prep'!$A$7:$V$23,9))</f>
        <v>0</v>
      </c>
      <c r="I16" s="157"/>
      <c r="J16" s="158" t="str">
        <f>IF(I16="a",E15,IF(I16="b",E17,""))</f>
        <v/>
      </c>
      <c r="K16" s="166"/>
      <c r="L16" s="75"/>
      <c r="M16" s="166"/>
      <c r="N16" s="75"/>
      <c r="O16" s="155"/>
      <c r="P16" s="75"/>
      <c r="Q16" s="42"/>
      <c r="R16" s="45"/>
      <c r="T16" s="70" t="str">
        <f>'[6]SetUp Officials'!P30</f>
        <v>None</v>
      </c>
    </row>
    <row r="17" spans="1:18" s="46" customFormat="1" ht="9.6" customHeight="1">
      <c r="A17" s="156"/>
      <c r="B17" s="49"/>
      <c r="C17" s="49"/>
      <c r="D17" s="57"/>
      <c r="E17" s="75"/>
      <c r="F17" s="75"/>
      <c r="G17" s="149"/>
      <c r="H17" s="75"/>
      <c r="I17" s="159"/>
      <c r="J17" s="160" t="str">
        <f>UPPER(IF(OR(I18="a",I18="as"),E15,IF(OR(I18="b",I18="bs"),E19,)))</f>
        <v>SHEPPARD</v>
      </c>
      <c r="K17" s="170"/>
      <c r="L17" s="75"/>
      <c r="M17" s="166"/>
      <c r="N17" s="75"/>
      <c r="O17" s="155"/>
      <c r="P17" s="75"/>
      <c r="Q17" s="42"/>
      <c r="R17" s="45"/>
    </row>
    <row r="18" spans="1:18" s="46" customFormat="1" ht="9.6" customHeight="1">
      <c r="A18" s="156"/>
      <c r="B18" s="49"/>
      <c r="C18" s="49"/>
      <c r="D18" s="57"/>
      <c r="E18" s="75"/>
      <c r="F18" s="75"/>
      <c r="G18" s="149"/>
      <c r="H18" s="51" t="s">
        <v>13</v>
      </c>
      <c r="I18" s="59" t="s">
        <v>17</v>
      </c>
      <c r="J18" s="162" t="str">
        <f>UPPER(IF(OR(I18="a",I18="as"),E16,IF(OR(I18="b",I18="bs"),E20,)))</f>
        <v>SYLVESTER</v>
      </c>
      <c r="K18" s="157"/>
      <c r="L18" s="75"/>
      <c r="M18" s="166"/>
      <c r="N18" s="75"/>
      <c r="O18" s="155"/>
      <c r="P18" s="75"/>
      <c r="Q18" s="42"/>
      <c r="R18" s="45"/>
    </row>
    <row r="19" spans="1:18" s="46" customFormat="1" ht="9.6" customHeight="1">
      <c r="A19" s="156">
        <v>4</v>
      </c>
      <c r="B19" s="36">
        <f>IF($D19="","",VLOOKUP($D19,'[6]Boys Do Main Draw Prep'!$A$7:$V$23,20))</f>
        <v>0</v>
      </c>
      <c r="C19" s="36">
        <f>IF($D19="","",VLOOKUP($D19,'[6]Boys Do Main Draw Prep'!$A$7:$V$23,21))</f>
        <v>0</v>
      </c>
      <c r="D19" s="37">
        <v>7</v>
      </c>
      <c r="E19" s="36" t="str">
        <f>UPPER(IF($D19="","",VLOOKUP($D19,'[6]Boys Do Main Draw Prep'!$A$7:$V$23,2)))</f>
        <v>SHEPPARD</v>
      </c>
      <c r="F19" s="36" t="str">
        <f>IF($D19="","",VLOOKUP($D19,'[6]Boys Do Main Draw Prep'!$A$7:$V$23,3))</f>
        <v>DECLAN</v>
      </c>
      <c r="G19" s="164"/>
      <c r="H19" s="36">
        <f>IF($D19="","",VLOOKUP($D19,'[6]Boys Do Main Draw Prep'!$A$7:$V$23,4))</f>
        <v>0</v>
      </c>
      <c r="I19" s="165"/>
      <c r="J19" s="75" t="s">
        <v>52</v>
      </c>
      <c r="K19" s="155"/>
      <c r="L19" s="78"/>
      <c r="M19" s="170"/>
      <c r="N19" s="75"/>
      <c r="O19" s="155"/>
      <c r="P19" s="75"/>
      <c r="Q19" s="42"/>
      <c r="R19" s="45"/>
    </row>
    <row r="20" spans="1:18" s="46" customFormat="1" ht="9.6" customHeight="1">
      <c r="A20" s="156"/>
      <c r="B20" s="49"/>
      <c r="C20" s="49"/>
      <c r="D20" s="49"/>
      <c r="E20" s="36" t="str">
        <f>UPPER(IF($D19="","",VLOOKUP($D19,'[6]Boys Do Main Draw Prep'!$A$7:$V$23,7)))</f>
        <v>SYLVESTER</v>
      </c>
      <c r="F20" s="36" t="str">
        <f>IF($D19="","",VLOOKUP($D19,'[6]Boys Do Main Draw Prep'!$A$7:$V$23,8))</f>
        <v>BECKHAM</v>
      </c>
      <c r="G20" s="164"/>
      <c r="H20" s="36">
        <f>IF($D19="","",VLOOKUP($D19,'[6]Boys Do Main Draw Prep'!$A$7:$V$23,9))</f>
        <v>0</v>
      </c>
      <c r="I20" s="157"/>
      <c r="J20" s="75"/>
      <c r="K20" s="155"/>
      <c r="L20" s="167"/>
      <c r="M20" s="171"/>
      <c r="N20" s="75"/>
      <c r="O20" s="155"/>
      <c r="P20" s="75"/>
      <c r="Q20" s="42"/>
      <c r="R20" s="45"/>
    </row>
    <row r="21" spans="1:18" s="46" customFormat="1" ht="9.6" customHeight="1">
      <c r="A21" s="156"/>
      <c r="B21" s="49"/>
      <c r="C21" s="49"/>
      <c r="D21" s="49"/>
      <c r="E21" s="75"/>
      <c r="F21" s="75"/>
      <c r="G21" s="149"/>
      <c r="H21" s="75"/>
      <c r="I21" s="169"/>
      <c r="J21" s="75"/>
      <c r="K21" s="155"/>
      <c r="L21" s="75"/>
      <c r="M21" s="159"/>
      <c r="N21" s="160" t="str">
        <f>UPPER(IF(OR(M22="a",M22="as"),L13,IF(OR(M22="b",M22="bs"),L29,)))</f>
        <v>NOREIGA</v>
      </c>
      <c r="O21" s="155"/>
      <c r="P21" s="75"/>
      <c r="Q21" s="42"/>
      <c r="R21" s="45"/>
    </row>
    <row r="22" spans="1:18" s="46" customFormat="1" ht="9.6" customHeight="1">
      <c r="A22" s="156"/>
      <c r="B22" s="49"/>
      <c r="C22" s="49"/>
      <c r="D22" s="49"/>
      <c r="E22" s="75"/>
      <c r="F22" s="75"/>
      <c r="G22" s="149"/>
      <c r="H22" s="75"/>
      <c r="I22" s="169"/>
      <c r="J22" s="75"/>
      <c r="K22" s="155"/>
      <c r="L22" s="51" t="s">
        <v>13</v>
      </c>
      <c r="M22" s="59" t="s">
        <v>50</v>
      </c>
      <c r="N22" s="162" t="str">
        <f>UPPER(IF(OR(M22="a",M22="as"),L14,IF(OR(M22="b",M22="bs"),L30,)))</f>
        <v>SU</v>
      </c>
      <c r="O22" s="163"/>
      <c r="P22" s="75"/>
      <c r="Q22" s="42"/>
      <c r="R22" s="45"/>
    </row>
    <row r="23" spans="1:18" s="46" customFormat="1" ht="9.6" customHeight="1">
      <c r="A23" s="152">
        <v>5</v>
      </c>
      <c r="B23" s="36">
        <f>IF($D23="","",VLOOKUP($D23,'[6]Boys Do Main Draw Prep'!$A$7:$V$23,20))</f>
        <v>0</v>
      </c>
      <c r="C23" s="36">
        <f>IF($D23="","",VLOOKUP($D23,'[6]Boys Do Main Draw Prep'!$A$7:$V$23,21))</f>
        <v>0</v>
      </c>
      <c r="D23" s="37">
        <v>5</v>
      </c>
      <c r="E23" s="38" t="str">
        <f>UPPER(IF($D23="","",VLOOKUP($D23,'[6]Boys Do Main Draw Prep'!$A$7:$V$23,2)))</f>
        <v>SABGA</v>
      </c>
      <c r="F23" s="38" t="str">
        <f>IF($D23="","",VLOOKUP($D23,'[6]Boys Do Main Draw Prep'!$A$7:$V$23,3))</f>
        <v>JONATHAN</v>
      </c>
      <c r="G23" s="153"/>
      <c r="H23" s="38">
        <f>IF($D23="","",VLOOKUP($D23,'[6]Boys Do Main Draw Prep'!$A$7:$V$23,4))</f>
        <v>0</v>
      </c>
      <c r="I23" s="154"/>
      <c r="J23" s="75"/>
      <c r="K23" s="155"/>
      <c r="L23" s="75"/>
      <c r="M23" s="166"/>
      <c r="N23" s="75" t="s">
        <v>212</v>
      </c>
      <c r="O23" s="166"/>
      <c r="P23" s="75"/>
      <c r="Q23" s="42"/>
      <c r="R23" s="45"/>
    </row>
    <row r="24" spans="1:18" s="46" customFormat="1" ht="9.6" customHeight="1">
      <c r="A24" s="156"/>
      <c r="B24" s="49"/>
      <c r="C24" s="49"/>
      <c r="D24" s="49"/>
      <c r="E24" s="38" t="str">
        <f>UPPER(IF($D23="","",VLOOKUP($D23,'[6]Boys Do Main Draw Prep'!$A$7:$V$23,7)))</f>
        <v>VILAIN</v>
      </c>
      <c r="F24" s="38" t="str">
        <f>IF($D23="","",VLOOKUP($D23,'[6]Boys Do Main Draw Prep'!$A$7:$V$23,8))</f>
        <v>NICHOLAS</v>
      </c>
      <c r="G24" s="153"/>
      <c r="H24" s="38">
        <f>IF($D23="","",VLOOKUP($D23,'[6]Boys Do Main Draw Prep'!$A$7:$V$23,9))</f>
        <v>0</v>
      </c>
      <c r="I24" s="157"/>
      <c r="J24" s="158" t="str">
        <f>IF(I24="a",E23,IF(I24="b",E25,""))</f>
        <v/>
      </c>
      <c r="K24" s="155"/>
      <c r="L24" s="75"/>
      <c r="M24" s="166"/>
      <c r="N24" s="75"/>
      <c r="O24" s="166"/>
      <c r="P24" s="75"/>
      <c r="Q24" s="42"/>
      <c r="R24" s="45"/>
    </row>
    <row r="25" spans="1:18" s="46" customFormat="1" ht="9.6" customHeight="1">
      <c r="A25" s="156"/>
      <c r="B25" s="49"/>
      <c r="C25" s="49"/>
      <c r="D25" s="49"/>
      <c r="E25" s="75"/>
      <c r="F25" s="75"/>
      <c r="G25" s="149"/>
      <c r="H25" s="75"/>
      <c r="I25" s="159"/>
      <c r="J25" s="160" t="str">
        <f>UPPER(IF(OR(I26="a",I26="as"),E23,IF(OR(I26="b",I26="bs"),E27,)))</f>
        <v>PASEA</v>
      </c>
      <c r="K25" s="161"/>
      <c r="L25" s="75"/>
      <c r="M25" s="166"/>
      <c r="N25" s="75"/>
      <c r="O25" s="166"/>
      <c r="P25" s="75"/>
      <c r="Q25" s="42"/>
      <c r="R25" s="45"/>
    </row>
    <row r="26" spans="1:18" s="46" customFormat="1" ht="9.6" customHeight="1">
      <c r="A26" s="156"/>
      <c r="B26" s="49"/>
      <c r="C26" s="49"/>
      <c r="D26" s="49"/>
      <c r="E26" s="75"/>
      <c r="F26" s="75"/>
      <c r="G26" s="149"/>
      <c r="H26" s="51" t="s">
        <v>13</v>
      </c>
      <c r="I26" s="59" t="s">
        <v>53</v>
      </c>
      <c r="J26" s="162" t="str">
        <f>UPPER(IF(OR(I26="a",I26="as"),E24,IF(OR(I26="b",I26="bs"),E28,)))</f>
        <v>SHAMSI</v>
      </c>
      <c r="K26" s="163"/>
      <c r="L26" s="75"/>
      <c r="M26" s="166"/>
      <c r="N26" s="75"/>
      <c r="O26" s="166"/>
      <c r="P26" s="75"/>
      <c r="Q26" s="42"/>
      <c r="R26" s="45"/>
    </row>
    <row r="27" spans="1:18" s="46" customFormat="1" ht="9.6" customHeight="1">
      <c r="A27" s="156">
        <v>6</v>
      </c>
      <c r="B27" s="36">
        <f>IF($D27="","",VLOOKUP($D27,'[6]Boys Do Main Draw Prep'!$A$7:$V$23,20))</f>
        <v>0</v>
      </c>
      <c r="C27" s="36">
        <f>IF($D27="","",VLOOKUP($D27,'[6]Boys Do Main Draw Prep'!$A$7:$V$23,21))</f>
        <v>0</v>
      </c>
      <c r="D27" s="37">
        <v>4</v>
      </c>
      <c r="E27" s="36" t="str">
        <f>UPPER(IF($D27="","",VLOOKUP($D27,'[6]Boys Do Main Draw Prep'!$A$7:$V$23,2)))</f>
        <v>PASEA</v>
      </c>
      <c r="F27" s="36" t="str">
        <f>IF($D27="","",VLOOKUP($D27,'[6]Boys Do Main Draw Prep'!$A$7:$V$23,3))</f>
        <v>TIM</v>
      </c>
      <c r="G27" s="164"/>
      <c r="H27" s="36">
        <f>IF($D27="","",VLOOKUP($D27,'[6]Boys Do Main Draw Prep'!$A$7:$V$23,4))</f>
        <v>0</v>
      </c>
      <c r="I27" s="165"/>
      <c r="J27" s="75" t="s">
        <v>51</v>
      </c>
      <c r="K27" s="166"/>
      <c r="L27" s="78"/>
      <c r="M27" s="170"/>
      <c r="N27" s="75"/>
      <c r="O27" s="166"/>
      <c r="P27" s="75"/>
      <c r="Q27" s="42"/>
      <c r="R27" s="45"/>
    </row>
    <row r="28" spans="1:18" s="46" customFormat="1" ht="9.6" customHeight="1">
      <c r="A28" s="156"/>
      <c r="B28" s="49"/>
      <c r="C28" s="49"/>
      <c r="D28" s="49"/>
      <c r="E28" s="36" t="str">
        <f>UPPER(IF($D27="","",VLOOKUP($D27,'[6]Boys Do Main Draw Prep'!$A$7:$V$23,7)))</f>
        <v>SHAMSI</v>
      </c>
      <c r="F28" s="36" t="str">
        <f>IF($D27="","",VLOOKUP($D27,'[6]Boys Do Main Draw Prep'!$A$7:$V$23,8))</f>
        <v>LUCA</v>
      </c>
      <c r="G28" s="164"/>
      <c r="H28" s="36">
        <f>IF($D27="","",VLOOKUP($D27,'[6]Boys Do Main Draw Prep'!$A$7:$V$23,9))</f>
        <v>0</v>
      </c>
      <c r="I28" s="157"/>
      <c r="J28" s="75"/>
      <c r="K28" s="166"/>
      <c r="L28" s="167"/>
      <c r="M28" s="171"/>
      <c r="N28" s="75"/>
      <c r="O28" s="166"/>
      <c r="P28" s="75"/>
      <c r="Q28" s="42"/>
      <c r="R28" s="45"/>
    </row>
    <row r="29" spans="1:18" s="46" customFormat="1" ht="9.6" customHeight="1">
      <c r="A29" s="156"/>
      <c r="B29" s="49"/>
      <c r="C29" s="49"/>
      <c r="D29" s="57"/>
      <c r="E29" s="75"/>
      <c r="F29" s="75"/>
      <c r="G29" s="149"/>
      <c r="H29" s="75"/>
      <c r="I29" s="169"/>
      <c r="J29" s="75"/>
      <c r="K29" s="159"/>
      <c r="L29" s="160" t="str">
        <f>UPPER(IF(OR(K30="a",K30="as"),J25,IF(OR(K30="b",K30="bs"),J33,)))</f>
        <v>PASEA</v>
      </c>
      <c r="M29" s="166"/>
      <c r="N29" s="75"/>
      <c r="O29" s="166"/>
      <c r="P29" s="75"/>
      <c r="Q29" s="42"/>
      <c r="R29" s="45"/>
    </row>
    <row r="30" spans="1:18" s="46" customFormat="1" ht="9.6" customHeight="1">
      <c r="A30" s="156"/>
      <c r="B30" s="49"/>
      <c r="C30" s="49"/>
      <c r="D30" s="57"/>
      <c r="E30" s="75"/>
      <c r="F30" s="75"/>
      <c r="G30" s="149"/>
      <c r="H30" s="75"/>
      <c r="I30" s="169"/>
      <c r="J30" s="51" t="s">
        <v>13</v>
      </c>
      <c r="K30" s="59" t="s">
        <v>54</v>
      </c>
      <c r="L30" s="162" t="str">
        <f>UPPER(IF(OR(K30="a",K30="as"),J26,IF(OR(K30="b",K30="bs"),J34,)))</f>
        <v>SHAMSI</v>
      </c>
      <c r="M30" s="157"/>
      <c r="N30" s="75"/>
      <c r="O30" s="166"/>
      <c r="P30" s="75"/>
      <c r="Q30" s="42"/>
      <c r="R30" s="45"/>
    </row>
    <row r="31" spans="1:18" s="46" customFormat="1" ht="9.6" customHeight="1">
      <c r="A31" s="156">
        <v>7</v>
      </c>
      <c r="B31" s="36">
        <f>IF($D31="","",VLOOKUP($D31,'[6]Boys Do Main Draw Prep'!$A$7:$V$23,20))</f>
        <v>0</v>
      </c>
      <c r="C31" s="36">
        <f>IF($D31="","",VLOOKUP($D31,'[6]Boys Do Main Draw Prep'!$A$7:$V$23,21))</f>
        <v>0</v>
      </c>
      <c r="D31" s="37">
        <v>14</v>
      </c>
      <c r="E31" s="36" t="str">
        <f>UPPER(IF($D31="","",VLOOKUP($D31,'[6]Boys Do Main Draw Prep'!$A$7:$V$23,2)))</f>
        <v>BYNG</v>
      </c>
      <c r="F31" s="36" t="str">
        <f>IF($D31="","",VLOOKUP($D31,'[6]Boys Do Main Draw Prep'!$A$7:$V$23,3))</f>
        <v>SEBASTIEN</v>
      </c>
      <c r="G31" s="164"/>
      <c r="H31" s="36">
        <f>IF($D31="","",VLOOKUP($D31,'[6]Boys Do Main Draw Prep'!$A$7:$V$23,4))</f>
        <v>0</v>
      </c>
      <c r="I31" s="154"/>
      <c r="J31" s="75"/>
      <c r="K31" s="166"/>
      <c r="L31" s="75" t="s">
        <v>55</v>
      </c>
      <c r="M31" s="155"/>
      <c r="N31" s="78"/>
      <c r="O31" s="166"/>
      <c r="P31" s="75"/>
      <c r="Q31" s="42"/>
      <c r="R31" s="45"/>
    </row>
    <row r="32" spans="1:18" s="46" customFormat="1" ht="9.6" customHeight="1">
      <c r="A32" s="156"/>
      <c r="B32" s="49"/>
      <c r="C32" s="49"/>
      <c r="D32" s="49"/>
      <c r="E32" s="36" t="str">
        <f>UPPER(IF($D31="","",VLOOKUP($D31,'[6]Boys Do Main Draw Prep'!$A$7:$V$23,7)))</f>
        <v>SHARMA</v>
      </c>
      <c r="F32" s="36" t="str">
        <f>IF($D31="","",VLOOKUP($D31,'[6]Boys Do Main Draw Prep'!$A$7:$V$23,8))</f>
        <v>RAJESH</v>
      </c>
      <c r="G32" s="164"/>
      <c r="H32" s="36">
        <f>IF($D31="","",VLOOKUP($D31,'[6]Boys Do Main Draw Prep'!$A$7:$V$23,9))</f>
        <v>0</v>
      </c>
      <c r="I32" s="157"/>
      <c r="J32" s="158" t="str">
        <f>IF(I32="a",E31,IF(I32="b",E33,""))</f>
        <v/>
      </c>
      <c r="K32" s="166"/>
      <c r="L32" s="75"/>
      <c r="M32" s="155"/>
      <c r="N32" s="75"/>
      <c r="O32" s="166"/>
      <c r="P32" s="75"/>
      <c r="Q32" s="42"/>
      <c r="R32" s="45"/>
    </row>
    <row r="33" spans="1:18" s="46" customFormat="1" ht="9.6" customHeight="1">
      <c r="A33" s="156"/>
      <c r="B33" s="49"/>
      <c r="C33" s="49"/>
      <c r="D33" s="57"/>
      <c r="E33" s="75"/>
      <c r="F33" s="75"/>
      <c r="G33" s="149"/>
      <c r="H33" s="75"/>
      <c r="I33" s="159"/>
      <c r="J33" s="160" t="str">
        <f>UPPER(IF(OR(I34="a",I34="as"),E31,IF(OR(I34="b",I34="bs"),E35,)))</f>
        <v>ALI</v>
      </c>
      <c r="K33" s="170"/>
      <c r="L33" s="75"/>
      <c r="M33" s="155"/>
      <c r="N33" s="75"/>
      <c r="O33" s="166"/>
      <c r="P33" s="75"/>
      <c r="Q33" s="42"/>
      <c r="R33" s="45"/>
    </row>
    <row r="34" spans="1:18" s="46" customFormat="1" ht="9.6" customHeight="1">
      <c r="A34" s="156"/>
      <c r="B34" s="49"/>
      <c r="C34" s="49"/>
      <c r="D34" s="57"/>
      <c r="E34" s="75"/>
      <c r="F34" s="75"/>
      <c r="G34" s="149"/>
      <c r="H34" s="51" t="s">
        <v>13</v>
      </c>
      <c r="I34" s="59" t="s">
        <v>53</v>
      </c>
      <c r="J34" s="162" t="str">
        <f>UPPER(IF(OR(I34="a",I34="as"),E32,IF(OR(I34="b",I34="bs"),E36,)))</f>
        <v>CHIN</v>
      </c>
      <c r="K34" s="157"/>
      <c r="L34" s="75"/>
      <c r="M34" s="155"/>
      <c r="N34" s="75"/>
      <c r="O34" s="166"/>
      <c r="P34" s="75"/>
      <c r="Q34" s="42"/>
      <c r="R34" s="45"/>
    </row>
    <row r="35" spans="1:18" s="46" customFormat="1" ht="9.6" customHeight="1">
      <c r="A35" s="156">
        <v>8</v>
      </c>
      <c r="B35" s="36">
        <f>IF($D35="","",VLOOKUP($D35,'[6]Boys Do Main Draw Prep'!$A$7:$V$23,20))</f>
        <v>0</v>
      </c>
      <c r="C35" s="36">
        <f>IF($D35="","",VLOOKUP($D35,'[6]Boys Do Main Draw Prep'!$A$7:$V$23,21))</f>
        <v>0</v>
      </c>
      <c r="D35" s="37">
        <v>8</v>
      </c>
      <c r="E35" s="36" t="str">
        <f>UPPER(IF($D35="","",VLOOKUP($D35,'[6]Boys Do Main Draw Prep'!$A$7:$V$23,2)))</f>
        <v>ALI</v>
      </c>
      <c r="F35" s="36" t="str">
        <f>IF($D35="","",VLOOKUP($D35,'[6]Boys Do Main Draw Prep'!$A$7:$V$23,3))</f>
        <v>ELIAS</v>
      </c>
      <c r="G35" s="164"/>
      <c r="H35" s="36">
        <f>IF($D35="","",VLOOKUP($D35,'[6]Boys Do Main Draw Prep'!$A$7:$V$23,4))</f>
        <v>0</v>
      </c>
      <c r="I35" s="165"/>
      <c r="J35" s="75" t="s">
        <v>56</v>
      </c>
      <c r="K35" s="155"/>
      <c r="L35" s="78"/>
      <c r="M35" s="161"/>
      <c r="N35" s="75"/>
      <c r="O35" s="166"/>
      <c r="P35" s="75"/>
      <c r="Q35" s="42"/>
      <c r="R35" s="45"/>
    </row>
    <row r="36" spans="1:18" s="46" customFormat="1" ht="9.6" customHeight="1">
      <c r="A36" s="156"/>
      <c r="B36" s="49"/>
      <c r="C36" s="49"/>
      <c r="D36" s="49"/>
      <c r="E36" s="36" t="str">
        <f>UPPER(IF($D35="","",VLOOKUP($D35,'[6]Boys Do Main Draw Prep'!$A$7:$V$23,7)))</f>
        <v>CHIN</v>
      </c>
      <c r="F36" s="36" t="str">
        <f>IF($D35="","",VLOOKUP($D35,'[6]Boys Do Main Draw Prep'!$A$7:$V$23,8))</f>
        <v>ALEX</v>
      </c>
      <c r="G36" s="164"/>
      <c r="H36" s="36">
        <f>IF($D35="","",VLOOKUP($D35,'[6]Boys Do Main Draw Prep'!$A$7:$V$23,9))</f>
        <v>0</v>
      </c>
      <c r="I36" s="157"/>
      <c r="J36" s="75"/>
      <c r="K36" s="155"/>
      <c r="L36" s="167"/>
      <c r="M36" s="168"/>
      <c r="N36" s="75"/>
      <c r="O36" s="166"/>
      <c r="P36" s="75"/>
      <c r="Q36" s="42"/>
      <c r="R36" s="45"/>
    </row>
    <row r="37" spans="1:18" s="46" customFormat="1" ht="9.6" customHeight="1">
      <c r="A37" s="156"/>
      <c r="B37" s="49"/>
      <c r="C37" s="49"/>
      <c r="D37" s="57"/>
      <c r="E37" s="75"/>
      <c r="F37" s="75"/>
      <c r="G37" s="149"/>
      <c r="H37" s="75"/>
      <c r="I37" s="169"/>
      <c r="J37" s="75"/>
      <c r="K37" s="155"/>
      <c r="L37" s="75"/>
      <c r="M37" s="155"/>
      <c r="N37" s="155"/>
      <c r="O37" s="159"/>
      <c r="P37" s="160" t="str">
        <f>UPPER(IF(OR(O38="a",O38="as"),N21,IF(OR(O38="b",O38="bs"),N53,)))</f>
        <v>RODRIGUEZ</v>
      </c>
      <c r="Q37" s="172"/>
      <c r="R37" s="45"/>
    </row>
    <row r="38" spans="1:18" s="46" customFormat="1" ht="9.6" customHeight="1">
      <c r="A38" s="156"/>
      <c r="B38" s="49"/>
      <c r="C38" s="49"/>
      <c r="D38" s="57"/>
      <c r="E38" s="75"/>
      <c r="F38" s="75"/>
      <c r="G38" s="149"/>
      <c r="H38" s="75"/>
      <c r="I38" s="169"/>
      <c r="J38" s="75"/>
      <c r="K38" s="155"/>
      <c r="L38" s="75"/>
      <c r="M38" s="155"/>
      <c r="N38" s="51" t="s">
        <v>13</v>
      </c>
      <c r="O38" s="59" t="s">
        <v>65</v>
      </c>
      <c r="P38" s="162" t="str">
        <f>UPPER(IF(OR(O38="a",O38="as"),N22,IF(OR(O38="b",O38="bs"),N54,)))</f>
        <v>WONG</v>
      </c>
      <c r="Q38" s="173"/>
      <c r="R38" s="45"/>
    </row>
    <row r="39" spans="1:18" s="46" customFormat="1" ht="9.6" customHeight="1">
      <c r="A39" s="156">
        <v>9</v>
      </c>
      <c r="B39" s="36">
        <f>IF($D39="","",VLOOKUP($D39,'[6]Boys Do Main Draw Prep'!$A$7:$V$23,20))</f>
        <v>0</v>
      </c>
      <c r="C39" s="36">
        <f>IF($D39="","",VLOOKUP($D39,'[6]Boys Do Main Draw Prep'!$A$7:$V$23,21))</f>
        <v>0</v>
      </c>
      <c r="D39" s="37">
        <v>11</v>
      </c>
      <c r="E39" s="36" t="str">
        <f>UPPER(IF($D39="","",VLOOKUP($D39,'[6]Boys Do Main Draw Prep'!$A$7:$V$23,2)))</f>
        <v>CHUNG</v>
      </c>
      <c r="F39" s="36" t="str">
        <f>IF($D39="","",VLOOKUP($D39,'[6]Boys Do Main Draw Prep'!$A$7:$V$23,3))</f>
        <v>THOMAS</v>
      </c>
      <c r="G39" s="164"/>
      <c r="H39" s="36">
        <f>IF($D39="","",VLOOKUP($D39,'[6]Boys Do Main Draw Prep'!$A$7:$V$23,4))</f>
        <v>0</v>
      </c>
      <c r="I39" s="154"/>
      <c r="J39" s="75"/>
      <c r="K39" s="155"/>
      <c r="L39" s="75"/>
      <c r="M39" s="155"/>
      <c r="N39" s="75"/>
      <c r="O39" s="166"/>
      <c r="P39" s="78" t="s">
        <v>213</v>
      </c>
      <c r="Q39" s="42"/>
      <c r="R39" s="45"/>
    </row>
    <row r="40" spans="1:18" s="46" customFormat="1" ht="9.6" customHeight="1">
      <c r="A40" s="156"/>
      <c r="B40" s="49"/>
      <c r="C40" s="49"/>
      <c r="D40" s="49"/>
      <c r="E40" s="36" t="str">
        <f>UPPER(IF($D39="","",VLOOKUP($D39,'[6]Boys Do Main Draw Prep'!$A$7:$V$23,7)))</f>
        <v>READY</v>
      </c>
      <c r="F40" s="36" t="str">
        <f>IF($D39="","",VLOOKUP($D39,'[6]Boys Do Main Draw Prep'!$A$7:$V$23,8))</f>
        <v>NICHOLAS</v>
      </c>
      <c r="G40" s="164"/>
      <c r="H40" s="36">
        <f>IF($D39="","",VLOOKUP($D39,'[6]Boys Do Main Draw Prep'!$A$7:$V$23,9))</f>
        <v>0</v>
      </c>
      <c r="I40" s="157"/>
      <c r="J40" s="158" t="str">
        <f>IF(I40="a",E39,IF(I40="b",E41,""))</f>
        <v/>
      </c>
      <c r="K40" s="155"/>
      <c r="L40" s="75"/>
      <c r="M40" s="155"/>
      <c r="N40" s="75"/>
      <c r="O40" s="166"/>
      <c r="P40" s="167"/>
      <c r="Q40" s="174"/>
      <c r="R40" s="45"/>
    </row>
    <row r="41" spans="1:18" s="46" customFormat="1" ht="9.6" customHeight="1">
      <c r="A41" s="156"/>
      <c r="B41" s="49"/>
      <c r="C41" s="49"/>
      <c r="D41" s="57"/>
      <c r="E41" s="75"/>
      <c r="F41" s="75"/>
      <c r="G41" s="149"/>
      <c r="H41" s="75"/>
      <c r="I41" s="159"/>
      <c r="J41" s="160" t="str">
        <f>UPPER(IF(OR(I42="a",I42="as"),E39,IF(OR(I42="b",I42="bs"),E43,)))</f>
        <v>DOBSON</v>
      </c>
      <c r="K41" s="161"/>
      <c r="L41" s="75"/>
      <c r="M41" s="155"/>
      <c r="N41" s="75"/>
      <c r="O41" s="166"/>
      <c r="P41" s="75"/>
      <c r="Q41" s="42"/>
      <c r="R41" s="45"/>
    </row>
    <row r="42" spans="1:18" s="46" customFormat="1" ht="9.6" customHeight="1">
      <c r="A42" s="156"/>
      <c r="B42" s="49"/>
      <c r="C42" s="49"/>
      <c r="D42" s="57"/>
      <c r="E42" s="75"/>
      <c r="F42" s="75"/>
      <c r="G42" s="149"/>
      <c r="H42" s="51" t="s">
        <v>13</v>
      </c>
      <c r="I42" s="59" t="s">
        <v>53</v>
      </c>
      <c r="J42" s="162" t="str">
        <f>UPPER(IF(OR(I42="a",I42="as"),E40,IF(OR(I42="b",I42="bs"),E44,)))</f>
        <v>RAMPERSAD</v>
      </c>
      <c r="K42" s="163"/>
      <c r="L42" s="75"/>
      <c r="M42" s="155"/>
      <c r="N42" s="75"/>
      <c r="O42" s="166"/>
      <c r="P42" s="75"/>
      <c r="Q42" s="42"/>
      <c r="R42" s="45"/>
    </row>
    <row r="43" spans="1:18" s="46" customFormat="1" ht="9.6" customHeight="1">
      <c r="A43" s="156">
        <v>10</v>
      </c>
      <c r="B43" s="36">
        <f>IF($D43="","",VLOOKUP($D43,'[6]Boys Do Main Draw Prep'!$A$7:$V$23,20))</f>
        <v>0</v>
      </c>
      <c r="C43" s="36">
        <f>IF($D43="","",VLOOKUP($D43,'[6]Boys Do Main Draw Prep'!$A$7:$V$23,21))</f>
        <v>0</v>
      </c>
      <c r="D43" s="37">
        <v>15</v>
      </c>
      <c r="E43" s="36" t="str">
        <f>UPPER(IF($D43="","",VLOOKUP($D43,'[6]Boys Do Main Draw Prep'!$A$7:$V$23,2)))</f>
        <v>DOBSON</v>
      </c>
      <c r="F43" s="36" t="str">
        <f>IF($D43="","",VLOOKUP($D43,'[6]Boys Do Main Draw Prep'!$A$7:$V$23,3))</f>
        <v>JESSE</v>
      </c>
      <c r="G43" s="164"/>
      <c r="H43" s="36">
        <f>IF($D43="","",VLOOKUP($D43,'[6]Boys Do Main Draw Prep'!$A$7:$V$23,4))</f>
        <v>0</v>
      </c>
      <c r="I43" s="165"/>
      <c r="J43" s="75" t="s">
        <v>57</v>
      </c>
      <c r="K43" s="166"/>
      <c r="L43" s="78"/>
      <c r="M43" s="161"/>
      <c r="N43" s="75"/>
      <c r="O43" s="166"/>
      <c r="P43" s="75"/>
      <c r="Q43" s="42"/>
      <c r="R43" s="45"/>
    </row>
    <row r="44" spans="1:18" s="46" customFormat="1" ht="9.6" customHeight="1">
      <c r="A44" s="156"/>
      <c r="B44" s="49"/>
      <c r="C44" s="49"/>
      <c r="D44" s="49"/>
      <c r="E44" s="36" t="str">
        <f>UPPER(IF($D43="","",VLOOKUP($D43,'[6]Boys Do Main Draw Prep'!$A$7:$V$23,7)))</f>
        <v>RAMPERSAD</v>
      </c>
      <c r="F44" s="36" t="str">
        <f>IF($D43="","",VLOOKUP($D43,'[6]Boys Do Main Draw Prep'!$A$7:$V$23,8))</f>
        <v>JADEN</v>
      </c>
      <c r="G44" s="164"/>
      <c r="H44" s="36">
        <f>IF($D43="","",VLOOKUP($D43,'[6]Boys Do Main Draw Prep'!$A$7:$V$23,9))</f>
        <v>0</v>
      </c>
      <c r="I44" s="157"/>
      <c r="J44" s="75"/>
      <c r="K44" s="166"/>
      <c r="L44" s="167"/>
      <c r="M44" s="168"/>
      <c r="N44" s="75"/>
      <c r="O44" s="166"/>
      <c r="P44" s="75"/>
      <c r="Q44" s="42"/>
      <c r="R44" s="45"/>
    </row>
    <row r="45" spans="1:18" s="46" customFormat="1" ht="9.6" customHeight="1">
      <c r="A45" s="156"/>
      <c r="B45" s="49"/>
      <c r="C45" s="49"/>
      <c r="D45" s="57"/>
      <c r="E45" s="75"/>
      <c r="F45" s="75"/>
      <c r="G45" s="149"/>
      <c r="H45" s="75"/>
      <c r="I45" s="169"/>
      <c r="J45" s="75"/>
      <c r="K45" s="159"/>
      <c r="L45" s="160" t="str">
        <f>UPPER(IF(OR(K46="a",K46="as"),J41,IF(OR(K46="b",K46="bs"),J49,)))</f>
        <v>DOBSON</v>
      </c>
      <c r="M45" s="155"/>
      <c r="N45" s="75"/>
      <c r="O45" s="166"/>
      <c r="P45" s="75"/>
      <c r="Q45" s="42"/>
      <c r="R45" s="45"/>
    </row>
    <row r="46" spans="1:18" s="46" customFormat="1" ht="9.6" customHeight="1">
      <c r="A46" s="156"/>
      <c r="B46" s="49"/>
      <c r="C46" s="49"/>
      <c r="D46" s="57"/>
      <c r="E46" s="75"/>
      <c r="F46" s="75"/>
      <c r="G46" s="149"/>
      <c r="H46" s="75"/>
      <c r="I46" s="169"/>
      <c r="J46" s="51" t="s">
        <v>13</v>
      </c>
      <c r="K46" s="59" t="s">
        <v>54</v>
      </c>
      <c r="L46" s="162" t="str">
        <f>UPPER(IF(OR(K46="a",K46="as"),J42,IF(OR(K46="b",K46="bs"),J50,)))</f>
        <v>RAMPERSAD</v>
      </c>
      <c r="M46" s="163"/>
      <c r="N46" s="75"/>
      <c r="O46" s="166"/>
      <c r="P46" s="75"/>
      <c r="Q46" s="42"/>
      <c r="R46" s="45"/>
    </row>
    <row r="47" spans="1:18" s="46" customFormat="1" ht="9.6" customHeight="1">
      <c r="A47" s="156">
        <v>11</v>
      </c>
      <c r="B47" s="36">
        <f>IF($D47="","",VLOOKUP($D47,'[6]Boys Do Main Draw Prep'!$A$7:$V$23,20))</f>
        <v>0</v>
      </c>
      <c r="C47" s="36">
        <f>IF($D47="","",VLOOKUP($D47,'[6]Boys Do Main Draw Prep'!$A$7:$V$23,21))</f>
        <v>0</v>
      </c>
      <c r="D47" s="37">
        <v>9</v>
      </c>
      <c r="E47" s="36" t="str">
        <f>UPPER(IF($D47="","",VLOOKUP($D47,'[6]Boys Do Main Draw Prep'!$A$7:$V$23,2)))</f>
        <v>GEORGE</v>
      </c>
      <c r="F47" s="36" t="str">
        <f>IF($D47="","",VLOOKUP($D47,'[6]Boys Do Main Draw Prep'!$A$7:$V$23,3))</f>
        <v>EZEKIEL</v>
      </c>
      <c r="G47" s="164"/>
      <c r="H47" s="36">
        <f>IF($D47="","",VLOOKUP($D47,'[6]Boys Do Main Draw Prep'!$A$7:$V$23,4))</f>
        <v>0</v>
      </c>
      <c r="I47" s="154"/>
      <c r="J47" s="75"/>
      <c r="K47" s="166"/>
      <c r="L47" s="75" t="s">
        <v>58</v>
      </c>
      <c r="M47" s="166"/>
      <c r="N47" s="78"/>
      <c r="O47" s="166"/>
      <c r="P47" s="75"/>
      <c r="Q47" s="42"/>
      <c r="R47" s="45"/>
    </row>
    <row r="48" spans="1:18" s="46" customFormat="1" ht="9.6" customHeight="1">
      <c r="A48" s="156"/>
      <c r="B48" s="49"/>
      <c r="C48" s="49"/>
      <c r="D48" s="49"/>
      <c r="E48" s="36" t="str">
        <f>UPPER(IF($D47="","",VLOOKUP($D47,'[6]Boys Do Main Draw Prep'!$A$7:$V$23,7)))</f>
        <v>GRAHAM</v>
      </c>
      <c r="F48" s="36" t="str">
        <f>IF($D47="","",VLOOKUP($D47,'[6]Boys Do Main Draw Prep'!$A$7:$V$23,8))</f>
        <v>MATHIAS</v>
      </c>
      <c r="G48" s="164"/>
      <c r="H48" s="36">
        <f>IF($D47="","",VLOOKUP($D47,'[6]Boys Do Main Draw Prep'!$A$7:$V$23,9))</f>
        <v>0</v>
      </c>
      <c r="I48" s="157"/>
      <c r="J48" s="158" t="str">
        <f>IF(I48="a",E47,IF(I48="b",E49,""))</f>
        <v/>
      </c>
      <c r="K48" s="166"/>
      <c r="L48" s="75"/>
      <c r="M48" s="166"/>
      <c r="N48" s="75"/>
      <c r="O48" s="166"/>
      <c r="P48" s="75"/>
      <c r="Q48" s="42"/>
      <c r="R48" s="45"/>
    </row>
    <row r="49" spans="1:18" s="46" customFormat="1" ht="9.6" customHeight="1">
      <c r="A49" s="156"/>
      <c r="B49" s="49"/>
      <c r="C49" s="49"/>
      <c r="D49" s="49"/>
      <c r="E49" s="75"/>
      <c r="F49" s="75"/>
      <c r="G49" s="149"/>
      <c r="H49" s="75"/>
      <c r="I49" s="159"/>
      <c r="J49" s="160" t="str">
        <f>UPPER(IF(OR(I50="a",I50="as"),E47,IF(OR(I50="b",I50="bs"),E51,)))</f>
        <v>CAMPBELL-SMITH</v>
      </c>
      <c r="K49" s="170"/>
      <c r="L49" s="75"/>
      <c r="M49" s="166"/>
      <c r="N49" s="75"/>
      <c r="O49" s="166"/>
      <c r="P49" s="75"/>
      <c r="Q49" s="42"/>
      <c r="R49" s="45"/>
    </row>
    <row r="50" spans="1:18" s="46" customFormat="1" ht="9.6" customHeight="1">
      <c r="A50" s="156"/>
      <c r="B50" s="49"/>
      <c r="C50" s="49"/>
      <c r="D50" s="49"/>
      <c r="E50" s="75"/>
      <c r="F50" s="75"/>
      <c r="G50" s="149"/>
      <c r="H50" s="51" t="s">
        <v>13</v>
      </c>
      <c r="I50" s="59" t="s">
        <v>53</v>
      </c>
      <c r="J50" s="162" t="str">
        <f>UPPER(IF(OR(I50="a",I50="as"),E48,IF(OR(I50="b",I50="bs"),E52,)))</f>
        <v>PANTON</v>
      </c>
      <c r="K50" s="157"/>
      <c r="L50" s="75"/>
      <c r="M50" s="166"/>
      <c r="N50" s="75"/>
      <c r="O50" s="166"/>
      <c r="P50" s="75"/>
      <c r="Q50" s="42"/>
      <c r="R50" s="45"/>
    </row>
    <row r="51" spans="1:18" s="46" customFormat="1" ht="9.6" customHeight="1">
      <c r="A51" s="152">
        <v>12</v>
      </c>
      <c r="B51" s="36">
        <f>IF($D51="","",VLOOKUP($D51,'[6]Boys Do Main Draw Prep'!$A$7:$V$23,20))</f>
        <v>0</v>
      </c>
      <c r="C51" s="36">
        <f>IF($D51="","",VLOOKUP($D51,'[6]Boys Do Main Draw Prep'!$A$7:$V$23,21))</f>
        <v>0</v>
      </c>
      <c r="D51" s="37">
        <v>17</v>
      </c>
      <c r="E51" s="175" t="s">
        <v>59</v>
      </c>
      <c r="F51" s="176" t="s">
        <v>60</v>
      </c>
      <c r="G51" s="177"/>
      <c r="H51" s="38">
        <f>IF($D51="","",VLOOKUP($D51,'[6]Boys Do Main Draw Prep'!$A$7:$V$23,4))</f>
        <v>0</v>
      </c>
      <c r="I51" s="165"/>
      <c r="J51" s="75" t="s">
        <v>61</v>
      </c>
      <c r="K51" s="155"/>
      <c r="L51" s="78"/>
      <c r="M51" s="170"/>
      <c r="N51" s="75"/>
      <c r="O51" s="166"/>
      <c r="P51" s="75"/>
      <c r="Q51" s="42"/>
      <c r="R51" s="45"/>
    </row>
    <row r="52" spans="1:18" s="46" customFormat="1" ht="9.6" customHeight="1">
      <c r="A52" s="156"/>
      <c r="B52" s="49"/>
      <c r="C52" s="49"/>
      <c r="D52" s="49"/>
      <c r="E52" s="175" t="s">
        <v>62</v>
      </c>
      <c r="F52" s="176" t="s">
        <v>63</v>
      </c>
      <c r="G52" s="177"/>
      <c r="H52" s="38">
        <f>IF($D51="","",VLOOKUP($D51,'[6]Boys Do Main Draw Prep'!$A$7:$V$23,9))</f>
        <v>0</v>
      </c>
      <c r="I52" s="157"/>
      <c r="J52" s="75"/>
      <c r="K52" s="155"/>
      <c r="L52" s="167"/>
      <c r="M52" s="171"/>
      <c r="N52" s="75"/>
      <c r="O52" s="166"/>
      <c r="P52" s="75"/>
      <c r="Q52" s="42"/>
      <c r="R52" s="45"/>
    </row>
    <row r="53" spans="1:18" s="46" customFormat="1" ht="9.6" customHeight="1">
      <c r="A53" s="156"/>
      <c r="B53" s="49"/>
      <c r="C53" s="49"/>
      <c r="D53" s="49"/>
      <c r="E53" s="75"/>
      <c r="F53" s="75"/>
      <c r="G53" s="149"/>
      <c r="H53" s="75"/>
      <c r="I53" s="169"/>
      <c r="J53" s="75"/>
      <c r="K53" s="155"/>
      <c r="L53" s="75"/>
      <c r="M53" s="159"/>
      <c r="N53" s="160" t="str">
        <f>UPPER(IF(OR(M54="a",M54="as"),L45,IF(OR(M54="b",M54="bs"),L61,)))</f>
        <v>RODRIGUEZ</v>
      </c>
      <c r="O53" s="166"/>
      <c r="P53" s="75"/>
      <c r="Q53" s="42"/>
      <c r="R53" s="45"/>
    </row>
    <row r="54" spans="1:18" s="46" customFormat="1" ht="9.6" customHeight="1">
      <c r="A54" s="156"/>
      <c r="B54" s="49"/>
      <c r="C54" s="49"/>
      <c r="D54" s="49"/>
      <c r="E54" s="75"/>
      <c r="F54" s="75"/>
      <c r="G54" s="149"/>
      <c r="H54" s="75"/>
      <c r="I54" s="169"/>
      <c r="J54" s="75"/>
      <c r="K54" s="155"/>
      <c r="L54" s="51" t="s">
        <v>13</v>
      </c>
      <c r="M54" s="59" t="s">
        <v>65</v>
      </c>
      <c r="N54" s="162" t="str">
        <f>UPPER(IF(OR(M54="a",M54="as"),L46,IF(OR(M54="b",M54="bs"),L62,)))</f>
        <v>WONG</v>
      </c>
      <c r="O54" s="157"/>
      <c r="P54" s="75"/>
      <c r="Q54" s="42"/>
      <c r="R54" s="45"/>
    </row>
    <row r="55" spans="1:18" s="46" customFormat="1" ht="9.6" customHeight="1">
      <c r="A55" s="156">
        <v>13</v>
      </c>
      <c r="B55" s="36">
        <f>IF($D55="","",VLOOKUP($D55,'[6]Boys Do Main Draw Prep'!$A$7:$V$23,20))</f>
        <v>0</v>
      </c>
      <c r="C55" s="36">
        <f>IF($D55="","",VLOOKUP($D55,'[6]Boys Do Main Draw Prep'!$A$7:$V$23,21))</f>
        <v>0</v>
      </c>
      <c r="D55" s="37">
        <v>13</v>
      </c>
      <c r="E55" s="36" t="str">
        <f>UPPER(IF($D55="","",VLOOKUP($D55,'[6]Boys Do Main Draw Prep'!$A$7:$V$23,2)))</f>
        <v>BYNG</v>
      </c>
      <c r="F55" s="36" t="str">
        <f>IF($D55="","",VLOOKUP($D55,'[6]Boys Do Main Draw Prep'!$A$7:$V$23,3))</f>
        <v>ZACHERY</v>
      </c>
      <c r="G55" s="164"/>
      <c r="H55" s="36">
        <f>IF($D55="","",VLOOKUP($D55,'[6]Boys Do Main Draw Prep'!$A$7:$V$23,4))</f>
        <v>0</v>
      </c>
      <c r="I55" s="154"/>
      <c r="J55" s="75"/>
      <c r="K55" s="155"/>
      <c r="L55" s="75"/>
      <c r="M55" s="166"/>
      <c r="N55" s="75" t="s">
        <v>61</v>
      </c>
      <c r="O55" s="155"/>
      <c r="P55" s="75"/>
      <c r="Q55" s="42"/>
      <c r="R55" s="45"/>
    </row>
    <row r="56" spans="1:18" s="46" customFormat="1" ht="9.6" customHeight="1">
      <c r="A56" s="156"/>
      <c r="B56" s="49"/>
      <c r="C56" s="49"/>
      <c r="D56" s="49"/>
      <c r="E56" s="36" t="str">
        <f>UPPER(IF($D55="","",VLOOKUP($D55,'[6]Boys Do Main Draw Prep'!$A$7:$V$23,7)))</f>
        <v>MARTIN</v>
      </c>
      <c r="F56" s="36" t="str">
        <f>IF($D55="","",VLOOKUP($D55,'[6]Boys Do Main Draw Prep'!$A$7:$V$23,8))</f>
        <v>NATHEN</v>
      </c>
      <c r="G56" s="164"/>
      <c r="H56" s="36">
        <f>IF($D55="","",VLOOKUP($D55,'[6]Boys Do Main Draw Prep'!$A$7:$V$23,9))</f>
        <v>0</v>
      </c>
      <c r="I56" s="157"/>
      <c r="J56" s="158" t="str">
        <f>IF(I56="a",E55,IF(I56="b",E57,""))</f>
        <v/>
      </c>
      <c r="K56" s="155"/>
      <c r="L56" s="75"/>
      <c r="M56" s="166"/>
      <c r="N56" s="75"/>
      <c r="O56" s="155"/>
      <c r="P56" s="75"/>
      <c r="Q56" s="42"/>
      <c r="R56" s="45"/>
    </row>
    <row r="57" spans="1:18" s="46" customFormat="1" ht="9.6" customHeight="1">
      <c r="A57" s="156"/>
      <c r="B57" s="49"/>
      <c r="C57" s="49"/>
      <c r="D57" s="57"/>
      <c r="E57" s="75"/>
      <c r="F57" s="75"/>
      <c r="G57" s="149"/>
      <c r="H57" s="75"/>
      <c r="I57" s="159"/>
      <c r="J57" s="160" t="str">
        <f>UPPER(IF(OR(I58="a",I58="as"),E55,IF(OR(I58="b",I58="bs"),E59,)))</f>
        <v>BYNG</v>
      </c>
      <c r="K57" s="161"/>
      <c r="L57" s="75"/>
      <c r="M57" s="166"/>
      <c r="N57" s="75"/>
      <c r="O57" s="155"/>
      <c r="P57" s="75"/>
      <c r="Q57" s="42"/>
      <c r="R57" s="45"/>
    </row>
    <row r="58" spans="1:18" s="46" customFormat="1" ht="9.6" customHeight="1">
      <c r="A58" s="156"/>
      <c r="B58" s="49"/>
      <c r="C58" s="49"/>
      <c r="D58" s="57"/>
      <c r="E58" s="75"/>
      <c r="F58" s="75"/>
      <c r="G58" s="149"/>
      <c r="H58" s="51" t="s">
        <v>13</v>
      </c>
      <c r="I58" s="59" t="s">
        <v>54</v>
      </c>
      <c r="J58" s="162" t="str">
        <f>UPPER(IF(OR(I58="a",I58="as"),E56,IF(OR(I58="b",I58="bs"),E60,)))</f>
        <v>MARTIN</v>
      </c>
      <c r="K58" s="163"/>
      <c r="L58" s="75"/>
      <c r="M58" s="166"/>
      <c r="N58" s="75"/>
      <c r="O58" s="155"/>
      <c r="P58" s="75"/>
      <c r="Q58" s="42"/>
      <c r="R58" s="45"/>
    </row>
    <row r="59" spans="1:18" s="46" customFormat="1" ht="9.6" customHeight="1">
      <c r="A59" s="156">
        <v>14</v>
      </c>
      <c r="B59" s="36">
        <f>IF($D59="","",VLOOKUP($D59,'[6]Boys Do Main Draw Prep'!$A$7:$V$23,20))</f>
        <v>0</v>
      </c>
      <c r="C59" s="36">
        <f>IF($D59="","",VLOOKUP($D59,'[6]Boys Do Main Draw Prep'!$A$7:$V$23,21))</f>
        <v>0</v>
      </c>
      <c r="D59" s="37">
        <v>10</v>
      </c>
      <c r="E59" s="36" t="str">
        <f>UPPER(IF($D59="","",VLOOKUP($D59,'[6]Boys Do Main Draw Prep'!$A$7:$V$23,2)))</f>
        <v>JACOB</v>
      </c>
      <c r="F59" s="36" t="str">
        <f>IF($D59="","",VLOOKUP($D59,'[6]Boys Do Main Draw Prep'!$A$7:$V$23,3))</f>
        <v>ADRIAN</v>
      </c>
      <c r="G59" s="164"/>
      <c r="H59" s="36">
        <f>IF($D59="","",VLOOKUP($D59,'[6]Boys Do Main Draw Prep'!$A$7:$V$23,4))</f>
        <v>0</v>
      </c>
      <c r="I59" s="165"/>
      <c r="J59" s="75" t="s">
        <v>64</v>
      </c>
      <c r="K59" s="166"/>
      <c r="L59" s="78"/>
      <c r="M59" s="170"/>
      <c r="N59" s="75"/>
      <c r="O59" s="155"/>
      <c r="P59" s="75"/>
      <c r="Q59" s="42"/>
      <c r="R59" s="45"/>
    </row>
    <row r="60" spans="1:18" s="46" customFormat="1" ht="9.6" customHeight="1">
      <c r="A60" s="156"/>
      <c r="B60" s="49"/>
      <c r="C60" s="49"/>
      <c r="D60" s="49"/>
      <c r="E60" s="36" t="str">
        <f>UPPER(IF($D59="","",VLOOKUP($D59,'[6]Boys Do Main Draw Prep'!$A$7:$V$23,7)))</f>
        <v>MANCHIKANT</v>
      </c>
      <c r="F60" s="36" t="str">
        <f>IF($D59="","",VLOOKUP($D59,'[6]Boys Do Main Draw Prep'!$A$7:$V$23,8))</f>
        <v>SYAM</v>
      </c>
      <c r="G60" s="164"/>
      <c r="H60" s="36">
        <f>IF($D59="","",VLOOKUP($D59,'[6]Boys Do Main Draw Prep'!$A$7:$V$23,9))</f>
        <v>0</v>
      </c>
      <c r="I60" s="157"/>
      <c r="J60" s="75"/>
      <c r="K60" s="166"/>
      <c r="L60" s="167"/>
      <c r="M60" s="171"/>
      <c r="N60" s="75"/>
      <c r="O60" s="155"/>
      <c r="P60" s="75"/>
      <c r="Q60" s="42"/>
      <c r="R60" s="45"/>
    </row>
    <row r="61" spans="1:18" s="46" customFormat="1" ht="9.6" customHeight="1">
      <c r="A61" s="156"/>
      <c r="B61" s="49"/>
      <c r="C61" s="49"/>
      <c r="D61" s="57"/>
      <c r="E61" s="75"/>
      <c r="F61" s="75"/>
      <c r="G61" s="149"/>
      <c r="H61" s="75"/>
      <c r="I61" s="169"/>
      <c r="J61" s="75"/>
      <c r="K61" s="159"/>
      <c r="L61" s="160" t="str">
        <f>UPPER(IF(OR(K62="a",K62="as"),J57,IF(OR(K62="b",K62="bs"),J65,)))</f>
        <v>RODRIGUEZ</v>
      </c>
      <c r="M61" s="166"/>
      <c r="N61" s="75"/>
      <c r="O61" s="155"/>
      <c r="P61" s="75"/>
      <c r="Q61" s="42"/>
      <c r="R61" s="45"/>
    </row>
    <row r="62" spans="1:18" s="46" customFormat="1" ht="9.6" customHeight="1">
      <c r="A62" s="156"/>
      <c r="B62" s="49"/>
      <c r="C62" s="49"/>
      <c r="D62" s="57"/>
      <c r="E62" s="75"/>
      <c r="F62" s="75"/>
      <c r="G62" s="149"/>
      <c r="H62" s="75"/>
      <c r="I62" s="169"/>
      <c r="J62" s="51" t="s">
        <v>13</v>
      </c>
      <c r="K62" s="59" t="s">
        <v>65</v>
      </c>
      <c r="L62" s="162" t="str">
        <f>UPPER(IF(OR(K62="a",K62="as"),J58,IF(OR(K62="b",K62="bs"),J66,)))</f>
        <v>WONG</v>
      </c>
      <c r="M62" s="157"/>
      <c r="N62" s="75"/>
      <c r="O62" s="155"/>
      <c r="P62" s="75"/>
      <c r="Q62" s="42"/>
      <c r="R62" s="45"/>
    </row>
    <row r="63" spans="1:18" s="46" customFormat="1" ht="9.6" customHeight="1">
      <c r="A63" s="156">
        <v>15</v>
      </c>
      <c r="B63" s="36">
        <f>IF($D63="","",VLOOKUP($D63,'[6]Boys Do Main Draw Prep'!$A$7:$V$23,20))</f>
        <v>0</v>
      </c>
      <c r="C63" s="36">
        <f>IF($D63="","",VLOOKUP($D63,'[6]Boys Do Main Draw Prep'!$A$7:$V$23,21))</f>
        <v>0</v>
      </c>
      <c r="D63" s="37">
        <v>6</v>
      </c>
      <c r="E63" s="36" t="str">
        <f>UPPER(IF($D63="","",VLOOKUP($D63,'[6]Boys Do Main Draw Prep'!$A$7:$V$23,2)))</f>
        <v>BORDE</v>
      </c>
      <c r="F63" s="36" t="str">
        <f>IF($D63="","",VLOOKUP($D63,'[6]Boys Do Main Draw Prep'!$A$7:$V$23,3))</f>
        <v>MATTHEW</v>
      </c>
      <c r="G63" s="164"/>
      <c r="H63" s="36">
        <f>IF($D63="","",VLOOKUP($D63,'[6]Boys Do Main Draw Prep'!$A$7:$V$23,4))</f>
        <v>0</v>
      </c>
      <c r="I63" s="154"/>
      <c r="J63" s="75"/>
      <c r="K63" s="166"/>
      <c r="L63" s="75" t="s">
        <v>66</v>
      </c>
      <c r="M63" s="155"/>
      <c r="N63" s="78"/>
      <c r="O63" s="155"/>
      <c r="P63" s="75"/>
      <c r="Q63" s="42"/>
      <c r="R63" s="45"/>
    </row>
    <row r="64" spans="1:18" s="46" customFormat="1" ht="9.6" customHeight="1">
      <c r="A64" s="156"/>
      <c r="B64" s="49"/>
      <c r="C64" s="49"/>
      <c r="D64" s="49"/>
      <c r="E64" s="36" t="str">
        <f>UPPER(IF($D63="","",VLOOKUP($D63,'[6]Boys Do Main Draw Prep'!$A$7:$V$23,7)))</f>
        <v>JEARY</v>
      </c>
      <c r="F64" s="36" t="str">
        <f>IF($D63="","",VLOOKUP($D63,'[6]Boys Do Main Draw Prep'!$A$7:$V$23,8))</f>
        <v>DANIEL</v>
      </c>
      <c r="G64" s="164"/>
      <c r="H64" s="36">
        <f>IF($D63="","",VLOOKUP($D63,'[6]Boys Do Main Draw Prep'!$A$7:$V$23,9))</f>
        <v>0</v>
      </c>
      <c r="I64" s="157"/>
      <c r="J64" s="158" t="str">
        <f>IF(I64="a",E63,IF(I64="b",E65,""))</f>
        <v/>
      </c>
      <c r="K64" s="166"/>
      <c r="L64" s="75"/>
      <c r="M64" s="155"/>
      <c r="N64" s="75"/>
      <c r="O64" s="155"/>
      <c r="P64" s="75"/>
      <c r="Q64" s="42"/>
      <c r="R64" s="45"/>
    </row>
    <row r="65" spans="1:18" s="46" customFormat="1" ht="9.6" customHeight="1">
      <c r="A65" s="156"/>
      <c r="B65" s="49"/>
      <c r="C65" s="49"/>
      <c r="D65" s="49"/>
      <c r="E65" s="158"/>
      <c r="F65" s="158"/>
      <c r="G65" s="178"/>
      <c r="H65" s="158"/>
      <c r="I65" s="159"/>
      <c r="J65" s="160" t="str">
        <f>UPPER(IF(OR(I66="a",I66="as"),E63,IF(OR(I66="b",I66="bs"),E67,)))</f>
        <v>RODRIGUEZ</v>
      </c>
      <c r="K65" s="170"/>
      <c r="L65" s="75"/>
      <c r="M65" s="155"/>
      <c r="N65" s="75"/>
      <c r="O65" s="155"/>
      <c r="P65" s="75"/>
      <c r="Q65" s="42"/>
      <c r="R65" s="45"/>
    </row>
    <row r="66" spans="1:18" s="46" customFormat="1" ht="9.6" customHeight="1">
      <c r="A66" s="156"/>
      <c r="B66" s="49"/>
      <c r="C66" s="49"/>
      <c r="D66" s="49"/>
      <c r="E66" s="75"/>
      <c r="F66" s="75"/>
      <c r="G66" s="149"/>
      <c r="H66" s="51" t="s">
        <v>13</v>
      </c>
      <c r="I66" s="59" t="s">
        <v>65</v>
      </c>
      <c r="J66" s="162" t="str">
        <f>UPPER(IF(OR(I66="a",I66="as"),E64,IF(OR(I66="b",I66="bs"),E68,)))</f>
        <v>WONG</v>
      </c>
      <c r="K66" s="157"/>
      <c r="L66" s="75"/>
      <c r="M66" s="155"/>
      <c r="N66" s="75"/>
      <c r="O66" s="155"/>
      <c r="P66" s="75"/>
      <c r="Q66" s="42"/>
      <c r="R66" s="45"/>
    </row>
    <row r="67" spans="1:18" s="46" customFormat="1" ht="9.6" customHeight="1">
      <c r="A67" s="152">
        <v>16</v>
      </c>
      <c r="B67" s="36">
        <f>IF($D67="","",VLOOKUP($D67,'[6]Boys Do Main Draw Prep'!$A$7:$V$23,20))</f>
        <v>0</v>
      </c>
      <c r="C67" s="36">
        <f>IF($D67="","",VLOOKUP($D67,'[6]Boys Do Main Draw Prep'!$A$7:$V$23,21))</f>
        <v>0</v>
      </c>
      <c r="D67" s="37">
        <v>2</v>
      </c>
      <c r="E67" s="38" t="str">
        <f>UPPER(IF($D67="","",VLOOKUP($D67,'[6]Boys Do Main Draw Prep'!$A$7:$V$23,2)))</f>
        <v>RODRIGUEZ</v>
      </c>
      <c r="F67" s="38" t="str">
        <f>IF($D67="","",VLOOKUP($D67,'[6]Boys Do Main Draw Prep'!$A$7:$V$23,3))</f>
        <v>DAVID</v>
      </c>
      <c r="G67" s="153"/>
      <c r="H67" s="38">
        <f>IF($D67="","",VLOOKUP($D67,'[6]Boys Do Main Draw Prep'!$A$7:$V$23,4))</f>
        <v>0</v>
      </c>
      <c r="I67" s="165"/>
      <c r="J67" s="75" t="s">
        <v>15</v>
      </c>
      <c r="K67" s="155"/>
      <c r="L67" s="78"/>
      <c r="M67" s="161"/>
      <c r="N67" s="75"/>
      <c r="O67" s="155"/>
      <c r="P67" s="75"/>
      <c r="Q67" s="42"/>
      <c r="R67" s="45"/>
    </row>
    <row r="68" spans="1:18" s="46" customFormat="1" ht="9.6" customHeight="1">
      <c r="A68" s="156"/>
      <c r="B68" s="49"/>
      <c r="C68" s="49"/>
      <c r="D68" s="49"/>
      <c r="E68" s="38" t="str">
        <f>UPPER(IF($D67="","",VLOOKUP($D67,'[6]Boys Do Main Draw Prep'!$A$7:$V$23,7)))</f>
        <v>WONG</v>
      </c>
      <c r="F68" s="38" t="str">
        <f>IF($D67="","",VLOOKUP($D67,'[6]Boys Do Main Draw Prep'!$A$7:$V$23,8))</f>
        <v>ETHAN</v>
      </c>
      <c r="G68" s="153"/>
      <c r="H68" s="38">
        <f>IF($D67="","",VLOOKUP($D67,'[6]Boys Do Main Draw Prep'!$A$7:$V$23,9))</f>
        <v>0</v>
      </c>
      <c r="I68" s="157"/>
      <c r="J68" s="75"/>
      <c r="K68" s="155"/>
      <c r="L68" s="167"/>
      <c r="M68" s="168"/>
      <c r="N68" s="75"/>
      <c r="O68" s="155"/>
      <c r="P68" s="75"/>
      <c r="Q68" s="42"/>
      <c r="R68" s="45"/>
    </row>
    <row r="69" spans="1:18" s="46" customFormat="1" ht="9.6" customHeight="1">
      <c r="A69" s="179"/>
      <c r="B69" s="180"/>
      <c r="C69" s="180"/>
      <c r="D69" s="181"/>
      <c r="E69" s="76"/>
      <c r="F69" s="76"/>
      <c r="G69" s="32"/>
      <c r="H69" s="76"/>
      <c r="I69" s="182"/>
      <c r="J69" s="43"/>
      <c r="K69" s="44"/>
      <c r="L69" s="43"/>
      <c r="M69" s="44"/>
      <c r="N69" s="43"/>
      <c r="O69" s="44"/>
      <c r="P69" s="43"/>
      <c r="Q69" s="44"/>
      <c r="R69" s="45"/>
    </row>
    <row r="70" spans="1:18" s="86" customFormat="1" ht="6" customHeight="1">
      <c r="A70" s="179"/>
      <c r="B70" s="180"/>
      <c r="C70" s="180"/>
      <c r="D70" s="181"/>
      <c r="E70" s="76"/>
      <c r="F70" s="76"/>
      <c r="G70" s="183"/>
      <c r="H70" s="76"/>
      <c r="I70" s="182"/>
      <c r="J70" s="43"/>
      <c r="K70" s="44"/>
      <c r="L70" s="83"/>
      <c r="M70" s="84"/>
      <c r="N70" s="83"/>
      <c r="O70" s="84"/>
      <c r="P70" s="83"/>
      <c r="Q70" s="84"/>
      <c r="R70" s="85"/>
    </row>
    <row r="71" spans="1:18" s="99" customFormat="1" ht="10.5" customHeight="1">
      <c r="A71" s="87" t="s">
        <v>23</v>
      </c>
      <c r="B71" s="88"/>
      <c r="C71" s="89"/>
      <c r="D71" s="90" t="s">
        <v>24</v>
      </c>
      <c r="E71" s="91" t="s">
        <v>67</v>
      </c>
      <c r="F71" s="91"/>
      <c r="G71" s="91"/>
      <c r="H71" s="184"/>
      <c r="I71" s="91" t="s">
        <v>24</v>
      </c>
      <c r="J71" s="91" t="s">
        <v>68</v>
      </c>
      <c r="K71" s="94"/>
      <c r="L71" s="91" t="s">
        <v>27</v>
      </c>
      <c r="M71" s="95"/>
      <c r="N71" s="96" t="s">
        <v>28</v>
      </c>
      <c r="O71" s="96"/>
      <c r="P71" s="97"/>
      <c r="Q71" s="98"/>
    </row>
    <row r="72" spans="1:18" s="99" customFormat="1" ht="9" customHeight="1">
      <c r="A72" s="100" t="s">
        <v>29</v>
      </c>
      <c r="B72" s="101"/>
      <c r="C72" s="102"/>
      <c r="D72" s="103">
        <v>1</v>
      </c>
      <c r="E72" s="104" t="str">
        <f>IF(D72&gt;$Q$79,,UPPER(VLOOKUP(D72,'[6]Boys Do Main Draw Prep'!$A$7:$R$23,2)))</f>
        <v>NOREIGA</v>
      </c>
      <c r="F72" s="185"/>
      <c r="G72" s="185"/>
      <c r="H72" s="186"/>
      <c r="I72" s="187" t="s">
        <v>30</v>
      </c>
      <c r="J72" s="101"/>
      <c r="K72" s="108"/>
      <c r="L72" s="101"/>
      <c r="M72" s="109"/>
      <c r="N72" s="110" t="s">
        <v>69</v>
      </c>
      <c r="O72" s="111"/>
      <c r="P72" s="111"/>
      <c r="Q72" s="112"/>
    </row>
    <row r="73" spans="1:18" s="99" customFormat="1" ht="9" customHeight="1">
      <c r="A73" s="100" t="s">
        <v>32</v>
      </c>
      <c r="B73" s="101"/>
      <c r="C73" s="102"/>
      <c r="D73" s="103"/>
      <c r="E73" s="104" t="str">
        <f>IF(D72&gt;$Q$79,,UPPER(VLOOKUP(D72,'[6]Boys Do Main Draw Prep'!$A$7:$R$23,7)))</f>
        <v>SU</v>
      </c>
      <c r="F73" s="185"/>
      <c r="G73" s="185"/>
      <c r="H73" s="186"/>
      <c r="I73" s="187"/>
      <c r="J73" s="101"/>
      <c r="K73" s="108"/>
      <c r="L73" s="101"/>
      <c r="M73" s="109"/>
      <c r="N73" s="115"/>
      <c r="O73" s="114"/>
      <c r="P73" s="115"/>
      <c r="Q73" s="116"/>
    </row>
    <row r="74" spans="1:18" s="99" customFormat="1" ht="9" customHeight="1">
      <c r="A74" s="117" t="s">
        <v>34</v>
      </c>
      <c r="B74" s="115"/>
      <c r="C74" s="118"/>
      <c r="D74" s="103">
        <v>2</v>
      </c>
      <c r="E74" s="104" t="str">
        <f>IF(D74&gt;$Q$79,,UPPER(VLOOKUP(D74,'[6]Boys Do Main Draw Prep'!$A$7:$R$23,2)))</f>
        <v>RODRIGUEZ</v>
      </c>
      <c r="F74" s="185"/>
      <c r="G74" s="185"/>
      <c r="H74" s="186"/>
      <c r="I74" s="187" t="s">
        <v>33</v>
      </c>
      <c r="J74" s="101"/>
      <c r="K74" s="108"/>
      <c r="L74" s="101"/>
      <c r="M74" s="109"/>
      <c r="N74" s="110" t="s">
        <v>36</v>
      </c>
      <c r="O74" s="111"/>
      <c r="P74" s="111"/>
      <c r="Q74" s="112"/>
    </row>
    <row r="75" spans="1:18" s="99" customFormat="1" ht="9" customHeight="1">
      <c r="A75" s="119"/>
      <c r="B75" s="26"/>
      <c r="C75" s="120"/>
      <c r="D75" s="103"/>
      <c r="E75" s="104" t="str">
        <f>IF(D74&gt;$Q$79,,UPPER(VLOOKUP(D74,'[6]Boys Do Main Draw Prep'!$A$7:$R$23,7)))</f>
        <v>WONG</v>
      </c>
      <c r="F75" s="185"/>
      <c r="G75" s="185"/>
      <c r="H75" s="186"/>
      <c r="I75" s="187"/>
      <c r="J75" s="101"/>
      <c r="K75" s="108"/>
      <c r="L75" s="101"/>
      <c r="M75" s="109"/>
      <c r="N75" s="101"/>
      <c r="O75" s="108"/>
      <c r="P75" s="101"/>
      <c r="Q75" s="109"/>
    </row>
    <row r="76" spans="1:18" s="99" customFormat="1" ht="9" customHeight="1">
      <c r="A76" s="121" t="s">
        <v>38</v>
      </c>
      <c r="B76" s="122"/>
      <c r="C76" s="123"/>
      <c r="D76" s="103">
        <v>3</v>
      </c>
      <c r="E76" s="104">
        <f>IF(D76&gt;$Q$79,,UPPER(VLOOKUP(D76,'[6]Boys Do Main Draw Prep'!$A$7:$R$23,2)))</f>
        <v>0</v>
      </c>
      <c r="F76" s="185"/>
      <c r="G76" s="185"/>
      <c r="H76" s="186"/>
      <c r="I76" s="187" t="s">
        <v>35</v>
      </c>
      <c r="J76" s="101"/>
      <c r="K76" s="108"/>
      <c r="L76" s="101"/>
      <c r="M76" s="109"/>
      <c r="N76" s="115"/>
      <c r="O76" s="114"/>
      <c r="P76" s="115"/>
      <c r="Q76" s="116"/>
    </row>
    <row r="77" spans="1:18" s="99" customFormat="1" ht="9" customHeight="1">
      <c r="A77" s="100" t="s">
        <v>29</v>
      </c>
      <c r="B77" s="101"/>
      <c r="C77" s="102"/>
      <c r="D77" s="103"/>
      <c r="E77" s="104">
        <f>IF(D76&gt;$Q$79,,UPPER(VLOOKUP(D76,'[6]Boys Do Main Draw Prep'!$A$7:$R$23,7)))</f>
        <v>0</v>
      </c>
      <c r="F77" s="185"/>
      <c r="G77" s="185"/>
      <c r="H77" s="186"/>
      <c r="I77" s="187"/>
      <c r="J77" s="101"/>
      <c r="K77" s="108"/>
      <c r="L77" s="101"/>
      <c r="M77" s="109"/>
      <c r="N77" s="110" t="s">
        <v>41</v>
      </c>
      <c r="O77" s="111"/>
      <c r="P77" s="111"/>
      <c r="Q77" s="112"/>
    </row>
    <row r="78" spans="1:18" s="99" customFormat="1" ht="9" customHeight="1">
      <c r="A78" s="100" t="s">
        <v>42</v>
      </c>
      <c r="B78" s="101"/>
      <c r="C78" s="124"/>
      <c r="D78" s="103">
        <v>4</v>
      </c>
      <c r="E78" s="104">
        <f>IF(D78&gt;$Q$79,,UPPER(VLOOKUP(D78,'[6]Boys Do Main Draw Prep'!$A$7:$R$23,2)))</f>
        <v>0</v>
      </c>
      <c r="F78" s="185"/>
      <c r="G78" s="185"/>
      <c r="H78" s="186"/>
      <c r="I78" s="187" t="s">
        <v>37</v>
      </c>
      <c r="J78" s="101"/>
      <c r="K78" s="108"/>
      <c r="L78" s="101"/>
      <c r="M78" s="109"/>
      <c r="N78" s="101"/>
      <c r="O78" s="108"/>
      <c r="P78" s="101"/>
      <c r="Q78" s="109"/>
    </row>
    <row r="79" spans="1:18" s="99" customFormat="1" ht="9" customHeight="1">
      <c r="A79" s="117" t="s">
        <v>44</v>
      </c>
      <c r="B79" s="115"/>
      <c r="C79" s="125"/>
      <c r="D79" s="126"/>
      <c r="E79" s="127">
        <f>IF(D78&gt;$Q$79,,UPPER(VLOOKUP(D78,'[6]Boys Do Main Draw Prep'!$A$7:$R$23,7)))</f>
        <v>0</v>
      </c>
      <c r="F79" s="188"/>
      <c r="G79" s="188"/>
      <c r="H79" s="189"/>
      <c r="I79" s="190"/>
      <c r="J79" s="115"/>
      <c r="K79" s="114"/>
      <c r="L79" s="115"/>
      <c r="M79" s="116"/>
      <c r="N79" s="115" t="str">
        <f>Q4</f>
        <v>Lamech Kevin Clarke</v>
      </c>
      <c r="O79" s="114"/>
      <c r="P79" s="115"/>
      <c r="Q79" s="191">
        <f>MIN(4,'[6]Boys Do Main Draw Prep'!$V$5)</f>
        <v>2</v>
      </c>
    </row>
    <row r="80" spans="1:18" ht="15.75" customHeight="1"/>
    <row r="81" ht="9" customHeight="1"/>
  </sheetData>
  <mergeCells count="1">
    <mergeCell ref="A4:E4"/>
  </mergeCells>
  <conditionalFormatting sqref="B7 B11 B15 B19 B23 B27 B31 B35 B39 B43 B47 B51 B55 B59 B63 B67">
    <cfRule type="cellIs" dxfId="239" priority="11" stopIfTrue="1" operator="equal">
      <formula>"DA"</formula>
    </cfRule>
  </conditionalFormatting>
  <conditionalFormatting sqref="H10 H58 H42 H50 H34 H26 H18 H66 J30 L22 N38 J62 J46 L54 J14">
    <cfRule type="expression" dxfId="238" priority="8" stopIfTrue="1">
      <formula>AND($N$1="CU",H10="Umpire")</formula>
    </cfRule>
    <cfRule type="expression" dxfId="237" priority="9" stopIfTrue="1">
      <formula>AND($N$1="CU",H10&lt;&gt;"Umpire",I10&lt;&gt;"")</formula>
    </cfRule>
    <cfRule type="expression" dxfId="236" priority="10" stopIfTrue="1">
      <formula>AND($N$1="CU",H10&lt;&gt;"Umpire")</formula>
    </cfRule>
  </conditionalFormatting>
  <conditionalFormatting sqref="L13 L29 L45 L61 N21 N53 P37 J9 J17 J25 J33 J41 J49 J57 J65">
    <cfRule type="expression" dxfId="235" priority="6" stopIfTrue="1">
      <formula>I10="as"</formula>
    </cfRule>
    <cfRule type="expression" dxfId="234" priority="7" stopIfTrue="1">
      <formula>I10="bs"</formula>
    </cfRule>
  </conditionalFormatting>
  <conditionalFormatting sqref="L14 L30 L46 L62 N22 N54 P38 J10 J18 J26 J34 J42 J50 J58 J66">
    <cfRule type="expression" dxfId="233" priority="4" stopIfTrue="1">
      <formula>I10="as"</formula>
    </cfRule>
    <cfRule type="expression" dxfId="232" priority="5" stopIfTrue="1">
      <formula>I10="bs"</formula>
    </cfRule>
  </conditionalFormatting>
  <conditionalFormatting sqref="I10 I18 I26 I34 I42 I50 I58 I66 K62 K46 K30 K14 M22 M54 O38">
    <cfRule type="expression" dxfId="231" priority="3" stopIfTrue="1">
      <formula>$N$1="CU"</formula>
    </cfRule>
  </conditionalFormatting>
  <conditionalFormatting sqref="E7 E11 E15 E19 E23 E27 E31 E35 E39 E43 E47 E51 E55 E59 E63 E67">
    <cfRule type="cellIs" dxfId="230" priority="2" stopIfTrue="1" operator="equal">
      <formula>"Bye"</formula>
    </cfRule>
  </conditionalFormatting>
  <conditionalFormatting sqref="D7 D11 D15 D19 D23 D27 D31 D35 D39 D43 D47 D51 D55 D59 D63 D67">
    <cfRule type="cellIs" dxfId="229" priority="1" stopIfTrue="1" operator="lessThan">
      <formula>5</formula>
    </cfRule>
  </conditionalFormatting>
  <dataValidations count="1">
    <dataValidation type="list" allowBlank="1" showInputMessage="1" sqref="H10 J14 L22 J30 N38 L54 J46 J62 H66 H34 H50 H26 H58 H18 H42">
      <formula1>$T$7:$T$16</formula1>
    </dataValidation>
  </dataValidations>
  <printOptions horizontalCentered="1"/>
  <pageMargins left="0.35" right="0.35" top="0.39" bottom="0.39" header="0" footer="0"/>
  <pageSetup paperSize="9" scale="98" orientation="portrait" horizontalDpi="4294967293" verticalDpi="4294967293"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sheetPr codeName="Sheet33">
    <tabColor rgb="FFFFC000"/>
    <pageSetUpPr fitToPage="1"/>
  </sheetPr>
  <dimension ref="A1:T49"/>
  <sheetViews>
    <sheetView showGridLines="0" showZeros="0" workbookViewId="0">
      <selection activeCell="V23" sqref="V23"/>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9" max="19" width="8.7109375" customWidth="1"/>
    <col min="20" max="20" width="8.85546875" hidden="1" customWidth="1"/>
    <col min="21" max="21" width="5.7109375" customWidth="1"/>
  </cols>
  <sheetData>
    <row r="1" spans="1:20" s="6" customFormat="1" ht="69.75" customHeight="1">
      <c r="A1" s="1">
        <f>'[7]Week SetUp'!$A$6</f>
        <v>0</v>
      </c>
      <c r="B1" s="137"/>
      <c r="I1" s="138"/>
      <c r="J1" s="139"/>
      <c r="K1" s="139"/>
      <c r="L1" s="140"/>
      <c r="M1" s="138"/>
      <c r="N1" s="138"/>
      <c r="O1" s="138"/>
      <c r="Q1" s="138"/>
    </row>
    <row r="2" spans="1:20" s="11" customFormat="1" ht="18">
      <c r="A2" s="7"/>
      <c r="B2" s="7"/>
      <c r="C2" s="7"/>
      <c r="D2" s="7"/>
      <c r="E2" s="7"/>
      <c r="F2" s="531" t="s">
        <v>79</v>
      </c>
      <c r="G2" s="531"/>
      <c r="H2" s="531"/>
      <c r="I2" s="531"/>
      <c r="J2" s="531"/>
      <c r="K2" s="531"/>
      <c r="L2" s="531"/>
      <c r="M2" s="133"/>
      <c r="O2" s="133"/>
      <c r="Q2" s="133"/>
    </row>
    <row r="3" spans="1:20" s="20" customFormat="1" ht="10.5" customHeight="1">
      <c r="A3" s="249" t="s">
        <v>1</v>
      </c>
      <c r="B3" s="249"/>
      <c r="C3" s="249"/>
      <c r="D3" s="249"/>
      <c r="E3" s="249"/>
      <c r="F3" s="249"/>
      <c r="G3" s="249"/>
      <c r="H3" s="249"/>
      <c r="I3" s="250"/>
      <c r="J3" s="251"/>
      <c r="K3" s="18"/>
      <c r="L3" s="252"/>
      <c r="M3" s="250"/>
      <c r="N3" s="249"/>
      <c r="O3" s="250"/>
      <c r="P3" s="249"/>
      <c r="Q3" s="253" t="s">
        <v>3</v>
      </c>
    </row>
    <row r="4" spans="1:20" s="25" customFormat="1" ht="11.25" customHeight="1" thickBot="1">
      <c r="A4" s="527" t="str">
        <f>'[7]Week SetUp'!$A$10</f>
        <v>13th - 18th December 2014</v>
      </c>
      <c r="B4" s="527"/>
      <c r="C4" s="527"/>
      <c r="D4" s="527"/>
      <c r="E4" s="527"/>
      <c r="F4" s="24">
        <f>'[7]Week SetUp'!$C$10</f>
        <v>0</v>
      </c>
      <c r="G4" s="142"/>
      <c r="H4" s="141"/>
      <c r="I4" s="143"/>
      <c r="J4" s="22">
        <f>'[7]Week SetUp'!$D$10</f>
        <v>0</v>
      </c>
      <c r="K4" s="21"/>
      <c r="L4" s="144">
        <f>'[7]Week SetUp'!$A$12</f>
        <v>0</v>
      </c>
      <c r="M4" s="143"/>
      <c r="N4" s="247"/>
      <c r="O4" s="248"/>
      <c r="P4" s="247"/>
      <c r="Q4" s="246" t="str">
        <f>'[7]Week SetUp'!$E$10</f>
        <v>Lamech Kevin Clarke</v>
      </c>
    </row>
    <row r="5" spans="1:20" s="20" customFormat="1" ht="12">
      <c r="A5" s="145"/>
      <c r="B5" s="489" t="s">
        <v>4</v>
      </c>
      <c r="C5" s="489" t="e">
        <f>IF(OR(#REF!="Week 3",#REF!="Masters"),"CP","Rank")</f>
        <v>#REF!</v>
      </c>
      <c r="D5" s="489" t="s">
        <v>6</v>
      </c>
      <c r="E5" s="490" t="s">
        <v>7</v>
      </c>
      <c r="F5" s="490" t="s">
        <v>8</v>
      </c>
      <c r="G5" s="490"/>
      <c r="H5" s="490"/>
      <c r="I5" s="490"/>
      <c r="J5" s="489" t="s">
        <v>10</v>
      </c>
      <c r="K5" s="491"/>
      <c r="L5" s="489" t="s">
        <v>11</v>
      </c>
      <c r="M5" s="491"/>
      <c r="N5" s="489" t="s">
        <v>49</v>
      </c>
      <c r="O5" s="491"/>
      <c r="P5" s="489"/>
      <c r="Q5" s="492"/>
    </row>
    <row r="6" spans="1:20" s="20" customFormat="1" ht="3.75" customHeight="1" thickBot="1">
      <c r="A6" s="147"/>
      <c r="B6" s="30"/>
      <c r="C6" s="30"/>
      <c r="D6" s="30"/>
      <c r="E6" s="148"/>
      <c r="F6" s="148"/>
      <c r="G6" s="149"/>
      <c r="H6" s="148"/>
      <c r="I6" s="150"/>
      <c r="J6" s="30"/>
      <c r="K6" s="150"/>
      <c r="L6" s="30"/>
      <c r="M6" s="150"/>
      <c r="N6" s="30"/>
      <c r="O6" s="150"/>
      <c r="P6" s="30"/>
      <c r="Q6" s="151"/>
    </row>
    <row r="7" spans="1:20" s="46" customFormat="1" ht="10.5" customHeight="1">
      <c r="A7" s="152">
        <v>1</v>
      </c>
      <c r="B7" s="36">
        <f>IF($D7="","",VLOOKUP($D7,'[7]Boys Do Main Draw Prep'!$A$7:$V$23,20))</f>
        <v>0</v>
      </c>
      <c r="C7" s="36">
        <f>IF($D7="","",VLOOKUP($D7,'[7]Boys Do Main Draw Prep'!$A$7:$V$23,21))</f>
        <v>0</v>
      </c>
      <c r="D7" s="37">
        <v>1</v>
      </c>
      <c r="E7" s="38" t="str">
        <f>UPPER(IF($D7="","",VLOOKUP($D7,'[7]Boys Do Main Draw Prep'!$A$7:$V$23,2)))</f>
        <v>THORP</v>
      </c>
      <c r="F7" s="38" t="str">
        <f>IF($D7="","",VLOOKUP($D7,'[7]Boys Do Main Draw Prep'!$A$7:$V$23,3))</f>
        <v>ALEXANDER</v>
      </c>
      <c r="G7" s="153"/>
      <c r="H7" s="38">
        <f>IF($D7="","",VLOOKUP($D7,'[7]Boys Do Main Draw Prep'!$A$7:$V$23,4))</f>
        <v>0</v>
      </c>
      <c r="I7" s="154"/>
      <c r="J7" s="75"/>
      <c r="K7" s="155"/>
      <c r="L7" s="75"/>
      <c r="M7" s="155"/>
      <c r="N7" s="75"/>
      <c r="O7" s="155"/>
      <c r="P7" s="75"/>
      <c r="Q7" s="42"/>
      <c r="R7" s="45"/>
      <c r="T7" s="47" t="str">
        <f>'[7]SetUp Officials'!P21</f>
        <v>Umpire</v>
      </c>
    </row>
    <row r="8" spans="1:20" s="46" customFormat="1" ht="9.6" customHeight="1">
      <c r="A8" s="156"/>
      <c r="B8" s="49"/>
      <c r="C8" s="49"/>
      <c r="D8" s="49"/>
      <c r="E8" s="38" t="str">
        <f>UPPER(IF($D7="","",VLOOKUP($D7,'[7]Boys Do Main Draw Prep'!$A$7:$V$23,7)))</f>
        <v>THORP</v>
      </c>
      <c r="F8" s="38" t="str">
        <f>IF($D7="","",VLOOKUP($D7,'[7]Boys Do Main Draw Prep'!$A$7:$V$23,8))</f>
        <v>CHRISTOPHER</v>
      </c>
      <c r="G8" s="153"/>
      <c r="H8" s="38">
        <f>IF($D7="","",VLOOKUP($D7,'[7]Boys Do Main Draw Prep'!$A$7:$V$23,9))</f>
        <v>0</v>
      </c>
      <c r="I8" s="157"/>
      <c r="J8" s="158" t="str">
        <f>IF(I8="a",E7,IF(I8="b",E9,""))</f>
        <v/>
      </c>
      <c r="K8" s="155"/>
      <c r="L8" s="75"/>
      <c r="M8" s="155"/>
      <c r="N8" s="75"/>
      <c r="O8" s="155"/>
      <c r="P8" s="75"/>
      <c r="Q8" s="42"/>
      <c r="R8" s="45"/>
      <c r="T8" s="54" t="str">
        <f>'[7]SetUp Officials'!P22</f>
        <v xml:space="preserve"> </v>
      </c>
    </row>
    <row r="9" spans="1:20" s="46" customFormat="1" ht="9.6" customHeight="1">
      <c r="A9" s="156"/>
      <c r="B9" s="49"/>
      <c r="C9" s="49"/>
      <c r="D9" s="49"/>
      <c r="E9" s="75"/>
      <c r="F9" s="75"/>
      <c r="G9" s="149"/>
      <c r="H9" s="75"/>
      <c r="I9" s="159"/>
      <c r="J9" s="160" t="str">
        <f>UPPER(IF(OR(I10="a",I10="as"),E7,IF(OR(I10="b",I10="bs"),E11,)))</f>
        <v>THORP</v>
      </c>
      <c r="K9" s="161"/>
      <c r="L9" s="75"/>
      <c r="M9" s="155"/>
      <c r="N9" s="75"/>
      <c r="O9" s="155"/>
      <c r="P9" s="75"/>
      <c r="Q9" s="42"/>
      <c r="R9" s="45"/>
      <c r="T9" s="54" t="str">
        <f>'[7]SetUp Officials'!P23</f>
        <v xml:space="preserve"> </v>
      </c>
    </row>
    <row r="10" spans="1:20" s="46" customFormat="1" ht="9.6" customHeight="1">
      <c r="A10" s="156"/>
      <c r="B10" s="49"/>
      <c r="C10" s="49"/>
      <c r="D10" s="49"/>
      <c r="E10" s="75"/>
      <c r="F10" s="75"/>
      <c r="G10" s="149"/>
      <c r="H10" s="51" t="s">
        <v>13</v>
      </c>
      <c r="I10" s="59" t="s">
        <v>50</v>
      </c>
      <c r="J10" s="162" t="str">
        <f>UPPER(IF(OR(I10="a",I10="as"),E8,IF(OR(I10="b",I10="bs"),E12,)))</f>
        <v>THORP</v>
      </c>
      <c r="K10" s="163"/>
      <c r="L10" s="75"/>
      <c r="M10" s="155"/>
      <c r="N10" s="75"/>
      <c r="O10" s="155"/>
      <c r="P10" s="75"/>
      <c r="Q10" s="42"/>
      <c r="R10" s="45"/>
      <c r="T10" s="54" t="str">
        <f>'[7]SetUp Officials'!P24</f>
        <v xml:space="preserve"> </v>
      </c>
    </row>
    <row r="11" spans="1:20" s="46" customFormat="1" ht="9.6" customHeight="1">
      <c r="A11" s="156">
        <v>2</v>
      </c>
      <c r="B11" s="36">
        <f>IF($D11="","",VLOOKUP($D11,'[7]Boys Do Main Draw Prep'!$A$7:$V$23,20))</f>
        <v>0</v>
      </c>
      <c r="C11" s="36">
        <f>IF($D11="","",VLOOKUP($D11,'[7]Boys Do Main Draw Prep'!$A$7:$V$23,21))</f>
        <v>0</v>
      </c>
      <c r="D11" s="37">
        <v>7</v>
      </c>
      <c r="E11" s="36" t="str">
        <f>UPPER(IF($D11="","",VLOOKUP($D11,'[7]Boys Do Main Draw Prep'!$A$7:$V$23,2)))</f>
        <v>DUCHESNE</v>
      </c>
      <c r="F11" s="36" t="str">
        <f>IF($D11="","",VLOOKUP($D11,'[7]Boys Do Main Draw Prep'!$A$7:$V$23,3))</f>
        <v>JEAN LUC</v>
      </c>
      <c r="G11" s="164"/>
      <c r="H11" s="36">
        <f>IF($D11="","",VLOOKUP($D11,'[7]Boys Do Main Draw Prep'!$A$7:$V$23,4))</f>
        <v>0</v>
      </c>
      <c r="I11" s="165"/>
      <c r="J11" s="75" t="s">
        <v>80</v>
      </c>
      <c r="K11" s="166"/>
      <c r="L11" s="78"/>
      <c r="M11" s="161"/>
      <c r="N11" s="75"/>
      <c r="O11" s="155"/>
      <c r="P11" s="75"/>
      <c r="Q11" s="42"/>
      <c r="R11" s="45"/>
      <c r="T11" s="54" t="str">
        <f>'[7]SetUp Officials'!P25</f>
        <v xml:space="preserve"> </v>
      </c>
    </row>
    <row r="12" spans="1:20" s="46" customFormat="1" ht="9.6" customHeight="1">
      <c r="A12" s="156"/>
      <c r="B12" s="49"/>
      <c r="C12" s="49"/>
      <c r="D12" s="49"/>
      <c r="E12" s="36" t="str">
        <f>UPPER(IF($D11="","",VLOOKUP($D11,'[7]Boys Do Main Draw Prep'!$A$7:$V$23,7)))</f>
        <v>MC KENZIE</v>
      </c>
      <c r="F12" s="36" t="str">
        <f>IF($D11="","",VLOOKUP($D11,'[7]Boys Do Main Draw Prep'!$A$7:$V$23,8))</f>
        <v>PIERCE</v>
      </c>
      <c r="G12" s="164"/>
      <c r="H12" s="36">
        <f>IF($D11="","",VLOOKUP($D11,'[7]Boys Do Main Draw Prep'!$A$7:$V$23,9))</f>
        <v>0</v>
      </c>
      <c r="I12" s="157"/>
      <c r="J12" s="75"/>
      <c r="K12" s="166"/>
      <c r="L12" s="167"/>
      <c r="M12" s="168"/>
      <c r="N12" s="75"/>
      <c r="O12" s="155"/>
      <c r="P12" s="75"/>
      <c r="Q12" s="42"/>
      <c r="R12" s="45"/>
      <c r="T12" s="54" t="str">
        <f>'[7]SetUp Officials'!P26</f>
        <v xml:space="preserve"> </v>
      </c>
    </row>
    <row r="13" spans="1:20" s="46" customFormat="1" ht="9.6" customHeight="1">
      <c r="A13" s="156"/>
      <c r="B13" s="49"/>
      <c r="C13" s="49"/>
      <c r="D13" s="57"/>
      <c r="E13" s="75"/>
      <c r="F13" s="75"/>
      <c r="G13" s="149"/>
      <c r="H13" s="75"/>
      <c r="I13" s="169"/>
      <c r="J13" s="75"/>
      <c r="K13" s="159"/>
      <c r="L13" s="160" t="str">
        <f>UPPER(IF(OR(K14="a",K14="as"),J9,IF(OR(K14="b",K14="bs"),J17,)))</f>
        <v>THORP</v>
      </c>
      <c r="M13" s="155"/>
      <c r="N13" s="75"/>
      <c r="O13" s="155"/>
      <c r="P13" s="75"/>
      <c r="Q13" s="42"/>
      <c r="R13" s="45"/>
      <c r="T13" s="54" t="str">
        <f>'[7]SetUp Officials'!P27</f>
        <v xml:space="preserve"> </v>
      </c>
    </row>
    <row r="14" spans="1:20" s="46" customFormat="1" ht="9.6" customHeight="1">
      <c r="A14" s="156"/>
      <c r="B14" s="49"/>
      <c r="C14" s="49"/>
      <c r="D14" s="57"/>
      <c r="E14" s="75"/>
      <c r="F14" s="75"/>
      <c r="G14" s="149"/>
      <c r="H14" s="75"/>
      <c r="I14" s="169"/>
      <c r="J14" s="51" t="s">
        <v>13</v>
      </c>
      <c r="K14" s="59" t="s">
        <v>50</v>
      </c>
      <c r="L14" s="162" t="str">
        <f>UPPER(IF(OR(K14="a",K14="as"),J10,IF(OR(K14="b",K14="bs"),J18,)))</f>
        <v>THORP</v>
      </c>
      <c r="M14" s="163"/>
      <c r="N14" s="75"/>
      <c r="O14" s="155"/>
      <c r="P14" s="75"/>
      <c r="Q14" s="42"/>
      <c r="R14" s="45"/>
      <c r="T14" s="54" t="str">
        <f>'[7]SetUp Officials'!P28</f>
        <v xml:space="preserve"> </v>
      </c>
    </row>
    <row r="15" spans="1:20" s="46" customFormat="1" ht="9.6" customHeight="1">
      <c r="A15" s="156">
        <v>3</v>
      </c>
      <c r="B15" s="36">
        <f>IF($D15="","",VLOOKUP($D15,'[7]Boys Do Main Draw Prep'!$A$7:$V$23,20))</f>
        <v>0</v>
      </c>
      <c r="C15" s="36">
        <f>IF($D15="","",VLOOKUP($D15,'[7]Boys Do Main Draw Prep'!$A$7:$V$23,21))</f>
        <v>0</v>
      </c>
      <c r="D15" s="37">
        <v>4</v>
      </c>
      <c r="E15" s="36" t="str">
        <f>UPPER(IF($D15="","",VLOOKUP($D15,'[7]Boys Do Main Draw Prep'!$A$7:$V$23,2)))</f>
        <v>HINKSON</v>
      </c>
      <c r="F15" s="36" t="str">
        <f>IF($D15="","",VLOOKUP($D15,'[7]Boys Do Main Draw Prep'!$A$7:$V$23,3))</f>
        <v>LEVI</v>
      </c>
      <c r="G15" s="164"/>
      <c r="H15" s="36">
        <f>IF($D15="","",VLOOKUP($D15,'[7]Boys Do Main Draw Prep'!$A$7:$V$23,4))</f>
        <v>0</v>
      </c>
      <c r="I15" s="154"/>
      <c r="J15" s="75"/>
      <c r="K15" s="166"/>
      <c r="L15" s="75" t="s">
        <v>55</v>
      </c>
      <c r="M15" s="166"/>
      <c r="N15" s="78"/>
      <c r="O15" s="155"/>
      <c r="P15" s="75"/>
      <c r="Q15" s="42"/>
      <c r="R15" s="45"/>
      <c r="T15" s="54" t="str">
        <f>'[7]SetUp Officials'!P29</f>
        <v xml:space="preserve"> </v>
      </c>
    </row>
    <row r="16" spans="1:20" s="46" customFormat="1" ht="9.6" customHeight="1" thickBot="1">
      <c r="A16" s="156"/>
      <c r="B16" s="49"/>
      <c r="C16" s="49"/>
      <c r="D16" s="49"/>
      <c r="E16" s="36" t="str">
        <f>UPPER(IF($D15="","",VLOOKUP($D15,'[7]Boys Do Main Draw Prep'!$A$7:$V$23,7)))</f>
        <v>LYON</v>
      </c>
      <c r="F16" s="36" t="str">
        <f>IF($D15="","",VLOOKUP($D15,'[7]Boys Do Main Draw Prep'!$A$7:$V$23,8))</f>
        <v>NIKOLAI</v>
      </c>
      <c r="G16" s="164"/>
      <c r="H16" s="36">
        <f>IF($D15="","",VLOOKUP($D15,'[7]Boys Do Main Draw Prep'!$A$7:$V$23,9))</f>
        <v>0</v>
      </c>
      <c r="I16" s="157"/>
      <c r="J16" s="158" t="str">
        <f>IF(I16="a",E15,IF(I16="b",E17,""))</f>
        <v/>
      </c>
      <c r="K16" s="166"/>
      <c r="L16" s="75"/>
      <c r="M16" s="166"/>
      <c r="N16" s="75"/>
      <c r="O16" s="155"/>
      <c r="P16" s="75"/>
      <c r="Q16" s="42"/>
      <c r="R16" s="45"/>
      <c r="T16" s="70" t="str">
        <f>'[7]SetUp Officials'!P30</f>
        <v>None</v>
      </c>
    </row>
    <row r="17" spans="1:18" s="46" customFormat="1" ht="9.6" customHeight="1">
      <c r="A17" s="156"/>
      <c r="B17" s="49"/>
      <c r="C17" s="49"/>
      <c r="D17" s="57"/>
      <c r="E17" s="75"/>
      <c r="F17" s="75"/>
      <c r="G17" s="149"/>
      <c r="H17" s="75"/>
      <c r="I17" s="159"/>
      <c r="J17" s="160" t="str">
        <f>UPPER(IF(OR(I18="a",I18="as"),E15,IF(OR(I18="b",I18="bs"),E19,)))</f>
        <v>HINKSON</v>
      </c>
      <c r="K17" s="170"/>
      <c r="L17" s="75"/>
      <c r="M17" s="166"/>
      <c r="N17" s="75"/>
      <c r="O17" s="155"/>
      <c r="P17" s="75"/>
      <c r="Q17" s="42"/>
      <c r="R17" s="45"/>
    </row>
    <row r="18" spans="1:18" s="46" customFormat="1" ht="9.6" customHeight="1">
      <c r="A18" s="156"/>
      <c r="B18" s="49"/>
      <c r="C18" s="49"/>
      <c r="D18" s="57"/>
      <c r="E18" s="75"/>
      <c r="F18" s="75"/>
      <c r="G18" s="149"/>
      <c r="H18" s="51" t="s">
        <v>13</v>
      </c>
      <c r="I18" s="59" t="s">
        <v>54</v>
      </c>
      <c r="J18" s="162" t="str">
        <f>UPPER(IF(OR(I18="a",I18="as"),E16,IF(OR(I18="b",I18="bs"),E20,)))</f>
        <v>LYON</v>
      </c>
      <c r="K18" s="157"/>
      <c r="L18" s="75"/>
      <c r="M18" s="166"/>
      <c r="N18" s="75"/>
      <c r="O18" s="155"/>
      <c r="P18" s="75"/>
      <c r="Q18" s="42"/>
      <c r="R18" s="45"/>
    </row>
    <row r="19" spans="1:18" s="46" customFormat="1" ht="9.6" customHeight="1">
      <c r="A19" s="156">
        <v>4</v>
      </c>
      <c r="B19" s="36">
        <f>IF($D19="","",VLOOKUP($D19,'[7]Boys Do Main Draw Prep'!$A$7:$V$23,20))</f>
        <v>0</v>
      </c>
      <c r="C19" s="36">
        <f>IF($D19="","",VLOOKUP($D19,'[7]Boys Do Main Draw Prep'!$A$7:$V$23,21))</f>
        <v>0</v>
      </c>
      <c r="D19" s="37">
        <v>8</v>
      </c>
      <c r="E19" s="36" t="str">
        <f>UPPER(IF($D19="","",VLOOKUP($D19,'[7]Boys Do Main Draw Prep'!$A$7:$V$23,2)))</f>
        <v>OURA</v>
      </c>
      <c r="F19" s="36" t="str">
        <f>IF($D19="","",VLOOKUP($D19,'[7]Boys Do Main Draw Prep'!$A$7:$V$23,3))</f>
        <v>KATO</v>
      </c>
      <c r="G19" s="164"/>
      <c r="H19" s="36">
        <f>IF($D19="","",VLOOKUP($D19,'[7]Boys Do Main Draw Prep'!$A$7:$V$23,4))</f>
        <v>0</v>
      </c>
      <c r="I19" s="165"/>
      <c r="J19" s="75" t="s">
        <v>55</v>
      </c>
      <c r="K19" s="155"/>
      <c r="L19" s="78"/>
      <c r="M19" s="170"/>
      <c r="N19" s="75"/>
      <c r="O19" s="155"/>
      <c r="P19" s="75"/>
      <c r="Q19" s="42"/>
      <c r="R19" s="45"/>
    </row>
    <row r="20" spans="1:18" s="46" customFormat="1" ht="9.6" customHeight="1">
      <c r="A20" s="156"/>
      <c r="B20" s="49"/>
      <c r="C20" s="49"/>
      <c r="D20" s="49"/>
      <c r="E20" s="36" t="str">
        <f>UPPER(IF($D19="","",VLOOKUP($D19,'[7]Boys Do Main Draw Prep'!$A$7:$V$23,7)))</f>
        <v>DEVAUX</v>
      </c>
      <c r="F20" s="36" t="str">
        <f>IF($D19="","",VLOOKUP($D19,'[7]Boys Do Main Draw Prep'!$A$7:$V$23,8))</f>
        <v>CHARLES</v>
      </c>
      <c r="G20" s="164"/>
      <c r="H20" s="36">
        <f>IF($D19="","",VLOOKUP($D19,'[7]Boys Do Main Draw Prep'!$A$7:$V$23,9))</f>
        <v>0</v>
      </c>
      <c r="I20" s="157"/>
      <c r="J20" s="75"/>
      <c r="K20" s="155"/>
      <c r="L20" s="167"/>
      <c r="M20" s="171"/>
      <c r="N20" s="75"/>
      <c r="O20" s="155"/>
      <c r="P20" s="75"/>
      <c r="Q20" s="42"/>
      <c r="R20" s="45"/>
    </row>
    <row r="21" spans="1:18" s="46" customFormat="1" ht="9.6" customHeight="1">
      <c r="A21" s="156"/>
      <c r="B21" s="49"/>
      <c r="C21" s="49"/>
      <c r="D21" s="49"/>
      <c r="E21" s="75"/>
      <c r="F21" s="75"/>
      <c r="G21" s="149"/>
      <c r="H21" s="75"/>
      <c r="I21" s="169"/>
      <c r="J21" s="75"/>
      <c r="K21" s="155"/>
      <c r="L21" s="75"/>
      <c r="M21" s="159"/>
      <c r="N21" s="160" t="str">
        <f>UPPER(IF(OR(M22="a",M22="as"),L13,IF(OR(M22="b",M22="bs"),L29,)))</f>
        <v>SHEPPARD</v>
      </c>
      <c r="O21" s="155"/>
      <c r="P21" s="75"/>
      <c r="Q21" s="42"/>
      <c r="R21" s="45"/>
    </row>
    <row r="22" spans="1:18" s="46" customFormat="1" ht="9.6" customHeight="1">
      <c r="A22" s="156"/>
      <c r="B22" s="49"/>
      <c r="C22" s="49"/>
      <c r="D22" s="49"/>
      <c r="E22" s="75"/>
      <c r="F22" s="75"/>
      <c r="G22" s="149"/>
      <c r="H22" s="75"/>
      <c r="I22" s="169"/>
      <c r="J22" s="75"/>
      <c r="K22" s="155"/>
      <c r="L22" s="51" t="s">
        <v>13</v>
      </c>
      <c r="M22" s="59" t="s">
        <v>65</v>
      </c>
      <c r="N22" s="162" t="str">
        <f>UPPER(IF(OR(M22="a",M22="as"),L14,IF(OR(M22="b",M22="bs"),L30,)))</f>
        <v>VALDES</v>
      </c>
      <c r="O22" s="163"/>
      <c r="P22" s="75"/>
      <c r="Q22" s="42"/>
      <c r="R22" s="45"/>
    </row>
    <row r="23" spans="1:18" s="46" customFormat="1" ht="9.6" customHeight="1">
      <c r="A23" s="152">
        <v>5</v>
      </c>
      <c r="B23" s="36">
        <f>IF($D23="","",VLOOKUP($D23,'[7]Boys Do Main Draw Prep'!$A$7:$V$23,20))</f>
        <v>0</v>
      </c>
      <c r="C23" s="36">
        <f>IF($D23="","",VLOOKUP($D23,'[7]Boys Do Main Draw Prep'!$A$7:$V$23,21))</f>
        <v>0</v>
      </c>
      <c r="D23" s="37">
        <v>6</v>
      </c>
      <c r="E23" s="38" t="str">
        <f>UPPER(IF($D23="","",VLOOKUP($D23,'[7]Boys Do Main Draw Prep'!$A$7:$V$23,2)))</f>
        <v>BORDE</v>
      </c>
      <c r="F23" s="38" t="str">
        <f>IF($D23="","",VLOOKUP($D23,'[7]Boys Do Main Draw Prep'!$A$7:$V$23,3))</f>
        <v>HUGO</v>
      </c>
      <c r="G23" s="153"/>
      <c r="H23" s="38">
        <f>IF($D23="","",VLOOKUP($D23,'[7]Boys Do Main Draw Prep'!$A$7:$V$23,4))</f>
        <v>0</v>
      </c>
      <c r="I23" s="154"/>
      <c r="J23" s="75"/>
      <c r="K23" s="155"/>
      <c r="L23" s="75"/>
      <c r="M23" s="166"/>
      <c r="N23" s="75" t="s">
        <v>22</v>
      </c>
      <c r="O23" s="194"/>
      <c r="P23" s="195"/>
      <c r="Q23" s="42"/>
      <c r="R23" s="45"/>
    </row>
    <row r="24" spans="1:18" s="46" customFormat="1" ht="9.6" customHeight="1">
      <c r="A24" s="156"/>
      <c r="B24" s="49"/>
      <c r="C24" s="49"/>
      <c r="D24" s="49"/>
      <c r="E24" s="38" t="str">
        <f>UPPER(IF($D23="","",VLOOKUP($D23,'[7]Boys Do Main Draw Prep'!$A$7:$V$23,7)))</f>
        <v>ROBINSON</v>
      </c>
      <c r="F24" s="38" t="str">
        <f>IF($D23="","",VLOOKUP($D23,'[7]Boys Do Main Draw Prep'!$A$7:$V$23,8))</f>
        <v>ETHAN</v>
      </c>
      <c r="G24" s="153"/>
      <c r="H24" s="38">
        <f>IF($D23="","",VLOOKUP($D23,'[7]Boys Do Main Draw Prep'!$A$7:$V$23,9))</f>
        <v>0</v>
      </c>
      <c r="I24" s="157"/>
      <c r="J24" s="158" t="str">
        <f>IF(I24="a",E23,IF(I24="b",E25,""))</f>
        <v/>
      </c>
      <c r="K24" s="155"/>
      <c r="L24" s="75"/>
      <c r="M24" s="166"/>
      <c r="N24" s="75"/>
      <c r="O24" s="194"/>
      <c r="P24" s="195"/>
      <c r="Q24" s="42"/>
      <c r="R24" s="45"/>
    </row>
    <row r="25" spans="1:18" s="46" customFormat="1" ht="9.6" customHeight="1">
      <c r="A25" s="156"/>
      <c r="B25" s="49"/>
      <c r="C25" s="49"/>
      <c r="D25" s="49"/>
      <c r="E25" s="75"/>
      <c r="F25" s="75"/>
      <c r="G25" s="149"/>
      <c r="H25" s="75"/>
      <c r="I25" s="159"/>
      <c r="J25" s="160" t="str">
        <f>UPPER(IF(OR(I26="a",I26="as"),E23,IF(OR(I26="b",I26="bs"),E27,)))</f>
        <v>LESLIE</v>
      </c>
      <c r="K25" s="161"/>
      <c r="L25" s="75"/>
      <c r="M25" s="166"/>
      <c r="N25" s="75"/>
      <c r="O25" s="194"/>
      <c r="P25" s="195"/>
      <c r="Q25" s="42"/>
      <c r="R25" s="45"/>
    </row>
    <row r="26" spans="1:18" s="46" customFormat="1" ht="9.6" customHeight="1">
      <c r="A26" s="156"/>
      <c r="B26" s="49"/>
      <c r="C26" s="49"/>
      <c r="D26" s="49"/>
      <c r="E26" s="75"/>
      <c r="F26" s="75"/>
      <c r="G26" s="149"/>
      <c r="H26" s="51" t="s">
        <v>13</v>
      </c>
      <c r="I26" s="59" t="s">
        <v>53</v>
      </c>
      <c r="J26" s="162" t="str">
        <f>UPPER(IF(OR(I26="a",I26="as"),E24,IF(OR(I26="b",I26="bs"),E28,)))</f>
        <v>YEARWOOD</v>
      </c>
      <c r="K26" s="163"/>
      <c r="L26" s="75"/>
      <c r="M26" s="166"/>
      <c r="N26" s="75"/>
      <c r="O26" s="194"/>
      <c r="P26" s="195"/>
      <c r="Q26" s="42"/>
      <c r="R26" s="45"/>
    </row>
    <row r="27" spans="1:18" s="46" customFormat="1" ht="9.6" customHeight="1">
      <c r="A27" s="156">
        <v>6</v>
      </c>
      <c r="B27" s="36">
        <f>IF($D27="","",VLOOKUP($D27,'[7]Boys Do Main Draw Prep'!$A$7:$V$23,20))</f>
        <v>0</v>
      </c>
      <c r="C27" s="36">
        <f>IF($D27="","",VLOOKUP($D27,'[7]Boys Do Main Draw Prep'!$A$7:$V$23,21))</f>
        <v>0</v>
      </c>
      <c r="D27" s="37">
        <v>5</v>
      </c>
      <c r="E27" s="36" t="str">
        <f>UPPER(IF($D27="","",VLOOKUP($D27,'[7]Boys Do Main Draw Prep'!$A$7:$V$23,2)))</f>
        <v>LESLIE</v>
      </c>
      <c r="F27" s="36" t="str">
        <f>IF($D27="","",VLOOKUP($D27,'[7]Boys Do Main Draw Prep'!$A$7:$V$23,3))</f>
        <v>ALIJAH</v>
      </c>
      <c r="G27" s="164"/>
      <c r="H27" s="36">
        <f>IF($D27="","",VLOOKUP($D27,'[7]Boys Do Main Draw Prep'!$A$7:$V$23,4))</f>
        <v>0</v>
      </c>
      <c r="I27" s="165"/>
      <c r="J27" s="75" t="s">
        <v>75</v>
      </c>
      <c r="K27" s="166"/>
      <c r="L27" s="78"/>
      <c r="M27" s="170"/>
      <c r="N27" s="75"/>
      <c r="O27" s="194"/>
      <c r="P27" s="195"/>
      <c r="Q27" s="42"/>
      <c r="R27" s="45"/>
    </row>
    <row r="28" spans="1:18" s="46" customFormat="1" ht="9.6" customHeight="1">
      <c r="A28" s="156"/>
      <c r="B28" s="49"/>
      <c r="C28" s="49"/>
      <c r="D28" s="49"/>
      <c r="E28" s="36" t="str">
        <f>UPPER(IF($D27="","",VLOOKUP($D27,'[7]Boys Do Main Draw Prep'!$A$7:$V$23,7)))</f>
        <v>YEARWOOD</v>
      </c>
      <c r="F28" s="36" t="str">
        <f>IF($D27="","",VLOOKUP($D27,'[7]Boys Do Main Draw Prep'!$A$7:$V$23,8))</f>
        <v>KEIEL</v>
      </c>
      <c r="G28" s="164"/>
      <c r="H28" s="36">
        <f>IF($D27="","",VLOOKUP($D27,'[7]Boys Do Main Draw Prep'!$A$7:$V$23,9))</f>
        <v>0</v>
      </c>
      <c r="I28" s="157"/>
      <c r="J28" s="75"/>
      <c r="K28" s="166"/>
      <c r="L28" s="167"/>
      <c r="M28" s="171"/>
      <c r="N28" s="75"/>
      <c r="O28" s="194"/>
      <c r="P28" s="195"/>
      <c r="Q28" s="42"/>
      <c r="R28" s="45"/>
    </row>
    <row r="29" spans="1:18" s="46" customFormat="1" ht="9.6" customHeight="1">
      <c r="A29" s="156"/>
      <c r="B29" s="49"/>
      <c r="C29" s="49"/>
      <c r="D29" s="57"/>
      <c r="E29" s="75"/>
      <c r="F29" s="75"/>
      <c r="G29" s="149"/>
      <c r="H29" s="75"/>
      <c r="I29" s="169"/>
      <c r="J29" s="75"/>
      <c r="K29" s="159"/>
      <c r="L29" s="160" t="str">
        <f>UPPER(IF(OR(K30="a",K30="as"),J25,IF(OR(K30="b",K30="bs"),J33,)))</f>
        <v>SHEPPARD</v>
      </c>
      <c r="M29" s="166"/>
      <c r="N29" s="75"/>
      <c r="O29" s="194"/>
      <c r="P29" s="195"/>
      <c r="Q29" s="42"/>
      <c r="R29" s="45"/>
    </row>
    <row r="30" spans="1:18" s="46" customFormat="1" ht="9.6" customHeight="1">
      <c r="A30" s="156"/>
      <c r="B30" s="49"/>
      <c r="C30" s="49"/>
      <c r="D30" s="57"/>
      <c r="E30" s="75"/>
      <c r="F30" s="75"/>
      <c r="G30" s="149"/>
      <c r="H30" s="75"/>
      <c r="I30" s="169"/>
      <c r="J30" s="51" t="s">
        <v>13</v>
      </c>
      <c r="K30" s="59" t="s">
        <v>65</v>
      </c>
      <c r="L30" s="162" t="str">
        <f>UPPER(IF(OR(K30="a",K30="as"),J26,IF(OR(K30="b",K30="bs"),J34,)))</f>
        <v>VALDES</v>
      </c>
      <c r="M30" s="157"/>
      <c r="N30" s="75"/>
      <c r="O30" s="194"/>
      <c r="P30" s="195"/>
      <c r="Q30" s="42"/>
      <c r="R30" s="45"/>
    </row>
    <row r="31" spans="1:18" s="46" customFormat="1" ht="9.6" customHeight="1">
      <c r="A31" s="156">
        <v>7</v>
      </c>
      <c r="B31" s="36">
        <f>IF($D31="","",VLOOKUP($D31,'[7]Boys Do Main Draw Prep'!$A$7:$V$23,20))</f>
        <v>0</v>
      </c>
      <c r="C31" s="36">
        <f>IF($D31="","",VLOOKUP($D31,'[7]Boys Do Main Draw Prep'!$A$7:$V$23,21))</f>
        <v>0</v>
      </c>
      <c r="D31" s="37">
        <v>3</v>
      </c>
      <c r="E31" s="36" t="str">
        <f>UPPER(IF($D31="","",VLOOKUP($D31,'[7]Boys Do Main Draw Prep'!$A$7:$V$23,2)))</f>
        <v>SYLVESTER</v>
      </c>
      <c r="F31" s="36" t="str">
        <f>IF($D31="","",VLOOKUP($D31,'[7]Boys Do Main Draw Prep'!$A$7:$V$23,3))</f>
        <v>SABASTIAN</v>
      </c>
      <c r="G31" s="164"/>
      <c r="H31" s="36">
        <f>IF($D31="","",VLOOKUP($D31,'[7]Boys Do Main Draw Prep'!$A$7:$V$23,4))</f>
        <v>0</v>
      </c>
      <c r="I31" s="154"/>
      <c r="J31" s="75"/>
      <c r="K31" s="166"/>
      <c r="L31" s="75" t="s">
        <v>200</v>
      </c>
      <c r="M31" s="155"/>
      <c r="N31" s="78"/>
      <c r="O31" s="194"/>
      <c r="P31" s="195"/>
      <c r="Q31" s="42"/>
      <c r="R31" s="45"/>
    </row>
    <row r="32" spans="1:18" s="46" customFormat="1" ht="9.6" customHeight="1">
      <c r="A32" s="156"/>
      <c r="B32" s="49"/>
      <c r="C32" s="49"/>
      <c r="D32" s="49"/>
      <c r="E32" s="36" t="str">
        <f>UPPER(IF($D31="","",VLOOKUP($D31,'[7]Boys Do Main Draw Prep'!$A$7:$V$23,7)))</f>
        <v>WEST</v>
      </c>
      <c r="F32" s="36" t="str">
        <f>IF($D31="","",VLOOKUP($D31,'[7]Boys Do Main Draw Prep'!$A$7:$V$23,8))</f>
        <v>MICHAEL</v>
      </c>
      <c r="G32" s="164"/>
      <c r="H32" s="36">
        <f>IF($D31="","",VLOOKUP($D31,'[7]Boys Do Main Draw Prep'!$A$7:$V$23,9))</f>
        <v>0</v>
      </c>
      <c r="I32" s="157"/>
      <c r="J32" s="158" t="str">
        <f>IF(I32="a",E31,IF(I32="b",E33,""))</f>
        <v/>
      </c>
      <c r="K32" s="166"/>
      <c r="L32" s="75"/>
      <c r="M32" s="155"/>
      <c r="N32" s="75"/>
      <c r="O32" s="194"/>
      <c r="P32" s="195"/>
      <c r="Q32" s="42"/>
      <c r="R32" s="45"/>
    </row>
    <row r="33" spans="1:18" s="46" customFormat="1" ht="9.6" customHeight="1">
      <c r="A33" s="156"/>
      <c r="B33" s="49"/>
      <c r="C33" s="49"/>
      <c r="D33" s="57"/>
      <c r="E33" s="75"/>
      <c r="F33" s="75"/>
      <c r="G33" s="149"/>
      <c r="H33" s="75"/>
      <c r="I33" s="159"/>
      <c r="J33" s="160" t="str">
        <f>UPPER(IF(OR(I34="a",I34="as"),E31,IF(OR(I34="b",I34="bs"),E35,)))</f>
        <v>SHEPPARD</v>
      </c>
      <c r="K33" s="170"/>
      <c r="L33" s="75"/>
      <c r="M33" s="155"/>
      <c r="N33" s="75"/>
      <c r="O33" s="194"/>
      <c r="P33" s="195"/>
      <c r="Q33" s="42"/>
      <c r="R33" s="45"/>
    </row>
    <row r="34" spans="1:18" s="46" customFormat="1" ht="9.6" customHeight="1">
      <c r="A34" s="156"/>
      <c r="B34" s="49"/>
      <c r="C34" s="49"/>
      <c r="D34" s="57"/>
      <c r="E34" s="75"/>
      <c r="F34" s="75"/>
      <c r="G34" s="149"/>
      <c r="H34" s="51" t="s">
        <v>13</v>
      </c>
      <c r="I34" s="59" t="s">
        <v>53</v>
      </c>
      <c r="J34" s="162" t="str">
        <f>UPPER(IF(OR(I34="a",I34="as"),E32,IF(OR(I34="b",I34="bs"),E36,)))</f>
        <v>VALDES</v>
      </c>
      <c r="K34" s="157"/>
      <c r="L34" s="75"/>
      <c r="M34" s="155"/>
      <c r="N34" s="75"/>
      <c r="O34" s="194"/>
      <c r="P34" s="195"/>
      <c r="Q34" s="42"/>
      <c r="R34" s="45"/>
    </row>
    <row r="35" spans="1:18" s="46" customFormat="1" ht="9.6" customHeight="1">
      <c r="A35" s="156">
        <v>8</v>
      </c>
      <c r="B35" s="36">
        <f>IF($D35="","",VLOOKUP($D35,'[7]Boys Do Main Draw Prep'!$A$7:$V$23,20))</f>
        <v>0</v>
      </c>
      <c r="C35" s="36">
        <f>IF($D35="","",VLOOKUP($D35,'[7]Boys Do Main Draw Prep'!$A$7:$V$23,21))</f>
        <v>0</v>
      </c>
      <c r="D35" s="37">
        <v>2</v>
      </c>
      <c r="E35" s="36" t="str">
        <f>UPPER(IF($D35="","",VLOOKUP($D35,'[7]Boys Do Main Draw Prep'!$A$7:$V$23,2)))</f>
        <v>SHEPPARD</v>
      </c>
      <c r="F35" s="36" t="str">
        <f>IF($D35="","",VLOOKUP($D35,'[7]Boys Do Main Draw Prep'!$A$7:$V$23,3))</f>
        <v>LIAM</v>
      </c>
      <c r="G35" s="164"/>
      <c r="H35" s="36">
        <f>IF($D35="","",VLOOKUP($D35,'[7]Boys Do Main Draw Prep'!$A$7:$V$23,4))</f>
        <v>0</v>
      </c>
      <c r="I35" s="165"/>
      <c r="J35" s="75" t="s">
        <v>22</v>
      </c>
      <c r="K35" s="155"/>
      <c r="L35" s="78"/>
      <c r="M35" s="161"/>
      <c r="N35" s="75"/>
      <c r="O35" s="194"/>
      <c r="P35" s="195"/>
      <c r="Q35" s="42"/>
      <c r="R35" s="45"/>
    </row>
    <row r="36" spans="1:18" s="46" customFormat="1" ht="9.6" customHeight="1">
      <c r="A36" s="156"/>
      <c r="B36" s="49"/>
      <c r="C36" s="49"/>
      <c r="D36" s="49"/>
      <c r="E36" s="36" t="str">
        <f>UPPER(IF($D35="","",VLOOKUP($D35,'[7]Boys Do Main Draw Prep'!$A$7:$V$23,7)))</f>
        <v>VALDES</v>
      </c>
      <c r="F36" s="36" t="str">
        <f>IF($D35="","",VLOOKUP($D35,'[7]Boys Do Main Draw Prep'!$A$7:$V$23,8))</f>
        <v>NATHAN</v>
      </c>
      <c r="G36" s="164"/>
      <c r="H36" s="36">
        <f>IF($D35="","",VLOOKUP($D35,'[7]Boys Do Main Draw Prep'!$A$7:$V$23,9))</f>
        <v>0</v>
      </c>
      <c r="I36" s="157"/>
      <c r="J36" s="75"/>
      <c r="K36" s="155"/>
      <c r="L36" s="167"/>
      <c r="M36" s="168"/>
      <c r="N36" s="75"/>
      <c r="O36" s="194"/>
      <c r="P36" s="195"/>
      <c r="Q36" s="42"/>
      <c r="R36" s="45"/>
    </row>
    <row r="37" spans="1:18" s="46" customFormat="1" ht="18" customHeight="1">
      <c r="A37" s="156"/>
      <c r="B37" s="49"/>
      <c r="C37" s="49"/>
      <c r="D37" s="57"/>
      <c r="E37" s="75"/>
      <c r="F37" s="75"/>
      <c r="G37" s="149"/>
      <c r="H37" s="75"/>
      <c r="I37" s="169"/>
      <c r="J37" s="75"/>
      <c r="K37" s="155"/>
      <c r="L37" s="75"/>
      <c r="M37" s="155"/>
      <c r="N37" s="155"/>
      <c r="O37" s="196"/>
      <c r="P37" s="197"/>
      <c r="Q37" s="172"/>
      <c r="R37" s="45"/>
    </row>
    <row r="38" spans="1:18" s="86" customFormat="1" ht="6" customHeight="1">
      <c r="A38" s="179"/>
      <c r="B38" s="180"/>
      <c r="C38" s="180"/>
      <c r="D38" s="181"/>
      <c r="E38" s="76"/>
      <c r="F38" s="76"/>
      <c r="G38" s="183"/>
      <c r="H38" s="76"/>
      <c r="I38" s="182"/>
      <c r="J38" s="43"/>
      <c r="K38" s="44"/>
      <c r="L38" s="83"/>
      <c r="M38" s="84"/>
      <c r="N38" s="83"/>
      <c r="O38" s="84"/>
      <c r="P38" s="83"/>
      <c r="Q38" s="84"/>
      <c r="R38" s="85"/>
    </row>
    <row r="39" spans="1:18" s="99" customFormat="1" ht="10.5" customHeight="1">
      <c r="A39" s="87" t="s">
        <v>23</v>
      </c>
      <c r="B39" s="88"/>
      <c r="C39" s="89"/>
      <c r="D39" s="90" t="s">
        <v>24</v>
      </c>
      <c r="E39" s="91" t="s">
        <v>67</v>
      </c>
      <c r="F39" s="91"/>
      <c r="G39" s="91"/>
      <c r="H39" s="184"/>
      <c r="I39" s="91" t="s">
        <v>24</v>
      </c>
      <c r="J39" s="91" t="s">
        <v>68</v>
      </c>
      <c r="K39" s="94"/>
      <c r="L39" s="91" t="s">
        <v>27</v>
      </c>
      <c r="M39" s="95"/>
      <c r="N39" s="96" t="s">
        <v>28</v>
      </c>
      <c r="O39" s="96"/>
      <c r="P39" s="97"/>
      <c r="Q39" s="98"/>
    </row>
    <row r="40" spans="1:18" s="99" customFormat="1" ht="9" customHeight="1">
      <c r="A40" s="100" t="s">
        <v>29</v>
      </c>
      <c r="B40" s="101"/>
      <c r="C40" s="102"/>
      <c r="D40" s="103">
        <v>1</v>
      </c>
      <c r="E40" s="104" t="str">
        <f>IF(D40&gt;$Q$47,,UPPER(VLOOKUP(D40,'[7]Boys Do Main Draw Prep'!$A$7:$R$23,2)))</f>
        <v>THORP</v>
      </c>
      <c r="F40" s="185"/>
      <c r="G40" s="185"/>
      <c r="H40" s="186"/>
      <c r="I40" s="187" t="s">
        <v>30</v>
      </c>
      <c r="J40" s="101"/>
      <c r="K40" s="108"/>
      <c r="L40" s="101"/>
      <c r="M40" s="109"/>
      <c r="N40" s="110" t="s">
        <v>69</v>
      </c>
      <c r="O40" s="111"/>
      <c r="P40" s="111"/>
      <c r="Q40" s="112"/>
    </row>
    <row r="41" spans="1:18" s="99" customFormat="1" ht="9" customHeight="1">
      <c r="A41" s="100" t="s">
        <v>32</v>
      </c>
      <c r="B41" s="101"/>
      <c r="C41" s="102"/>
      <c r="D41" s="103"/>
      <c r="E41" s="104" t="str">
        <f>IF(D40&gt;$Q$47,,UPPER(VLOOKUP(D40,'[7]Boys Do Main Draw Prep'!$A$7:$R$23,7)))</f>
        <v>THORP</v>
      </c>
      <c r="F41" s="185"/>
      <c r="G41" s="185"/>
      <c r="H41" s="186"/>
      <c r="I41" s="187"/>
      <c r="J41" s="101"/>
      <c r="K41" s="108"/>
      <c r="L41" s="101"/>
      <c r="M41" s="109"/>
      <c r="N41" s="115"/>
      <c r="O41" s="114"/>
      <c r="P41" s="115"/>
      <c r="Q41" s="116"/>
    </row>
    <row r="42" spans="1:18" s="99" customFormat="1" ht="9" customHeight="1">
      <c r="A42" s="117" t="s">
        <v>34</v>
      </c>
      <c r="B42" s="115"/>
      <c r="C42" s="118"/>
      <c r="D42" s="103">
        <v>2</v>
      </c>
      <c r="E42" s="104" t="str">
        <f>IF(D42&gt;$Q$47,,UPPER(VLOOKUP(D42,'[7]Boys Do Main Draw Prep'!$A$7:$R$23,2)))</f>
        <v>SHEPPARD</v>
      </c>
      <c r="F42" s="185"/>
      <c r="G42" s="185"/>
      <c r="H42" s="186"/>
      <c r="I42" s="187" t="s">
        <v>33</v>
      </c>
      <c r="J42" s="101"/>
      <c r="K42" s="108"/>
      <c r="L42" s="101"/>
      <c r="M42" s="109"/>
      <c r="N42" s="110" t="s">
        <v>36</v>
      </c>
      <c r="O42" s="111"/>
      <c r="P42" s="111"/>
      <c r="Q42" s="112"/>
    </row>
    <row r="43" spans="1:18" s="99" customFormat="1" ht="9" customHeight="1">
      <c r="A43" s="119"/>
      <c r="B43" s="26"/>
      <c r="C43" s="120"/>
      <c r="D43" s="103"/>
      <c r="E43" s="104" t="str">
        <f>IF(D42&gt;$Q$47,,UPPER(VLOOKUP(D42,'[7]Boys Do Main Draw Prep'!$A$7:$R$23,7)))</f>
        <v>VALDES</v>
      </c>
      <c r="F43" s="185"/>
      <c r="G43" s="185"/>
      <c r="H43" s="186"/>
      <c r="I43" s="187"/>
      <c r="J43" s="101"/>
      <c r="K43" s="108"/>
      <c r="L43" s="101"/>
      <c r="M43" s="109"/>
      <c r="N43" s="101"/>
      <c r="O43" s="108"/>
      <c r="P43" s="101"/>
      <c r="Q43" s="109"/>
    </row>
    <row r="44" spans="1:18" s="99" customFormat="1" ht="9" customHeight="1">
      <c r="A44" s="121" t="s">
        <v>38</v>
      </c>
      <c r="B44" s="122"/>
      <c r="C44" s="123"/>
      <c r="D44" s="103">
        <v>3</v>
      </c>
      <c r="E44" s="104">
        <f>IF(D44&gt;$Q$47,,UPPER(VLOOKUP(D44,'[7]Boys Do Main Draw Prep'!$A$7:$R$23,2)))</f>
        <v>0</v>
      </c>
      <c r="F44" s="185"/>
      <c r="G44" s="185"/>
      <c r="H44" s="186"/>
      <c r="I44" s="187" t="s">
        <v>35</v>
      </c>
      <c r="J44" s="101"/>
      <c r="K44" s="108"/>
      <c r="L44" s="101"/>
      <c r="M44" s="109"/>
      <c r="N44" s="115"/>
      <c r="O44" s="114"/>
      <c r="P44" s="115"/>
      <c r="Q44" s="116"/>
    </row>
    <row r="45" spans="1:18" s="99" customFormat="1" ht="9" customHeight="1">
      <c r="A45" s="100" t="s">
        <v>29</v>
      </c>
      <c r="B45" s="101"/>
      <c r="C45" s="102"/>
      <c r="D45" s="103"/>
      <c r="E45" s="104">
        <f>IF(D44&gt;$Q$47,,UPPER(VLOOKUP(D44,'[7]Boys Do Main Draw Prep'!$A$7:$R$23,7)))</f>
        <v>0</v>
      </c>
      <c r="F45" s="185"/>
      <c r="G45" s="185"/>
      <c r="H45" s="186"/>
      <c r="I45" s="187"/>
      <c r="J45" s="101"/>
      <c r="K45" s="108"/>
      <c r="L45" s="101"/>
      <c r="M45" s="109"/>
      <c r="N45" s="110" t="s">
        <v>41</v>
      </c>
      <c r="O45" s="111"/>
      <c r="P45" s="111"/>
      <c r="Q45" s="112"/>
    </row>
    <row r="46" spans="1:18" s="99" customFormat="1" ht="9" customHeight="1">
      <c r="A46" s="100" t="s">
        <v>42</v>
      </c>
      <c r="B46" s="101"/>
      <c r="C46" s="124"/>
      <c r="D46" s="103">
        <v>4</v>
      </c>
      <c r="E46" s="104">
        <f>IF(D46&gt;$Q$47,,UPPER(VLOOKUP(D46,'[7]Boys Do Main Draw Prep'!$A$7:$R$23,2)))</f>
        <v>0</v>
      </c>
      <c r="F46" s="185"/>
      <c r="G46" s="185"/>
      <c r="H46" s="186"/>
      <c r="I46" s="187" t="s">
        <v>37</v>
      </c>
      <c r="J46" s="101"/>
      <c r="K46" s="108"/>
      <c r="L46" s="101"/>
      <c r="M46" s="109"/>
      <c r="N46" s="101"/>
      <c r="O46" s="108"/>
      <c r="P46" s="101"/>
      <c r="Q46" s="109"/>
    </row>
    <row r="47" spans="1:18" s="99" customFormat="1" ht="9" customHeight="1">
      <c r="A47" s="117" t="s">
        <v>44</v>
      </c>
      <c r="B47" s="115"/>
      <c r="C47" s="125"/>
      <c r="D47" s="126"/>
      <c r="E47" s="127">
        <f>IF(D46&gt;$Q$47,,UPPER(VLOOKUP(D46,'[7]Boys Do Main Draw Prep'!$A$7:$R$23,7)))</f>
        <v>0</v>
      </c>
      <c r="F47" s="188"/>
      <c r="G47" s="188"/>
      <c r="H47" s="189"/>
      <c r="I47" s="190"/>
      <c r="J47" s="115"/>
      <c r="K47" s="114"/>
      <c r="L47" s="115"/>
      <c r="M47" s="116"/>
      <c r="N47" s="115" t="str">
        <f>Q4</f>
        <v>Lamech Kevin Clarke</v>
      </c>
      <c r="O47" s="114"/>
      <c r="P47" s="115"/>
      <c r="Q47" s="191">
        <f>MIN(4,'[7]Boys Do Main Draw Prep'!$V$5)</f>
        <v>2</v>
      </c>
    </row>
    <row r="48" spans="1:18" ht="15.75" customHeight="1"/>
    <row r="49" ht="9" customHeight="1"/>
  </sheetData>
  <mergeCells count="2">
    <mergeCell ref="F2:L2"/>
    <mergeCell ref="A4:E4"/>
  </mergeCells>
  <conditionalFormatting sqref="B7 B11 B15 B19 B23 B27 B31 B35">
    <cfRule type="cellIs" dxfId="228" priority="13" stopIfTrue="1" operator="equal">
      <formula>"DA"</formula>
    </cfRule>
  </conditionalFormatting>
  <conditionalFormatting sqref="H10 H34 H26 H18 J30 L22 J14">
    <cfRule type="expression" dxfId="227" priority="10" stopIfTrue="1">
      <formula>AND($N$1="CU",H10="Umpire")</formula>
    </cfRule>
    <cfRule type="expression" dxfId="226" priority="11" stopIfTrue="1">
      <formula>AND($N$1="CU",H10&lt;&gt;"Umpire",I10&lt;&gt;"")</formula>
    </cfRule>
    <cfRule type="expression" dxfId="225" priority="12" stopIfTrue="1">
      <formula>AND($N$1="CU",H10&lt;&gt;"Umpire")</formula>
    </cfRule>
  </conditionalFormatting>
  <conditionalFormatting sqref="L13 L29 N21 J9 J17 J25 J33">
    <cfRule type="expression" dxfId="224" priority="8" stopIfTrue="1">
      <formula>I10="as"</formula>
    </cfRule>
    <cfRule type="expression" dxfId="223" priority="9" stopIfTrue="1">
      <formula>I10="bs"</formula>
    </cfRule>
  </conditionalFormatting>
  <conditionalFormatting sqref="L14 L30 N22 J10 J18 J26 J34">
    <cfRule type="expression" dxfId="222" priority="6" stopIfTrue="1">
      <formula>I10="as"</formula>
    </cfRule>
    <cfRule type="expression" dxfId="221" priority="7" stopIfTrue="1">
      <formula>I10="bs"</formula>
    </cfRule>
  </conditionalFormatting>
  <conditionalFormatting sqref="I10 I18 I26 I34 K30 K14 M22">
    <cfRule type="expression" dxfId="220" priority="5" stopIfTrue="1">
      <formula>$N$1="CU"</formula>
    </cfRule>
  </conditionalFormatting>
  <conditionalFormatting sqref="E7 E11 E15 E19 E23 E27 E31 E35">
    <cfRule type="cellIs" dxfId="219" priority="4" stopIfTrue="1" operator="equal">
      <formula>"Bye"</formula>
    </cfRule>
  </conditionalFormatting>
  <conditionalFormatting sqref="D7 D11 D35 D19 D23 D27">
    <cfRule type="cellIs" dxfId="218" priority="3" stopIfTrue="1" operator="lessThan">
      <formula>5</formula>
    </cfRule>
  </conditionalFormatting>
  <conditionalFormatting sqref="P37">
    <cfRule type="expression" dxfId="217" priority="1" stopIfTrue="1">
      <formula>#REF!="as"</formula>
    </cfRule>
    <cfRule type="expression" dxfId="216" priority="2" stopIfTrue="1">
      <formula>#REF!="bs"</formula>
    </cfRule>
  </conditionalFormatting>
  <dataValidations count="1">
    <dataValidation type="list" allowBlank="1" showInputMessage="1" sqref="H10 H18 H26 H34 J30 L22 J14">
      <formula1>$T$7:$T$16</formula1>
    </dataValidation>
  </dataValidations>
  <printOptions horizontalCentered="1"/>
  <pageMargins left="0.35433070866141736" right="0.35433070866141736" top="0.39370078740157483" bottom="0.39370078740157483" header="0" footer="0"/>
  <pageSetup paperSize="9" orientation="landscape" horizontalDpi="4294967293" verticalDpi="4294967293"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sheetPr codeName="Sheet34">
    <tabColor rgb="FFFFC000"/>
    <pageSetUpPr fitToPage="1"/>
  </sheetPr>
  <dimension ref="A1:T81"/>
  <sheetViews>
    <sheetView showGridLines="0" showZeros="0" workbookViewId="0">
      <selection activeCell="V13" sqref="V13"/>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9" max="19" width="8.7109375" customWidth="1"/>
    <col min="20" max="20" width="8.85546875" hidden="1" customWidth="1"/>
    <col min="21" max="21" width="5.7109375" customWidth="1"/>
  </cols>
  <sheetData>
    <row r="1" spans="1:20" s="6" customFormat="1" ht="52.5" customHeight="1">
      <c r="A1" s="1">
        <f>'[8]Week SetUp'!$A$6</f>
        <v>0</v>
      </c>
      <c r="B1" s="137"/>
      <c r="I1" s="138"/>
      <c r="J1" s="139"/>
      <c r="K1" s="139"/>
      <c r="L1" s="140"/>
      <c r="M1" s="138"/>
      <c r="N1" s="138"/>
      <c r="O1" s="138"/>
      <c r="Q1" s="138"/>
    </row>
    <row r="2" spans="1:20" s="11" customFormat="1" ht="25.5" customHeight="1">
      <c r="A2" s="7"/>
      <c r="B2" s="7"/>
      <c r="C2" s="7"/>
      <c r="D2" s="7"/>
      <c r="E2" s="7"/>
      <c r="F2" s="531" t="s">
        <v>103</v>
      </c>
      <c r="G2" s="531"/>
      <c r="H2" s="531"/>
      <c r="I2" s="531"/>
      <c r="J2" s="531"/>
      <c r="K2" s="531"/>
      <c r="L2" s="531"/>
      <c r="M2" s="133"/>
      <c r="O2" s="133"/>
      <c r="Q2" s="133"/>
    </row>
    <row r="3" spans="1:20" s="20" customFormat="1" ht="10.5" customHeight="1">
      <c r="A3" s="249" t="s">
        <v>1</v>
      </c>
      <c r="B3" s="249"/>
      <c r="C3" s="249"/>
      <c r="D3" s="249"/>
      <c r="E3" s="249"/>
      <c r="F3" s="249"/>
      <c r="G3" s="249"/>
      <c r="H3" s="249"/>
      <c r="I3" s="250"/>
      <c r="J3" s="251"/>
      <c r="K3" s="18"/>
      <c r="L3" s="252"/>
      <c r="M3" s="250"/>
      <c r="N3" s="249"/>
      <c r="O3" s="250"/>
      <c r="P3" s="249"/>
      <c r="Q3" s="253" t="s">
        <v>3</v>
      </c>
    </row>
    <row r="4" spans="1:20" s="25" customFormat="1" ht="11.25" customHeight="1" thickBot="1">
      <c r="A4" s="527" t="str">
        <f>'[8]Week SetUp'!$A$10</f>
        <v>13th - 18th December 2014</v>
      </c>
      <c r="B4" s="527"/>
      <c r="C4" s="527"/>
      <c r="D4" s="527"/>
      <c r="E4" s="527"/>
      <c r="F4" s="24">
        <f>'[8]Week SetUp'!$C$10</f>
        <v>0</v>
      </c>
      <c r="G4" s="142"/>
      <c r="H4" s="141"/>
      <c r="I4" s="143"/>
      <c r="J4" s="22">
        <f>'[8]Week SetUp'!$D$10</f>
        <v>0</v>
      </c>
      <c r="K4" s="21"/>
      <c r="L4" s="144">
        <f>'[8]Week SetUp'!$A$12</f>
        <v>0</v>
      </c>
      <c r="M4" s="143"/>
      <c r="N4" s="247"/>
      <c r="O4" s="248"/>
      <c r="P4" s="247"/>
      <c r="Q4" s="246" t="str">
        <f>'[8]Week SetUp'!$E$10</f>
        <v>Lamech Kevin Clarke</v>
      </c>
    </row>
    <row r="5" spans="1:20" s="20" customFormat="1" ht="12">
      <c r="A5" s="145"/>
      <c r="B5" s="489" t="s">
        <v>4</v>
      </c>
      <c r="C5" s="489" t="e">
        <f>IF(OR(#REF!="Week 3",#REF!="Masters"),"CP","Rank")</f>
        <v>#REF!</v>
      </c>
      <c r="D5" s="489" t="s">
        <v>6</v>
      </c>
      <c r="E5" s="490" t="s">
        <v>7</v>
      </c>
      <c r="F5" s="490" t="s">
        <v>8</v>
      </c>
      <c r="G5" s="490"/>
      <c r="H5" s="490"/>
      <c r="I5" s="490"/>
      <c r="J5" s="489" t="s">
        <v>9</v>
      </c>
      <c r="K5" s="491"/>
      <c r="L5" s="489" t="s">
        <v>10</v>
      </c>
      <c r="M5" s="491"/>
      <c r="N5" s="489" t="s">
        <v>11</v>
      </c>
      <c r="O5" s="491"/>
      <c r="P5" s="489" t="s">
        <v>49</v>
      </c>
      <c r="Q5" s="492"/>
    </row>
    <row r="6" spans="1:20" s="20" customFormat="1" ht="3.75" customHeight="1" thickBot="1">
      <c r="A6" s="147"/>
      <c r="B6" s="30"/>
      <c r="C6" s="30"/>
      <c r="D6" s="30"/>
      <c r="E6" s="148"/>
      <c r="F6" s="148"/>
      <c r="G6" s="149"/>
      <c r="H6" s="148"/>
      <c r="I6" s="150"/>
      <c r="J6" s="30"/>
      <c r="K6" s="150"/>
      <c r="L6" s="30"/>
      <c r="M6" s="150"/>
      <c r="N6" s="30"/>
      <c r="O6" s="150"/>
      <c r="P6" s="30"/>
      <c r="Q6" s="151"/>
    </row>
    <row r="7" spans="1:20" s="46" customFormat="1" ht="10.5" customHeight="1">
      <c r="A7" s="152">
        <v>1</v>
      </c>
      <c r="B7" s="36">
        <f>IF($D7="","",VLOOKUP($D7,'[8]Boys Do Main Draw Prep'!$A$7:$V$23,20))</f>
        <v>0</v>
      </c>
      <c r="C7" s="36">
        <f>IF($D7="","",VLOOKUP($D7,'[8]Boys Do Main Draw Prep'!$A$7:$V$23,21))</f>
        <v>0</v>
      </c>
      <c r="D7" s="37">
        <v>1</v>
      </c>
      <c r="E7" s="38" t="str">
        <f>UPPER(IF($D7="","",VLOOKUP($D7,'[8]Boys Do Main Draw Prep'!$A$7:$V$23,2)))</f>
        <v>CARTER</v>
      </c>
      <c r="F7" s="38" t="str">
        <f>IF($D7="","",VLOOKUP($D7,'[8]Boys Do Main Draw Prep'!$A$7:$V$23,3))</f>
        <v>AIDAN</v>
      </c>
      <c r="G7" s="153"/>
      <c r="H7" s="38">
        <f>IF($D7="","",VLOOKUP($D7,'[8]Boys Do Main Draw Prep'!$A$7:$V$23,4))</f>
        <v>0</v>
      </c>
      <c r="I7" s="154"/>
      <c r="J7" s="75"/>
      <c r="K7" s="155"/>
      <c r="L7" s="75"/>
      <c r="M7" s="155"/>
      <c r="N7" s="75"/>
      <c r="O7" s="155"/>
      <c r="P7" s="75"/>
      <c r="Q7" s="42"/>
      <c r="R7" s="45"/>
      <c r="T7" s="47" t="str">
        <f>'[8]SetUp Officials'!P21</f>
        <v>Umpire</v>
      </c>
    </row>
    <row r="8" spans="1:20" s="46" customFormat="1" ht="9.6" customHeight="1">
      <c r="A8" s="156"/>
      <c r="B8" s="49"/>
      <c r="C8" s="49"/>
      <c r="D8" s="49"/>
      <c r="E8" s="38" t="str">
        <f>UPPER(IF($D7="","",VLOOKUP($D7,'[8]Boys Do Main Draw Prep'!$A$7:$V$23,7)))</f>
        <v>RAMKISSOON</v>
      </c>
      <c r="F8" s="38" t="str">
        <f>IF($D7="","",VLOOKUP($D7,'[8]Boys Do Main Draw Prep'!$A$7:$V$23,8))</f>
        <v>ADAM</v>
      </c>
      <c r="G8" s="153"/>
      <c r="H8" s="38">
        <f>IF($D7="","",VLOOKUP($D7,'[8]Boys Do Main Draw Prep'!$A$7:$V$23,9))</f>
        <v>0</v>
      </c>
      <c r="I8" s="157"/>
      <c r="J8" s="158" t="str">
        <f>IF(I8="a",E7,IF(I8="b",E9,""))</f>
        <v/>
      </c>
      <c r="K8" s="155"/>
      <c r="L8" s="75"/>
      <c r="M8" s="155"/>
      <c r="N8" s="75"/>
      <c r="O8" s="155"/>
      <c r="P8" s="75"/>
      <c r="Q8" s="42"/>
      <c r="R8" s="45"/>
      <c r="T8" s="54" t="str">
        <f>'[8]SetUp Officials'!P22</f>
        <v xml:space="preserve"> </v>
      </c>
    </row>
    <row r="9" spans="1:20" s="46" customFormat="1" ht="9.6" customHeight="1">
      <c r="A9" s="156"/>
      <c r="B9" s="49"/>
      <c r="C9" s="49"/>
      <c r="D9" s="49"/>
      <c r="E9" s="75"/>
      <c r="F9" s="75"/>
      <c r="G9" s="149"/>
      <c r="H9" s="75"/>
      <c r="I9" s="159"/>
      <c r="J9" s="160" t="str">
        <f>UPPER(IF(OR(I10="a",I10="as"),E7,IF(OR(I10="b",I10="bs"),E11,)))</f>
        <v>CARTER</v>
      </c>
      <c r="K9" s="161"/>
      <c r="L9" s="75"/>
      <c r="M9" s="155"/>
      <c r="N9" s="75"/>
      <c r="O9" s="155"/>
      <c r="P9" s="75"/>
      <c r="Q9" s="42"/>
      <c r="R9" s="45"/>
      <c r="T9" s="54" t="str">
        <f>'[8]SetUp Officials'!P23</f>
        <v xml:space="preserve"> </v>
      </c>
    </row>
    <row r="10" spans="1:20" s="46" customFormat="1" ht="9.6" customHeight="1">
      <c r="A10" s="156"/>
      <c r="B10" s="49"/>
      <c r="C10" s="49"/>
      <c r="D10" s="49"/>
      <c r="E10" s="75"/>
      <c r="F10" s="75"/>
      <c r="G10" s="149"/>
      <c r="H10" s="51" t="s">
        <v>13</v>
      </c>
      <c r="I10" s="59" t="s">
        <v>50</v>
      </c>
      <c r="J10" s="162" t="str">
        <f>UPPER(IF(OR(I10="a",I10="as"),E8,IF(OR(I10="b",I10="bs"),E12,)))</f>
        <v>RAMKISSOON</v>
      </c>
      <c r="K10" s="163"/>
      <c r="L10" s="75"/>
      <c r="M10" s="155"/>
      <c r="N10" s="75"/>
      <c r="O10" s="155"/>
      <c r="P10" s="75"/>
      <c r="Q10" s="42"/>
      <c r="R10" s="45"/>
      <c r="T10" s="54" t="str">
        <f>'[8]SetUp Officials'!P24</f>
        <v xml:space="preserve"> </v>
      </c>
    </row>
    <row r="11" spans="1:20" s="46" customFormat="1" ht="9.6" customHeight="1">
      <c r="A11" s="156">
        <v>2</v>
      </c>
      <c r="B11" s="36">
        <f>IF($D11="","",VLOOKUP($D11,'[8]Boys Do Main Draw Prep'!$A$7:$V$23,20))</f>
        <v>0</v>
      </c>
      <c r="C11" s="36">
        <f>IF($D11="","",VLOOKUP($D11,'[8]Boys Do Main Draw Prep'!$A$7:$V$23,21))</f>
        <v>0</v>
      </c>
      <c r="D11" s="37">
        <v>11</v>
      </c>
      <c r="E11" s="36" t="str">
        <f>UPPER(IF($D11="","",VLOOKUP($D11,'[8]Boys Do Main Draw Prep'!$A$7:$V$23,2)))</f>
        <v>BYE</v>
      </c>
      <c r="F11" s="36">
        <f>IF($D11="","",VLOOKUP($D11,'[8]Boys Do Main Draw Prep'!$A$7:$V$23,3))</f>
        <v>0</v>
      </c>
      <c r="G11" s="164"/>
      <c r="H11" s="36">
        <f>IF($D11="","",VLOOKUP($D11,'[8]Boys Do Main Draw Prep'!$A$7:$V$23,4))</f>
        <v>0</v>
      </c>
      <c r="I11" s="165"/>
      <c r="J11" s="75"/>
      <c r="K11" s="166"/>
      <c r="L11" s="78"/>
      <c r="M11" s="161"/>
      <c r="N11" s="75"/>
      <c r="O11" s="155"/>
      <c r="P11" s="75"/>
      <c r="Q11" s="42"/>
      <c r="R11" s="45"/>
      <c r="T11" s="54" t="str">
        <f>'[8]SetUp Officials'!P25</f>
        <v xml:space="preserve"> </v>
      </c>
    </row>
    <row r="12" spans="1:20" s="46" customFormat="1" ht="9.6" customHeight="1">
      <c r="A12" s="156"/>
      <c r="B12" s="49"/>
      <c r="C12" s="49"/>
      <c r="D12" s="49"/>
      <c r="E12" s="36" t="str">
        <f>UPPER(IF($D11="","",VLOOKUP($D11,'[8]Boys Do Main Draw Prep'!$A$7:$V$23,7)))</f>
        <v>BYE</v>
      </c>
      <c r="F12" s="36">
        <f>IF($D11="","",VLOOKUP($D11,'[8]Boys Do Main Draw Prep'!$A$7:$V$23,8))</f>
        <v>0</v>
      </c>
      <c r="G12" s="164"/>
      <c r="H12" s="36">
        <f>IF($D11="","",VLOOKUP($D11,'[8]Boys Do Main Draw Prep'!$A$7:$V$23,9))</f>
        <v>0</v>
      </c>
      <c r="I12" s="157"/>
      <c r="J12" s="75"/>
      <c r="K12" s="166"/>
      <c r="L12" s="167"/>
      <c r="M12" s="168"/>
      <c r="N12" s="75"/>
      <c r="O12" s="155"/>
      <c r="P12" s="75"/>
      <c r="Q12" s="42"/>
      <c r="R12" s="45"/>
      <c r="T12" s="54" t="str">
        <f>'[8]SetUp Officials'!P26</f>
        <v xml:space="preserve"> </v>
      </c>
    </row>
    <row r="13" spans="1:20" s="46" customFormat="1" ht="9.6" customHeight="1">
      <c r="A13" s="156"/>
      <c r="B13" s="49"/>
      <c r="C13" s="49"/>
      <c r="D13" s="57"/>
      <c r="E13" s="75"/>
      <c r="F13" s="75"/>
      <c r="G13" s="149"/>
      <c r="H13" s="75"/>
      <c r="I13" s="169"/>
      <c r="J13" s="75"/>
      <c r="K13" s="159"/>
      <c r="L13" s="160" t="str">
        <f>UPPER(IF(OR(K14="a",K14="as"),J9,IF(OR(K14="b",K14="bs"),J17,)))</f>
        <v>CARTER</v>
      </c>
      <c r="M13" s="155"/>
      <c r="N13" s="75"/>
      <c r="O13" s="155"/>
      <c r="P13" s="75"/>
      <c r="Q13" s="42"/>
      <c r="R13" s="45"/>
      <c r="T13" s="54" t="str">
        <f>'[8]SetUp Officials'!P27</f>
        <v xml:space="preserve"> </v>
      </c>
    </row>
    <row r="14" spans="1:20" s="46" customFormat="1" ht="9.6" customHeight="1">
      <c r="A14" s="156"/>
      <c r="B14" s="49"/>
      <c r="C14" s="49"/>
      <c r="D14" s="57"/>
      <c r="E14" s="75"/>
      <c r="F14" s="75"/>
      <c r="G14" s="149"/>
      <c r="H14" s="75"/>
      <c r="I14" s="169"/>
      <c r="J14" s="51" t="s">
        <v>13</v>
      </c>
      <c r="K14" s="59" t="s">
        <v>14</v>
      </c>
      <c r="L14" s="162" t="str">
        <f>UPPER(IF(OR(K14="a",K14="as"),J10,IF(OR(K14="b",K14="bs"),J18,)))</f>
        <v>RAMKISSOON</v>
      </c>
      <c r="M14" s="163"/>
      <c r="N14" s="75"/>
      <c r="O14" s="155"/>
      <c r="P14" s="75"/>
      <c r="Q14" s="42"/>
      <c r="R14" s="45"/>
      <c r="T14" s="54" t="str">
        <f>'[8]SetUp Officials'!P28</f>
        <v xml:space="preserve"> </v>
      </c>
    </row>
    <row r="15" spans="1:20" s="46" customFormat="1" ht="9.6" customHeight="1">
      <c r="A15" s="156">
        <v>3</v>
      </c>
      <c r="B15" s="36">
        <f>IF($D15="","",VLOOKUP($D15,'[8]Boys Do Main Draw Prep'!$A$7:$V$23,20))</f>
        <v>0</v>
      </c>
      <c r="C15" s="36">
        <f>IF($D15="","",VLOOKUP($D15,'[8]Boys Do Main Draw Prep'!$A$7:$V$23,21))</f>
        <v>0</v>
      </c>
      <c r="D15" s="37">
        <v>5</v>
      </c>
      <c r="E15" s="36" t="str">
        <f>UPPER(IF($D15="","",VLOOKUP($D15,'[8]Boys Do Main Draw Prep'!$A$7:$V$23,2)))</f>
        <v>LEE YOUNG</v>
      </c>
      <c r="F15" s="36" t="str">
        <f>IF($D15="","",VLOOKUP($D15,'[8]Boys Do Main Draw Prep'!$A$7:$V$23,3))</f>
        <v>KYLE</v>
      </c>
      <c r="G15" s="164"/>
      <c r="H15" s="36">
        <f>IF($D15="","",VLOOKUP($D15,'[8]Boys Do Main Draw Prep'!$A$7:$V$23,4))</f>
        <v>0</v>
      </c>
      <c r="I15" s="154"/>
      <c r="J15" s="75"/>
      <c r="K15" s="166"/>
      <c r="L15" s="75" t="s">
        <v>102</v>
      </c>
      <c r="M15" s="166"/>
      <c r="N15" s="78"/>
      <c r="O15" s="155"/>
      <c r="P15" s="75"/>
      <c r="Q15" s="42"/>
      <c r="R15" s="45"/>
      <c r="T15" s="54" t="str">
        <f>'[8]SetUp Officials'!P29</f>
        <v xml:space="preserve"> </v>
      </c>
    </row>
    <row r="16" spans="1:20" s="46" customFormat="1" ht="9.6" customHeight="1" thickBot="1">
      <c r="A16" s="156"/>
      <c r="B16" s="49"/>
      <c r="C16" s="49"/>
      <c r="D16" s="49"/>
      <c r="E16" s="36" t="str">
        <f>UPPER(IF($D15="","",VLOOKUP($D15,'[8]Boys Do Main Draw Prep'!$A$7:$V$23,7)))</f>
        <v>SINGH</v>
      </c>
      <c r="F16" s="36" t="str">
        <f>IF($D15="","",VLOOKUP($D15,'[8]Boys Do Main Draw Prep'!$A$7:$V$23,8))</f>
        <v>JAYDEN</v>
      </c>
      <c r="G16" s="164"/>
      <c r="H16" s="36">
        <f>IF($D15="","",VLOOKUP($D15,'[8]Boys Do Main Draw Prep'!$A$7:$V$23,9))</f>
        <v>0</v>
      </c>
      <c r="I16" s="157"/>
      <c r="J16" s="158" t="str">
        <f>IF(I16="a",E15,IF(I16="b",E17,""))</f>
        <v/>
      </c>
      <c r="K16" s="166"/>
      <c r="L16" s="75"/>
      <c r="M16" s="166"/>
      <c r="N16" s="75"/>
      <c r="O16" s="155"/>
      <c r="P16" s="75"/>
      <c r="Q16" s="42"/>
      <c r="R16" s="45"/>
      <c r="T16" s="70" t="str">
        <f>'[8]SetUp Officials'!P30</f>
        <v>None</v>
      </c>
    </row>
    <row r="17" spans="1:18" s="46" customFormat="1" ht="9.6" customHeight="1">
      <c r="A17" s="156"/>
      <c r="B17" s="49"/>
      <c r="C17" s="49"/>
      <c r="D17" s="57"/>
      <c r="E17" s="75"/>
      <c r="F17" s="75"/>
      <c r="G17" s="149"/>
      <c r="H17" s="75"/>
      <c r="I17" s="159"/>
      <c r="J17" s="160" t="str">
        <f>UPPER(IF(OR(I18="a",I18="as"),E15,IF(OR(I18="b",I18="bs"),E19,)))</f>
        <v>LEE YOUNG</v>
      </c>
      <c r="K17" s="170"/>
      <c r="L17" s="75"/>
      <c r="M17" s="166"/>
      <c r="N17" s="75"/>
      <c r="O17" s="155"/>
      <c r="P17" s="75"/>
      <c r="Q17" s="42"/>
      <c r="R17" s="45"/>
    </row>
    <row r="18" spans="1:18" s="46" customFormat="1" ht="9.6" customHeight="1">
      <c r="A18" s="156"/>
      <c r="B18" s="49"/>
      <c r="C18" s="49"/>
      <c r="D18" s="57"/>
      <c r="E18" s="75"/>
      <c r="F18" s="75"/>
      <c r="G18" s="149"/>
      <c r="H18" s="51" t="s">
        <v>13</v>
      </c>
      <c r="I18" s="59" t="s">
        <v>54</v>
      </c>
      <c r="J18" s="162" t="str">
        <f>UPPER(IF(OR(I18="a",I18="as"),E16,IF(OR(I18="b",I18="bs"),E20,)))</f>
        <v>SINGH</v>
      </c>
      <c r="K18" s="157"/>
      <c r="L18" s="75"/>
      <c r="M18" s="166"/>
      <c r="N18" s="75"/>
      <c r="O18" s="155"/>
      <c r="P18" s="75"/>
      <c r="Q18" s="42"/>
      <c r="R18" s="45"/>
    </row>
    <row r="19" spans="1:18" s="46" customFormat="1" ht="9.6" customHeight="1">
      <c r="A19" s="156">
        <v>4</v>
      </c>
      <c r="B19" s="36">
        <f>IF($D19="","",VLOOKUP($D19,'[8]Boys Do Main Draw Prep'!$A$7:$V$23,20))</f>
        <v>0</v>
      </c>
      <c r="C19" s="36">
        <f>IF($D19="","",VLOOKUP($D19,'[8]Boys Do Main Draw Prep'!$A$7:$V$23,21))</f>
        <v>0</v>
      </c>
      <c r="D19" s="37">
        <v>11</v>
      </c>
      <c r="E19" s="36" t="str">
        <f>UPPER(IF($D19="","",VLOOKUP($D19,'[8]Boys Do Main Draw Prep'!$A$7:$V$23,2)))</f>
        <v>BYE</v>
      </c>
      <c r="F19" s="36">
        <f>IF($D19="","",VLOOKUP($D19,'[8]Boys Do Main Draw Prep'!$A$7:$V$23,3))</f>
        <v>0</v>
      </c>
      <c r="G19" s="164"/>
      <c r="H19" s="36">
        <f>IF($D19="","",VLOOKUP($D19,'[8]Boys Do Main Draw Prep'!$A$7:$V$23,4))</f>
        <v>0</v>
      </c>
      <c r="I19" s="165"/>
      <c r="J19" s="75"/>
      <c r="K19" s="155"/>
      <c r="L19" s="78"/>
      <c r="M19" s="170"/>
      <c r="N19" s="75"/>
      <c r="O19" s="155"/>
      <c r="P19" s="75"/>
      <c r="Q19" s="42"/>
      <c r="R19" s="45"/>
    </row>
    <row r="20" spans="1:18" s="46" customFormat="1" ht="9.6" customHeight="1">
      <c r="A20" s="156"/>
      <c r="B20" s="49"/>
      <c r="C20" s="49"/>
      <c r="D20" s="49"/>
      <c r="E20" s="36" t="str">
        <f>UPPER(IF($D19="","",VLOOKUP($D19,'[8]Boys Do Main Draw Prep'!$A$7:$V$23,7)))</f>
        <v>BYE</v>
      </c>
      <c r="F20" s="36">
        <f>IF($D19="","",VLOOKUP($D19,'[8]Boys Do Main Draw Prep'!$A$7:$V$23,8))</f>
        <v>0</v>
      </c>
      <c r="G20" s="164"/>
      <c r="H20" s="36">
        <f>IF($D19="","",VLOOKUP($D19,'[8]Boys Do Main Draw Prep'!$A$7:$V$23,9))</f>
        <v>0</v>
      </c>
      <c r="I20" s="157"/>
      <c r="J20" s="75"/>
      <c r="K20" s="155"/>
      <c r="L20" s="167"/>
      <c r="M20" s="171"/>
      <c r="N20" s="75"/>
      <c r="O20" s="155"/>
      <c r="P20" s="75"/>
      <c r="Q20" s="42"/>
      <c r="R20" s="45"/>
    </row>
    <row r="21" spans="1:18" s="46" customFormat="1" ht="9.6" customHeight="1">
      <c r="A21" s="156"/>
      <c r="B21" s="49"/>
      <c r="C21" s="49"/>
      <c r="D21" s="49"/>
      <c r="E21" s="75"/>
      <c r="F21" s="75"/>
      <c r="G21" s="149"/>
      <c r="H21" s="75"/>
      <c r="I21" s="169"/>
      <c r="J21" s="75"/>
      <c r="K21" s="155"/>
      <c r="L21" s="75"/>
      <c r="M21" s="159"/>
      <c r="N21" s="160" t="str">
        <f>UPPER(IF(OR(M22="a",M22="as"),L13,IF(OR(M22="b",M22="bs"),L29,)))</f>
        <v>CARTER</v>
      </c>
      <c r="O21" s="155"/>
      <c r="P21" s="75"/>
      <c r="Q21" s="42"/>
      <c r="R21" s="45"/>
    </row>
    <row r="22" spans="1:18" s="46" customFormat="1" ht="9.6" customHeight="1">
      <c r="A22" s="156"/>
      <c r="B22" s="49"/>
      <c r="C22" s="49"/>
      <c r="D22" s="49"/>
      <c r="E22" s="75"/>
      <c r="F22" s="75"/>
      <c r="G22" s="149"/>
      <c r="H22" s="75"/>
      <c r="I22" s="169"/>
      <c r="J22" s="75"/>
      <c r="K22" s="155"/>
      <c r="L22" s="51" t="s">
        <v>13</v>
      </c>
      <c r="M22" s="59" t="s">
        <v>50</v>
      </c>
      <c r="N22" s="162" t="str">
        <f>UPPER(IF(OR(M22="a",M22="as"),L14,IF(OR(M22="b",M22="bs"),L30,)))</f>
        <v>RAMKISSOON</v>
      </c>
      <c r="O22" s="163"/>
      <c r="P22" s="75"/>
      <c r="Q22" s="42"/>
      <c r="R22" s="45"/>
    </row>
    <row r="23" spans="1:18" s="46" customFormat="1" ht="9.6" customHeight="1">
      <c r="A23" s="152">
        <v>5</v>
      </c>
      <c r="B23" s="36">
        <f>IF($D23="","",VLOOKUP($D23,'[8]Boys Do Main Draw Prep'!$A$7:$V$23,20))</f>
        <v>0</v>
      </c>
      <c r="C23" s="36">
        <f>IF($D23="","",VLOOKUP($D23,'[8]Boys Do Main Draw Prep'!$A$7:$V$23,21))</f>
        <v>0</v>
      </c>
      <c r="D23" s="37">
        <v>4</v>
      </c>
      <c r="E23" s="38" t="str">
        <f>UPPER(IF($D23="","",VLOOKUP($D23,'[8]Boys Do Main Draw Prep'!$A$7:$V$23,2)))</f>
        <v>CRAWFORD</v>
      </c>
      <c r="F23" s="38" t="str">
        <f>IF($D23="","",VLOOKUP($D23,'[8]Boys Do Main Draw Prep'!$A$7:$V$23,3))</f>
        <v>ANDRE</v>
      </c>
      <c r="G23" s="153"/>
      <c r="H23" s="38">
        <f>IF($D23="","",VLOOKUP($D23,'[8]Boys Do Main Draw Prep'!$A$7:$V$23,4))</f>
        <v>0</v>
      </c>
      <c r="I23" s="154"/>
      <c r="J23" s="75"/>
      <c r="K23" s="155"/>
      <c r="L23" s="75"/>
      <c r="M23" s="166"/>
      <c r="N23" s="75" t="s">
        <v>214</v>
      </c>
      <c r="O23" s="166"/>
      <c r="P23" s="75"/>
      <c r="Q23" s="42"/>
      <c r="R23" s="45"/>
    </row>
    <row r="24" spans="1:18" s="46" customFormat="1" ht="9.6" customHeight="1">
      <c r="A24" s="156"/>
      <c r="B24" s="49"/>
      <c r="C24" s="49"/>
      <c r="D24" s="49"/>
      <c r="E24" s="38" t="str">
        <f>UPPER(IF($D23="","",VLOOKUP($D23,'[8]Boys Do Main Draw Prep'!$A$7:$V$23,7)))</f>
        <v>RAMDIAL</v>
      </c>
      <c r="F24" s="38" t="str">
        <f>IF($D23="","",VLOOKUP($D23,'[8]Boys Do Main Draw Prep'!$A$7:$V$23,8))</f>
        <v>MICHAEL</v>
      </c>
      <c r="G24" s="153"/>
      <c r="H24" s="38">
        <f>IF($D23="","",VLOOKUP($D23,'[8]Boys Do Main Draw Prep'!$A$7:$V$23,9))</f>
        <v>0</v>
      </c>
      <c r="I24" s="157"/>
      <c r="J24" s="158" t="str">
        <f>IF(I24="a",E23,IF(I24="b",E25,""))</f>
        <v/>
      </c>
      <c r="K24" s="155"/>
      <c r="L24" s="75"/>
      <c r="M24" s="166"/>
      <c r="N24" s="75"/>
      <c r="O24" s="166"/>
      <c r="P24" s="75"/>
      <c r="Q24" s="42"/>
      <c r="R24" s="45"/>
    </row>
    <row r="25" spans="1:18" s="46" customFormat="1" ht="9.6" customHeight="1">
      <c r="A25" s="156"/>
      <c r="B25" s="49"/>
      <c r="C25" s="49"/>
      <c r="D25" s="49"/>
      <c r="E25" s="75"/>
      <c r="F25" s="75"/>
      <c r="G25" s="149"/>
      <c r="H25" s="75"/>
      <c r="I25" s="159"/>
      <c r="J25" s="160" t="str">
        <f>UPPER(IF(OR(I26="a",I26="as"),E23,IF(OR(I26="b",I26="bs"),E27,)))</f>
        <v>CRAWFORD</v>
      </c>
      <c r="K25" s="161"/>
      <c r="L25" s="75"/>
      <c r="M25" s="166"/>
      <c r="N25" s="75"/>
      <c r="O25" s="166"/>
      <c r="P25" s="75"/>
      <c r="Q25" s="42"/>
      <c r="R25" s="45"/>
    </row>
    <row r="26" spans="1:18" s="46" customFormat="1" ht="9.6" customHeight="1">
      <c r="A26" s="156"/>
      <c r="B26" s="49"/>
      <c r="C26" s="49"/>
      <c r="D26" s="49"/>
      <c r="E26" s="75"/>
      <c r="F26" s="75"/>
      <c r="G26" s="149"/>
      <c r="H26" s="51" t="s">
        <v>13</v>
      </c>
      <c r="I26" s="59" t="s">
        <v>54</v>
      </c>
      <c r="J26" s="162" t="str">
        <f>UPPER(IF(OR(I26="a",I26="as"),E24,IF(OR(I26="b",I26="bs"),E28,)))</f>
        <v>RAMDIAL</v>
      </c>
      <c r="K26" s="163"/>
      <c r="L26" s="75"/>
      <c r="M26" s="166"/>
      <c r="N26" s="75"/>
      <c r="O26" s="166"/>
      <c r="P26" s="75"/>
      <c r="Q26" s="42"/>
      <c r="R26" s="45"/>
    </row>
    <row r="27" spans="1:18" s="46" customFormat="1" ht="9.6" customHeight="1">
      <c r="A27" s="156">
        <v>6</v>
      </c>
      <c r="B27" s="36">
        <f>IF($D27="","",VLOOKUP($D27,'[8]Boys Do Main Draw Prep'!$A$7:$V$23,20))</f>
        <v>0</v>
      </c>
      <c r="C27" s="36">
        <f>IF($D27="","",VLOOKUP($D27,'[8]Boys Do Main Draw Prep'!$A$7:$V$23,21))</f>
        <v>0</v>
      </c>
      <c r="D27" s="37">
        <v>11</v>
      </c>
      <c r="E27" s="36" t="str">
        <f>UPPER(IF($D27="","",VLOOKUP($D27,'[8]Boys Do Main Draw Prep'!$A$7:$V$23,2)))</f>
        <v>BYE</v>
      </c>
      <c r="F27" s="36">
        <f>IF($D27="","",VLOOKUP($D27,'[8]Boys Do Main Draw Prep'!$A$7:$V$23,3))</f>
        <v>0</v>
      </c>
      <c r="G27" s="164"/>
      <c r="H27" s="36">
        <f>IF($D27="","",VLOOKUP($D27,'[8]Boys Do Main Draw Prep'!$A$7:$V$23,4))</f>
        <v>0</v>
      </c>
      <c r="I27" s="165"/>
      <c r="J27" s="75"/>
      <c r="K27" s="166"/>
      <c r="L27" s="78"/>
      <c r="M27" s="170"/>
      <c r="N27" s="75"/>
      <c r="O27" s="166"/>
      <c r="P27" s="75"/>
      <c r="Q27" s="42"/>
      <c r="R27" s="45"/>
    </row>
    <row r="28" spans="1:18" s="46" customFormat="1" ht="9.6" customHeight="1">
      <c r="A28" s="156"/>
      <c r="B28" s="49"/>
      <c r="C28" s="49"/>
      <c r="D28" s="49"/>
      <c r="E28" s="36" t="str">
        <f>UPPER(IF($D27="","",VLOOKUP($D27,'[8]Boys Do Main Draw Prep'!$A$7:$V$23,7)))</f>
        <v>BYE</v>
      </c>
      <c r="F28" s="36">
        <f>IF($D27="","",VLOOKUP($D27,'[8]Boys Do Main Draw Prep'!$A$7:$V$23,8))</f>
        <v>0</v>
      </c>
      <c r="G28" s="164"/>
      <c r="H28" s="36">
        <f>IF($D27="","",VLOOKUP($D27,'[8]Boys Do Main Draw Prep'!$A$7:$V$23,9))</f>
        <v>0</v>
      </c>
      <c r="I28" s="157"/>
      <c r="J28" s="75"/>
      <c r="K28" s="166"/>
      <c r="L28" s="167"/>
      <c r="M28" s="171"/>
      <c r="N28" s="75"/>
      <c r="O28" s="166"/>
      <c r="P28" s="75"/>
      <c r="Q28" s="42"/>
      <c r="R28" s="45"/>
    </row>
    <row r="29" spans="1:18" s="46" customFormat="1" ht="9.6" customHeight="1">
      <c r="A29" s="156"/>
      <c r="B29" s="49"/>
      <c r="C29" s="49"/>
      <c r="D29" s="57"/>
      <c r="E29" s="75"/>
      <c r="F29" s="75"/>
      <c r="G29" s="149"/>
      <c r="H29" s="75"/>
      <c r="I29" s="169"/>
      <c r="J29" s="75"/>
      <c r="K29" s="159"/>
      <c r="L29" s="160" t="str">
        <f>UPPER(IF(OR(K30="a",K30="as"),J25,IF(OR(K30="b",K30="bs"),J33,)))</f>
        <v>CHAN</v>
      </c>
      <c r="M29" s="166"/>
      <c r="N29" s="75"/>
      <c r="O29" s="166"/>
      <c r="P29" s="75"/>
      <c r="Q29" s="42"/>
      <c r="R29" s="45"/>
    </row>
    <row r="30" spans="1:18" s="46" customFormat="1" ht="9.6" customHeight="1">
      <c r="A30" s="156"/>
      <c r="B30" s="49"/>
      <c r="C30" s="49"/>
      <c r="D30" s="57"/>
      <c r="E30" s="75"/>
      <c r="F30" s="75"/>
      <c r="G30" s="149"/>
      <c r="H30" s="75"/>
      <c r="I30" s="169"/>
      <c r="J30" s="51" t="s">
        <v>13</v>
      </c>
      <c r="K30" s="59" t="s">
        <v>17</v>
      </c>
      <c r="L30" s="162" t="str">
        <f>UPPER(IF(OR(K30="a",K30="as"),J26,IF(OR(K30="b",K30="bs"),J34,)))</f>
        <v>LAQUIS</v>
      </c>
      <c r="M30" s="157"/>
      <c r="N30" s="75"/>
      <c r="O30" s="166"/>
      <c r="P30" s="75"/>
      <c r="Q30" s="42"/>
      <c r="R30" s="45"/>
    </row>
    <row r="31" spans="1:18" s="46" customFormat="1" ht="9.6" customHeight="1">
      <c r="A31" s="156">
        <v>7</v>
      </c>
      <c r="B31" s="36">
        <f>IF($D31="","",VLOOKUP($D31,'[8]Boys Do Main Draw Prep'!$A$7:$V$23,20))</f>
        <v>0</v>
      </c>
      <c r="C31" s="36">
        <f>IF($D31="","",VLOOKUP($D31,'[8]Boys Do Main Draw Prep'!$A$7:$V$23,21))</f>
        <v>0</v>
      </c>
      <c r="D31" s="37">
        <v>7</v>
      </c>
      <c r="E31" s="36" t="str">
        <f>UPPER(IF($D31="","",VLOOKUP($D31,'[8]Boys Do Main Draw Prep'!$A$7:$V$23,2)))</f>
        <v>CHAN</v>
      </c>
      <c r="F31" s="36" t="str">
        <f>IF($D31="","",VLOOKUP($D31,'[8]Boys Do Main Draw Prep'!$A$7:$V$23,3))</f>
        <v>AARON</v>
      </c>
      <c r="G31" s="164"/>
      <c r="H31" s="36">
        <f>IF($D31="","",VLOOKUP($D31,'[8]Boys Do Main Draw Prep'!$A$7:$V$23,4))</f>
        <v>0</v>
      </c>
      <c r="I31" s="154"/>
      <c r="J31" s="75"/>
      <c r="K31" s="166"/>
      <c r="L31" s="75" t="s">
        <v>104</v>
      </c>
      <c r="M31" s="155"/>
      <c r="N31" s="78"/>
      <c r="O31" s="166"/>
      <c r="P31" s="75"/>
      <c r="Q31" s="42"/>
      <c r="R31" s="45"/>
    </row>
    <row r="32" spans="1:18" s="46" customFormat="1" ht="9.6" customHeight="1">
      <c r="A32" s="156"/>
      <c r="B32" s="49"/>
      <c r="C32" s="49"/>
      <c r="D32" s="49"/>
      <c r="E32" s="36" t="str">
        <f>UPPER(IF($D31="","",VLOOKUP($D31,'[8]Boys Do Main Draw Prep'!$A$7:$V$23,7)))</f>
        <v>LAQUIS</v>
      </c>
      <c r="F32" s="36" t="str">
        <f>IF($D31="","",VLOOKUP($D31,'[8]Boys Do Main Draw Prep'!$A$7:$V$23,8))</f>
        <v>EDWARD</v>
      </c>
      <c r="G32" s="164"/>
      <c r="H32" s="36">
        <f>IF($D31="","",VLOOKUP($D31,'[8]Boys Do Main Draw Prep'!$A$7:$V$23,9))</f>
        <v>0</v>
      </c>
      <c r="I32" s="157"/>
      <c r="J32" s="158" t="str">
        <f>IF(I32="a",E31,IF(I32="b",E33,""))</f>
        <v/>
      </c>
      <c r="K32" s="166"/>
      <c r="L32" s="75"/>
      <c r="M32" s="155"/>
      <c r="N32" s="75"/>
      <c r="O32" s="166"/>
      <c r="P32" s="75"/>
      <c r="Q32" s="42"/>
      <c r="R32" s="45"/>
    </row>
    <row r="33" spans="1:18" s="46" customFormat="1" ht="9.6" customHeight="1">
      <c r="A33" s="156"/>
      <c r="B33" s="49"/>
      <c r="C33" s="49"/>
      <c r="D33" s="57"/>
      <c r="E33" s="75"/>
      <c r="F33" s="75"/>
      <c r="G33" s="149"/>
      <c r="H33" s="75"/>
      <c r="I33" s="159"/>
      <c r="J33" s="160" t="str">
        <f>UPPER(IF(OR(I34="a",I34="as"),E31,IF(OR(I34="b",I34="bs"),E35,)))</f>
        <v>CHAN</v>
      </c>
      <c r="K33" s="170"/>
      <c r="L33" s="75"/>
      <c r="M33" s="155"/>
      <c r="N33" s="75"/>
      <c r="O33" s="166"/>
      <c r="P33" s="75"/>
      <c r="Q33" s="42"/>
      <c r="R33" s="45"/>
    </row>
    <row r="34" spans="1:18" s="46" customFormat="1" ht="9.6" customHeight="1">
      <c r="A34" s="156"/>
      <c r="B34" s="49"/>
      <c r="C34" s="49"/>
      <c r="D34" s="57"/>
      <c r="E34" s="75"/>
      <c r="F34" s="75"/>
      <c r="G34" s="149"/>
      <c r="H34" s="51" t="s">
        <v>13</v>
      </c>
      <c r="I34" s="59" t="s">
        <v>54</v>
      </c>
      <c r="J34" s="162" t="str">
        <f>UPPER(IF(OR(I34="a",I34="as"),E32,IF(OR(I34="b",I34="bs"),E36,)))</f>
        <v>LAQUIS</v>
      </c>
      <c r="K34" s="157"/>
      <c r="L34" s="75"/>
      <c r="M34" s="155"/>
      <c r="N34" s="75"/>
      <c r="O34" s="166"/>
      <c r="P34" s="75"/>
      <c r="Q34" s="42"/>
      <c r="R34" s="45"/>
    </row>
    <row r="35" spans="1:18" s="46" customFormat="1" ht="9.6" customHeight="1">
      <c r="A35" s="156">
        <v>8</v>
      </c>
      <c r="B35" s="36">
        <f>IF($D35="","",VLOOKUP($D35,'[8]Boys Do Main Draw Prep'!$A$7:$V$23,20))</f>
        <v>0</v>
      </c>
      <c r="C35" s="36">
        <f>IF($D35="","",VLOOKUP($D35,'[8]Boys Do Main Draw Prep'!$A$7:$V$23,21))</f>
        <v>0</v>
      </c>
      <c r="D35" s="37">
        <v>11</v>
      </c>
      <c r="E35" s="36" t="str">
        <f>UPPER(IF($D35="","",VLOOKUP($D35,'[8]Boys Do Main Draw Prep'!$A$7:$V$23,2)))</f>
        <v>BYE</v>
      </c>
      <c r="F35" s="36">
        <f>IF($D35="","",VLOOKUP($D35,'[8]Boys Do Main Draw Prep'!$A$7:$V$23,3))</f>
        <v>0</v>
      </c>
      <c r="G35" s="164"/>
      <c r="H35" s="36">
        <f>IF($D35="","",VLOOKUP($D35,'[8]Boys Do Main Draw Prep'!$A$7:$V$23,4))</f>
        <v>0</v>
      </c>
      <c r="I35" s="165"/>
      <c r="J35" s="75"/>
      <c r="K35" s="155"/>
      <c r="L35" s="78"/>
      <c r="M35" s="161"/>
      <c r="N35" s="75"/>
      <c r="O35" s="166"/>
      <c r="P35" s="75"/>
      <c r="Q35" s="42"/>
      <c r="R35" s="45"/>
    </row>
    <row r="36" spans="1:18" s="46" customFormat="1" ht="9.6" customHeight="1">
      <c r="A36" s="156"/>
      <c r="B36" s="49"/>
      <c r="C36" s="49"/>
      <c r="D36" s="49"/>
      <c r="E36" s="36" t="str">
        <f>UPPER(IF($D35="","",VLOOKUP($D35,'[8]Boys Do Main Draw Prep'!$A$7:$V$23,7)))</f>
        <v>BYE</v>
      </c>
      <c r="F36" s="36">
        <f>IF($D35="","",VLOOKUP($D35,'[8]Boys Do Main Draw Prep'!$A$7:$V$23,8))</f>
        <v>0</v>
      </c>
      <c r="G36" s="164"/>
      <c r="H36" s="36">
        <f>IF($D35="","",VLOOKUP($D35,'[8]Boys Do Main Draw Prep'!$A$7:$V$23,9))</f>
        <v>0</v>
      </c>
      <c r="I36" s="157"/>
      <c r="J36" s="75"/>
      <c r="K36" s="155"/>
      <c r="L36" s="167"/>
      <c r="M36" s="168"/>
      <c r="N36" s="75"/>
      <c r="O36" s="166"/>
      <c r="P36" s="75"/>
      <c r="Q36" s="42"/>
      <c r="R36" s="45"/>
    </row>
    <row r="37" spans="1:18" s="46" customFormat="1" ht="9.6" customHeight="1">
      <c r="A37" s="156"/>
      <c r="B37" s="49"/>
      <c r="C37" s="49"/>
      <c r="D37" s="57"/>
      <c r="E37" s="75"/>
      <c r="F37" s="75"/>
      <c r="G37" s="149"/>
      <c r="H37" s="75"/>
      <c r="I37" s="169"/>
      <c r="J37" s="75"/>
      <c r="K37" s="155"/>
      <c r="L37" s="75"/>
      <c r="M37" s="155"/>
      <c r="N37" s="155"/>
      <c r="O37" s="159"/>
      <c r="P37" s="160" t="str">
        <f>UPPER(IF(OR(O38="a",O38="as"),N21,IF(OR(O38="b",O38="bs"),N53,)))</f>
        <v>WEST</v>
      </c>
      <c r="Q37" s="172"/>
      <c r="R37" s="45"/>
    </row>
    <row r="38" spans="1:18" s="46" customFormat="1" ht="9.6" customHeight="1">
      <c r="A38" s="156"/>
      <c r="B38" s="49"/>
      <c r="C38" s="49"/>
      <c r="D38" s="57"/>
      <c r="E38" s="75"/>
      <c r="F38" s="75"/>
      <c r="G38" s="149"/>
      <c r="H38" s="75"/>
      <c r="I38" s="169"/>
      <c r="J38" s="75"/>
      <c r="K38" s="155"/>
      <c r="L38" s="75"/>
      <c r="M38" s="155"/>
      <c r="N38" s="51" t="s">
        <v>13</v>
      </c>
      <c r="O38" s="59" t="s">
        <v>65</v>
      </c>
      <c r="P38" s="162" t="str">
        <f>UPPER(IF(OR(O38="a",O38="as"),N22,IF(OR(O38="b",O38="bs"),N54,)))</f>
        <v>JEARY</v>
      </c>
      <c r="Q38" s="173"/>
      <c r="R38" s="45"/>
    </row>
    <row r="39" spans="1:18" s="46" customFormat="1" ht="9.6" customHeight="1">
      <c r="A39" s="156">
        <v>9</v>
      </c>
      <c r="B39" s="36">
        <f>IF($D39="","",VLOOKUP($D39,'[8]Boys Do Main Draw Prep'!$A$7:$V$23,20))</f>
        <v>0</v>
      </c>
      <c r="C39" s="36">
        <f>IF($D39="","",VLOOKUP($D39,'[8]Boys Do Main Draw Prep'!$A$7:$V$23,21))</f>
        <v>0</v>
      </c>
      <c r="D39" s="37">
        <v>6</v>
      </c>
      <c r="E39" s="36" t="str">
        <f>UPPER(IF($D39="","",VLOOKUP($D39,'[8]Boys Do Main Draw Prep'!$A$7:$V$23,2)))</f>
        <v>FUNG</v>
      </c>
      <c r="F39" s="36" t="str">
        <f>IF($D39="","",VLOOKUP($D39,'[8]Boys Do Main Draw Prep'!$A$7:$V$23,3))</f>
        <v>MARCUS</v>
      </c>
      <c r="G39" s="164"/>
      <c r="H39" s="36">
        <f>IF($D39="","",VLOOKUP($D39,'[8]Boys Do Main Draw Prep'!$A$7:$V$23,4))</f>
        <v>0</v>
      </c>
      <c r="I39" s="154"/>
      <c r="J39" s="75"/>
      <c r="K39" s="155"/>
      <c r="L39" s="75"/>
      <c r="M39" s="155"/>
      <c r="N39" s="75"/>
      <c r="O39" s="166"/>
      <c r="P39" s="78" t="s">
        <v>216</v>
      </c>
      <c r="Q39" s="42"/>
      <c r="R39" s="45"/>
    </row>
    <row r="40" spans="1:18" s="46" customFormat="1" ht="9.6" customHeight="1">
      <c r="A40" s="156"/>
      <c r="B40" s="49"/>
      <c r="C40" s="49"/>
      <c r="D40" s="49"/>
      <c r="E40" s="36" t="str">
        <f>UPPER(IF($D39="","",VLOOKUP($D39,'[8]Boys Do Main Draw Prep'!$A$7:$V$23,7)))</f>
        <v>RAMIREZ</v>
      </c>
      <c r="F40" s="36" t="str">
        <f>IF($D39="","",VLOOKUP($D39,'[8]Boys Do Main Draw Prep'!$A$7:$V$23,8))</f>
        <v>LUC</v>
      </c>
      <c r="G40" s="164"/>
      <c r="H40" s="36">
        <f>IF($D39="","",VLOOKUP($D39,'[8]Boys Do Main Draw Prep'!$A$7:$V$23,9))</f>
        <v>0</v>
      </c>
      <c r="I40" s="157"/>
      <c r="J40" s="158" t="str">
        <f>IF(I40="a",E39,IF(I40="b",E41,""))</f>
        <v/>
      </c>
      <c r="K40" s="155"/>
      <c r="L40" s="75"/>
      <c r="M40" s="155"/>
      <c r="N40" s="75"/>
      <c r="O40" s="166"/>
      <c r="P40" s="167"/>
      <c r="Q40" s="174"/>
      <c r="R40" s="45"/>
    </row>
    <row r="41" spans="1:18" s="46" customFormat="1" ht="9.6" customHeight="1">
      <c r="A41" s="156"/>
      <c r="B41" s="49"/>
      <c r="C41" s="49"/>
      <c r="D41" s="57"/>
      <c r="E41" s="75"/>
      <c r="F41" s="75"/>
      <c r="G41" s="149"/>
      <c r="H41" s="75"/>
      <c r="I41" s="159"/>
      <c r="J41" s="160" t="str">
        <f>UPPER(IF(OR(I42="a",I42="as"),E39,IF(OR(I42="b",I42="bs"),E43,)))</f>
        <v>JOEFIELD</v>
      </c>
      <c r="K41" s="161"/>
      <c r="L41" s="75"/>
      <c r="M41" s="155"/>
      <c r="N41" s="75"/>
      <c r="O41" s="166"/>
      <c r="P41" s="75"/>
      <c r="Q41" s="42"/>
      <c r="R41" s="45"/>
    </row>
    <row r="42" spans="1:18" s="46" customFormat="1" ht="9.6" customHeight="1">
      <c r="A42" s="156"/>
      <c r="B42" s="49"/>
      <c r="C42" s="49"/>
      <c r="D42" s="57"/>
      <c r="E42" s="75"/>
      <c r="F42" s="75"/>
      <c r="G42" s="149"/>
      <c r="H42" s="51" t="s">
        <v>13</v>
      </c>
      <c r="I42" s="59" t="s">
        <v>17</v>
      </c>
      <c r="J42" s="162" t="str">
        <f>UPPER(IF(OR(I42="a",I42="as"),E40,IF(OR(I42="b",I42="bs"),E44,)))</f>
        <v>WILKINGSON</v>
      </c>
      <c r="K42" s="163"/>
      <c r="L42" s="75"/>
      <c r="M42" s="155"/>
      <c r="N42" s="75"/>
      <c r="O42" s="166"/>
      <c r="P42" s="75"/>
      <c r="Q42" s="42"/>
      <c r="R42" s="45"/>
    </row>
    <row r="43" spans="1:18" s="46" customFormat="1" ht="9.6" customHeight="1">
      <c r="A43" s="156">
        <v>10</v>
      </c>
      <c r="B43" s="36">
        <f>IF($D43="","",VLOOKUP($D43,'[8]Boys Do Main Draw Prep'!$A$7:$V$23,20))</f>
        <v>0</v>
      </c>
      <c r="C43" s="36">
        <f>IF($D43="","",VLOOKUP($D43,'[8]Boys Do Main Draw Prep'!$A$7:$V$23,21))</f>
        <v>0</v>
      </c>
      <c r="D43" s="37">
        <v>3</v>
      </c>
      <c r="E43" s="36" t="str">
        <f>UPPER(IF($D43="","",VLOOKUP($D43,'[8]Boys Do Main Draw Prep'!$A$7:$V$23,2)))</f>
        <v>JOEFIELD</v>
      </c>
      <c r="F43" s="36" t="str">
        <f>IF($D43="","",VLOOKUP($D43,'[8]Boys Do Main Draw Prep'!$A$7:$V$23,3))</f>
        <v>ZAREK</v>
      </c>
      <c r="G43" s="164"/>
      <c r="H43" s="36">
        <f>IF($D43="","",VLOOKUP($D43,'[8]Boys Do Main Draw Prep'!$A$7:$V$23,4))</f>
        <v>0</v>
      </c>
      <c r="I43" s="165"/>
      <c r="J43" s="75" t="s">
        <v>104</v>
      </c>
      <c r="K43" s="166"/>
      <c r="L43" s="78"/>
      <c r="M43" s="161"/>
      <c r="N43" s="75"/>
      <c r="O43" s="166"/>
      <c r="P43" s="75"/>
      <c r="Q43" s="42"/>
      <c r="R43" s="45"/>
    </row>
    <row r="44" spans="1:18" s="46" customFormat="1" ht="9.6" customHeight="1">
      <c r="A44" s="156"/>
      <c r="B44" s="49"/>
      <c r="C44" s="49"/>
      <c r="D44" s="49"/>
      <c r="E44" s="36" t="str">
        <f>UPPER(IF($D43="","",VLOOKUP($D43,'[8]Boys Do Main Draw Prep'!$A$7:$V$23,7)))</f>
        <v>WILKINGSON</v>
      </c>
      <c r="F44" s="36" t="str">
        <f>IF($D43="","",VLOOKUP($D43,'[8]Boys Do Main Draw Prep'!$A$7:$V$23,8))</f>
        <v>RAHSAAN</v>
      </c>
      <c r="G44" s="164"/>
      <c r="H44" s="36">
        <f>IF($D43="","",VLOOKUP($D43,'[8]Boys Do Main Draw Prep'!$A$7:$V$23,9))</f>
        <v>0</v>
      </c>
      <c r="I44" s="157"/>
      <c r="J44" s="75"/>
      <c r="K44" s="166"/>
      <c r="L44" s="167"/>
      <c r="M44" s="168"/>
      <c r="N44" s="75"/>
      <c r="O44" s="166"/>
      <c r="P44" s="75"/>
      <c r="Q44" s="42"/>
      <c r="R44" s="45"/>
    </row>
    <row r="45" spans="1:18" s="46" customFormat="1" ht="9.6" customHeight="1">
      <c r="A45" s="156"/>
      <c r="B45" s="49"/>
      <c r="C45" s="49"/>
      <c r="D45" s="57"/>
      <c r="E45" s="75"/>
      <c r="F45" s="75"/>
      <c r="G45" s="149"/>
      <c r="H45" s="75"/>
      <c r="I45" s="169"/>
      <c r="J45" s="75"/>
      <c r="K45" s="159"/>
      <c r="L45" s="160" t="str">
        <f>UPPER(IF(OR(K46="a",K46="as"),J41,IF(OR(K46="b",K46="bs"),J49,)))</f>
        <v>JOEFIELD</v>
      </c>
      <c r="M45" s="155"/>
      <c r="N45" s="75"/>
      <c r="O45" s="166"/>
      <c r="P45" s="75"/>
      <c r="Q45" s="42"/>
      <c r="R45" s="45"/>
    </row>
    <row r="46" spans="1:18" s="46" customFormat="1" ht="9.6" customHeight="1">
      <c r="A46" s="156"/>
      <c r="B46" s="49"/>
      <c r="C46" s="49"/>
      <c r="D46" s="57"/>
      <c r="E46" s="75"/>
      <c r="F46" s="75"/>
      <c r="G46" s="149"/>
      <c r="H46" s="75"/>
      <c r="I46" s="169"/>
      <c r="J46" s="51" t="s">
        <v>13</v>
      </c>
      <c r="K46" s="59" t="s">
        <v>18</v>
      </c>
      <c r="L46" s="162" t="str">
        <f>UPPER(IF(OR(K46="a",K46="as"),J42,IF(OR(K46="b",K46="bs"),J50,)))</f>
        <v>WILKINGSON</v>
      </c>
      <c r="M46" s="163"/>
      <c r="N46" s="75"/>
      <c r="O46" s="166"/>
      <c r="P46" s="75"/>
      <c r="Q46" s="42"/>
      <c r="R46" s="45"/>
    </row>
    <row r="47" spans="1:18" s="46" customFormat="1" ht="9.6" customHeight="1">
      <c r="A47" s="156">
        <v>11</v>
      </c>
      <c r="B47" s="36">
        <f>IF($D47="","",VLOOKUP($D47,'[8]Boys Do Main Draw Prep'!$A$7:$V$23,20))</f>
        <v>0</v>
      </c>
      <c r="C47" s="36">
        <f>IF($D47="","",VLOOKUP($D47,'[8]Boys Do Main Draw Prep'!$A$7:$V$23,21))</f>
        <v>0</v>
      </c>
      <c r="D47" s="37">
        <v>11</v>
      </c>
      <c r="E47" s="36" t="str">
        <f>UPPER(IF($D47="","",VLOOKUP($D47,'[8]Boys Do Main Draw Prep'!$A$7:$V$23,2)))</f>
        <v>BYE</v>
      </c>
      <c r="F47" s="36">
        <f>IF($D47="","",VLOOKUP($D47,'[8]Boys Do Main Draw Prep'!$A$7:$V$23,3))</f>
        <v>0</v>
      </c>
      <c r="G47" s="164"/>
      <c r="H47" s="36">
        <f>IF($D47="","",VLOOKUP($D47,'[8]Boys Do Main Draw Prep'!$A$7:$V$23,4))</f>
        <v>0</v>
      </c>
      <c r="I47" s="154"/>
      <c r="J47" s="75"/>
      <c r="K47" s="166"/>
      <c r="L47" s="75" t="s">
        <v>105</v>
      </c>
      <c r="M47" s="166"/>
      <c r="N47" s="78"/>
      <c r="O47" s="166"/>
      <c r="P47" s="75"/>
      <c r="Q47" s="42"/>
      <c r="R47" s="45"/>
    </row>
    <row r="48" spans="1:18" s="46" customFormat="1" ht="9.6" customHeight="1">
      <c r="A48" s="156"/>
      <c r="B48" s="49"/>
      <c r="C48" s="49"/>
      <c r="D48" s="49"/>
      <c r="E48" s="36" t="str">
        <f>UPPER(IF($D47="","",VLOOKUP($D47,'[8]Boys Do Main Draw Prep'!$A$7:$V$23,7)))</f>
        <v>BYE</v>
      </c>
      <c r="F48" s="36">
        <f>IF($D47="","",VLOOKUP($D47,'[8]Boys Do Main Draw Prep'!$A$7:$V$23,8))</f>
        <v>0</v>
      </c>
      <c r="G48" s="164"/>
      <c r="H48" s="36">
        <f>IF($D47="","",VLOOKUP($D47,'[8]Boys Do Main Draw Prep'!$A$7:$V$23,9))</f>
        <v>0</v>
      </c>
      <c r="I48" s="157"/>
      <c r="J48" s="158" t="str">
        <f>IF(I48="a",E47,IF(I48="b",E49,""))</f>
        <v/>
      </c>
      <c r="K48" s="166"/>
      <c r="L48" s="75"/>
      <c r="M48" s="166"/>
      <c r="N48" s="75"/>
      <c r="O48" s="166"/>
      <c r="P48" s="75"/>
      <c r="Q48" s="42"/>
      <c r="R48" s="45"/>
    </row>
    <row r="49" spans="1:18" s="46" customFormat="1" ht="9.6" customHeight="1">
      <c r="A49" s="156"/>
      <c r="B49" s="49"/>
      <c r="C49" s="49"/>
      <c r="D49" s="49"/>
      <c r="E49" s="75"/>
      <c r="F49" s="75"/>
      <c r="G49" s="149"/>
      <c r="H49" s="75"/>
      <c r="I49" s="159"/>
      <c r="J49" s="160" t="str">
        <f>UPPER(IF(OR(I50="a",I50="as"),E47,IF(OR(I50="b",I50="bs"),E51,)))</f>
        <v>HONORE</v>
      </c>
      <c r="K49" s="170"/>
      <c r="L49" s="75"/>
      <c r="M49" s="166"/>
      <c r="N49" s="75"/>
      <c r="O49" s="166"/>
      <c r="P49" s="75"/>
      <c r="Q49" s="42"/>
      <c r="R49" s="45"/>
    </row>
    <row r="50" spans="1:18" s="46" customFormat="1" ht="9.6" customHeight="1">
      <c r="A50" s="156"/>
      <c r="B50" s="49"/>
      <c r="C50" s="49"/>
      <c r="D50" s="49"/>
      <c r="E50" s="75"/>
      <c r="F50" s="75"/>
      <c r="G50" s="149"/>
      <c r="H50" s="51" t="s">
        <v>13</v>
      </c>
      <c r="I50" s="59" t="s">
        <v>53</v>
      </c>
      <c r="J50" s="162" t="str">
        <f>UPPER(IF(OR(I50="a",I50="as"),E48,IF(OR(I50="b",I50="bs"),E52,)))</f>
        <v>KELLY</v>
      </c>
      <c r="K50" s="157"/>
      <c r="L50" s="75"/>
      <c r="M50" s="166"/>
      <c r="N50" s="75"/>
      <c r="O50" s="166"/>
      <c r="P50" s="75"/>
      <c r="Q50" s="42"/>
      <c r="R50" s="45"/>
    </row>
    <row r="51" spans="1:18" s="46" customFormat="1" ht="9.6" customHeight="1">
      <c r="A51" s="152">
        <v>12</v>
      </c>
      <c r="B51" s="36">
        <f>IF($D51="","",VLOOKUP($D51,'[8]Boys Do Main Draw Prep'!$A$7:$V$23,20))</f>
        <v>0</v>
      </c>
      <c r="C51" s="36">
        <f>IF($D51="","",VLOOKUP($D51,'[8]Boys Do Main Draw Prep'!$A$7:$V$23,21))</f>
        <v>0</v>
      </c>
      <c r="D51" s="37">
        <v>9</v>
      </c>
      <c r="E51" s="38" t="str">
        <f>UPPER(IF($D51="","",VLOOKUP($D51,'[8]Boys Do Main Draw Prep'!$A$7:$V$23,2)))</f>
        <v>HONORE</v>
      </c>
      <c r="F51" s="38" t="str">
        <f>IF($D51="","",VLOOKUP($D51,'[8]Boys Do Main Draw Prep'!$A$7:$V$23,3))</f>
        <v>PATRICK</v>
      </c>
      <c r="G51" s="153"/>
      <c r="H51" s="38">
        <f>IF($D51="","",VLOOKUP($D51,'[8]Boys Do Main Draw Prep'!$A$7:$V$23,4))</f>
        <v>0</v>
      </c>
      <c r="I51" s="165"/>
      <c r="J51" s="75"/>
      <c r="K51" s="155"/>
      <c r="L51" s="78"/>
      <c r="M51" s="170"/>
      <c r="N51" s="75"/>
      <c r="O51" s="166"/>
      <c r="P51" s="75"/>
      <c r="Q51" s="42"/>
      <c r="R51" s="45"/>
    </row>
    <row r="52" spans="1:18" s="46" customFormat="1" ht="9.6" customHeight="1">
      <c r="A52" s="156"/>
      <c r="B52" s="49"/>
      <c r="C52" s="49"/>
      <c r="D52" s="49"/>
      <c r="E52" s="38" t="str">
        <f>UPPER(IF($D51="","",VLOOKUP($D51,'[8]Boys Do Main Draw Prep'!$A$7:$V$23,7)))</f>
        <v>KELLY</v>
      </c>
      <c r="F52" s="38" t="str">
        <f>IF($D51="","",VLOOKUP($D51,'[8]Boys Do Main Draw Prep'!$A$7:$V$23,8))</f>
        <v>VASHIST</v>
      </c>
      <c r="G52" s="153"/>
      <c r="H52" s="38">
        <f>IF($D51="","",VLOOKUP($D51,'[8]Boys Do Main Draw Prep'!$A$7:$V$23,9))</f>
        <v>0</v>
      </c>
      <c r="I52" s="157"/>
      <c r="J52" s="75"/>
      <c r="K52" s="155"/>
      <c r="L52" s="167"/>
      <c r="M52" s="171"/>
      <c r="N52" s="75"/>
      <c r="O52" s="166"/>
      <c r="P52" s="75"/>
      <c r="Q52" s="42"/>
      <c r="R52" s="45"/>
    </row>
    <row r="53" spans="1:18" s="46" customFormat="1" ht="9.6" customHeight="1">
      <c r="A53" s="156"/>
      <c r="B53" s="49"/>
      <c r="C53" s="49"/>
      <c r="D53" s="49"/>
      <c r="E53" s="75"/>
      <c r="F53" s="75"/>
      <c r="G53" s="149"/>
      <c r="H53" s="75"/>
      <c r="I53" s="169"/>
      <c r="J53" s="75"/>
      <c r="K53" s="155"/>
      <c r="L53" s="75"/>
      <c r="M53" s="159"/>
      <c r="N53" s="160" t="str">
        <f>UPPER(IF(OR(M54="a",M54="as"),L45,IF(OR(M54="b",M54="bs"),L61,)))</f>
        <v>WEST</v>
      </c>
      <c r="O53" s="166"/>
      <c r="P53" s="75"/>
      <c r="Q53" s="42"/>
      <c r="R53" s="45"/>
    </row>
    <row r="54" spans="1:18" s="46" customFormat="1" ht="9.6" customHeight="1">
      <c r="A54" s="156"/>
      <c r="B54" s="49"/>
      <c r="C54" s="49"/>
      <c r="D54" s="49"/>
      <c r="E54" s="75"/>
      <c r="F54" s="75"/>
      <c r="G54" s="149"/>
      <c r="H54" s="75"/>
      <c r="I54" s="169"/>
      <c r="J54" s="75"/>
      <c r="K54" s="155"/>
      <c r="L54" s="51" t="s">
        <v>13</v>
      </c>
      <c r="M54" s="59" t="s">
        <v>65</v>
      </c>
      <c r="N54" s="162" t="str">
        <f>UPPER(IF(OR(M54="a",M54="as"),L46,IF(OR(M54="b",M54="bs"),L62,)))</f>
        <v>JEARY</v>
      </c>
      <c r="O54" s="157"/>
      <c r="P54" s="75"/>
      <c r="Q54" s="42"/>
      <c r="R54" s="45"/>
    </row>
    <row r="55" spans="1:18" s="46" customFormat="1" ht="9.6" customHeight="1">
      <c r="A55" s="156">
        <v>13</v>
      </c>
      <c r="B55" s="36">
        <f>IF($D55="","",VLOOKUP($D55,'[8]Boys Do Main Draw Prep'!$A$7:$V$23,20))</f>
        <v>0</v>
      </c>
      <c r="C55" s="36">
        <f>IF($D55="","",VLOOKUP($D55,'[8]Boys Do Main Draw Prep'!$A$7:$V$23,21))</f>
        <v>0</v>
      </c>
      <c r="D55" s="37">
        <v>11</v>
      </c>
      <c r="E55" s="36" t="str">
        <f>UPPER(IF($D55="","",VLOOKUP($D55,'[8]Boys Do Main Draw Prep'!$A$7:$V$23,2)))</f>
        <v>BYE</v>
      </c>
      <c r="F55" s="36">
        <f>IF($D55="","",VLOOKUP($D55,'[8]Boys Do Main Draw Prep'!$A$7:$V$23,3))</f>
        <v>0</v>
      </c>
      <c r="G55" s="164"/>
      <c r="H55" s="36">
        <f>IF($D55="","",VLOOKUP($D55,'[8]Boys Do Main Draw Prep'!$A$7:$V$23,4))</f>
        <v>0</v>
      </c>
      <c r="I55" s="154"/>
      <c r="J55" s="75"/>
      <c r="K55" s="155"/>
      <c r="L55" s="75"/>
      <c r="M55" s="166"/>
      <c r="N55" s="75" t="s">
        <v>215</v>
      </c>
      <c r="O55" s="155"/>
      <c r="P55" s="75"/>
      <c r="Q55" s="42"/>
      <c r="R55" s="45"/>
    </row>
    <row r="56" spans="1:18" s="46" customFormat="1" ht="9.6" customHeight="1">
      <c r="A56" s="156"/>
      <c r="B56" s="49"/>
      <c r="C56" s="49"/>
      <c r="D56" s="49"/>
      <c r="E56" s="36" t="str">
        <f>UPPER(IF($D55="","",VLOOKUP($D55,'[8]Boys Do Main Draw Prep'!$A$7:$V$23,7)))</f>
        <v>BYE</v>
      </c>
      <c r="F56" s="36">
        <f>IF($D55="","",VLOOKUP($D55,'[8]Boys Do Main Draw Prep'!$A$7:$V$23,8))</f>
        <v>0</v>
      </c>
      <c r="G56" s="164"/>
      <c r="H56" s="36">
        <f>IF($D55="","",VLOOKUP($D55,'[8]Boys Do Main Draw Prep'!$A$7:$V$23,9))</f>
        <v>0</v>
      </c>
      <c r="I56" s="157"/>
      <c r="J56" s="158" t="str">
        <f>IF(I56="a",E55,IF(I56="b",E57,""))</f>
        <v/>
      </c>
      <c r="K56" s="155"/>
      <c r="L56" s="75"/>
      <c r="M56" s="166"/>
      <c r="N56" s="75"/>
      <c r="O56" s="155"/>
      <c r="P56" s="75"/>
      <c r="Q56" s="42"/>
      <c r="R56" s="45"/>
    </row>
    <row r="57" spans="1:18" s="46" customFormat="1" ht="9.6" customHeight="1">
      <c r="A57" s="156"/>
      <c r="B57" s="49"/>
      <c r="C57" s="49"/>
      <c r="D57" s="57"/>
      <c r="E57" s="75"/>
      <c r="F57" s="75"/>
      <c r="G57" s="149"/>
      <c r="H57" s="75"/>
      <c r="I57" s="159"/>
      <c r="J57" s="160" t="str">
        <f>UPPER(IF(OR(I58="a",I58="as"),E55,IF(OR(I58="b",I58="bs"),E59,)))</f>
        <v>ABOUD</v>
      </c>
      <c r="K57" s="161"/>
      <c r="L57" s="75"/>
      <c r="M57" s="166"/>
      <c r="N57" s="75"/>
      <c r="O57" s="155"/>
      <c r="P57" s="75"/>
      <c r="Q57" s="42"/>
      <c r="R57" s="45"/>
    </row>
    <row r="58" spans="1:18" s="46" customFormat="1" ht="9.6" customHeight="1">
      <c r="A58" s="156"/>
      <c r="B58" s="49"/>
      <c r="C58" s="49"/>
      <c r="D58" s="57"/>
      <c r="E58" s="75"/>
      <c r="F58" s="75"/>
      <c r="G58" s="149"/>
      <c r="H58" s="51" t="s">
        <v>13</v>
      </c>
      <c r="I58" s="59" t="s">
        <v>53</v>
      </c>
      <c r="J58" s="162" t="str">
        <f>UPPER(IF(OR(I58="a",I58="as"),E56,IF(OR(I58="b",I58="bs"),E60,)))</f>
        <v>WILLIAMSON</v>
      </c>
      <c r="K58" s="163"/>
      <c r="L58" s="75"/>
      <c r="M58" s="166"/>
      <c r="N58" s="75"/>
      <c r="O58" s="155"/>
      <c r="P58" s="75"/>
      <c r="Q58" s="42"/>
      <c r="R58" s="45"/>
    </row>
    <row r="59" spans="1:18" s="46" customFormat="1" ht="9.6" customHeight="1">
      <c r="A59" s="156">
        <v>14</v>
      </c>
      <c r="B59" s="36">
        <f>IF($D59="","",VLOOKUP($D59,'[8]Boys Do Main Draw Prep'!$A$7:$V$23,20))</f>
        <v>0</v>
      </c>
      <c r="C59" s="36">
        <f>IF($D59="","",VLOOKUP($D59,'[8]Boys Do Main Draw Prep'!$A$7:$V$23,21))</f>
        <v>0</v>
      </c>
      <c r="D59" s="37">
        <v>8</v>
      </c>
      <c r="E59" s="36" t="str">
        <f>UPPER(IF($D59="","",VLOOKUP($D59,'[8]Boys Do Main Draw Prep'!$A$7:$V$23,2)))</f>
        <v>ABOUD</v>
      </c>
      <c r="F59" s="36" t="str">
        <f>IF($D59="","",VLOOKUP($D59,'[8]Boys Do Main Draw Prep'!$A$7:$V$23,3))</f>
        <v>JOHN JUDE</v>
      </c>
      <c r="G59" s="164"/>
      <c r="H59" s="36">
        <f>IF($D59="","",VLOOKUP($D59,'[8]Boys Do Main Draw Prep'!$A$7:$V$23,4))</f>
        <v>0</v>
      </c>
      <c r="I59" s="165"/>
      <c r="J59" s="75"/>
      <c r="K59" s="166"/>
      <c r="L59" s="78"/>
      <c r="M59" s="170"/>
      <c r="N59" s="75"/>
      <c r="O59" s="155"/>
      <c r="P59" s="75"/>
      <c r="Q59" s="42"/>
      <c r="R59" s="45"/>
    </row>
    <row r="60" spans="1:18" s="46" customFormat="1" ht="9.6" customHeight="1">
      <c r="A60" s="156"/>
      <c r="B60" s="49"/>
      <c r="C60" s="49"/>
      <c r="D60" s="49"/>
      <c r="E60" s="36" t="str">
        <f>UPPER(IF($D59="","",VLOOKUP($D59,'[8]Boys Do Main Draw Prep'!$A$7:$V$23,7)))</f>
        <v>WILLIAMSON</v>
      </c>
      <c r="F60" s="36" t="str">
        <f>IF($D59="","",VLOOKUP($D59,'[8]Boys Do Main Draw Prep'!$A$7:$V$23,8))</f>
        <v>SHILOH</v>
      </c>
      <c r="G60" s="164"/>
      <c r="H60" s="36">
        <f>IF($D59="","",VLOOKUP($D59,'[8]Boys Do Main Draw Prep'!$A$7:$V$23,9))</f>
        <v>0</v>
      </c>
      <c r="I60" s="157"/>
      <c r="J60" s="75"/>
      <c r="K60" s="166"/>
      <c r="L60" s="167"/>
      <c r="M60" s="171"/>
      <c r="N60" s="75"/>
      <c r="O60" s="155"/>
      <c r="P60" s="75"/>
      <c r="Q60" s="42"/>
      <c r="R60" s="45"/>
    </row>
    <row r="61" spans="1:18" s="46" customFormat="1" ht="9.6" customHeight="1">
      <c r="A61" s="156"/>
      <c r="B61" s="49"/>
      <c r="C61" s="49"/>
      <c r="D61" s="57"/>
      <c r="E61" s="75"/>
      <c r="F61" s="75"/>
      <c r="G61" s="149"/>
      <c r="H61" s="75"/>
      <c r="I61" s="169"/>
      <c r="J61" s="75"/>
      <c r="K61" s="159"/>
      <c r="L61" s="160" t="str">
        <f>UPPER(IF(OR(K62="a",K62="as"),J57,IF(OR(K62="b",K62="bs"),J65,)))</f>
        <v>WEST</v>
      </c>
      <c r="M61" s="166"/>
      <c r="N61" s="75"/>
      <c r="O61" s="155"/>
      <c r="P61" s="75"/>
      <c r="Q61" s="42"/>
      <c r="R61" s="45"/>
    </row>
    <row r="62" spans="1:18" s="46" customFormat="1" ht="9.6" customHeight="1">
      <c r="A62" s="156"/>
      <c r="B62" s="49"/>
      <c r="C62" s="49"/>
      <c r="D62" s="57"/>
      <c r="E62" s="75"/>
      <c r="F62" s="75"/>
      <c r="G62" s="149"/>
      <c r="H62" s="75"/>
      <c r="I62" s="169"/>
      <c r="J62" s="51" t="s">
        <v>13</v>
      </c>
      <c r="K62" s="59" t="s">
        <v>20</v>
      </c>
      <c r="L62" s="162" t="str">
        <f>UPPER(IF(OR(K62="a",K62="as"),J58,IF(OR(K62="b",K62="bs"),J66,)))</f>
        <v>JEARY</v>
      </c>
      <c r="M62" s="157"/>
      <c r="N62" s="75"/>
      <c r="O62" s="155"/>
      <c r="P62" s="75"/>
      <c r="Q62" s="42"/>
      <c r="R62" s="45"/>
    </row>
    <row r="63" spans="1:18" s="46" customFormat="1" ht="9.6" customHeight="1">
      <c r="A63" s="156">
        <v>15</v>
      </c>
      <c r="B63" s="36">
        <f>IF($D63="","",VLOOKUP($D63,'[8]Boys Do Main Draw Prep'!$A$7:$V$23,20))</f>
        <v>0</v>
      </c>
      <c r="C63" s="36">
        <f>IF($D63="","",VLOOKUP($D63,'[8]Boys Do Main Draw Prep'!$A$7:$V$23,21))</f>
        <v>0</v>
      </c>
      <c r="D63" s="37">
        <v>11</v>
      </c>
      <c r="E63" s="36" t="str">
        <f>UPPER(IF($D63="","",VLOOKUP($D63,'[8]Boys Do Main Draw Prep'!$A$7:$V$23,2)))</f>
        <v>BYE</v>
      </c>
      <c r="F63" s="36">
        <f>IF($D63="","",VLOOKUP($D63,'[8]Boys Do Main Draw Prep'!$A$7:$V$23,3))</f>
        <v>0</v>
      </c>
      <c r="G63" s="164"/>
      <c r="H63" s="36">
        <f>IF($D63="","",VLOOKUP($D63,'[8]Boys Do Main Draw Prep'!$A$7:$V$23,4))</f>
        <v>0</v>
      </c>
      <c r="I63" s="154"/>
      <c r="J63" s="75"/>
      <c r="K63" s="166"/>
      <c r="L63" s="75" t="s">
        <v>93</v>
      </c>
      <c r="M63" s="155"/>
      <c r="N63" s="78"/>
      <c r="O63" s="155"/>
      <c r="P63" s="75"/>
      <c r="Q63" s="42"/>
      <c r="R63" s="45"/>
    </row>
    <row r="64" spans="1:18" s="46" customFormat="1" ht="9.6" customHeight="1">
      <c r="A64" s="156"/>
      <c r="B64" s="49"/>
      <c r="C64" s="49"/>
      <c r="D64" s="49"/>
      <c r="E64" s="36" t="str">
        <f>UPPER(IF($D63="","",VLOOKUP($D63,'[8]Boys Do Main Draw Prep'!$A$7:$V$23,7)))</f>
        <v>BYE</v>
      </c>
      <c r="F64" s="36">
        <f>IF($D63="","",VLOOKUP($D63,'[8]Boys Do Main Draw Prep'!$A$7:$V$23,8))</f>
        <v>0</v>
      </c>
      <c r="G64" s="164"/>
      <c r="H64" s="36">
        <f>IF($D63="","",VLOOKUP($D63,'[8]Boys Do Main Draw Prep'!$A$7:$V$23,9))</f>
        <v>0</v>
      </c>
      <c r="I64" s="157"/>
      <c r="J64" s="158" t="str">
        <f>IF(I64="a",E63,IF(I64="b",E65,""))</f>
        <v/>
      </c>
      <c r="K64" s="166"/>
      <c r="L64" s="75"/>
      <c r="M64" s="155"/>
      <c r="N64" s="75"/>
      <c r="O64" s="155"/>
      <c r="P64" s="75"/>
      <c r="Q64" s="42"/>
      <c r="R64" s="45"/>
    </row>
    <row r="65" spans="1:18" s="46" customFormat="1" ht="9.6" customHeight="1">
      <c r="A65" s="156"/>
      <c r="B65" s="49"/>
      <c r="C65" s="49"/>
      <c r="D65" s="49"/>
      <c r="E65" s="158"/>
      <c r="F65" s="158"/>
      <c r="G65" s="178"/>
      <c r="H65" s="158"/>
      <c r="I65" s="159"/>
      <c r="J65" s="160" t="str">
        <f>UPPER(IF(OR(I66="a",I66="as"),E63,IF(OR(I66="b",I66="bs"),E67,)))</f>
        <v>WEST</v>
      </c>
      <c r="K65" s="170"/>
      <c r="L65" s="75"/>
      <c r="M65" s="155"/>
      <c r="N65" s="75"/>
      <c r="O65" s="155"/>
      <c r="P65" s="75"/>
      <c r="Q65" s="42"/>
      <c r="R65" s="45"/>
    </row>
    <row r="66" spans="1:18" s="46" customFormat="1" ht="9.6" customHeight="1">
      <c r="A66" s="156"/>
      <c r="B66" s="49"/>
      <c r="C66" s="49"/>
      <c r="D66" s="49"/>
      <c r="E66" s="75"/>
      <c r="F66" s="75"/>
      <c r="G66" s="149"/>
      <c r="H66" s="51" t="s">
        <v>13</v>
      </c>
      <c r="I66" s="59" t="s">
        <v>53</v>
      </c>
      <c r="J66" s="162" t="str">
        <f>UPPER(IF(OR(I66="a",I66="as"),E64,IF(OR(I66="b",I66="bs"),E68,)))</f>
        <v>JEARY</v>
      </c>
      <c r="K66" s="157"/>
      <c r="L66" s="75"/>
      <c r="M66" s="155"/>
      <c r="N66" s="75"/>
      <c r="O66" s="155"/>
      <c r="P66" s="75"/>
      <c r="Q66" s="42"/>
      <c r="R66" s="45"/>
    </row>
    <row r="67" spans="1:18" s="46" customFormat="1" ht="9.6" customHeight="1">
      <c r="A67" s="152">
        <v>16</v>
      </c>
      <c r="B67" s="36">
        <f>IF($D67="","",VLOOKUP($D67,'[8]Boys Do Main Draw Prep'!$A$7:$V$23,20))</f>
        <v>0</v>
      </c>
      <c r="C67" s="36">
        <f>IF($D67="","",VLOOKUP($D67,'[8]Boys Do Main Draw Prep'!$A$7:$V$23,21))</f>
        <v>0</v>
      </c>
      <c r="D67" s="37">
        <v>2</v>
      </c>
      <c r="E67" s="38" t="str">
        <f>UPPER(IF($D67="","",VLOOKUP($D67,'[8]Boys Do Main Draw Prep'!$A$7:$V$23,2)))</f>
        <v>WEST</v>
      </c>
      <c r="F67" s="38" t="str">
        <f>IF($D67="","",VLOOKUP($D67,'[8]Boys Do Main Draw Prep'!$A$7:$V$23,3))</f>
        <v>SAMUEL</v>
      </c>
      <c r="G67" s="153"/>
      <c r="H67" s="38">
        <f>IF($D67="","",VLOOKUP($D67,'[8]Boys Do Main Draw Prep'!$A$7:$V$23,4))</f>
        <v>0</v>
      </c>
      <c r="I67" s="165"/>
      <c r="J67" s="75"/>
      <c r="K67" s="155"/>
      <c r="L67" s="78"/>
      <c r="M67" s="161"/>
      <c r="N67" s="75"/>
      <c r="O67" s="155"/>
      <c r="P67" s="75"/>
      <c r="Q67" s="42"/>
      <c r="R67" s="45"/>
    </row>
    <row r="68" spans="1:18" s="46" customFormat="1" ht="9.6" customHeight="1">
      <c r="A68" s="156"/>
      <c r="B68" s="49"/>
      <c r="C68" s="49"/>
      <c r="D68" s="49"/>
      <c r="E68" s="38" t="str">
        <f>UPPER(IF($D67="","",VLOOKUP($D67,'[8]Boys Do Main Draw Prep'!$A$7:$V$23,7)))</f>
        <v>JEARY</v>
      </c>
      <c r="F68" s="38" t="str">
        <f>IF($D67="","",VLOOKUP($D67,'[8]Boys Do Main Draw Prep'!$A$7:$V$23,8))</f>
        <v>ETHAN</v>
      </c>
      <c r="G68" s="153"/>
      <c r="H68" s="38">
        <f>IF($D67="","",VLOOKUP($D67,'[8]Boys Do Main Draw Prep'!$A$7:$V$23,9))</f>
        <v>0</v>
      </c>
      <c r="I68" s="157"/>
      <c r="J68" s="75"/>
      <c r="K68" s="155"/>
      <c r="L68" s="167"/>
      <c r="M68" s="168"/>
      <c r="N68" s="75"/>
      <c r="O68" s="155"/>
      <c r="P68" s="75"/>
      <c r="Q68" s="42"/>
      <c r="R68" s="45"/>
    </row>
    <row r="69" spans="1:18" s="46" customFormat="1" ht="9.6" customHeight="1">
      <c r="A69" s="179"/>
      <c r="B69" s="180"/>
      <c r="C69" s="180"/>
      <c r="D69" s="181"/>
      <c r="E69" s="76"/>
      <c r="F69" s="76"/>
      <c r="G69" s="32"/>
      <c r="H69" s="76"/>
      <c r="I69" s="182"/>
      <c r="J69" s="43"/>
      <c r="K69" s="44"/>
      <c r="L69" s="43"/>
      <c r="M69" s="44"/>
      <c r="N69" s="43"/>
      <c r="O69" s="44"/>
      <c r="P69" s="43"/>
      <c r="Q69" s="44"/>
      <c r="R69" s="45"/>
    </row>
    <row r="70" spans="1:18" s="86" customFormat="1" ht="6" customHeight="1">
      <c r="A70" s="179"/>
      <c r="B70" s="180"/>
      <c r="C70" s="180"/>
      <c r="D70" s="181"/>
      <c r="E70" s="76"/>
      <c r="F70" s="76"/>
      <c r="G70" s="183"/>
      <c r="H70" s="76"/>
      <c r="I70" s="182"/>
      <c r="J70" s="43"/>
      <c r="K70" s="44"/>
      <c r="L70" s="83"/>
      <c r="M70" s="84"/>
      <c r="N70" s="83"/>
      <c r="O70" s="84"/>
      <c r="P70" s="83"/>
      <c r="Q70" s="84"/>
      <c r="R70" s="85"/>
    </row>
    <row r="71" spans="1:18" s="99" customFormat="1" ht="10.5" customHeight="1">
      <c r="A71" s="87" t="s">
        <v>23</v>
      </c>
      <c r="B71" s="88"/>
      <c r="C71" s="89"/>
      <c r="D71" s="90" t="s">
        <v>24</v>
      </c>
      <c r="E71" s="91" t="s">
        <v>67</v>
      </c>
      <c r="F71" s="91"/>
      <c r="G71" s="91"/>
      <c r="H71" s="184"/>
      <c r="I71" s="91" t="s">
        <v>24</v>
      </c>
      <c r="J71" s="91" t="s">
        <v>68</v>
      </c>
      <c r="K71" s="94"/>
      <c r="L71" s="91" t="s">
        <v>27</v>
      </c>
      <c r="M71" s="95"/>
      <c r="N71" s="96" t="s">
        <v>28</v>
      </c>
      <c r="O71" s="96"/>
      <c r="P71" s="97"/>
      <c r="Q71" s="98"/>
    </row>
    <row r="72" spans="1:18" s="99" customFormat="1" ht="9" customHeight="1">
      <c r="A72" s="100" t="s">
        <v>29</v>
      </c>
      <c r="B72" s="101"/>
      <c r="C72" s="102"/>
      <c r="D72" s="103">
        <v>1</v>
      </c>
      <c r="E72" s="104" t="str">
        <f>IF(D72&gt;$Q$79,,UPPER(VLOOKUP(D72,'[8]Boys Do Main Draw Prep'!$A$7:$R$23,2)))</f>
        <v>CARTER</v>
      </c>
      <c r="F72" s="185"/>
      <c r="G72" s="185"/>
      <c r="H72" s="186"/>
      <c r="I72" s="187" t="s">
        <v>30</v>
      </c>
      <c r="J72" s="101"/>
      <c r="K72" s="108"/>
      <c r="L72" s="101"/>
      <c r="M72" s="109"/>
      <c r="N72" s="110" t="s">
        <v>69</v>
      </c>
      <c r="O72" s="111"/>
      <c r="P72" s="111"/>
      <c r="Q72" s="112"/>
    </row>
    <row r="73" spans="1:18" s="99" customFormat="1" ht="9" customHeight="1">
      <c r="A73" s="100" t="s">
        <v>32</v>
      </c>
      <c r="B73" s="101"/>
      <c r="C73" s="102"/>
      <c r="D73" s="103"/>
      <c r="E73" s="104" t="str">
        <f>IF(D72&gt;$Q$79,,UPPER(VLOOKUP(D72,'[8]Boys Do Main Draw Prep'!$A$7:$R$23,7)))</f>
        <v>RAMKISSOON</v>
      </c>
      <c r="F73" s="185"/>
      <c r="G73" s="185"/>
      <c r="H73" s="186"/>
      <c r="I73" s="187"/>
      <c r="J73" s="101"/>
      <c r="K73" s="108"/>
      <c r="L73" s="101"/>
      <c r="M73" s="109"/>
      <c r="N73" s="115"/>
      <c r="O73" s="114"/>
      <c r="P73" s="115"/>
      <c r="Q73" s="116"/>
    </row>
    <row r="74" spans="1:18" s="99" customFormat="1" ht="9" customHeight="1">
      <c r="A74" s="117" t="s">
        <v>34</v>
      </c>
      <c r="B74" s="115"/>
      <c r="C74" s="118"/>
      <c r="D74" s="103">
        <v>2</v>
      </c>
      <c r="E74" s="104" t="str">
        <f>IF(D74&gt;$Q$79,,UPPER(VLOOKUP(D74,'[8]Boys Do Main Draw Prep'!$A$7:$R$23,2)))</f>
        <v>WEST</v>
      </c>
      <c r="F74" s="185"/>
      <c r="G74" s="185"/>
      <c r="H74" s="186"/>
      <c r="I74" s="187" t="s">
        <v>33</v>
      </c>
      <c r="J74" s="101"/>
      <c r="K74" s="108"/>
      <c r="L74" s="101"/>
      <c r="M74" s="109"/>
      <c r="N74" s="110" t="s">
        <v>36</v>
      </c>
      <c r="O74" s="111"/>
      <c r="P74" s="111"/>
      <c r="Q74" s="112"/>
    </row>
    <row r="75" spans="1:18" s="99" customFormat="1" ht="9" customHeight="1">
      <c r="A75" s="119"/>
      <c r="B75" s="26"/>
      <c r="C75" s="120"/>
      <c r="D75" s="103"/>
      <c r="E75" s="104" t="str">
        <f>IF(D74&gt;$Q$79,,UPPER(VLOOKUP(D74,'[8]Boys Do Main Draw Prep'!$A$7:$R$23,7)))</f>
        <v>JEARY</v>
      </c>
      <c r="F75" s="185"/>
      <c r="G75" s="185"/>
      <c r="H75" s="186"/>
      <c r="I75" s="187"/>
      <c r="J75" s="101"/>
      <c r="K75" s="108"/>
      <c r="L75" s="101"/>
      <c r="M75" s="109"/>
      <c r="N75" s="101"/>
      <c r="O75" s="108"/>
      <c r="P75" s="101"/>
      <c r="Q75" s="109"/>
    </row>
    <row r="76" spans="1:18" s="99" customFormat="1" ht="9" customHeight="1">
      <c r="A76" s="121" t="s">
        <v>38</v>
      </c>
      <c r="B76" s="122"/>
      <c r="C76" s="123"/>
      <c r="D76" s="103">
        <v>3</v>
      </c>
      <c r="E76" s="104">
        <f>IF(D76&gt;$Q$79,,UPPER(VLOOKUP(D76,'[8]Boys Do Main Draw Prep'!$A$7:$R$23,2)))</f>
        <v>0</v>
      </c>
      <c r="F76" s="185"/>
      <c r="G76" s="185"/>
      <c r="H76" s="186"/>
      <c r="I76" s="187" t="s">
        <v>35</v>
      </c>
      <c r="J76" s="101"/>
      <c r="K76" s="108"/>
      <c r="L76" s="101"/>
      <c r="M76" s="109"/>
      <c r="N76" s="115"/>
      <c r="O76" s="114"/>
      <c r="P76" s="115"/>
      <c r="Q76" s="116"/>
    </row>
    <row r="77" spans="1:18" s="99" customFormat="1" ht="9" customHeight="1">
      <c r="A77" s="100" t="s">
        <v>29</v>
      </c>
      <c r="B77" s="101"/>
      <c r="C77" s="102"/>
      <c r="D77" s="103"/>
      <c r="E77" s="104">
        <f>IF(D76&gt;$Q$79,,UPPER(VLOOKUP(D76,'[8]Boys Do Main Draw Prep'!$A$7:$R$23,7)))</f>
        <v>0</v>
      </c>
      <c r="F77" s="185"/>
      <c r="G77" s="185"/>
      <c r="H77" s="186"/>
      <c r="I77" s="187"/>
      <c r="J77" s="101"/>
      <c r="K77" s="108"/>
      <c r="L77" s="101"/>
      <c r="M77" s="109"/>
      <c r="N77" s="110" t="s">
        <v>41</v>
      </c>
      <c r="O77" s="111"/>
      <c r="P77" s="111"/>
      <c r="Q77" s="112"/>
    </row>
    <row r="78" spans="1:18" s="99" customFormat="1" ht="9" customHeight="1">
      <c r="A78" s="100" t="s">
        <v>42</v>
      </c>
      <c r="B78" s="101"/>
      <c r="C78" s="124"/>
      <c r="D78" s="103">
        <v>4</v>
      </c>
      <c r="E78" s="104">
        <f>IF(D78&gt;$Q$79,,UPPER(VLOOKUP(D78,'[8]Boys Do Main Draw Prep'!$A$7:$R$23,2)))</f>
        <v>0</v>
      </c>
      <c r="F78" s="185"/>
      <c r="G78" s="185"/>
      <c r="H78" s="186"/>
      <c r="I78" s="187" t="s">
        <v>37</v>
      </c>
      <c r="J78" s="101"/>
      <c r="K78" s="108"/>
      <c r="L78" s="101"/>
      <c r="M78" s="109"/>
      <c r="N78" s="101"/>
      <c r="O78" s="108"/>
      <c r="P78" s="101"/>
      <c r="Q78" s="109"/>
    </row>
    <row r="79" spans="1:18" s="99" customFormat="1" ht="9" customHeight="1">
      <c r="A79" s="117" t="s">
        <v>44</v>
      </c>
      <c r="B79" s="115"/>
      <c r="C79" s="125"/>
      <c r="D79" s="126"/>
      <c r="E79" s="127">
        <f>IF(D78&gt;$Q$79,,UPPER(VLOOKUP(D78,'[8]Boys Do Main Draw Prep'!$A$7:$R$23,7)))</f>
        <v>0</v>
      </c>
      <c r="F79" s="188"/>
      <c r="G79" s="188"/>
      <c r="H79" s="189"/>
      <c r="I79" s="190"/>
      <c r="J79" s="115"/>
      <c r="K79" s="114"/>
      <c r="L79" s="115"/>
      <c r="M79" s="116"/>
      <c r="N79" s="115" t="str">
        <f>Q4</f>
        <v>Lamech Kevin Clarke</v>
      </c>
      <c r="O79" s="114"/>
      <c r="P79" s="115"/>
      <c r="Q79" s="191">
        <f>MIN(4,'[8]Boys Do Main Draw Prep'!$V$5)</f>
        <v>2</v>
      </c>
    </row>
    <row r="80" spans="1:18" ht="15.75" customHeight="1"/>
    <row r="81" ht="9" customHeight="1"/>
  </sheetData>
  <mergeCells count="2">
    <mergeCell ref="F2:L2"/>
    <mergeCell ref="A4:E4"/>
  </mergeCells>
  <conditionalFormatting sqref="B7 B11 B15 B19 B23 B27 B31 B35 B39 B43 B47 B51 B55 B59 B63 B67">
    <cfRule type="cellIs" dxfId="215" priority="11" stopIfTrue="1" operator="equal">
      <formula>"DA"</formula>
    </cfRule>
  </conditionalFormatting>
  <conditionalFormatting sqref="H10 H58 H42 H50 H34 H26 H18 H66 J30 L22 N38 J62 J46 L54 J14">
    <cfRule type="expression" dxfId="214" priority="8" stopIfTrue="1">
      <formula>AND($N$1="CU",H10="Umpire")</formula>
    </cfRule>
    <cfRule type="expression" dxfId="213" priority="9" stopIfTrue="1">
      <formula>AND($N$1="CU",H10&lt;&gt;"Umpire",I10&lt;&gt;"")</formula>
    </cfRule>
    <cfRule type="expression" dxfId="212" priority="10" stopIfTrue="1">
      <formula>AND($N$1="CU",H10&lt;&gt;"Umpire")</formula>
    </cfRule>
  </conditionalFormatting>
  <conditionalFormatting sqref="L13 L29 L45 L61 N21 N53 P37 J9 J17 J25 J33 J41 J49 J57 J65">
    <cfRule type="expression" dxfId="211" priority="6" stopIfTrue="1">
      <formula>I10="as"</formula>
    </cfRule>
    <cfRule type="expression" dxfId="210" priority="7" stopIfTrue="1">
      <formula>I10="bs"</formula>
    </cfRule>
  </conditionalFormatting>
  <conditionalFormatting sqref="L14 L30 L46 L62 N22 N54 P38 J10 J18 J26 J34 J42 J50 J58 J66">
    <cfRule type="expression" dxfId="209" priority="4" stopIfTrue="1">
      <formula>I10="as"</formula>
    </cfRule>
    <cfRule type="expression" dxfId="208" priority="5" stopIfTrue="1">
      <formula>I10="bs"</formula>
    </cfRule>
  </conditionalFormatting>
  <conditionalFormatting sqref="I10 I18 I26 I34 I42 I50 I58 I66 K62 K46 K30 K14 M22 M54 O38">
    <cfRule type="expression" dxfId="207" priority="3" stopIfTrue="1">
      <formula>$N$1="CU"</formula>
    </cfRule>
  </conditionalFormatting>
  <conditionalFormatting sqref="E7 E11 E15 E19 E23 E27 E31 E35 E39 E43 E47 E51 E55 E59 E63 E67">
    <cfRule type="cellIs" dxfId="206" priority="2" stopIfTrue="1" operator="equal">
      <formula>"Bye"</formula>
    </cfRule>
  </conditionalFormatting>
  <conditionalFormatting sqref="D7 D11 D15 D19 D67 D27 D31 D35 D39 D63 D47 D51 D55 D59">
    <cfRule type="cellIs" dxfId="205" priority="1" stopIfTrue="1" operator="lessThan">
      <formula>5</formula>
    </cfRule>
  </conditionalFormatting>
  <dataValidations count="1">
    <dataValidation type="list" allowBlank="1" showInputMessage="1" sqref="H10 J14 L22 J30 N38 L54 J46 J62 H66 H34 H50 H26 H58 H18 H42">
      <formula1>$T$7:$T$16</formula1>
    </dataValidation>
  </dataValidations>
  <printOptions horizontalCentered="1"/>
  <pageMargins left="0.35" right="0.35" top="0.39" bottom="0.39" header="0" footer="0"/>
  <pageSetup paperSize="9" scale="99" orientation="portrait" horizontalDpi="4294967293" verticalDpi="4294967293"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tabColor theme="5" tint="0.39997558519241921"/>
  </sheetPr>
  <dimension ref="A1:CJ19"/>
  <sheetViews>
    <sheetView topLeftCell="A4" zoomScale="40" zoomScaleNormal="40" zoomScaleSheetLayoutView="25" workbookViewId="0">
      <selection activeCell="CF39" sqref="CF39"/>
    </sheetView>
  </sheetViews>
  <sheetFormatPr defaultColWidth="11.42578125" defaultRowHeight="12.75"/>
  <cols>
    <col min="1" max="1" width="7" style="254" customWidth="1"/>
    <col min="2" max="2" width="7.140625" style="254" customWidth="1"/>
    <col min="3" max="3" width="43" style="254" customWidth="1"/>
    <col min="4" max="4" width="31"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45">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62.25" customHeight="1">
      <c r="C6" s="258"/>
      <c r="D6" s="258"/>
      <c r="E6" s="258"/>
      <c r="F6" s="258"/>
      <c r="G6" s="258"/>
      <c r="H6" s="258"/>
      <c r="I6" s="258"/>
      <c r="J6" s="258"/>
      <c r="K6" s="258"/>
      <c r="L6" s="258"/>
      <c r="M6" s="258"/>
      <c r="N6" s="258"/>
      <c r="O6" s="258"/>
      <c r="P6" s="259"/>
      <c r="Q6" s="258"/>
      <c r="S6" s="258"/>
      <c r="T6" s="258"/>
      <c r="U6" s="258"/>
      <c r="V6" s="258"/>
      <c r="W6" s="258"/>
      <c r="X6" s="258"/>
      <c r="Y6" s="258"/>
    </row>
    <row r="7" spans="1:88" ht="63.75" customHeight="1">
      <c r="A7" s="260"/>
      <c r="B7" s="258" t="s">
        <v>231</v>
      </c>
      <c r="C7" s="261"/>
      <c r="D7" s="258" t="s">
        <v>232</v>
      </c>
      <c r="E7" s="261"/>
      <c r="F7" s="260"/>
      <c r="G7" s="260"/>
      <c r="H7" s="260"/>
      <c r="I7" s="260"/>
      <c r="J7" s="260"/>
      <c r="K7" s="260"/>
      <c r="L7" s="260"/>
      <c r="M7" s="260"/>
      <c r="N7" s="260"/>
      <c r="O7" s="260"/>
      <c r="P7" s="260"/>
      <c r="Q7" s="469" t="s">
        <v>484</v>
      </c>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39.75" customHeight="1"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315</v>
      </c>
      <c r="D10" s="313" t="s">
        <v>316</v>
      </c>
      <c r="E10" s="278"/>
      <c r="F10" s="316"/>
      <c r="G10" s="316"/>
      <c r="H10" s="316"/>
      <c r="I10" s="316"/>
      <c r="J10" s="316"/>
      <c r="K10" s="316"/>
      <c r="L10" s="316"/>
      <c r="M10" s="316"/>
      <c r="N10" s="316"/>
      <c r="O10" s="317"/>
      <c r="P10" s="281">
        <v>0</v>
      </c>
      <c r="Q10" s="282">
        <v>1</v>
      </c>
      <c r="R10" s="282">
        <v>0</v>
      </c>
      <c r="S10" s="282">
        <v>1</v>
      </c>
      <c r="T10" s="282">
        <v>3</v>
      </c>
      <c r="U10" s="282">
        <v>6</v>
      </c>
      <c r="V10" s="282"/>
      <c r="W10" s="282"/>
      <c r="X10" s="282"/>
      <c r="Y10" s="282"/>
      <c r="Z10" s="281">
        <v>0</v>
      </c>
      <c r="AA10" s="282">
        <v>1</v>
      </c>
      <c r="AB10" s="282">
        <v>0</v>
      </c>
      <c r="AC10" s="282">
        <v>1</v>
      </c>
      <c r="AD10" s="282">
        <v>4</v>
      </c>
      <c r="AE10" s="282">
        <v>6</v>
      </c>
      <c r="AF10" s="282"/>
      <c r="AG10" s="282"/>
      <c r="AH10" s="282"/>
      <c r="AI10" s="283"/>
      <c r="AJ10" s="281">
        <v>1</v>
      </c>
      <c r="AK10" s="282">
        <v>0</v>
      </c>
      <c r="AL10" s="282">
        <v>1</v>
      </c>
      <c r="AM10" s="282">
        <v>0</v>
      </c>
      <c r="AN10" s="282">
        <v>6</v>
      </c>
      <c r="AO10" s="282">
        <v>1</v>
      </c>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1</v>
      </c>
      <c r="CA10" s="284">
        <f t="shared" si="0"/>
        <v>2</v>
      </c>
      <c r="CB10" s="284">
        <v>3</v>
      </c>
      <c r="CC10" s="285">
        <f>(BZ10-CA10)/CB10</f>
        <v>-0.33333333333333331</v>
      </c>
      <c r="CD10" s="284">
        <f t="shared" ref="CD10:CE13" si="1">H10+R10+AB10+AL10</f>
        <v>1</v>
      </c>
      <c r="CE10" s="284">
        <f t="shared" si="1"/>
        <v>2</v>
      </c>
      <c r="CF10" s="285">
        <f>(CD10-CE10)/CB10</f>
        <v>-0.33333333333333331</v>
      </c>
      <c r="CG10" s="284">
        <f t="shared" ref="CG10:CH13" si="2">J10+L10+N10+T10+V10+X10+AD10+AF10+AH10+AN10+AP10+AR10</f>
        <v>13</v>
      </c>
      <c r="CH10" s="284">
        <f t="shared" si="2"/>
        <v>13</v>
      </c>
      <c r="CI10" s="285">
        <f>(CG10-CH10)/CB10</f>
        <v>0</v>
      </c>
      <c r="CJ10" s="286">
        <v>3</v>
      </c>
    </row>
    <row r="11" spans="1:88" ht="50.1" customHeight="1" thickBot="1">
      <c r="A11" s="260"/>
      <c r="B11" s="276">
        <v>2</v>
      </c>
      <c r="C11" s="313" t="s">
        <v>317</v>
      </c>
      <c r="D11" s="313" t="s">
        <v>318</v>
      </c>
      <c r="E11" s="278"/>
      <c r="F11" s="282">
        <v>1</v>
      </c>
      <c r="G11" s="282">
        <v>0</v>
      </c>
      <c r="H11" s="282">
        <v>1</v>
      </c>
      <c r="I11" s="282">
        <v>0</v>
      </c>
      <c r="J11" s="282">
        <v>6</v>
      </c>
      <c r="K11" s="282">
        <v>3</v>
      </c>
      <c r="L11" s="282"/>
      <c r="M11" s="282"/>
      <c r="N11" s="282"/>
      <c r="O11" s="283"/>
      <c r="P11" s="316"/>
      <c r="Q11" s="316"/>
      <c r="R11" s="316"/>
      <c r="S11" s="316"/>
      <c r="T11" s="316"/>
      <c r="U11" s="316"/>
      <c r="V11" s="316"/>
      <c r="W11" s="316"/>
      <c r="X11" s="316"/>
      <c r="Y11" s="317"/>
      <c r="Z11" s="288">
        <v>1</v>
      </c>
      <c r="AA11" s="289">
        <v>0</v>
      </c>
      <c r="AB11" s="289">
        <v>1</v>
      </c>
      <c r="AC11" s="289">
        <v>0</v>
      </c>
      <c r="AD11" s="289">
        <v>6</v>
      </c>
      <c r="AE11" s="289">
        <v>2</v>
      </c>
      <c r="AF11" s="289"/>
      <c r="AG11" s="289"/>
      <c r="AH11" s="289"/>
      <c r="AI11" s="290"/>
      <c r="AJ11" s="281">
        <v>1</v>
      </c>
      <c r="AK11" s="282">
        <v>0</v>
      </c>
      <c r="AL11" s="282">
        <v>1</v>
      </c>
      <c r="AM11" s="282">
        <v>0</v>
      </c>
      <c r="AN11" s="282">
        <v>6</v>
      </c>
      <c r="AO11" s="282">
        <v>1</v>
      </c>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3</v>
      </c>
      <c r="CA11" s="284">
        <f t="shared" si="0"/>
        <v>0</v>
      </c>
      <c r="CB11" s="284">
        <v>3</v>
      </c>
      <c r="CC11" s="285">
        <f>(BZ11-CA11)/CB11</f>
        <v>1</v>
      </c>
      <c r="CD11" s="284">
        <f t="shared" si="1"/>
        <v>3</v>
      </c>
      <c r="CE11" s="284">
        <f t="shared" si="1"/>
        <v>0</v>
      </c>
      <c r="CF11" s="285">
        <f>(CD11-CE11)/CB11</f>
        <v>1</v>
      </c>
      <c r="CG11" s="284">
        <f t="shared" si="2"/>
        <v>18</v>
      </c>
      <c r="CH11" s="284">
        <f t="shared" si="2"/>
        <v>6</v>
      </c>
      <c r="CI11" s="285">
        <f>(CG11-CH11)/CB11</f>
        <v>4</v>
      </c>
      <c r="CJ11" s="286">
        <v>1</v>
      </c>
    </row>
    <row r="12" spans="1:88" ht="50.1" customHeight="1" thickBot="1">
      <c r="A12" s="260"/>
      <c r="B12" s="276">
        <v>3</v>
      </c>
      <c r="C12" s="313" t="s">
        <v>319</v>
      </c>
      <c r="D12" s="313" t="s">
        <v>320</v>
      </c>
      <c r="E12" s="291"/>
      <c r="F12" s="282">
        <v>1</v>
      </c>
      <c r="G12" s="282">
        <v>0</v>
      </c>
      <c r="H12" s="282">
        <v>1</v>
      </c>
      <c r="I12" s="282">
        <v>0</v>
      </c>
      <c r="J12" s="282">
        <v>6</v>
      </c>
      <c r="K12" s="282">
        <v>4</v>
      </c>
      <c r="L12" s="282"/>
      <c r="M12" s="282"/>
      <c r="N12" s="282"/>
      <c r="O12" s="283"/>
      <c r="P12" s="281">
        <v>0</v>
      </c>
      <c r="Q12" s="282">
        <v>1</v>
      </c>
      <c r="R12" s="282">
        <v>0</v>
      </c>
      <c r="S12" s="282">
        <v>1</v>
      </c>
      <c r="T12" s="282">
        <v>2</v>
      </c>
      <c r="U12" s="282">
        <v>6</v>
      </c>
      <c r="V12" s="282"/>
      <c r="W12" s="282"/>
      <c r="X12" s="282"/>
      <c r="Y12" s="282"/>
      <c r="Z12" s="316"/>
      <c r="AA12" s="316"/>
      <c r="AB12" s="316"/>
      <c r="AC12" s="316"/>
      <c r="AD12" s="316"/>
      <c r="AE12" s="316"/>
      <c r="AF12" s="316"/>
      <c r="AG12" s="316"/>
      <c r="AH12" s="316"/>
      <c r="AI12" s="317"/>
      <c r="AJ12" s="281">
        <v>1</v>
      </c>
      <c r="AK12" s="282">
        <v>0</v>
      </c>
      <c r="AL12" s="282">
        <v>1</v>
      </c>
      <c r="AM12" s="282">
        <v>0</v>
      </c>
      <c r="AN12" s="282">
        <v>6</v>
      </c>
      <c r="AO12" s="282">
        <v>1</v>
      </c>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84">
        <f t="shared" si="0"/>
        <v>2</v>
      </c>
      <c r="CA12" s="284">
        <f t="shared" si="0"/>
        <v>1</v>
      </c>
      <c r="CB12" s="284">
        <v>3</v>
      </c>
      <c r="CC12" s="285">
        <f>(BZ12-CA12)/CB12</f>
        <v>0.33333333333333331</v>
      </c>
      <c r="CD12" s="284">
        <f t="shared" si="1"/>
        <v>2</v>
      </c>
      <c r="CE12" s="284">
        <f t="shared" si="1"/>
        <v>1</v>
      </c>
      <c r="CF12" s="285">
        <f>(CD12-CE12)/CB12</f>
        <v>0.33333333333333331</v>
      </c>
      <c r="CG12" s="284">
        <f t="shared" si="2"/>
        <v>14</v>
      </c>
      <c r="CH12" s="284">
        <f t="shared" si="2"/>
        <v>11</v>
      </c>
      <c r="CI12" s="285">
        <f>(CG12-CH12)/CB12</f>
        <v>1</v>
      </c>
      <c r="CJ12" s="286">
        <v>2</v>
      </c>
    </row>
    <row r="13" spans="1:88" ht="50.1" customHeight="1" thickBot="1">
      <c r="A13" s="260"/>
      <c r="B13" s="292">
        <v>4</v>
      </c>
      <c r="C13" s="314" t="s">
        <v>265</v>
      </c>
      <c r="D13" s="314" t="s">
        <v>321</v>
      </c>
      <c r="E13" s="293"/>
      <c r="F13" s="282">
        <v>0</v>
      </c>
      <c r="G13" s="282">
        <v>1</v>
      </c>
      <c r="H13" s="282">
        <v>0</v>
      </c>
      <c r="I13" s="282">
        <v>1</v>
      </c>
      <c r="J13" s="282">
        <v>1</v>
      </c>
      <c r="K13" s="282">
        <v>6</v>
      </c>
      <c r="L13" s="282"/>
      <c r="M13" s="282"/>
      <c r="N13" s="282"/>
      <c r="O13" s="283"/>
      <c r="P13" s="281">
        <v>0</v>
      </c>
      <c r="Q13" s="282">
        <v>1</v>
      </c>
      <c r="R13" s="282">
        <v>0</v>
      </c>
      <c r="S13" s="282">
        <v>1</v>
      </c>
      <c r="T13" s="282">
        <v>1</v>
      </c>
      <c r="U13" s="282">
        <v>6</v>
      </c>
      <c r="V13" s="282"/>
      <c r="W13" s="282"/>
      <c r="X13" s="282"/>
      <c r="Y13" s="282"/>
      <c r="Z13" s="294">
        <v>0</v>
      </c>
      <c r="AA13" s="295">
        <v>1</v>
      </c>
      <c r="AB13" s="295">
        <v>0</v>
      </c>
      <c r="AC13" s="295">
        <v>1</v>
      </c>
      <c r="AD13" s="295">
        <v>1</v>
      </c>
      <c r="AE13" s="295">
        <v>6</v>
      </c>
      <c r="AF13" s="295"/>
      <c r="AG13" s="295"/>
      <c r="AH13" s="295"/>
      <c r="AI13" s="296"/>
      <c r="AJ13" s="316"/>
      <c r="AK13" s="316"/>
      <c r="AL13" s="316"/>
      <c r="AM13" s="316"/>
      <c r="AN13" s="316"/>
      <c r="AO13" s="316"/>
      <c r="AP13" s="316"/>
      <c r="AQ13" s="316"/>
      <c r="AR13" s="316"/>
      <c r="AS13" s="317"/>
      <c r="AT13" s="282"/>
      <c r="AU13" s="283"/>
      <c r="AV13" s="282"/>
      <c r="AW13" s="282"/>
      <c r="AX13" s="282"/>
      <c r="AY13" s="282"/>
      <c r="AZ13" s="282"/>
      <c r="BA13" s="282"/>
      <c r="BB13" s="282"/>
      <c r="BC13" s="282"/>
      <c r="BD13" s="282"/>
      <c r="BE13" s="282"/>
      <c r="BF13" s="281"/>
      <c r="BG13" s="282"/>
      <c r="BH13" s="282"/>
      <c r="BI13" s="282"/>
      <c r="BJ13" s="282"/>
      <c r="BK13" s="282"/>
      <c r="BL13" s="282"/>
      <c r="BM13" s="282"/>
      <c r="BN13" s="282"/>
      <c r="BO13" s="283"/>
      <c r="BP13" s="281"/>
      <c r="BQ13" s="282"/>
      <c r="BR13" s="282"/>
      <c r="BS13" s="282"/>
      <c r="BT13" s="282"/>
      <c r="BU13" s="282"/>
      <c r="BV13" s="282"/>
      <c r="BW13" s="282"/>
      <c r="BX13" s="282"/>
      <c r="BY13" s="283"/>
      <c r="BZ13" s="297">
        <f t="shared" si="0"/>
        <v>0</v>
      </c>
      <c r="CA13" s="297">
        <f t="shared" si="0"/>
        <v>3</v>
      </c>
      <c r="CB13" s="297">
        <v>3</v>
      </c>
      <c r="CC13" s="298">
        <f>(BZ13-CA13)/CB13</f>
        <v>-1</v>
      </c>
      <c r="CD13" s="297">
        <f t="shared" si="1"/>
        <v>0</v>
      </c>
      <c r="CE13" s="297">
        <f t="shared" si="1"/>
        <v>3</v>
      </c>
      <c r="CF13" s="298">
        <f>(CD13-CE13)/CB13</f>
        <v>-1</v>
      </c>
      <c r="CG13" s="297">
        <f t="shared" si="2"/>
        <v>3</v>
      </c>
      <c r="CH13" s="297">
        <f t="shared" si="2"/>
        <v>18</v>
      </c>
      <c r="CI13" s="298">
        <f>(CG13-CH13)/CB13</f>
        <v>-5</v>
      </c>
      <c r="CJ13" s="299">
        <v>4</v>
      </c>
    </row>
    <row r="14" spans="1:88" ht="94.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313" t="s">
        <v>322</v>
      </c>
      <c r="D16" s="313" t="s">
        <v>323</v>
      </c>
      <c r="E16" s="278"/>
      <c r="F16" s="316"/>
      <c r="G16" s="316"/>
      <c r="H16" s="316"/>
      <c r="I16" s="316"/>
      <c r="J16" s="316"/>
      <c r="K16" s="316"/>
      <c r="L16" s="316"/>
      <c r="M16" s="316"/>
      <c r="N16" s="316"/>
      <c r="O16" s="317"/>
      <c r="P16" s="281">
        <v>1</v>
      </c>
      <c r="Q16" s="282">
        <v>0</v>
      </c>
      <c r="R16" s="282">
        <v>1</v>
      </c>
      <c r="S16" s="282">
        <v>0</v>
      </c>
      <c r="T16" s="282">
        <v>6</v>
      </c>
      <c r="U16" s="282">
        <v>0</v>
      </c>
      <c r="V16" s="282"/>
      <c r="W16" s="282"/>
      <c r="X16" s="282"/>
      <c r="Y16" s="282"/>
      <c r="Z16" s="281">
        <v>1</v>
      </c>
      <c r="AA16" s="282">
        <v>0</v>
      </c>
      <c r="AB16" s="282">
        <v>1</v>
      </c>
      <c r="AC16" s="282">
        <v>0</v>
      </c>
      <c r="AD16" s="282">
        <v>6</v>
      </c>
      <c r="AE16" s="282">
        <v>0</v>
      </c>
      <c r="AF16" s="282"/>
      <c r="AG16" s="282"/>
      <c r="AH16" s="282"/>
      <c r="AI16" s="283"/>
      <c r="AJ16" s="281">
        <v>1</v>
      </c>
      <c r="AK16" s="282">
        <v>0</v>
      </c>
      <c r="AL16" s="282">
        <v>1</v>
      </c>
      <c r="AM16" s="282">
        <v>0</v>
      </c>
      <c r="AN16" s="282">
        <v>6</v>
      </c>
      <c r="AO16" s="282">
        <v>2</v>
      </c>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3</v>
      </c>
      <c r="CA16" s="284">
        <f t="shared" si="3"/>
        <v>0</v>
      </c>
      <c r="CB16" s="284">
        <v>3</v>
      </c>
      <c r="CC16" s="285">
        <f>(BZ16-CA16)/CB16</f>
        <v>1</v>
      </c>
      <c r="CD16" s="284">
        <f t="shared" ref="CD16:CE19" si="4">H16+R16+AB16+AL16</f>
        <v>3</v>
      </c>
      <c r="CE16" s="284">
        <f t="shared" si="4"/>
        <v>0</v>
      </c>
      <c r="CF16" s="285">
        <f>(CD16-CE16)/CB16</f>
        <v>1</v>
      </c>
      <c r="CG16" s="284">
        <f t="shared" ref="CG16:CH19" si="5">J16+L16+N16+T16+V16+X16+AD16+AF16+AH16+AN16+AP16+AR16</f>
        <v>18</v>
      </c>
      <c r="CH16" s="284">
        <f t="shared" si="5"/>
        <v>2</v>
      </c>
      <c r="CI16" s="285">
        <f>(CG16-CH16)/CB16</f>
        <v>5.333333333333333</v>
      </c>
      <c r="CJ16" s="286">
        <v>1</v>
      </c>
    </row>
    <row r="17" spans="2:88" ht="50.1" customHeight="1" thickBot="1">
      <c r="B17" s="276">
        <v>2</v>
      </c>
      <c r="C17" s="313" t="s">
        <v>324</v>
      </c>
      <c r="D17" s="313" t="s">
        <v>325</v>
      </c>
      <c r="E17" s="278"/>
      <c r="F17" s="282">
        <v>0</v>
      </c>
      <c r="G17" s="282">
        <v>1</v>
      </c>
      <c r="H17" s="282">
        <v>0</v>
      </c>
      <c r="I17" s="282">
        <v>1</v>
      </c>
      <c r="J17" s="282">
        <v>0</v>
      </c>
      <c r="K17" s="282">
        <v>6</v>
      </c>
      <c r="L17" s="282"/>
      <c r="M17" s="282"/>
      <c r="N17" s="282"/>
      <c r="O17" s="283"/>
      <c r="P17" s="316"/>
      <c r="Q17" s="316"/>
      <c r="R17" s="316"/>
      <c r="S17" s="316"/>
      <c r="T17" s="316"/>
      <c r="U17" s="316"/>
      <c r="V17" s="316"/>
      <c r="W17" s="316"/>
      <c r="X17" s="316"/>
      <c r="Y17" s="317"/>
      <c r="Z17" s="288">
        <v>0</v>
      </c>
      <c r="AA17" s="289">
        <v>1</v>
      </c>
      <c r="AB17" s="289">
        <v>0</v>
      </c>
      <c r="AC17" s="289">
        <v>1</v>
      </c>
      <c r="AD17" s="289">
        <v>0</v>
      </c>
      <c r="AE17" s="289">
        <v>6</v>
      </c>
      <c r="AF17" s="289"/>
      <c r="AG17" s="289"/>
      <c r="AH17" s="289"/>
      <c r="AI17" s="290"/>
      <c r="AJ17" s="281">
        <v>0</v>
      </c>
      <c r="AK17" s="282">
        <v>1</v>
      </c>
      <c r="AL17" s="282">
        <v>0</v>
      </c>
      <c r="AM17" s="282">
        <v>1</v>
      </c>
      <c r="AN17" s="282">
        <v>0</v>
      </c>
      <c r="AO17" s="282">
        <v>6</v>
      </c>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0</v>
      </c>
      <c r="CA17" s="284">
        <f t="shared" si="3"/>
        <v>3</v>
      </c>
      <c r="CB17" s="284">
        <v>3</v>
      </c>
      <c r="CC17" s="285">
        <f>(BZ17-CA17)/CB17</f>
        <v>-1</v>
      </c>
      <c r="CD17" s="284">
        <f t="shared" si="4"/>
        <v>0</v>
      </c>
      <c r="CE17" s="284">
        <f t="shared" si="4"/>
        <v>3</v>
      </c>
      <c r="CF17" s="285">
        <f>(CD17-CE17)/CB17</f>
        <v>-1</v>
      </c>
      <c r="CG17" s="284">
        <f t="shared" si="5"/>
        <v>0</v>
      </c>
      <c r="CH17" s="284">
        <f t="shared" si="5"/>
        <v>18</v>
      </c>
      <c r="CI17" s="285">
        <f>(CG17-CH17)/CB17</f>
        <v>-6</v>
      </c>
      <c r="CJ17" s="286">
        <v>4</v>
      </c>
    </row>
    <row r="18" spans="2:88" ht="50.1" customHeight="1" thickBot="1">
      <c r="B18" s="276">
        <v>3</v>
      </c>
      <c r="C18" s="313" t="s">
        <v>326</v>
      </c>
      <c r="D18" s="313" t="s">
        <v>325</v>
      </c>
      <c r="E18" s="291"/>
      <c r="F18" s="282">
        <v>0</v>
      </c>
      <c r="G18" s="282">
        <v>1</v>
      </c>
      <c r="H18" s="282">
        <v>0</v>
      </c>
      <c r="I18" s="282">
        <v>1</v>
      </c>
      <c r="J18" s="282">
        <v>0</v>
      </c>
      <c r="K18" s="282">
        <v>6</v>
      </c>
      <c r="L18" s="282"/>
      <c r="M18" s="282"/>
      <c r="N18" s="282"/>
      <c r="O18" s="283"/>
      <c r="P18" s="281">
        <v>1</v>
      </c>
      <c r="Q18" s="282">
        <v>0</v>
      </c>
      <c r="R18" s="282">
        <v>1</v>
      </c>
      <c r="S18" s="282">
        <v>0</v>
      </c>
      <c r="T18" s="282">
        <v>6</v>
      </c>
      <c r="U18" s="282">
        <v>0</v>
      </c>
      <c r="V18" s="282"/>
      <c r="W18" s="282"/>
      <c r="X18" s="282"/>
      <c r="Y18" s="282"/>
      <c r="Z18" s="316"/>
      <c r="AA18" s="316"/>
      <c r="AB18" s="316"/>
      <c r="AC18" s="316"/>
      <c r="AD18" s="316"/>
      <c r="AE18" s="316"/>
      <c r="AF18" s="316"/>
      <c r="AG18" s="316"/>
      <c r="AH18" s="316"/>
      <c r="AI18" s="317"/>
      <c r="AJ18" s="281">
        <v>0</v>
      </c>
      <c r="AK18" s="282">
        <v>1</v>
      </c>
      <c r="AL18" s="282">
        <v>0</v>
      </c>
      <c r="AM18" s="282">
        <v>1</v>
      </c>
      <c r="AN18" s="282">
        <v>2</v>
      </c>
      <c r="AO18" s="282">
        <v>6</v>
      </c>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84">
        <f t="shared" si="3"/>
        <v>1</v>
      </c>
      <c r="CA18" s="284">
        <f t="shared" si="3"/>
        <v>2</v>
      </c>
      <c r="CB18" s="284">
        <v>3</v>
      </c>
      <c r="CC18" s="285">
        <f>(BZ18-CA18)/CB18</f>
        <v>-0.33333333333333331</v>
      </c>
      <c r="CD18" s="284">
        <f t="shared" si="4"/>
        <v>1</v>
      </c>
      <c r="CE18" s="284">
        <f t="shared" si="4"/>
        <v>2</v>
      </c>
      <c r="CF18" s="285">
        <f>(CD18-CE18)/CB18</f>
        <v>-0.33333333333333331</v>
      </c>
      <c r="CG18" s="284">
        <f t="shared" si="5"/>
        <v>8</v>
      </c>
      <c r="CH18" s="284">
        <f t="shared" si="5"/>
        <v>12</v>
      </c>
      <c r="CI18" s="285">
        <f>(CG18-CH18)/CB18</f>
        <v>-1.3333333333333333</v>
      </c>
      <c r="CJ18" s="286">
        <v>3</v>
      </c>
    </row>
    <row r="19" spans="2:88" ht="50.1" customHeight="1" thickBot="1">
      <c r="B19" s="292">
        <v>4</v>
      </c>
      <c r="C19" s="318" t="s">
        <v>327</v>
      </c>
      <c r="D19" s="318" t="s">
        <v>328</v>
      </c>
      <c r="E19" s="305"/>
      <c r="F19" s="282">
        <v>0</v>
      </c>
      <c r="G19" s="282">
        <v>1</v>
      </c>
      <c r="H19" s="282">
        <v>0</v>
      </c>
      <c r="I19" s="282">
        <v>1</v>
      </c>
      <c r="J19" s="282">
        <v>2</v>
      </c>
      <c r="K19" s="282">
        <v>6</v>
      </c>
      <c r="L19" s="282"/>
      <c r="M19" s="282"/>
      <c r="N19" s="282"/>
      <c r="O19" s="283"/>
      <c r="P19" s="281">
        <v>1</v>
      </c>
      <c r="Q19" s="282">
        <v>0</v>
      </c>
      <c r="R19" s="282">
        <v>1</v>
      </c>
      <c r="S19" s="282">
        <v>0</v>
      </c>
      <c r="T19" s="282">
        <v>6</v>
      </c>
      <c r="U19" s="282">
        <v>0</v>
      </c>
      <c r="V19" s="282"/>
      <c r="W19" s="282"/>
      <c r="X19" s="282"/>
      <c r="Y19" s="282"/>
      <c r="Z19" s="294">
        <v>1</v>
      </c>
      <c r="AA19" s="295">
        <v>0</v>
      </c>
      <c r="AB19" s="295">
        <v>1</v>
      </c>
      <c r="AC19" s="295">
        <v>0</v>
      </c>
      <c r="AD19" s="295">
        <v>6</v>
      </c>
      <c r="AE19" s="295">
        <v>2</v>
      </c>
      <c r="AF19" s="295"/>
      <c r="AG19" s="295"/>
      <c r="AH19" s="295"/>
      <c r="AI19" s="296"/>
      <c r="AJ19" s="316"/>
      <c r="AK19" s="316"/>
      <c r="AL19" s="316"/>
      <c r="AM19" s="316"/>
      <c r="AN19" s="316"/>
      <c r="AO19" s="316"/>
      <c r="AP19" s="316"/>
      <c r="AQ19" s="316"/>
      <c r="AR19" s="316"/>
      <c r="AS19" s="317"/>
      <c r="AT19" s="282"/>
      <c r="AU19" s="283"/>
      <c r="AV19" s="282"/>
      <c r="AW19" s="282"/>
      <c r="AX19" s="282"/>
      <c r="AY19" s="282"/>
      <c r="AZ19" s="282"/>
      <c r="BA19" s="282"/>
      <c r="BB19" s="282"/>
      <c r="BC19" s="282"/>
      <c r="BD19" s="282"/>
      <c r="BE19" s="282"/>
      <c r="BF19" s="281"/>
      <c r="BG19" s="282"/>
      <c r="BH19" s="282"/>
      <c r="BI19" s="282"/>
      <c r="BJ19" s="282"/>
      <c r="BK19" s="282"/>
      <c r="BL19" s="282"/>
      <c r="BM19" s="282"/>
      <c r="BN19" s="282"/>
      <c r="BO19" s="283"/>
      <c r="BP19" s="281"/>
      <c r="BQ19" s="282"/>
      <c r="BR19" s="282"/>
      <c r="BS19" s="282"/>
      <c r="BT19" s="282"/>
      <c r="BU19" s="282"/>
      <c r="BV19" s="282"/>
      <c r="BW19" s="282"/>
      <c r="BX19" s="282"/>
      <c r="BY19" s="283"/>
      <c r="BZ19" s="297">
        <f t="shared" si="3"/>
        <v>2</v>
      </c>
      <c r="CA19" s="297">
        <f t="shared" si="3"/>
        <v>1</v>
      </c>
      <c r="CB19" s="297">
        <v>3</v>
      </c>
      <c r="CC19" s="298">
        <f>(BZ19-CA19)/CB19</f>
        <v>0.33333333333333331</v>
      </c>
      <c r="CD19" s="297">
        <f t="shared" si="4"/>
        <v>2</v>
      </c>
      <c r="CE19" s="297">
        <f t="shared" si="4"/>
        <v>1</v>
      </c>
      <c r="CF19" s="298">
        <f>(CD19-CE19)/CB19</f>
        <v>0.33333333333333331</v>
      </c>
      <c r="CG19" s="297">
        <f t="shared" si="5"/>
        <v>14</v>
      </c>
      <c r="CH19" s="297">
        <f t="shared" si="5"/>
        <v>8</v>
      </c>
      <c r="CI19" s="298">
        <f>(CG19-CH19)/CB19</f>
        <v>2</v>
      </c>
      <c r="CJ19" s="299">
        <v>2</v>
      </c>
    </row>
  </sheetData>
  <mergeCells count="2">
    <mergeCell ref="I1:AM2"/>
    <mergeCell ref="F5:AS5"/>
  </mergeCells>
  <pageMargins left="0.74803149606299202" right="0.74803149606299202" top="1.4862204720000001" bottom="0.23622047244094499" header="0" footer="0"/>
  <pageSetup scale="32" fitToHeight="2" orientation="landscape" verticalDpi="300" r:id="rId1"/>
  <headerFooter alignWithMargins="0"/>
  <drawing r:id="rId2"/>
</worksheet>
</file>

<file path=xl/worksheets/sheet30.xml><?xml version="1.0" encoding="utf-8"?>
<worksheet xmlns="http://schemas.openxmlformats.org/spreadsheetml/2006/main" xmlns:r="http://schemas.openxmlformats.org/officeDocument/2006/relationships">
  <sheetPr codeName="Sheet42">
    <tabColor rgb="FFFFC000"/>
    <pageSetUpPr fitToPage="1"/>
  </sheetPr>
  <dimension ref="A1:T81"/>
  <sheetViews>
    <sheetView showGridLines="0" showZeros="0" workbookViewId="0">
      <selection activeCell="W62" sqref="W62"/>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9" max="19" width="8.7109375" customWidth="1"/>
    <col min="20" max="20" width="8.85546875" hidden="1" customWidth="1"/>
    <col min="21" max="21" width="5.7109375" customWidth="1"/>
  </cols>
  <sheetData>
    <row r="1" spans="1:20" s="6" customFormat="1" ht="47.25" customHeight="1">
      <c r="A1" s="1">
        <f>'[9]Week SetUp'!$A$6</f>
        <v>0</v>
      </c>
      <c r="B1" s="137"/>
      <c r="I1" s="138"/>
      <c r="J1" s="139"/>
      <c r="K1" s="139"/>
      <c r="L1" s="140"/>
      <c r="M1" s="138"/>
      <c r="N1" s="138" t="s">
        <v>125</v>
      </c>
      <c r="O1" s="138"/>
      <c r="Q1" s="138"/>
    </row>
    <row r="2" spans="1:20" s="11" customFormat="1" ht="30.75" customHeight="1">
      <c r="A2" s="7"/>
      <c r="B2" s="7"/>
      <c r="C2" s="7"/>
      <c r="D2" s="7"/>
      <c r="E2" s="493" t="s">
        <v>481</v>
      </c>
      <c r="F2" s="493"/>
      <c r="G2" s="493"/>
      <c r="H2" s="493"/>
      <c r="I2" s="493"/>
      <c r="J2" s="493"/>
      <c r="K2" s="139"/>
      <c r="L2" s="139"/>
      <c r="M2" s="133"/>
      <c r="O2" s="133"/>
      <c r="Q2" s="133"/>
    </row>
    <row r="3" spans="1:20" s="20" customFormat="1" ht="10.5" customHeight="1">
      <c r="A3" s="249" t="s">
        <v>1</v>
      </c>
      <c r="B3" s="249"/>
      <c r="C3" s="249"/>
      <c r="D3" s="249"/>
      <c r="E3" s="249"/>
      <c r="F3" s="249"/>
      <c r="G3" s="249"/>
      <c r="H3" s="249"/>
      <c r="I3" s="250"/>
      <c r="J3" s="251"/>
      <c r="K3" s="18"/>
      <c r="L3" s="251"/>
      <c r="M3" s="250"/>
      <c r="N3" s="249"/>
      <c r="O3" s="250"/>
      <c r="P3" s="249"/>
      <c r="Q3" s="253" t="s">
        <v>70</v>
      </c>
    </row>
    <row r="4" spans="1:20" s="25" customFormat="1" ht="11.25" customHeight="1" thickBot="1">
      <c r="A4" s="527" t="str">
        <f>'[9]Week SetUp'!$A$10</f>
        <v>13th - 18th December 2014</v>
      </c>
      <c r="B4" s="527"/>
      <c r="C4" s="527"/>
      <c r="D4" s="527"/>
      <c r="E4" s="527"/>
      <c r="F4" s="24">
        <f>'[9]Week SetUp'!$C$10</f>
        <v>0</v>
      </c>
      <c r="G4" s="142"/>
      <c r="H4" s="141"/>
      <c r="I4" s="143"/>
      <c r="J4" s="22">
        <f>'[9]Week SetUp'!$D$10</f>
        <v>0</v>
      </c>
      <c r="K4" s="21"/>
      <c r="L4" s="23"/>
      <c r="M4" s="143"/>
      <c r="N4" s="247"/>
      <c r="O4" s="248"/>
      <c r="P4" s="247"/>
      <c r="Q4" s="246" t="str">
        <f>'[9]Week SetUp'!$E$10</f>
        <v>Lamech Kevin clarke</v>
      </c>
    </row>
    <row r="5" spans="1:20" s="20" customFormat="1" ht="12">
      <c r="A5" s="145"/>
      <c r="B5" s="146" t="s">
        <v>4</v>
      </c>
      <c r="C5" s="489" t="str">
        <f>IF(OR(F2="Week 3",F2="Masters"),"CP","Rank")</f>
        <v>Rank</v>
      </c>
      <c r="D5" s="489" t="s">
        <v>6</v>
      </c>
      <c r="E5" s="490" t="s">
        <v>7</v>
      </c>
      <c r="F5" s="490" t="s">
        <v>8</v>
      </c>
      <c r="G5" s="490"/>
      <c r="H5" s="490"/>
      <c r="I5" s="490"/>
      <c r="J5" s="489" t="s">
        <v>9</v>
      </c>
      <c r="K5" s="491"/>
      <c r="L5" s="489" t="s">
        <v>10</v>
      </c>
      <c r="M5" s="491"/>
      <c r="N5" s="489" t="s">
        <v>11</v>
      </c>
      <c r="O5" s="491"/>
      <c r="P5" s="489" t="s">
        <v>49</v>
      </c>
      <c r="Q5" s="492"/>
    </row>
    <row r="6" spans="1:20" s="20" customFormat="1" ht="3.75" customHeight="1" thickBot="1">
      <c r="A6" s="147"/>
      <c r="B6" s="30"/>
      <c r="C6" s="30"/>
      <c r="D6" s="30"/>
      <c r="E6" s="148"/>
      <c r="F6" s="148"/>
      <c r="G6" s="149"/>
      <c r="H6" s="148"/>
      <c r="I6" s="150"/>
      <c r="J6" s="30"/>
      <c r="K6" s="150"/>
      <c r="L6" s="30"/>
      <c r="M6" s="150"/>
      <c r="N6" s="30"/>
      <c r="O6" s="150"/>
      <c r="P6" s="30"/>
      <c r="Q6" s="151"/>
    </row>
    <row r="7" spans="1:20" s="46" customFormat="1" ht="10.5" customHeight="1">
      <c r="A7" s="152">
        <v>1</v>
      </c>
      <c r="B7" s="36">
        <f>IF($D7="","",VLOOKUP($D7,'[9]Girls Do Main Draw Prep'!$A$7:$V$23,20))</f>
        <v>0</v>
      </c>
      <c r="C7" s="36">
        <f>IF($D7="","",VLOOKUP($D7,'[9]Girls Do Main Draw Prep'!$A$7:$V$23,21))</f>
        <v>0</v>
      </c>
      <c r="D7" s="37">
        <v>1</v>
      </c>
      <c r="E7" s="38" t="str">
        <f>UPPER(IF($D7="","",VLOOKUP($D7,'[9]Girls Do Main Draw Prep'!$A$7:$V$23,2)))</f>
        <v>DAVIS</v>
      </c>
      <c r="F7" s="38" t="str">
        <f>IF($D7="","",VLOOKUP($D7,'[9]Girls Do Main Draw Prep'!$A$7:$V$23,3))</f>
        <v>TIMOTHY</v>
      </c>
      <c r="G7" s="153"/>
      <c r="H7" s="38">
        <f>IF($D7="","",VLOOKUP($D7,'[9]Girls Do Main Draw Prep'!$A$7:$V$23,4))</f>
        <v>0</v>
      </c>
      <c r="I7" s="154"/>
      <c r="J7" s="75"/>
      <c r="K7" s="155"/>
      <c r="L7" s="75"/>
      <c r="M7" s="155"/>
      <c r="N7" s="75"/>
      <c r="O7" s="155"/>
      <c r="P7" s="75"/>
      <c r="Q7" s="42"/>
      <c r="R7" s="45"/>
      <c r="T7" s="47" t="str">
        <f>'[9]SetUp Officials'!P21</f>
        <v>Umpire</v>
      </c>
    </row>
    <row r="8" spans="1:20" s="46" customFormat="1" ht="9.6" customHeight="1">
      <c r="A8" s="156"/>
      <c r="B8" s="49"/>
      <c r="C8" s="49"/>
      <c r="D8" s="49"/>
      <c r="E8" s="38" t="str">
        <f>UPPER(IF($D7="","",VLOOKUP($D7,'[9]Girls Do Main Draw Prep'!$A$7:$V$23,7)))</f>
        <v>MOHAMMED</v>
      </c>
      <c r="F8" s="38" t="str">
        <f>IF($D7="","",VLOOKUP($D7,'[9]Girls Do Main Draw Prep'!$A$7:$V$23,8))</f>
        <v>NABEEL</v>
      </c>
      <c r="G8" s="153"/>
      <c r="H8" s="38">
        <f>IF($D7="","",VLOOKUP($D7,'[9]Girls Do Main Draw Prep'!$A$7:$V$23,9))</f>
        <v>0</v>
      </c>
      <c r="I8" s="157"/>
      <c r="J8" s="158" t="str">
        <f>IF(I8="a",E7,IF(I8="b",E9,""))</f>
        <v/>
      </c>
      <c r="K8" s="155"/>
      <c r="L8" s="75"/>
      <c r="M8" s="155"/>
      <c r="N8" s="75"/>
      <c r="O8" s="155"/>
      <c r="P8" s="75"/>
      <c r="Q8" s="42"/>
      <c r="R8" s="45"/>
      <c r="T8" s="54" t="str">
        <f>'[9]SetUp Officials'!P22</f>
        <v xml:space="preserve"> </v>
      </c>
    </row>
    <row r="9" spans="1:20" s="46" customFormat="1" ht="9.6" customHeight="1">
      <c r="A9" s="156"/>
      <c r="B9" s="49"/>
      <c r="C9" s="49"/>
      <c r="D9" s="49"/>
      <c r="E9" s="75"/>
      <c r="F9" s="75"/>
      <c r="G9" s="149"/>
      <c r="H9" s="75"/>
      <c r="I9" s="159"/>
      <c r="J9" s="160" t="str">
        <f>UPPER(IF(OR(I10="a",I10="as"),E7,IF(OR(I10="b",I10="bs"),E11,)))</f>
        <v>DAVIS</v>
      </c>
      <c r="K9" s="161"/>
      <c r="L9" s="75"/>
      <c r="M9" s="155"/>
      <c r="N9" s="75"/>
      <c r="O9" s="155"/>
      <c r="P9" s="75"/>
      <c r="Q9" s="42"/>
      <c r="R9" s="45"/>
      <c r="T9" s="54" t="str">
        <f>'[9]SetUp Officials'!P23</f>
        <v xml:space="preserve"> </v>
      </c>
    </row>
    <row r="10" spans="1:20" s="46" customFormat="1" ht="9.6" customHeight="1">
      <c r="A10" s="156"/>
      <c r="B10" s="49"/>
      <c r="C10" s="49"/>
      <c r="D10" s="49"/>
      <c r="E10" s="75"/>
      <c r="F10" s="75"/>
      <c r="G10" s="149"/>
      <c r="H10" s="51" t="s">
        <v>13</v>
      </c>
      <c r="I10" s="59" t="s">
        <v>50</v>
      </c>
      <c r="J10" s="162" t="str">
        <f>UPPER(IF(OR(I10="a",I10="as"),E8,IF(OR(I10="b",I10="bs"),E12,)))</f>
        <v>MOHAMMED</v>
      </c>
      <c r="K10" s="163"/>
      <c r="L10" s="75"/>
      <c r="M10" s="155"/>
      <c r="N10" s="75"/>
      <c r="O10" s="155"/>
      <c r="P10" s="75"/>
      <c r="Q10" s="42"/>
      <c r="R10" s="45"/>
      <c r="T10" s="54" t="str">
        <f>'[9]SetUp Officials'!P24</f>
        <v xml:space="preserve"> </v>
      </c>
    </row>
    <row r="11" spans="1:20" s="46" customFormat="1" ht="9.6" customHeight="1">
      <c r="A11" s="156">
        <v>2</v>
      </c>
      <c r="B11" s="36">
        <f>IF($D11="","",VLOOKUP($D11,'[9]Girls Do Main Draw Prep'!$A$7:$V$23,20))</f>
        <v>0</v>
      </c>
      <c r="C11" s="36">
        <f>IF($D11="","",VLOOKUP($D11,'[9]Girls Do Main Draw Prep'!$A$7:$V$23,21))</f>
        <v>0</v>
      </c>
      <c r="D11" s="37">
        <v>11</v>
      </c>
      <c r="E11" s="36" t="str">
        <f>UPPER(IF($D11="","",VLOOKUP($D11,'[9]Girls Do Main Draw Prep'!$A$7:$V$23,2)))</f>
        <v>BYE</v>
      </c>
      <c r="F11" s="36">
        <f>IF($D11="","",VLOOKUP($D11,'[9]Girls Do Main Draw Prep'!$A$7:$V$23,3))</f>
        <v>0</v>
      </c>
      <c r="G11" s="164"/>
      <c r="H11" s="36">
        <f>IF($D11="","",VLOOKUP($D11,'[9]Girls Do Main Draw Prep'!$A$7:$V$23,4))</f>
        <v>0</v>
      </c>
      <c r="I11" s="165"/>
      <c r="J11" s="75"/>
      <c r="K11" s="166"/>
      <c r="L11" s="78"/>
      <c r="M11" s="161"/>
      <c r="N11" s="75"/>
      <c r="O11" s="155"/>
      <c r="P11" s="75"/>
      <c r="Q11" s="42"/>
      <c r="R11" s="45"/>
      <c r="T11" s="54" t="str">
        <f>'[9]SetUp Officials'!P25</f>
        <v xml:space="preserve"> </v>
      </c>
    </row>
    <row r="12" spans="1:20" s="46" customFormat="1" ht="9.6" customHeight="1">
      <c r="A12" s="156"/>
      <c r="B12" s="49"/>
      <c r="C12" s="49"/>
      <c r="D12" s="49"/>
      <c r="E12" s="36" t="str">
        <f>UPPER(IF($D11="","",VLOOKUP($D11,'[9]Girls Do Main Draw Prep'!$A$7:$V$23,7)))</f>
        <v>BYE</v>
      </c>
      <c r="F12" s="36">
        <f>IF($D11="","",VLOOKUP($D11,'[9]Girls Do Main Draw Prep'!$A$7:$V$23,8))</f>
        <v>0</v>
      </c>
      <c r="G12" s="164"/>
      <c r="H12" s="36">
        <f>IF($D11="","",VLOOKUP($D11,'[9]Girls Do Main Draw Prep'!$A$7:$V$23,9))</f>
        <v>0</v>
      </c>
      <c r="I12" s="157"/>
      <c r="J12" s="75"/>
      <c r="K12" s="166"/>
      <c r="L12" s="167"/>
      <c r="M12" s="168"/>
      <c r="N12" s="75"/>
      <c r="O12" s="155"/>
      <c r="P12" s="75"/>
      <c r="Q12" s="42"/>
      <c r="R12" s="45"/>
      <c r="T12" s="54" t="str">
        <f>'[9]SetUp Officials'!P26</f>
        <v xml:space="preserve"> </v>
      </c>
    </row>
    <row r="13" spans="1:20" s="46" customFormat="1" ht="9.6" customHeight="1">
      <c r="A13" s="156"/>
      <c r="B13" s="49"/>
      <c r="C13" s="49"/>
      <c r="D13" s="57"/>
      <c r="E13" s="75"/>
      <c r="F13" s="75"/>
      <c r="G13" s="149"/>
      <c r="H13" s="75"/>
      <c r="I13" s="169"/>
      <c r="J13" s="75"/>
      <c r="K13" s="159"/>
      <c r="L13" s="160" t="str">
        <f>UPPER(IF(OR(K14="a",K14="as"),J9,IF(OR(K14="b",K14="bs"),J17,)))</f>
        <v>DAVIS</v>
      </c>
      <c r="M13" s="155"/>
      <c r="N13" s="75"/>
      <c r="O13" s="155"/>
      <c r="P13" s="75"/>
      <c r="Q13" s="42"/>
      <c r="R13" s="45"/>
      <c r="T13" s="54" t="str">
        <f>'[9]SetUp Officials'!P27</f>
        <v xml:space="preserve"> </v>
      </c>
    </row>
    <row r="14" spans="1:20" s="46" customFormat="1" ht="9.6" customHeight="1">
      <c r="A14" s="156"/>
      <c r="B14" s="49"/>
      <c r="C14" s="49"/>
      <c r="D14" s="57"/>
      <c r="E14" s="75"/>
      <c r="F14" s="75"/>
      <c r="G14" s="149"/>
      <c r="H14" s="75"/>
      <c r="I14" s="169"/>
      <c r="J14" s="51"/>
      <c r="K14" s="518" t="s">
        <v>50</v>
      </c>
      <c r="L14" s="162" t="str">
        <f>UPPER(IF(OR(K14="a",K14="as"),J10,IF(OR(K14="b",K14="bs"),J18,)))</f>
        <v>MOHAMMED</v>
      </c>
      <c r="M14" s="163"/>
      <c r="N14" s="75"/>
      <c r="O14" s="155"/>
      <c r="P14" s="75"/>
      <c r="Q14" s="42"/>
      <c r="R14" s="45"/>
      <c r="T14" s="54" t="str">
        <f>'[9]SetUp Officials'!P28</f>
        <v xml:space="preserve"> </v>
      </c>
    </row>
    <row r="15" spans="1:20" s="46" customFormat="1" ht="9.6" customHeight="1">
      <c r="A15" s="156">
        <v>3</v>
      </c>
      <c r="B15" s="36">
        <f>IF($D15="","",VLOOKUP($D15,'[9]Girls Do Main Draw Prep'!$A$7:$V$23,20))</f>
        <v>0</v>
      </c>
      <c r="C15" s="36">
        <f>IF($D15="","",VLOOKUP($D15,'[9]Girls Do Main Draw Prep'!$A$7:$V$23,21))</f>
        <v>0</v>
      </c>
      <c r="D15" s="37">
        <v>8</v>
      </c>
      <c r="E15" s="36" t="str">
        <f>UPPER(IF($D15="","",VLOOKUP($D15,'[9]Girls Do Main Draw Prep'!$A$7:$V$23,2)))</f>
        <v>ALEONG</v>
      </c>
      <c r="F15" s="36" t="str">
        <f>IF($D15="","",VLOOKUP($D15,'[9]Girls Do Main Draw Prep'!$A$7:$V$23,3))</f>
        <v>JOSEPH</v>
      </c>
      <c r="G15" s="164"/>
      <c r="H15" s="36">
        <f>IF($D15="","",VLOOKUP($D15,'[9]Girls Do Main Draw Prep'!$A$7:$V$23,4))</f>
        <v>0</v>
      </c>
      <c r="I15" s="154"/>
      <c r="J15" s="75"/>
      <c r="K15" s="166"/>
      <c r="L15" s="75" t="s">
        <v>93</v>
      </c>
      <c r="M15" s="166"/>
      <c r="N15" s="78"/>
      <c r="O15" s="155"/>
      <c r="P15" s="75"/>
      <c r="Q15" s="42"/>
      <c r="R15" s="45"/>
      <c r="T15" s="54" t="str">
        <f>'[9]SetUp Officials'!P29</f>
        <v xml:space="preserve"> </v>
      </c>
    </row>
    <row r="16" spans="1:20" s="46" customFormat="1" ht="9.6" customHeight="1" thickBot="1">
      <c r="A16" s="156"/>
      <c r="B16" s="49"/>
      <c r="C16" s="49"/>
      <c r="D16" s="49"/>
      <c r="E16" s="36" t="str">
        <f>UPPER(IF($D15="","",VLOOKUP($D15,'[9]Girls Do Main Draw Prep'!$A$7:$V$23,7)))</f>
        <v>HACKSHAW</v>
      </c>
      <c r="F16" s="36" t="str">
        <f>IF($D15="","",VLOOKUP($D15,'[9]Girls Do Main Draw Prep'!$A$7:$V$23,8))</f>
        <v>ROSS</v>
      </c>
      <c r="G16" s="164"/>
      <c r="H16" s="36">
        <f>IF($D15="","",VLOOKUP($D15,'[9]Girls Do Main Draw Prep'!$A$7:$V$23,9))</f>
        <v>0</v>
      </c>
      <c r="I16" s="157"/>
      <c r="J16" s="158" t="str">
        <f>IF(I16="a",E15,IF(I16="b",E17,""))</f>
        <v/>
      </c>
      <c r="K16" s="166"/>
      <c r="L16" s="75"/>
      <c r="M16" s="166"/>
      <c r="N16" s="75"/>
      <c r="O16" s="155"/>
      <c r="P16" s="75"/>
      <c r="Q16" s="42"/>
      <c r="R16" s="45"/>
      <c r="T16" s="70" t="str">
        <f>'[9]SetUp Officials'!P30</f>
        <v>None</v>
      </c>
    </row>
    <row r="17" spans="1:18" s="46" customFormat="1" ht="9.6" customHeight="1">
      <c r="A17" s="156"/>
      <c r="B17" s="49"/>
      <c r="C17" s="49"/>
      <c r="D17" s="57"/>
      <c r="E17" s="75"/>
      <c r="F17" s="75"/>
      <c r="G17" s="149"/>
      <c r="H17" s="75"/>
      <c r="I17" s="159"/>
      <c r="J17" s="160" t="str">
        <f>UPPER(IF(OR(I18="a",I18="as"),E15,IF(OR(I18="b",I18="bs"),E19,)))</f>
        <v>ALEONG</v>
      </c>
      <c r="K17" s="170"/>
      <c r="L17" s="75"/>
      <c r="M17" s="166"/>
      <c r="N17" s="75"/>
      <c r="O17" s="155"/>
      <c r="P17" s="75"/>
      <c r="Q17" s="42"/>
      <c r="R17" s="45"/>
    </row>
    <row r="18" spans="1:18" s="46" customFormat="1" ht="9.6" customHeight="1">
      <c r="A18" s="156"/>
      <c r="B18" s="49"/>
      <c r="C18" s="49"/>
      <c r="D18" s="57"/>
      <c r="E18" s="75"/>
      <c r="F18" s="75"/>
      <c r="G18" s="149"/>
      <c r="H18" s="51" t="s">
        <v>13</v>
      </c>
      <c r="I18" s="59" t="s">
        <v>54</v>
      </c>
      <c r="J18" s="162" t="str">
        <f>UPPER(IF(OR(I18="a",I18="as"),E16,IF(OR(I18="b",I18="bs"),E20,)))</f>
        <v>HACKSHAW</v>
      </c>
      <c r="K18" s="157"/>
      <c r="L18" s="75"/>
      <c r="M18" s="166"/>
      <c r="N18" s="75"/>
      <c r="O18" s="155"/>
      <c r="P18" s="75"/>
      <c r="Q18" s="42"/>
      <c r="R18" s="45"/>
    </row>
    <row r="19" spans="1:18" s="46" customFormat="1" ht="9.6" customHeight="1">
      <c r="A19" s="156">
        <v>4</v>
      </c>
      <c r="B19" s="36">
        <f>IF($D19="","",VLOOKUP($D19,'[9]Girls Do Main Draw Prep'!$A$7:$V$23,20))</f>
        <v>0</v>
      </c>
      <c r="C19" s="36">
        <f>IF($D19="","",VLOOKUP($D19,'[9]Girls Do Main Draw Prep'!$A$7:$V$23,21))</f>
        <v>0</v>
      </c>
      <c r="D19" s="37">
        <v>11</v>
      </c>
      <c r="E19" s="36" t="str">
        <f>UPPER(IF($D19="","",VLOOKUP($D19,'[9]Girls Do Main Draw Prep'!$A$7:$V$23,2)))</f>
        <v>BYE</v>
      </c>
      <c r="F19" s="36">
        <f>IF($D19="","",VLOOKUP($D19,'[9]Girls Do Main Draw Prep'!$A$7:$V$23,3))</f>
        <v>0</v>
      </c>
      <c r="G19" s="164"/>
      <c r="H19" s="36">
        <f>IF($D19="","",VLOOKUP($D19,'[9]Girls Do Main Draw Prep'!$A$7:$V$23,4))</f>
        <v>0</v>
      </c>
      <c r="I19" s="165"/>
      <c r="J19" s="75"/>
      <c r="K19" s="155"/>
      <c r="L19" s="78"/>
      <c r="M19" s="170"/>
      <c r="N19" s="75"/>
      <c r="O19" s="155"/>
      <c r="P19" s="75"/>
      <c r="Q19" s="42"/>
      <c r="R19" s="45"/>
    </row>
    <row r="20" spans="1:18" s="46" customFormat="1" ht="9.6" customHeight="1">
      <c r="A20" s="156"/>
      <c r="B20" s="49"/>
      <c r="C20" s="49"/>
      <c r="D20" s="49"/>
      <c r="E20" s="36" t="str">
        <f>UPPER(IF($D19="","",VLOOKUP($D19,'[9]Girls Do Main Draw Prep'!$A$7:$V$23,7)))</f>
        <v>BYE</v>
      </c>
      <c r="F20" s="36">
        <f>IF($D19="","",VLOOKUP($D19,'[9]Girls Do Main Draw Prep'!$A$7:$V$23,8))</f>
        <v>0</v>
      </c>
      <c r="G20" s="164"/>
      <c r="H20" s="36">
        <f>IF($D19="","",VLOOKUP($D19,'[9]Girls Do Main Draw Prep'!$A$7:$V$23,9))</f>
        <v>0</v>
      </c>
      <c r="I20" s="157"/>
      <c r="J20" s="75"/>
      <c r="K20" s="155"/>
      <c r="L20" s="167"/>
      <c r="M20" s="171"/>
      <c r="N20" s="75"/>
      <c r="O20" s="155"/>
      <c r="P20" s="75"/>
      <c r="Q20" s="42"/>
      <c r="R20" s="45"/>
    </row>
    <row r="21" spans="1:18" s="46" customFormat="1" ht="9.6" customHeight="1">
      <c r="A21" s="156"/>
      <c r="B21" s="49"/>
      <c r="C21" s="49"/>
      <c r="D21" s="49"/>
      <c r="E21" s="75"/>
      <c r="F21" s="75"/>
      <c r="G21" s="149"/>
      <c r="H21" s="75"/>
      <c r="I21" s="169"/>
      <c r="J21" s="75"/>
      <c r="K21" s="155"/>
      <c r="L21" s="75"/>
      <c r="M21" s="159"/>
      <c r="N21" s="160" t="str">
        <f>UPPER(IF(OR(M22="a",M22="as"),L13,IF(OR(M22="b",M22="bs"),L29,)))</f>
        <v>DAVIS</v>
      </c>
      <c r="O21" s="155"/>
      <c r="P21" s="75"/>
      <c r="Q21" s="42"/>
      <c r="R21" s="45"/>
    </row>
    <row r="22" spans="1:18" s="46" customFormat="1" ht="9.6" customHeight="1">
      <c r="A22" s="156"/>
      <c r="B22" s="49"/>
      <c r="C22" s="49"/>
      <c r="D22" s="49"/>
      <c r="E22" s="75"/>
      <c r="F22" s="75"/>
      <c r="G22" s="149"/>
      <c r="H22" s="75"/>
      <c r="I22" s="169"/>
      <c r="J22" s="75"/>
      <c r="K22" s="155"/>
      <c r="L22" s="51"/>
      <c r="M22" s="59" t="s">
        <v>50</v>
      </c>
      <c r="N22" s="162" t="str">
        <f>UPPER(IF(OR(M22="a",M22="as"),L14,IF(OR(M22="b",M22="bs"),L30,)))</f>
        <v>MOHAMMED</v>
      </c>
      <c r="O22" s="163"/>
      <c r="P22" s="75"/>
      <c r="Q22" s="42"/>
      <c r="R22" s="45"/>
    </row>
    <row r="23" spans="1:18" s="46" customFormat="1" ht="9.6" customHeight="1">
      <c r="A23" s="152">
        <v>5</v>
      </c>
      <c r="B23" s="36">
        <f>IF($D23="","",VLOOKUP($D23,'[9]Girls Do Main Draw Prep'!$A$7:$V$23,20))</f>
        <v>0</v>
      </c>
      <c r="C23" s="36">
        <f>IF($D23="","",VLOOKUP($D23,'[9]Girls Do Main Draw Prep'!$A$7:$V$23,21))</f>
        <v>0</v>
      </c>
      <c r="D23" s="37">
        <v>5</v>
      </c>
      <c r="E23" s="38" t="str">
        <f>UPPER(IF($D23="","",VLOOKUP($D23,'[9]Girls Do Main Draw Prep'!$A$7:$V$23,2)))</f>
        <v>ANDREWS</v>
      </c>
      <c r="F23" s="38" t="str">
        <f>IF($D23="","",VLOOKUP($D23,'[9]Girls Do Main Draw Prep'!$A$7:$V$23,3))</f>
        <v>CHE</v>
      </c>
      <c r="G23" s="153"/>
      <c r="H23" s="38">
        <f>IF($D23="","",VLOOKUP($D23,'[9]Girls Do Main Draw Prep'!$A$7:$V$23,4))</f>
        <v>0</v>
      </c>
      <c r="I23" s="154"/>
      <c r="J23" s="75"/>
      <c r="K23" s="155"/>
      <c r="L23" s="75"/>
      <c r="M23" s="166"/>
      <c r="N23" s="75" t="s">
        <v>219</v>
      </c>
      <c r="O23" s="166"/>
      <c r="P23" s="75"/>
      <c r="Q23" s="42"/>
      <c r="R23" s="45"/>
    </row>
    <row r="24" spans="1:18" s="46" customFormat="1" ht="9.6" customHeight="1">
      <c r="A24" s="156"/>
      <c r="B24" s="49"/>
      <c r="C24" s="49"/>
      <c r="D24" s="49"/>
      <c r="E24" s="38" t="str">
        <f>UPPER(IF($D23="","",VLOOKUP($D23,'[9]Girls Do Main Draw Prep'!$A$7:$V$23,7)))</f>
        <v>ESCALANTE</v>
      </c>
      <c r="F24" s="38" t="str">
        <f>IF($D23="","",VLOOKUP($D23,'[9]Girls Do Main Draw Prep'!$A$7:$V$23,8))</f>
        <v>ADAM</v>
      </c>
      <c r="G24" s="153"/>
      <c r="H24" s="38">
        <f>IF($D23="","",VLOOKUP($D23,'[9]Girls Do Main Draw Prep'!$A$7:$V$23,9))</f>
        <v>0</v>
      </c>
      <c r="I24" s="157"/>
      <c r="J24" s="158" t="str">
        <f>IF(I24="a",E23,IF(I24="b",E25,""))</f>
        <v/>
      </c>
      <c r="K24" s="155"/>
      <c r="L24" s="75"/>
      <c r="M24" s="166"/>
      <c r="N24" s="75"/>
      <c r="O24" s="166"/>
      <c r="P24" s="75"/>
      <c r="Q24" s="42"/>
      <c r="R24" s="45"/>
    </row>
    <row r="25" spans="1:18" s="46" customFormat="1" ht="9.6" customHeight="1">
      <c r="A25" s="156"/>
      <c r="B25" s="49"/>
      <c r="C25" s="49"/>
      <c r="D25" s="49"/>
      <c r="E25" s="75"/>
      <c r="F25" s="75"/>
      <c r="G25" s="149"/>
      <c r="H25" s="75"/>
      <c r="I25" s="159"/>
      <c r="J25" s="160" t="str">
        <f>UPPER(IF(OR(I26="a",I26="as"),E23,IF(OR(I26="b",I26="bs"),E27,)))</f>
        <v>ANDREWS</v>
      </c>
      <c r="K25" s="161"/>
      <c r="L25" s="75"/>
      <c r="M25" s="166"/>
      <c r="N25" s="75"/>
      <c r="O25" s="166"/>
      <c r="P25" s="75"/>
      <c r="Q25" s="42"/>
      <c r="R25" s="45"/>
    </row>
    <row r="26" spans="1:18" s="46" customFormat="1" ht="9.6" customHeight="1">
      <c r="A26" s="156"/>
      <c r="B26" s="49"/>
      <c r="C26" s="49"/>
      <c r="D26" s="49"/>
      <c r="E26" s="75"/>
      <c r="F26" s="75"/>
      <c r="G26" s="149"/>
      <c r="H26" s="51" t="s">
        <v>13</v>
      </c>
      <c r="I26" s="59" t="s">
        <v>54</v>
      </c>
      <c r="J26" s="162" t="str">
        <f>UPPER(IF(OR(I26="a",I26="as"),E24,IF(OR(I26="b",I26="bs"),E28,)))</f>
        <v>ESCALANTE</v>
      </c>
      <c r="K26" s="163"/>
      <c r="L26" s="75"/>
      <c r="M26" s="166"/>
      <c r="N26" s="75"/>
      <c r="O26" s="166"/>
      <c r="P26" s="75"/>
      <c r="Q26" s="42"/>
      <c r="R26" s="45"/>
    </row>
    <row r="27" spans="1:18" s="46" customFormat="1" ht="9.6" customHeight="1">
      <c r="A27" s="156">
        <v>6</v>
      </c>
      <c r="B27" s="36">
        <f>IF($D27="","",VLOOKUP($D27,'[9]Girls Do Main Draw Prep'!$A$7:$V$23,20))</f>
        <v>0</v>
      </c>
      <c r="C27" s="36">
        <f>IF($D27="","",VLOOKUP($D27,'[9]Girls Do Main Draw Prep'!$A$7:$V$23,21))</f>
        <v>0</v>
      </c>
      <c r="D27" s="37">
        <v>11</v>
      </c>
      <c r="E27" s="36" t="str">
        <f>UPPER(IF($D27="","",VLOOKUP($D27,'[9]Girls Do Main Draw Prep'!$A$7:$V$23,2)))</f>
        <v>BYE</v>
      </c>
      <c r="F27" s="36">
        <f>IF($D27="","",VLOOKUP($D27,'[9]Girls Do Main Draw Prep'!$A$7:$V$23,3))</f>
        <v>0</v>
      </c>
      <c r="G27" s="164"/>
      <c r="H27" s="36">
        <f>IF($D27="","",VLOOKUP($D27,'[9]Girls Do Main Draw Prep'!$A$7:$V$23,4))</f>
        <v>0</v>
      </c>
      <c r="I27" s="165"/>
      <c r="J27" s="75"/>
      <c r="K27" s="166"/>
      <c r="L27" s="78"/>
      <c r="M27" s="170"/>
      <c r="N27" s="75"/>
      <c r="O27" s="166"/>
      <c r="P27" s="75"/>
      <c r="Q27" s="42"/>
      <c r="R27" s="45"/>
    </row>
    <row r="28" spans="1:18" s="46" customFormat="1" ht="9.6" customHeight="1">
      <c r="A28" s="156"/>
      <c r="B28" s="49"/>
      <c r="C28" s="49"/>
      <c r="D28" s="49"/>
      <c r="E28" s="36" t="str">
        <f>UPPER(IF($D27="","",VLOOKUP($D27,'[9]Girls Do Main Draw Prep'!$A$7:$V$23,7)))</f>
        <v>BYE</v>
      </c>
      <c r="F28" s="36">
        <f>IF($D27="","",VLOOKUP($D27,'[9]Girls Do Main Draw Prep'!$A$7:$V$23,8))</f>
        <v>0</v>
      </c>
      <c r="G28" s="164"/>
      <c r="H28" s="36">
        <f>IF($D27="","",VLOOKUP($D27,'[9]Girls Do Main Draw Prep'!$A$7:$V$23,9))</f>
        <v>0</v>
      </c>
      <c r="I28" s="157"/>
      <c r="J28" s="75"/>
      <c r="K28" s="166"/>
      <c r="L28" s="167"/>
      <c r="M28" s="171"/>
      <c r="N28" s="75"/>
      <c r="O28" s="166"/>
      <c r="P28" s="75"/>
      <c r="Q28" s="42"/>
      <c r="R28" s="45"/>
    </row>
    <row r="29" spans="1:18" s="46" customFormat="1" ht="9.6" customHeight="1">
      <c r="A29" s="156"/>
      <c r="B29" s="49"/>
      <c r="C29" s="49"/>
      <c r="D29" s="57"/>
      <c r="E29" s="75"/>
      <c r="F29" s="75"/>
      <c r="G29" s="149"/>
      <c r="H29" s="75"/>
      <c r="I29" s="169"/>
      <c r="J29" s="75"/>
      <c r="K29" s="159"/>
      <c r="L29" s="160" t="str">
        <f>UPPER(IF(OR(K30="a",K30="as"),J25,IF(OR(K30="b",K30="bs"),J33,)))</f>
        <v>ANDREWS</v>
      </c>
      <c r="M29" s="166"/>
      <c r="N29" s="75"/>
      <c r="O29" s="166"/>
      <c r="P29" s="75"/>
      <c r="Q29" s="42"/>
      <c r="R29" s="45"/>
    </row>
    <row r="30" spans="1:18" s="46" customFormat="1" ht="9.6" customHeight="1">
      <c r="A30" s="156"/>
      <c r="B30" s="49"/>
      <c r="C30" s="49"/>
      <c r="D30" s="57"/>
      <c r="E30" s="75"/>
      <c r="F30" s="75"/>
      <c r="G30" s="149"/>
      <c r="H30" s="75"/>
      <c r="I30" s="169"/>
      <c r="J30" s="51" t="s">
        <v>13</v>
      </c>
      <c r="K30" s="59" t="s">
        <v>54</v>
      </c>
      <c r="L30" s="162" t="str">
        <f>UPPER(IF(OR(K30="a",K30="as"),J26,IF(OR(K30="b",K30="bs"),J34,)))</f>
        <v>ESCALANTE</v>
      </c>
      <c r="M30" s="157"/>
      <c r="N30" s="75"/>
      <c r="O30" s="166"/>
      <c r="P30" s="75"/>
      <c r="Q30" s="42"/>
      <c r="R30" s="45"/>
    </row>
    <row r="31" spans="1:18" s="46" customFormat="1" ht="9.6" customHeight="1">
      <c r="A31" s="156">
        <v>7</v>
      </c>
      <c r="B31" s="36">
        <f>IF($D31="","",VLOOKUP($D31,'[9]Girls Do Main Draw Prep'!$A$7:$V$23,20))</f>
        <v>0</v>
      </c>
      <c r="C31" s="36">
        <f>IF($D31="","",VLOOKUP($D31,'[9]Girls Do Main Draw Prep'!$A$7:$V$23,21))</f>
        <v>0</v>
      </c>
      <c r="D31" s="37">
        <v>4</v>
      </c>
      <c r="E31" s="36" t="str">
        <f>UPPER(IF($D31="","",VLOOKUP($D31,'[9]Girls Do Main Draw Prep'!$A$7:$V$23,2)))</f>
        <v>GARSEE</v>
      </c>
      <c r="F31" s="36" t="str">
        <f>IF($D31="","",VLOOKUP($D31,'[9]Girls Do Main Draw Prep'!$A$7:$V$23,3))</f>
        <v>JAMEEL</v>
      </c>
      <c r="G31" s="164"/>
      <c r="H31" s="36">
        <f>IF($D31="","",VLOOKUP($D31,'[9]Girls Do Main Draw Prep'!$A$7:$V$23,4))</f>
        <v>0</v>
      </c>
      <c r="I31" s="154"/>
      <c r="J31" s="75"/>
      <c r="K31" s="166"/>
      <c r="L31" s="75" t="s">
        <v>55</v>
      </c>
      <c r="M31" s="155"/>
      <c r="N31" s="78"/>
      <c r="O31" s="166"/>
      <c r="P31" s="75"/>
      <c r="Q31" s="42"/>
      <c r="R31" s="45"/>
    </row>
    <row r="32" spans="1:18" s="46" customFormat="1" ht="9.6" customHeight="1">
      <c r="A32" s="156"/>
      <c r="B32" s="49"/>
      <c r="C32" s="49"/>
      <c r="D32" s="49"/>
      <c r="E32" s="36" t="str">
        <f>UPPER(IF($D31="","",VLOOKUP($D31,'[9]Girls Do Main Draw Prep'!$A$7:$V$23,7)))</f>
        <v>JACKSON</v>
      </c>
      <c r="F32" s="36" t="str">
        <f>IF($D31="","",VLOOKUP($D31,'[9]Girls Do Main Draw Prep'!$A$7:$V$23,8))</f>
        <v>MIGUEL</v>
      </c>
      <c r="G32" s="164"/>
      <c r="H32" s="36">
        <f>IF($D31="","",VLOOKUP($D31,'[9]Girls Do Main Draw Prep'!$A$7:$V$23,9))</f>
        <v>0</v>
      </c>
      <c r="I32" s="157"/>
      <c r="J32" s="158" t="str">
        <f>IF(I32="a",E31,IF(I32="b",E33,""))</f>
        <v/>
      </c>
      <c r="K32" s="166"/>
      <c r="L32" s="75"/>
      <c r="M32" s="155"/>
      <c r="N32" s="75"/>
      <c r="O32" s="166"/>
      <c r="P32" s="75"/>
      <c r="Q32" s="42"/>
      <c r="R32" s="45"/>
    </row>
    <row r="33" spans="1:18" s="46" customFormat="1" ht="9.6" customHeight="1">
      <c r="A33" s="156"/>
      <c r="B33" s="49"/>
      <c r="C33" s="49"/>
      <c r="D33" s="57"/>
      <c r="E33" s="75"/>
      <c r="F33" s="75"/>
      <c r="G33" s="149"/>
      <c r="H33" s="75"/>
      <c r="I33" s="159"/>
      <c r="J33" s="160" t="str">
        <f>UPPER(IF(OR(I34="a",I34="as"),E31,IF(OR(I34="b",I34="bs"),E35,)))</f>
        <v>GARSEE</v>
      </c>
      <c r="K33" s="170"/>
      <c r="L33" s="75"/>
      <c r="M33" s="155"/>
      <c r="N33" s="75"/>
      <c r="O33" s="166"/>
      <c r="P33" s="75"/>
      <c r="Q33" s="42"/>
      <c r="R33" s="45"/>
    </row>
    <row r="34" spans="1:18" s="46" customFormat="1" ht="9.6" customHeight="1">
      <c r="A34" s="156"/>
      <c r="B34" s="49"/>
      <c r="C34" s="49"/>
      <c r="D34" s="57"/>
      <c r="E34" s="75"/>
      <c r="F34" s="75"/>
      <c r="G34" s="149"/>
      <c r="H34" s="51" t="s">
        <v>13</v>
      </c>
      <c r="I34" s="59" t="s">
        <v>54</v>
      </c>
      <c r="J34" s="162" t="str">
        <f>UPPER(IF(OR(I34="a",I34="as"),E32,IF(OR(I34="b",I34="bs"),E36,)))</f>
        <v>JACKSON</v>
      </c>
      <c r="K34" s="157"/>
      <c r="L34" s="75"/>
      <c r="M34" s="155"/>
      <c r="N34" s="75"/>
      <c r="O34" s="166"/>
      <c r="P34" s="75"/>
      <c r="Q34" s="42"/>
      <c r="R34" s="45"/>
    </row>
    <row r="35" spans="1:18" s="46" customFormat="1" ht="9.6" customHeight="1">
      <c r="A35" s="156">
        <v>8</v>
      </c>
      <c r="B35" s="36">
        <f>IF($D35="","",VLOOKUP($D35,'[9]Girls Do Main Draw Prep'!$A$7:$V$23,20))</f>
        <v>0</v>
      </c>
      <c r="C35" s="36">
        <f>IF($D35="","",VLOOKUP($D35,'[9]Girls Do Main Draw Prep'!$A$7:$V$23,21))</f>
        <v>0</v>
      </c>
      <c r="D35" s="37">
        <v>11</v>
      </c>
      <c r="E35" s="36" t="str">
        <f>UPPER(IF($D35="","",VLOOKUP($D35,'[9]Girls Do Main Draw Prep'!$A$7:$V$23,2)))</f>
        <v>BYE</v>
      </c>
      <c r="F35" s="36">
        <f>IF($D35="","",VLOOKUP($D35,'[9]Girls Do Main Draw Prep'!$A$7:$V$23,3))</f>
        <v>0</v>
      </c>
      <c r="G35" s="164"/>
      <c r="H35" s="36">
        <f>IF($D35="","",VLOOKUP($D35,'[9]Girls Do Main Draw Prep'!$A$7:$V$23,4))</f>
        <v>0</v>
      </c>
      <c r="I35" s="165"/>
      <c r="J35" s="75"/>
      <c r="K35" s="155"/>
      <c r="L35" s="78"/>
      <c r="M35" s="161"/>
      <c r="N35" s="75"/>
      <c r="O35" s="166"/>
      <c r="P35" s="75"/>
      <c r="Q35" s="42"/>
      <c r="R35" s="45"/>
    </row>
    <row r="36" spans="1:18" s="46" customFormat="1" ht="9.6" customHeight="1">
      <c r="A36" s="156"/>
      <c r="B36" s="49"/>
      <c r="C36" s="49"/>
      <c r="D36" s="49"/>
      <c r="E36" s="36" t="str">
        <f>UPPER(IF($D35="","",VLOOKUP($D35,'[9]Girls Do Main Draw Prep'!$A$7:$V$23,7)))</f>
        <v>BYE</v>
      </c>
      <c r="F36" s="36">
        <f>IF($D35="","",VLOOKUP($D35,'[9]Girls Do Main Draw Prep'!$A$7:$V$23,8))</f>
        <v>0</v>
      </c>
      <c r="G36" s="164"/>
      <c r="H36" s="36">
        <f>IF($D35="","",VLOOKUP($D35,'[9]Girls Do Main Draw Prep'!$A$7:$V$23,9))</f>
        <v>0</v>
      </c>
      <c r="I36" s="157"/>
      <c r="J36" s="75"/>
      <c r="K36" s="155"/>
      <c r="L36" s="167"/>
      <c r="M36" s="168"/>
      <c r="N36" s="75"/>
      <c r="O36" s="166"/>
      <c r="P36" s="75"/>
      <c r="Q36" s="42"/>
      <c r="R36" s="45"/>
    </row>
    <row r="37" spans="1:18" s="46" customFormat="1" ht="9.6" customHeight="1">
      <c r="A37" s="156"/>
      <c r="B37" s="49"/>
      <c r="C37" s="49"/>
      <c r="D37" s="57"/>
      <c r="E37" s="75"/>
      <c r="F37" s="75"/>
      <c r="G37" s="149"/>
      <c r="H37" s="75"/>
      <c r="I37" s="169"/>
      <c r="J37" s="75"/>
      <c r="K37" s="155"/>
      <c r="L37" s="75"/>
      <c r="M37" s="155"/>
      <c r="N37" s="155"/>
      <c r="O37" s="159"/>
      <c r="P37" s="160" t="str">
        <f>UPPER(IF(OR(O38="a",O38="as"),N21,IF(OR(O38="b",O38="bs"),N53,)))</f>
        <v>DAVIS</v>
      </c>
      <c r="Q37" s="172"/>
      <c r="R37" s="45"/>
    </row>
    <row r="38" spans="1:18" s="46" customFormat="1" ht="9.6" customHeight="1">
      <c r="A38" s="156"/>
      <c r="B38" s="49"/>
      <c r="C38" s="49"/>
      <c r="D38" s="57"/>
      <c r="E38" s="75"/>
      <c r="F38" s="75"/>
      <c r="G38" s="149"/>
      <c r="H38" s="75"/>
      <c r="I38" s="169"/>
      <c r="J38" s="75"/>
      <c r="K38" s="155"/>
      <c r="L38" s="75"/>
      <c r="M38" s="155"/>
      <c r="N38" s="51" t="s">
        <v>13</v>
      </c>
      <c r="O38" s="59" t="s">
        <v>50</v>
      </c>
      <c r="P38" s="162" t="str">
        <f>UPPER(IF(OR(O38="a",O38="as"),N22,IF(OR(O38="b",O38="bs"),N54,)))</f>
        <v>MOHAMMED</v>
      </c>
      <c r="Q38" s="173"/>
      <c r="R38" s="45"/>
    </row>
    <row r="39" spans="1:18" s="46" customFormat="1" ht="9.6" customHeight="1">
      <c r="A39" s="156">
        <v>9</v>
      </c>
      <c r="B39" s="36">
        <f>IF($D39="","",VLOOKUP($D39,'[9]Girls Do Main Draw Prep'!$A$7:$V$23,20))</f>
        <v>0</v>
      </c>
      <c r="C39" s="36">
        <f>IF($D39="","",VLOOKUP($D39,'[9]Girls Do Main Draw Prep'!$A$7:$V$23,21))</f>
        <v>0</v>
      </c>
      <c r="D39" s="37">
        <v>7</v>
      </c>
      <c r="E39" s="36" t="str">
        <f>UPPER(IF($D39="","",VLOOKUP($D39,'[9]Girls Do Main Draw Prep'!$A$7:$V$23,2)))</f>
        <v>ELATTWY</v>
      </c>
      <c r="F39" s="36" t="str">
        <f>IF($D39="","",VLOOKUP($D39,'[9]Girls Do Main Draw Prep'!$A$7:$V$23,3))</f>
        <v>SAMIR</v>
      </c>
      <c r="G39" s="164"/>
      <c r="H39" s="36">
        <f>IF($D39="","",VLOOKUP($D39,'[9]Girls Do Main Draw Prep'!$A$7:$V$23,4))</f>
        <v>0</v>
      </c>
      <c r="I39" s="154"/>
      <c r="J39" s="75"/>
      <c r="K39" s="155"/>
      <c r="L39" s="75"/>
      <c r="M39" s="155"/>
      <c r="N39" s="75"/>
      <c r="O39" s="166"/>
      <c r="P39" s="78" t="s">
        <v>220</v>
      </c>
      <c r="Q39" s="42"/>
      <c r="R39" s="45"/>
    </row>
    <row r="40" spans="1:18" s="46" customFormat="1" ht="9.6" customHeight="1">
      <c r="A40" s="156"/>
      <c r="B40" s="49"/>
      <c r="C40" s="49"/>
      <c r="D40" s="49"/>
      <c r="E40" s="36" t="str">
        <f>UPPER(IF($D39="","",VLOOKUP($D39,'[9]Girls Do Main Draw Prep'!$A$7:$V$23,7)))</f>
        <v>SINGH</v>
      </c>
      <c r="F40" s="36" t="str">
        <f>IF($D39="","",VLOOKUP($D39,'[9]Girls Do Main Draw Prep'!$A$7:$V$23,8))</f>
        <v>CLINT</v>
      </c>
      <c r="G40" s="164"/>
      <c r="H40" s="36">
        <f>IF($D39="","",VLOOKUP($D39,'[9]Girls Do Main Draw Prep'!$A$7:$V$23,9))</f>
        <v>0</v>
      </c>
      <c r="I40" s="157"/>
      <c r="J40" s="158" t="str">
        <f>IF(I40="a",E39,IF(I40="b",E41,""))</f>
        <v/>
      </c>
      <c r="K40" s="155"/>
      <c r="L40" s="75"/>
      <c r="M40" s="155"/>
      <c r="N40" s="75"/>
      <c r="O40" s="166"/>
      <c r="P40" s="167"/>
      <c r="Q40" s="174"/>
      <c r="R40" s="45"/>
    </row>
    <row r="41" spans="1:18" s="46" customFormat="1" ht="9.6" customHeight="1">
      <c r="A41" s="156"/>
      <c r="B41" s="49"/>
      <c r="C41" s="49"/>
      <c r="D41" s="57"/>
      <c r="E41" s="75"/>
      <c r="F41" s="75"/>
      <c r="G41" s="149"/>
      <c r="H41" s="75"/>
      <c r="I41" s="159"/>
      <c r="J41" s="160" t="str">
        <f>UPPER(IF(OR(I42="a",I42="as"),E39,IF(OR(I42="b",I42="bs"),E43,)))</f>
        <v>THOMAS</v>
      </c>
      <c r="K41" s="161"/>
      <c r="L41" s="75"/>
      <c r="M41" s="155"/>
      <c r="N41" s="75"/>
      <c r="O41" s="166"/>
      <c r="P41" s="75"/>
      <c r="Q41" s="42"/>
      <c r="R41" s="45"/>
    </row>
    <row r="42" spans="1:18" s="46" customFormat="1" ht="9.6" customHeight="1">
      <c r="A42" s="156"/>
      <c r="B42" s="49"/>
      <c r="C42" s="49"/>
      <c r="D42" s="57"/>
      <c r="E42" s="75"/>
      <c r="F42" s="75"/>
      <c r="G42" s="149"/>
      <c r="H42" s="51" t="s">
        <v>13</v>
      </c>
      <c r="I42" s="59" t="s">
        <v>53</v>
      </c>
      <c r="J42" s="162" t="str">
        <f>UPPER(IF(OR(I42="a",I42="as"),E40,IF(OR(I42="b",I42="bs"),E44,)))</f>
        <v>VON WALDAU</v>
      </c>
      <c r="K42" s="163"/>
      <c r="L42" s="75"/>
      <c r="M42" s="155"/>
      <c r="N42" s="75"/>
      <c r="O42" s="166"/>
      <c r="P42" s="75"/>
      <c r="Q42" s="42"/>
      <c r="R42" s="45"/>
    </row>
    <row r="43" spans="1:18" s="46" customFormat="1" ht="9.6" customHeight="1">
      <c r="A43" s="156">
        <v>10</v>
      </c>
      <c r="B43" s="36">
        <f>IF($D43="","",VLOOKUP($D43,'[9]Girls Do Main Draw Prep'!$A$7:$V$23,20))</f>
        <v>0</v>
      </c>
      <c r="C43" s="36">
        <f>IF($D43="","",VLOOKUP($D43,'[9]Girls Do Main Draw Prep'!$A$7:$V$23,21))</f>
        <v>0</v>
      </c>
      <c r="D43" s="37">
        <v>6</v>
      </c>
      <c r="E43" s="36" t="str">
        <f>UPPER(IF($D43="","",VLOOKUP($D43,'[9]Girls Do Main Draw Prep'!$A$7:$V$23,2)))</f>
        <v>THOMAS</v>
      </c>
      <c r="F43" s="36" t="str">
        <f>IF($D43="","",VLOOKUP($D43,'[9]Girls Do Main Draw Prep'!$A$7:$V$23,3))</f>
        <v>RYAN</v>
      </c>
      <c r="G43" s="164"/>
      <c r="H43" s="36">
        <f>IF($D43="","",VLOOKUP($D43,'[9]Girls Do Main Draw Prep'!$A$7:$V$23,4))</f>
        <v>0</v>
      </c>
      <c r="I43" s="165"/>
      <c r="J43" s="75" t="s">
        <v>217</v>
      </c>
      <c r="K43" s="166"/>
      <c r="L43" s="78"/>
      <c r="M43" s="161"/>
      <c r="N43" s="75"/>
      <c r="O43" s="166"/>
      <c r="P43" s="75"/>
      <c r="Q43" s="42"/>
      <c r="R43" s="45"/>
    </row>
    <row r="44" spans="1:18" s="46" customFormat="1" ht="9.6" customHeight="1">
      <c r="A44" s="156"/>
      <c r="B44" s="49"/>
      <c r="C44" s="49"/>
      <c r="D44" s="49"/>
      <c r="E44" s="36" t="str">
        <f>UPPER(IF($D43="","",VLOOKUP($D43,'[9]Girls Do Main Draw Prep'!$A$7:$V$23,7)))</f>
        <v>VON WALDAU</v>
      </c>
      <c r="F44" s="36" t="str">
        <f>IF($D43="","",VLOOKUP($D43,'[9]Girls Do Main Draw Prep'!$A$7:$V$23,8))</f>
        <v>FLYNN</v>
      </c>
      <c r="G44" s="164"/>
      <c r="H44" s="36">
        <f>IF($D43="","",VLOOKUP($D43,'[9]Girls Do Main Draw Prep'!$A$7:$V$23,9))</f>
        <v>0</v>
      </c>
      <c r="I44" s="157"/>
      <c r="J44" s="75"/>
      <c r="K44" s="166"/>
      <c r="L44" s="167"/>
      <c r="M44" s="168"/>
      <c r="N44" s="75"/>
      <c r="O44" s="166"/>
      <c r="P44" s="75"/>
      <c r="Q44" s="42"/>
      <c r="R44" s="45"/>
    </row>
    <row r="45" spans="1:18" s="46" customFormat="1" ht="9.6" customHeight="1">
      <c r="A45" s="156"/>
      <c r="B45" s="49"/>
      <c r="C45" s="49"/>
      <c r="D45" s="57"/>
      <c r="E45" s="75"/>
      <c r="F45" s="75"/>
      <c r="G45" s="149"/>
      <c r="H45" s="75"/>
      <c r="I45" s="169"/>
      <c r="J45" s="75"/>
      <c r="K45" s="159"/>
      <c r="L45" s="160" t="str">
        <f>UPPER(IF(OR(K46="a",K46="as"),J41,IF(OR(K46="b",K46="bs"),J49,)))</f>
        <v>GREGOIRE</v>
      </c>
      <c r="M45" s="155"/>
      <c r="N45" s="75"/>
      <c r="O45" s="166"/>
      <c r="P45" s="75"/>
      <c r="Q45" s="42"/>
      <c r="R45" s="45"/>
    </row>
    <row r="46" spans="1:18" s="46" customFormat="1" ht="9.6" customHeight="1">
      <c r="A46" s="156"/>
      <c r="B46" s="49"/>
      <c r="C46" s="49"/>
      <c r="D46" s="57"/>
      <c r="E46" s="75"/>
      <c r="F46" s="75"/>
      <c r="G46" s="149"/>
      <c r="H46" s="75"/>
      <c r="I46" s="169"/>
      <c r="J46" s="51" t="s">
        <v>13</v>
      </c>
      <c r="K46" s="59" t="s">
        <v>53</v>
      </c>
      <c r="L46" s="162" t="str">
        <f>UPPER(IF(OR(K46="a",K46="as"),J42,IF(OR(K46="b",K46="bs"),J50,)))</f>
        <v>SOO PING CHOW</v>
      </c>
      <c r="M46" s="163"/>
      <c r="N46" s="75"/>
      <c r="O46" s="166"/>
      <c r="P46" s="75"/>
      <c r="Q46" s="42"/>
      <c r="R46" s="45"/>
    </row>
    <row r="47" spans="1:18" s="46" customFormat="1" ht="9.6" customHeight="1">
      <c r="A47" s="156">
        <v>11</v>
      </c>
      <c r="B47" s="36">
        <f>IF($D47="","",VLOOKUP($D47,'[9]Girls Do Main Draw Prep'!$A$7:$V$23,20))</f>
        <v>0</v>
      </c>
      <c r="C47" s="36">
        <f>IF($D47="","",VLOOKUP($D47,'[9]Girls Do Main Draw Prep'!$A$7:$V$23,21))</f>
        <v>0</v>
      </c>
      <c r="D47" s="37">
        <v>11</v>
      </c>
      <c r="E47" s="36" t="str">
        <f>UPPER(IF($D47="","",VLOOKUP($D47,'[9]Girls Do Main Draw Prep'!$A$7:$V$23,2)))</f>
        <v>BYE</v>
      </c>
      <c r="F47" s="36">
        <f>IF($D47="","",VLOOKUP($D47,'[9]Girls Do Main Draw Prep'!$A$7:$V$23,3))</f>
        <v>0</v>
      </c>
      <c r="G47" s="164"/>
      <c r="H47" s="36">
        <f>IF($D47="","",VLOOKUP($D47,'[9]Girls Do Main Draw Prep'!$A$7:$V$23,4))</f>
        <v>0</v>
      </c>
      <c r="I47" s="154"/>
      <c r="J47" s="75"/>
      <c r="K47" s="166"/>
      <c r="L47" s="75" t="s">
        <v>118</v>
      </c>
      <c r="M47" s="166"/>
      <c r="N47" s="78"/>
      <c r="O47" s="166"/>
      <c r="P47" s="75"/>
      <c r="Q47" s="42"/>
      <c r="R47" s="45"/>
    </row>
    <row r="48" spans="1:18" s="46" customFormat="1" ht="9.6" customHeight="1">
      <c r="A48" s="156"/>
      <c r="B48" s="49"/>
      <c r="C48" s="49"/>
      <c r="D48" s="49"/>
      <c r="E48" s="36" t="str">
        <f>UPPER(IF($D47="","",VLOOKUP($D47,'[9]Girls Do Main Draw Prep'!$A$7:$V$23,7)))</f>
        <v>BYE</v>
      </c>
      <c r="F48" s="36">
        <f>IF($D47="","",VLOOKUP($D47,'[9]Girls Do Main Draw Prep'!$A$7:$V$23,8))</f>
        <v>0</v>
      </c>
      <c r="G48" s="164"/>
      <c r="H48" s="36">
        <f>IF($D47="","",VLOOKUP($D47,'[9]Girls Do Main Draw Prep'!$A$7:$V$23,9))</f>
        <v>0</v>
      </c>
      <c r="I48" s="157"/>
      <c r="J48" s="158" t="str">
        <f>IF(I48="a",E47,IF(I48="b",E49,""))</f>
        <v/>
      </c>
      <c r="K48" s="166"/>
      <c r="L48" s="75"/>
      <c r="M48" s="166"/>
      <c r="N48" s="75"/>
      <c r="O48" s="166"/>
      <c r="P48" s="75"/>
      <c r="Q48" s="42"/>
      <c r="R48" s="45"/>
    </row>
    <row r="49" spans="1:18" s="46" customFormat="1" ht="9.6" customHeight="1">
      <c r="A49" s="156"/>
      <c r="B49" s="49"/>
      <c r="C49" s="49"/>
      <c r="D49" s="49"/>
      <c r="E49" s="75"/>
      <c r="F49" s="75"/>
      <c r="G49" s="149"/>
      <c r="H49" s="75"/>
      <c r="I49" s="159"/>
      <c r="J49" s="160" t="str">
        <f>UPPER(IF(OR(I50="a",I50="as"),E47,IF(OR(I50="b",I50="bs"),E51,)))</f>
        <v>GREGOIRE</v>
      </c>
      <c r="K49" s="170"/>
      <c r="L49" s="75"/>
      <c r="M49" s="166"/>
      <c r="N49" s="75"/>
      <c r="O49" s="166"/>
      <c r="P49" s="75"/>
      <c r="Q49" s="42"/>
      <c r="R49" s="45"/>
    </row>
    <row r="50" spans="1:18" s="46" customFormat="1" ht="9.6" customHeight="1">
      <c r="A50" s="156"/>
      <c r="B50" s="49"/>
      <c r="C50" s="49"/>
      <c r="D50" s="49"/>
      <c r="E50" s="75"/>
      <c r="F50" s="75"/>
      <c r="G50" s="149"/>
      <c r="H50" s="51" t="s">
        <v>13</v>
      </c>
      <c r="I50" s="59" t="s">
        <v>53</v>
      </c>
      <c r="J50" s="162" t="str">
        <f>UPPER(IF(OR(I50="a",I50="as"),E48,IF(OR(I50="b",I50="bs"),E52,)))</f>
        <v>SOO PING CHOW</v>
      </c>
      <c r="K50" s="157"/>
      <c r="L50" s="75"/>
      <c r="M50" s="166"/>
      <c r="N50" s="75"/>
      <c r="O50" s="166"/>
      <c r="P50" s="75"/>
      <c r="Q50" s="42"/>
      <c r="R50" s="45"/>
    </row>
    <row r="51" spans="1:18" s="46" customFormat="1" ht="9.6" customHeight="1">
      <c r="A51" s="152">
        <v>12</v>
      </c>
      <c r="B51" s="36">
        <f>IF($D51="","",VLOOKUP($D51,'[9]Girls Do Main Draw Prep'!$A$7:$V$23,20))</f>
        <v>0</v>
      </c>
      <c r="C51" s="36">
        <f>IF($D51="","",VLOOKUP($D51,'[9]Girls Do Main Draw Prep'!$A$7:$V$23,21))</f>
        <v>0</v>
      </c>
      <c r="D51" s="37">
        <v>3</v>
      </c>
      <c r="E51" s="38" t="str">
        <f>UPPER(IF($D51="","",VLOOKUP($D51,'[9]Girls Do Main Draw Prep'!$A$7:$V$23,2)))</f>
        <v>GREGOIRE</v>
      </c>
      <c r="F51" s="38" t="str">
        <f>IF($D51="","",VLOOKUP($D51,'[9]Girls Do Main Draw Prep'!$A$7:$V$23,3))</f>
        <v>BRANDON</v>
      </c>
      <c r="G51" s="153"/>
      <c r="H51" s="38">
        <f>IF($D51="","",VLOOKUP($D51,'[9]Girls Do Main Draw Prep'!$A$7:$V$23,4))</f>
        <v>0</v>
      </c>
      <c r="I51" s="165"/>
      <c r="J51" s="75"/>
      <c r="K51" s="155"/>
      <c r="L51" s="78"/>
      <c r="M51" s="170"/>
      <c r="N51" s="75"/>
      <c r="O51" s="166"/>
      <c r="P51" s="75"/>
      <c r="Q51" s="42"/>
      <c r="R51" s="45"/>
    </row>
    <row r="52" spans="1:18" s="46" customFormat="1" ht="9.6" customHeight="1">
      <c r="A52" s="156"/>
      <c r="B52" s="49"/>
      <c r="C52" s="49"/>
      <c r="D52" s="49"/>
      <c r="E52" s="38" t="str">
        <f>UPPER(IF($D51="","",VLOOKUP($D51,'[9]Girls Do Main Draw Prep'!$A$7:$V$23,7)))</f>
        <v>SOO PING CHOW</v>
      </c>
      <c r="F52" s="38" t="str">
        <f>IF($D51="","",VLOOKUP($D51,'[9]Girls Do Main Draw Prep'!$A$7:$V$23,8))</f>
        <v>AARON</v>
      </c>
      <c r="G52" s="153"/>
      <c r="H52" s="38">
        <f>IF($D51="","",VLOOKUP($D51,'[9]Girls Do Main Draw Prep'!$A$7:$V$23,9))</f>
        <v>0</v>
      </c>
      <c r="I52" s="157"/>
      <c r="J52" s="75"/>
      <c r="K52" s="155"/>
      <c r="L52" s="167"/>
      <c r="M52" s="171"/>
      <c r="N52" s="75"/>
      <c r="O52" s="166"/>
      <c r="P52" s="75"/>
      <c r="Q52" s="42"/>
      <c r="R52" s="45"/>
    </row>
    <row r="53" spans="1:18" s="46" customFormat="1" ht="9.6" customHeight="1">
      <c r="A53" s="156"/>
      <c r="B53" s="49"/>
      <c r="C53" s="49"/>
      <c r="D53" s="49"/>
      <c r="E53" s="75"/>
      <c r="F53" s="75"/>
      <c r="G53" s="149"/>
      <c r="H53" s="75"/>
      <c r="I53" s="169"/>
      <c r="J53" s="75"/>
      <c r="K53" s="155"/>
      <c r="L53" s="75"/>
      <c r="M53" s="159"/>
      <c r="N53" s="160" t="str">
        <f>UPPER(IF(OR(M54="a",M54="as"),L45,IF(OR(M54="b",M54="bs"),L61,)))</f>
        <v>GREGOIRE</v>
      </c>
      <c r="O53" s="166"/>
      <c r="P53" s="75"/>
      <c r="Q53" s="42"/>
      <c r="R53" s="45"/>
    </row>
    <row r="54" spans="1:18" s="46" customFormat="1" ht="9.6" customHeight="1">
      <c r="A54" s="156"/>
      <c r="B54" s="49"/>
      <c r="C54" s="49"/>
      <c r="D54" s="49"/>
      <c r="E54" s="75"/>
      <c r="F54" s="75"/>
      <c r="G54" s="149"/>
      <c r="H54" s="75"/>
      <c r="I54" s="169"/>
      <c r="J54" s="75"/>
      <c r="K54" s="155"/>
      <c r="L54" s="51" t="s">
        <v>13</v>
      </c>
      <c r="M54" s="59" t="s">
        <v>50</v>
      </c>
      <c r="N54" s="162" t="str">
        <f>UPPER(IF(OR(M54="a",M54="as"),L46,IF(OR(M54="b",M54="bs"),L62,)))</f>
        <v>SOO PING CHOW</v>
      </c>
      <c r="O54" s="157"/>
      <c r="P54" s="75"/>
      <c r="Q54" s="42"/>
      <c r="R54" s="45"/>
    </row>
    <row r="55" spans="1:18" s="46" customFormat="1" ht="9.6" customHeight="1">
      <c r="A55" s="156">
        <v>13</v>
      </c>
      <c r="B55" s="36">
        <f>IF($D55="","",VLOOKUP($D55,'[9]Girls Do Main Draw Prep'!$A$7:$V$23,20))</f>
        <v>0</v>
      </c>
      <c r="C55" s="36">
        <f>IF($D55="","",VLOOKUP($D55,'[9]Girls Do Main Draw Prep'!$A$7:$V$23,21))</f>
        <v>0</v>
      </c>
      <c r="D55" s="37">
        <v>11</v>
      </c>
      <c r="E55" s="36" t="str">
        <f>UPPER(IF($D55="","",VLOOKUP($D55,'[9]Girls Do Main Draw Prep'!$A$7:$V$23,2)))</f>
        <v>BYE</v>
      </c>
      <c r="F55" s="36">
        <f>IF($D55="","",VLOOKUP($D55,'[9]Girls Do Main Draw Prep'!$A$7:$V$23,3))</f>
        <v>0</v>
      </c>
      <c r="G55" s="164"/>
      <c r="H55" s="36">
        <f>IF($D55="","",VLOOKUP($D55,'[9]Girls Do Main Draw Prep'!$A$7:$V$23,4))</f>
        <v>0</v>
      </c>
      <c r="I55" s="154"/>
      <c r="J55" s="75"/>
      <c r="K55" s="155"/>
      <c r="L55" s="75"/>
      <c r="M55" s="166"/>
      <c r="N55" s="75" t="s">
        <v>118</v>
      </c>
      <c r="O55" s="155"/>
      <c r="P55" s="75"/>
      <c r="Q55" s="42"/>
      <c r="R55" s="45"/>
    </row>
    <row r="56" spans="1:18" s="46" customFormat="1" ht="9.6" customHeight="1">
      <c r="A56" s="156"/>
      <c r="B56" s="49"/>
      <c r="C56" s="49"/>
      <c r="D56" s="49"/>
      <c r="E56" s="36" t="str">
        <f>UPPER(IF($D55="","",VLOOKUP($D55,'[9]Girls Do Main Draw Prep'!$A$7:$V$23,7)))</f>
        <v>BYE</v>
      </c>
      <c r="F56" s="36">
        <f>IF($D55="","",VLOOKUP($D55,'[9]Girls Do Main Draw Prep'!$A$7:$V$23,8))</f>
        <v>0</v>
      </c>
      <c r="G56" s="164"/>
      <c r="H56" s="36">
        <f>IF($D55="","",VLOOKUP($D55,'[9]Girls Do Main Draw Prep'!$A$7:$V$23,9))</f>
        <v>0</v>
      </c>
      <c r="I56" s="157"/>
      <c r="J56" s="158" t="str">
        <f>IF(I56="a",E55,IF(I56="b",E57,""))</f>
        <v/>
      </c>
      <c r="K56" s="155"/>
      <c r="L56" s="75"/>
      <c r="M56" s="166"/>
      <c r="N56" s="75"/>
      <c r="O56" s="155"/>
      <c r="P56" s="75"/>
      <c r="Q56" s="42"/>
      <c r="R56" s="45"/>
    </row>
    <row r="57" spans="1:18" s="46" customFormat="1" ht="9.6" customHeight="1">
      <c r="A57" s="156"/>
      <c r="B57" s="49"/>
      <c r="C57" s="49"/>
      <c r="D57" s="57"/>
      <c r="E57" s="75"/>
      <c r="F57" s="75"/>
      <c r="G57" s="149"/>
      <c r="H57" s="75"/>
      <c r="I57" s="159"/>
      <c r="J57" s="160" t="str">
        <f>UPPER(IF(OR(I58="a",I58="as"),E55,IF(OR(I58="b",I58="bs"),E59,)))</f>
        <v>SCOTT</v>
      </c>
      <c r="K57" s="161"/>
      <c r="L57" s="75"/>
      <c r="M57" s="166"/>
      <c r="N57" s="75"/>
      <c r="O57" s="155"/>
      <c r="P57" s="75"/>
      <c r="Q57" s="42"/>
      <c r="R57" s="45"/>
    </row>
    <row r="58" spans="1:18" s="46" customFormat="1" ht="9.6" customHeight="1">
      <c r="A58" s="156"/>
      <c r="B58" s="49"/>
      <c r="C58" s="49"/>
      <c r="D58" s="57"/>
      <c r="E58" s="75"/>
      <c r="F58" s="75"/>
      <c r="G58" s="149"/>
      <c r="H58" s="51" t="s">
        <v>13</v>
      </c>
      <c r="I58" s="59" t="s">
        <v>53</v>
      </c>
      <c r="J58" s="162" t="str">
        <f>UPPER(IF(OR(I58="a",I58="as"),E56,IF(OR(I58="b",I58="bs"),E60,)))</f>
        <v>DECORMIS</v>
      </c>
      <c r="K58" s="163"/>
      <c r="L58" s="75"/>
      <c r="M58" s="166"/>
      <c r="N58" s="75"/>
      <c r="O58" s="155"/>
      <c r="P58" s="75"/>
      <c r="Q58" s="42"/>
      <c r="R58" s="45"/>
    </row>
    <row r="59" spans="1:18" s="46" customFormat="1" ht="9.6" customHeight="1">
      <c r="A59" s="156">
        <v>14</v>
      </c>
      <c r="B59" s="36">
        <f>IF($D59="","",VLOOKUP($D59,'[9]Girls Do Main Draw Prep'!$A$7:$V$23,20))</f>
        <v>0</v>
      </c>
      <c r="C59" s="36">
        <f>IF($D59="","",VLOOKUP($D59,'[9]Girls Do Main Draw Prep'!$A$7:$V$23,21))</f>
        <v>0</v>
      </c>
      <c r="D59" s="37">
        <v>9</v>
      </c>
      <c r="E59" s="36" t="str">
        <f>UPPER(IF($D59="","",VLOOKUP($D59,'[9]Girls Do Main Draw Prep'!$A$7:$V$23,2)))</f>
        <v>SCOTT</v>
      </c>
      <c r="F59" s="36" t="str">
        <f>IF($D59="","",VLOOKUP($D59,'[9]Girls Do Main Draw Prep'!$A$7:$V$23,3))</f>
        <v>ADAM</v>
      </c>
      <c r="G59" s="164"/>
      <c r="H59" s="36">
        <f>IF($D59="","",VLOOKUP($D59,'[9]Girls Do Main Draw Prep'!$A$7:$V$23,4))</f>
        <v>0</v>
      </c>
      <c r="I59" s="165"/>
      <c r="J59" s="75"/>
      <c r="K59" s="166"/>
      <c r="L59" s="78"/>
      <c r="M59" s="170"/>
      <c r="N59" s="75"/>
      <c r="O59" s="155"/>
      <c r="P59" s="75"/>
      <c r="Q59" s="42"/>
      <c r="R59" s="45"/>
    </row>
    <row r="60" spans="1:18" s="46" customFormat="1" ht="9.6" customHeight="1">
      <c r="A60" s="156"/>
      <c r="B60" s="49"/>
      <c r="C60" s="49"/>
      <c r="D60" s="49"/>
      <c r="E60" s="36" t="str">
        <f>UPPER(IF($D59="","",VLOOKUP($D59,'[9]Girls Do Main Draw Prep'!$A$7:$V$23,7)))</f>
        <v>DECORMIS</v>
      </c>
      <c r="F60" s="36" t="str">
        <f>IF($D59="","",VLOOKUP($D59,'[9]Girls Do Main Draw Prep'!$A$7:$V$23,8))</f>
        <v>MATEO</v>
      </c>
      <c r="G60" s="164"/>
      <c r="H60" s="36">
        <f>IF($D59="","",VLOOKUP($D59,'[9]Girls Do Main Draw Prep'!$A$7:$V$23,9))</f>
        <v>0</v>
      </c>
      <c r="I60" s="157"/>
      <c r="J60" s="75"/>
      <c r="K60" s="166"/>
      <c r="L60" s="167"/>
      <c r="M60" s="171"/>
      <c r="N60" s="75"/>
      <c r="O60" s="155"/>
      <c r="P60" s="75"/>
      <c r="Q60" s="42"/>
      <c r="R60" s="45"/>
    </row>
    <row r="61" spans="1:18" s="46" customFormat="1" ht="9.6" customHeight="1">
      <c r="A61" s="156"/>
      <c r="B61" s="49"/>
      <c r="C61" s="49"/>
      <c r="D61" s="57"/>
      <c r="E61" s="75"/>
      <c r="F61" s="75"/>
      <c r="G61" s="149"/>
      <c r="H61" s="75"/>
      <c r="I61" s="169"/>
      <c r="J61" s="75"/>
      <c r="K61" s="159"/>
      <c r="L61" s="160" t="str">
        <f>UPPER(IF(OR(K62="a",K62="as"),J57,IF(OR(K62="b",K62="bs"),J65,)))</f>
        <v>SCOTT</v>
      </c>
      <c r="M61" s="166"/>
      <c r="N61" s="75"/>
      <c r="O61" s="155"/>
      <c r="P61" s="75"/>
      <c r="Q61" s="42"/>
      <c r="R61" s="45"/>
    </row>
    <row r="62" spans="1:18" s="46" customFormat="1" ht="9.6" customHeight="1">
      <c r="A62" s="156"/>
      <c r="B62" s="49"/>
      <c r="C62" s="49"/>
      <c r="D62" s="57"/>
      <c r="E62" s="75"/>
      <c r="F62" s="75"/>
      <c r="G62" s="149"/>
      <c r="H62" s="75"/>
      <c r="I62" s="169"/>
      <c r="J62" s="51" t="s">
        <v>13</v>
      </c>
      <c r="K62" s="59" t="s">
        <v>54</v>
      </c>
      <c r="L62" s="162" t="str">
        <f>UPPER(IF(OR(K62="a",K62="as"),J58,IF(OR(K62="b",K62="bs"),J66,)))</f>
        <v>DECORMIS</v>
      </c>
      <c r="M62" s="157"/>
      <c r="N62" s="75"/>
      <c r="O62" s="155"/>
      <c r="P62" s="75"/>
      <c r="Q62" s="42"/>
      <c r="R62" s="45"/>
    </row>
    <row r="63" spans="1:18" s="46" customFormat="1" ht="9.6" customHeight="1">
      <c r="A63" s="156">
        <v>15</v>
      </c>
      <c r="B63" s="36">
        <f>IF($D63="","",VLOOKUP($D63,'[9]Girls Do Main Draw Prep'!$A$7:$V$23,20))</f>
        <v>0</v>
      </c>
      <c r="C63" s="36">
        <f>IF($D63="","",VLOOKUP($D63,'[9]Girls Do Main Draw Prep'!$A$7:$V$23,21))</f>
        <v>0</v>
      </c>
      <c r="D63" s="37">
        <v>11</v>
      </c>
      <c r="E63" s="36" t="str">
        <f>UPPER(IF($D63="","",VLOOKUP($D63,'[9]Girls Do Main Draw Prep'!$A$7:$V$23,2)))</f>
        <v>BYE</v>
      </c>
      <c r="F63" s="36">
        <f>IF($D63="","",VLOOKUP($D63,'[9]Girls Do Main Draw Prep'!$A$7:$V$23,3))</f>
        <v>0</v>
      </c>
      <c r="G63" s="164"/>
      <c r="H63" s="36">
        <f>IF($D63="","",VLOOKUP($D63,'[9]Girls Do Main Draw Prep'!$A$7:$V$23,4))</f>
        <v>0</v>
      </c>
      <c r="I63" s="154"/>
      <c r="J63" s="75"/>
      <c r="K63" s="166"/>
      <c r="L63" s="75" t="s">
        <v>218</v>
      </c>
      <c r="M63" s="155"/>
      <c r="N63" s="78"/>
      <c r="O63" s="155"/>
      <c r="P63" s="75"/>
      <c r="Q63" s="42"/>
      <c r="R63" s="45"/>
    </row>
    <row r="64" spans="1:18" s="46" customFormat="1" ht="9.6" customHeight="1">
      <c r="A64" s="156"/>
      <c r="B64" s="49"/>
      <c r="C64" s="49"/>
      <c r="D64" s="49"/>
      <c r="E64" s="36" t="str">
        <f>UPPER(IF($D63="","",VLOOKUP($D63,'[9]Girls Do Main Draw Prep'!$A$7:$V$23,7)))</f>
        <v>BYE</v>
      </c>
      <c r="F64" s="36">
        <f>IF($D63="","",VLOOKUP($D63,'[9]Girls Do Main Draw Prep'!$A$7:$V$23,8))</f>
        <v>0</v>
      </c>
      <c r="G64" s="164"/>
      <c r="H64" s="36">
        <f>IF($D63="","",VLOOKUP($D63,'[9]Girls Do Main Draw Prep'!$A$7:$V$23,9))</f>
        <v>0</v>
      </c>
      <c r="I64" s="157"/>
      <c r="J64" s="158" t="str">
        <f>IF(I64="a",E63,IF(I64="b",E65,""))</f>
        <v/>
      </c>
      <c r="K64" s="166"/>
      <c r="L64" s="75"/>
      <c r="M64" s="155"/>
      <c r="N64" s="75"/>
      <c r="O64" s="155"/>
      <c r="P64" s="75"/>
      <c r="Q64" s="42"/>
      <c r="R64" s="45"/>
    </row>
    <row r="65" spans="1:18" s="46" customFormat="1" ht="9.6" customHeight="1">
      <c r="A65" s="156"/>
      <c r="B65" s="49"/>
      <c r="C65" s="49"/>
      <c r="D65" s="49"/>
      <c r="E65" s="158"/>
      <c r="F65" s="158"/>
      <c r="G65" s="178"/>
      <c r="H65" s="158"/>
      <c r="I65" s="159"/>
      <c r="J65" s="160" t="str">
        <f>UPPER(IF(OR(I66="a",I66="as"),E63,IF(OR(I66="b",I66="bs"),E67,)))</f>
        <v>PATRICK</v>
      </c>
      <c r="K65" s="170"/>
      <c r="L65" s="75"/>
      <c r="M65" s="155"/>
      <c r="N65" s="75"/>
      <c r="O65" s="155"/>
      <c r="P65" s="75"/>
      <c r="Q65" s="42"/>
      <c r="R65" s="45"/>
    </row>
    <row r="66" spans="1:18" s="46" customFormat="1" ht="9.6" customHeight="1">
      <c r="A66" s="156"/>
      <c r="B66" s="49"/>
      <c r="C66" s="49"/>
      <c r="D66" s="49"/>
      <c r="E66" s="75"/>
      <c r="F66" s="75"/>
      <c r="G66" s="149"/>
      <c r="H66" s="51" t="s">
        <v>13</v>
      </c>
      <c r="I66" s="59" t="s">
        <v>65</v>
      </c>
      <c r="J66" s="162" t="str">
        <f>UPPER(IF(OR(I66="a",I66="as"),E64,IF(OR(I66="b",I66="bs"),E68,)))</f>
        <v>MOONASSAR</v>
      </c>
      <c r="K66" s="157"/>
      <c r="L66" s="75"/>
      <c r="M66" s="155"/>
      <c r="N66" s="75"/>
      <c r="O66" s="155"/>
      <c r="P66" s="75"/>
      <c r="Q66" s="42"/>
      <c r="R66" s="45"/>
    </row>
    <row r="67" spans="1:18" s="46" customFormat="1" ht="9.6" customHeight="1">
      <c r="A67" s="152">
        <v>16</v>
      </c>
      <c r="B67" s="36">
        <f>IF($D67="","",VLOOKUP($D67,'[9]Girls Do Main Draw Prep'!$A$7:$V$23,20))</f>
        <v>0</v>
      </c>
      <c r="C67" s="36">
        <f>IF($D67="","",VLOOKUP($D67,'[9]Girls Do Main Draw Prep'!$A$7:$V$23,21))</f>
        <v>0</v>
      </c>
      <c r="D67" s="37">
        <v>2</v>
      </c>
      <c r="E67" s="38" t="str">
        <f>UPPER(IF($D67="","",VLOOKUP($D67,'[9]Girls Do Main Draw Prep'!$A$7:$V$23,2)))</f>
        <v>PATRICK</v>
      </c>
      <c r="F67" s="38" t="str">
        <f>IF($D67="","",VLOOKUP($D67,'[9]Girls Do Main Draw Prep'!$A$7:$V$23,3))</f>
        <v>NKRUMAH</v>
      </c>
      <c r="G67" s="153"/>
      <c r="H67" s="38">
        <f>IF($D67="","",VLOOKUP($D67,'[9]Girls Do Main Draw Prep'!$A$7:$V$23,4))</f>
        <v>0</v>
      </c>
      <c r="I67" s="165"/>
      <c r="J67" s="75"/>
      <c r="K67" s="155"/>
      <c r="L67" s="78"/>
      <c r="M67" s="161"/>
      <c r="N67" s="75"/>
      <c r="O67" s="155"/>
      <c r="P67" s="75"/>
      <c r="Q67" s="42"/>
      <c r="R67" s="45"/>
    </row>
    <row r="68" spans="1:18" s="46" customFormat="1" ht="9.6" customHeight="1">
      <c r="A68" s="156"/>
      <c r="B68" s="49"/>
      <c r="C68" s="49"/>
      <c r="D68" s="49"/>
      <c r="E68" s="38" t="str">
        <f>UPPER(IF($D67="","",VLOOKUP($D67,'[9]Girls Do Main Draw Prep'!$A$7:$V$23,7)))</f>
        <v>MOONASSAR</v>
      </c>
      <c r="F68" s="38" t="str">
        <f>IF($D67="","",VLOOKUP($D67,'[9]Girls Do Main Draw Prep'!$A$7:$V$23,8))</f>
        <v>KESHAN</v>
      </c>
      <c r="G68" s="153"/>
      <c r="H68" s="38">
        <f>IF($D67="","",VLOOKUP($D67,'[9]Girls Do Main Draw Prep'!$A$7:$V$23,9))</f>
        <v>0</v>
      </c>
      <c r="I68" s="157"/>
      <c r="J68" s="75"/>
      <c r="K68" s="155"/>
      <c r="L68" s="167"/>
      <c r="M68" s="168"/>
      <c r="N68" s="75"/>
      <c r="O68" s="155"/>
      <c r="P68" s="75"/>
      <c r="Q68" s="42"/>
      <c r="R68" s="45"/>
    </row>
    <row r="69" spans="1:18" s="46" customFormat="1" ht="9.6" customHeight="1">
      <c r="A69" s="179"/>
      <c r="B69" s="180"/>
      <c r="C69" s="180"/>
      <c r="D69" s="181"/>
      <c r="E69" s="76"/>
      <c r="F69" s="76"/>
      <c r="G69" s="32"/>
      <c r="H69" s="76"/>
      <c r="I69" s="182"/>
      <c r="J69" s="43"/>
      <c r="K69" s="44"/>
      <c r="L69" s="43"/>
      <c r="M69" s="44"/>
      <c r="N69" s="43"/>
      <c r="O69" s="44"/>
      <c r="P69" s="43"/>
      <c r="Q69" s="44"/>
      <c r="R69" s="45"/>
    </row>
    <row r="70" spans="1:18" s="86" customFormat="1" ht="6" customHeight="1">
      <c r="A70" s="179"/>
      <c r="B70" s="180"/>
      <c r="C70" s="180"/>
      <c r="D70" s="181"/>
      <c r="E70" s="76"/>
      <c r="F70" s="76"/>
      <c r="G70" s="183"/>
      <c r="H70" s="76"/>
      <c r="I70" s="182"/>
      <c r="J70" s="43"/>
      <c r="K70" s="44"/>
      <c r="L70" s="83"/>
      <c r="M70" s="84"/>
      <c r="N70" s="83"/>
      <c r="O70" s="84"/>
      <c r="P70" s="83"/>
      <c r="Q70" s="84"/>
      <c r="R70" s="85"/>
    </row>
    <row r="71" spans="1:18" s="99" customFormat="1" ht="10.5" customHeight="1">
      <c r="A71" s="87" t="s">
        <v>23</v>
      </c>
      <c r="B71" s="88"/>
      <c r="C71" s="89"/>
      <c r="D71" s="90" t="s">
        <v>24</v>
      </c>
      <c r="E71" s="91" t="s">
        <v>67</v>
      </c>
      <c r="F71" s="91"/>
      <c r="G71" s="91"/>
      <c r="H71" s="184"/>
      <c r="I71" s="91" t="s">
        <v>24</v>
      </c>
      <c r="J71" s="91" t="s">
        <v>68</v>
      </c>
      <c r="K71" s="94"/>
      <c r="L71" s="91" t="s">
        <v>27</v>
      </c>
      <c r="M71" s="95"/>
      <c r="N71" s="96" t="s">
        <v>28</v>
      </c>
      <c r="O71" s="96"/>
      <c r="P71" s="97"/>
      <c r="Q71" s="98"/>
    </row>
    <row r="72" spans="1:18" s="99" customFormat="1" ht="9" customHeight="1">
      <c r="A72" s="100" t="s">
        <v>29</v>
      </c>
      <c r="B72" s="101"/>
      <c r="C72" s="102"/>
      <c r="D72" s="103">
        <v>1</v>
      </c>
      <c r="E72" s="104" t="str">
        <f>IF(D72&gt;$Q$79,,UPPER(VLOOKUP(D72,'[9]Girls Do Main Draw Prep'!$A$7:$R$23,2)))</f>
        <v>DAVIS</v>
      </c>
      <c r="F72" s="185"/>
      <c r="G72" s="185"/>
      <c r="H72" s="186"/>
      <c r="I72" s="187" t="s">
        <v>30</v>
      </c>
      <c r="J72" s="101"/>
      <c r="K72" s="108"/>
      <c r="L72" s="101"/>
      <c r="M72" s="109"/>
      <c r="N72" s="110" t="s">
        <v>69</v>
      </c>
      <c r="O72" s="111"/>
      <c r="P72" s="111"/>
      <c r="Q72" s="112"/>
    </row>
    <row r="73" spans="1:18" s="99" customFormat="1" ht="9" customHeight="1">
      <c r="A73" s="100" t="s">
        <v>32</v>
      </c>
      <c r="B73" s="101"/>
      <c r="C73" s="102"/>
      <c r="D73" s="103"/>
      <c r="E73" s="104" t="str">
        <f>IF(D72&gt;$Q$79,,UPPER(VLOOKUP(D72,'[9]Girls Do Main Draw Prep'!$A$7:$R$23,7)))</f>
        <v>MOHAMMED</v>
      </c>
      <c r="F73" s="185"/>
      <c r="G73" s="185"/>
      <c r="H73" s="186"/>
      <c r="I73" s="187"/>
      <c r="J73" s="101"/>
      <c r="K73" s="108"/>
      <c r="L73" s="101"/>
      <c r="M73" s="109"/>
      <c r="N73" s="115"/>
      <c r="O73" s="114"/>
      <c r="P73" s="115"/>
      <c r="Q73" s="116"/>
    </row>
    <row r="74" spans="1:18" s="99" customFormat="1" ht="9" customHeight="1">
      <c r="A74" s="117" t="s">
        <v>34</v>
      </c>
      <c r="B74" s="115"/>
      <c r="C74" s="118"/>
      <c r="D74" s="103">
        <v>2</v>
      </c>
      <c r="E74" s="104" t="str">
        <f>IF(D74&gt;$Q$79,,UPPER(VLOOKUP(D74,'[9]Girls Do Main Draw Prep'!$A$7:$R$23,2)))</f>
        <v>PATRICK</v>
      </c>
      <c r="F74" s="185"/>
      <c r="G74" s="185"/>
      <c r="H74" s="186"/>
      <c r="I74" s="187" t="s">
        <v>33</v>
      </c>
      <c r="J74" s="101"/>
      <c r="K74" s="108"/>
      <c r="L74" s="101"/>
      <c r="M74" s="109"/>
      <c r="N74" s="110" t="s">
        <v>36</v>
      </c>
      <c r="O74" s="111"/>
      <c r="P74" s="111"/>
      <c r="Q74" s="112"/>
    </row>
    <row r="75" spans="1:18" s="99" customFormat="1" ht="9" customHeight="1">
      <c r="A75" s="119"/>
      <c r="B75" s="26"/>
      <c r="C75" s="120"/>
      <c r="D75" s="103"/>
      <c r="E75" s="104" t="str">
        <f>IF(D74&gt;$Q$79,,UPPER(VLOOKUP(D74,'[9]Girls Do Main Draw Prep'!$A$7:$R$23,7)))</f>
        <v>MOONASSAR</v>
      </c>
      <c r="F75" s="185"/>
      <c r="G75" s="185"/>
      <c r="H75" s="186"/>
      <c r="I75" s="187"/>
      <c r="J75" s="101"/>
      <c r="K75" s="108"/>
      <c r="L75" s="101"/>
      <c r="M75" s="109"/>
      <c r="N75" s="101"/>
      <c r="O75" s="108"/>
      <c r="P75" s="101"/>
      <c r="Q75" s="109"/>
    </row>
    <row r="76" spans="1:18" s="99" customFormat="1" ht="9" customHeight="1">
      <c r="A76" s="121" t="s">
        <v>38</v>
      </c>
      <c r="B76" s="122"/>
      <c r="C76" s="123"/>
      <c r="D76" s="103">
        <v>3</v>
      </c>
      <c r="E76" s="104">
        <f>IF(D76&gt;$Q$79,,UPPER(VLOOKUP(D76,'[9]Girls Do Main Draw Prep'!$A$7:$R$23,2)))</f>
        <v>0</v>
      </c>
      <c r="F76" s="185"/>
      <c r="G76" s="185"/>
      <c r="H76" s="186"/>
      <c r="I76" s="187" t="s">
        <v>35</v>
      </c>
      <c r="J76" s="101"/>
      <c r="K76" s="108"/>
      <c r="L76" s="101"/>
      <c r="M76" s="109"/>
      <c r="N76" s="115"/>
      <c r="O76" s="114"/>
      <c r="P76" s="115"/>
      <c r="Q76" s="116"/>
    </row>
    <row r="77" spans="1:18" s="99" customFormat="1" ht="9" customHeight="1">
      <c r="A77" s="100" t="s">
        <v>29</v>
      </c>
      <c r="B77" s="101"/>
      <c r="C77" s="102"/>
      <c r="D77" s="103"/>
      <c r="E77" s="104">
        <f>IF(D76&gt;$Q$79,,UPPER(VLOOKUP(D76,'[9]Girls Do Main Draw Prep'!$A$7:$R$23,7)))</f>
        <v>0</v>
      </c>
      <c r="F77" s="185"/>
      <c r="G77" s="185"/>
      <c r="H77" s="186"/>
      <c r="I77" s="187"/>
      <c r="J77" s="101"/>
      <c r="K77" s="108"/>
      <c r="L77" s="101"/>
      <c r="M77" s="109"/>
      <c r="N77" s="110" t="s">
        <v>41</v>
      </c>
      <c r="O77" s="111"/>
      <c r="P77" s="111"/>
      <c r="Q77" s="112"/>
    </row>
    <row r="78" spans="1:18" s="99" customFormat="1" ht="9" customHeight="1">
      <c r="A78" s="100" t="s">
        <v>42</v>
      </c>
      <c r="B78" s="101"/>
      <c r="C78" s="124"/>
      <c r="D78" s="103">
        <v>4</v>
      </c>
      <c r="E78" s="104">
        <f>IF(D78&gt;$Q$79,,UPPER(VLOOKUP(D78,'[9]Girls Do Main Draw Prep'!$A$7:$R$23,2)))</f>
        <v>0</v>
      </c>
      <c r="F78" s="185"/>
      <c r="G78" s="185"/>
      <c r="H78" s="186"/>
      <c r="I78" s="187" t="s">
        <v>37</v>
      </c>
      <c r="J78" s="101"/>
      <c r="K78" s="108"/>
      <c r="L78" s="101"/>
      <c r="M78" s="109"/>
      <c r="N78" s="101"/>
      <c r="O78" s="108"/>
      <c r="P78" s="101"/>
      <c r="Q78" s="109"/>
    </row>
    <row r="79" spans="1:18" s="99" customFormat="1" ht="9" customHeight="1">
      <c r="A79" s="117" t="s">
        <v>44</v>
      </c>
      <c r="B79" s="115"/>
      <c r="C79" s="125"/>
      <c r="D79" s="126"/>
      <c r="E79" s="127">
        <f>IF(D78&gt;$Q$79,,UPPER(VLOOKUP(D78,'[9]Girls Do Main Draw Prep'!$A$7:$R$23,7)))</f>
        <v>0</v>
      </c>
      <c r="F79" s="188"/>
      <c r="G79" s="188"/>
      <c r="H79" s="189"/>
      <c r="I79" s="190"/>
      <c r="J79" s="115"/>
      <c r="K79" s="114"/>
      <c r="L79" s="115"/>
      <c r="M79" s="116"/>
      <c r="N79" s="115" t="str">
        <f>Q4</f>
        <v>Lamech Kevin clarke</v>
      </c>
      <c r="O79" s="114"/>
      <c r="P79" s="115"/>
      <c r="Q79" s="191">
        <f>MIN(4,'[9]Girls Do Main Draw Prep'!$V$5)</f>
        <v>2</v>
      </c>
    </row>
    <row r="80" spans="1:18" ht="15.75" customHeight="1"/>
    <row r="81" ht="9" customHeight="1"/>
  </sheetData>
  <mergeCells count="1">
    <mergeCell ref="A4:E4"/>
  </mergeCells>
  <conditionalFormatting sqref="B7 B11 B15 B19 B23 B27 B31 B35 B39 B43 B47 B51 B55 B59 B63 B67">
    <cfRule type="cellIs" dxfId="204" priority="11" stopIfTrue="1" operator="equal">
      <formula>"DA"</formula>
    </cfRule>
  </conditionalFormatting>
  <conditionalFormatting sqref="J14 L22">
    <cfRule type="expression" dxfId="203" priority="8" stopIfTrue="1">
      <formula>AND($N$1="CU",J14="Umpire")</formula>
    </cfRule>
    <cfRule type="expression" dxfId="202" priority="9" stopIfTrue="1">
      <formula>AND($N$1="CU",J14&lt;&gt;"Umpire",K14&lt;&gt;"")</formula>
    </cfRule>
    <cfRule type="expression" dxfId="201" priority="10" stopIfTrue="1">
      <formula>AND($N$1="CU",J14&lt;&gt;"Umpire")</formula>
    </cfRule>
  </conditionalFormatting>
  <conditionalFormatting sqref="L13 L29 L45 L61 N21 N53 P37 J9 J17 J25 J33 J41 J49 J57 J65">
    <cfRule type="expression" dxfId="200" priority="6" stopIfTrue="1">
      <formula>I10="as"</formula>
    </cfRule>
    <cfRule type="expression" dxfId="199" priority="7" stopIfTrue="1">
      <formula>I10="bs"</formula>
    </cfRule>
  </conditionalFormatting>
  <conditionalFormatting sqref="L14 L30 L46 L62 N22 N54 P38 J10 J18 J26 J34 J42 J50 J58 J66">
    <cfRule type="expression" dxfId="198" priority="4" stopIfTrue="1">
      <formula>I10="as"</formula>
    </cfRule>
    <cfRule type="expression" dxfId="197" priority="5" stopIfTrue="1">
      <formula>I10="bs"</formula>
    </cfRule>
  </conditionalFormatting>
  <conditionalFormatting sqref="I10 I18 I26 I34 I42 I50 I58 I66 K62 K46 K30 K14 M22 M54 O38">
    <cfRule type="expression" dxfId="196" priority="3" stopIfTrue="1">
      <formula>$N$1="CU"</formula>
    </cfRule>
  </conditionalFormatting>
  <conditionalFormatting sqref="E7 E11 E15 E19 E23 E27 E31 E35 E39 E43 E47 E51 E55 E59 E63 E67">
    <cfRule type="cellIs" dxfId="195" priority="2" stopIfTrue="1" operator="equal">
      <formula>"Bye"</formula>
    </cfRule>
  </conditionalFormatting>
  <conditionalFormatting sqref="D7 D11 D15 D19 D23 D27 D31 D35 D39 D43 D47 D51 D55 D59 D63 D67">
    <cfRule type="cellIs" dxfId="194" priority="1" stopIfTrue="1" operator="lessThan">
      <formula>5</formula>
    </cfRule>
  </conditionalFormatting>
  <dataValidations count="1">
    <dataValidation type="list" allowBlank="1" showInputMessage="1" sqref="H10 H42 H18 H58 H26 H50 H34 H66 J62 J46 L54 N38 J30 L22 J14">
      <formula1>$T$7:$T$16</formula1>
    </dataValidation>
  </dataValidations>
  <printOptions horizontalCentered="1"/>
  <pageMargins left="0.35" right="0.35" top="0.39" bottom="0.39" header="0" footer="0"/>
  <pageSetup paperSize="9" scale="99" orientation="portrait" horizontalDpi="4294967293" verticalDpi="4294967293"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sheetPr codeName="Sheet39">
    <tabColor rgb="FF7030A0"/>
    <pageSetUpPr fitToPage="1"/>
  </sheetPr>
  <dimension ref="A1:T49"/>
  <sheetViews>
    <sheetView showGridLines="0" showZeros="0" workbookViewId="0">
      <selection activeCell="V22" sqref="V22"/>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9" max="19" width="8.7109375" customWidth="1"/>
    <col min="20" max="20" width="8.85546875" hidden="1" customWidth="1"/>
    <col min="21" max="21" width="5.7109375" customWidth="1"/>
  </cols>
  <sheetData>
    <row r="1" spans="1:20" s="6" customFormat="1" ht="52.5" customHeight="1">
      <c r="A1" s="1">
        <f>'[6]Week SetUp'!$A$6</f>
        <v>0</v>
      </c>
      <c r="B1" s="137"/>
      <c r="I1" s="138"/>
      <c r="J1" s="139"/>
      <c r="K1" s="139"/>
      <c r="L1" s="140"/>
      <c r="M1" s="138"/>
      <c r="N1" s="138"/>
      <c r="O1" s="138"/>
      <c r="Q1" s="138"/>
    </row>
    <row r="2" spans="1:20" s="11" customFormat="1" ht="27.75" customHeight="1">
      <c r="A2" s="7"/>
      <c r="B2" s="7"/>
      <c r="C2" s="7"/>
      <c r="D2" s="7"/>
      <c r="E2" s="7"/>
      <c r="F2" s="192" t="s">
        <v>480</v>
      </c>
      <c r="G2" s="192"/>
      <c r="H2" s="192"/>
      <c r="I2" s="193"/>
      <c r="J2" s="139"/>
      <c r="K2" s="139"/>
      <c r="L2" s="139"/>
      <c r="M2" s="133"/>
      <c r="O2" s="133"/>
      <c r="Q2" s="133"/>
    </row>
    <row r="3" spans="1:20" s="20" customFormat="1" ht="10.5" customHeight="1">
      <c r="A3" s="249" t="s">
        <v>1</v>
      </c>
      <c r="B3" s="249"/>
      <c r="C3" s="249"/>
      <c r="D3" s="249"/>
      <c r="E3" s="249"/>
      <c r="F3" s="249"/>
      <c r="G3" s="249"/>
      <c r="H3" s="249"/>
      <c r="I3" s="250"/>
      <c r="J3" s="251"/>
      <c r="K3" s="18"/>
      <c r="L3" s="251"/>
      <c r="M3" s="250"/>
      <c r="N3" s="249"/>
      <c r="O3" s="250"/>
      <c r="P3" s="249"/>
      <c r="Q3" s="253" t="s">
        <v>70</v>
      </c>
    </row>
    <row r="4" spans="1:20" s="25" customFormat="1" ht="11.25" customHeight="1" thickBot="1">
      <c r="A4" s="527" t="str">
        <f>'[6]Week SetUp'!$A$10</f>
        <v>12th-18th December 2014</v>
      </c>
      <c r="B4" s="527"/>
      <c r="C4" s="527"/>
      <c r="D4" s="527"/>
      <c r="E4" s="527"/>
      <c r="F4" s="24">
        <f>'[6]Week SetUp'!$C$10</f>
        <v>0</v>
      </c>
      <c r="G4" s="142"/>
      <c r="H4" s="141"/>
      <c r="I4" s="143"/>
      <c r="J4" s="22">
        <f>'[6]Week SetUp'!$D$10</f>
        <v>0</v>
      </c>
      <c r="K4" s="21"/>
      <c r="L4" s="23"/>
      <c r="M4" s="143"/>
      <c r="N4" s="247"/>
      <c r="O4" s="248"/>
      <c r="P4" s="247"/>
      <c r="Q4" s="246" t="str">
        <f>'[6]Week SetUp'!$E$10</f>
        <v>Lamech Kevin Clarke</v>
      </c>
      <c r="R4" s="178"/>
    </row>
    <row r="5" spans="1:20" s="20" customFormat="1" ht="12">
      <c r="A5" s="145"/>
      <c r="B5" s="489" t="s">
        <v>4</v>
      </c>
      <c r="C5" s="489" t="str">
        <f>IF(OR(F2="Week 3",F2="Masters"),"CP","Rank")</f>
        <v>Rank</v>
      </c>
      <c r="D5" s="489" t="s">
        <v>6</v>
      </c>
      <c r="E5" s="490" t="s">
        <v>7</v>
      </c>
      <c r="F5" s="490" t="s">
        <v>8</v>
      </c>
      <c r="G5" s="490"/>
      <c r="H5" s="490"/>
      <c r="I5" s="490"/>
      <c r="J5" s="489" t="s">
        <v>10</v>
      </c>
      <c r="K5" s="491"/>
      <c r="L5" s="489" t="s">
        <v>11</v>
      </c>
      <c r="M5" s="491"/>
      <c r="N5" s="489" t="s">
        <v>49</v>
      </c>
      <c r="O5" s="491"/>
      <c r="P5" s="489"/>
      <c r="Q5" s="492"/>
    </row>
    <row r="6" spans="1:20" s="20" customFormat="1" ht="3.75" customHeight="1" thickBot="1">
      <c r="A6" s="147"/>
      <c r="B6" s="30"/>
      <c r="C6" s="30"/>
      <c r="D6" s="30"/>
      <c r="E6" s="148"/>
      <c r="F6" s="148"/>
      <c r="G6" s="149"/>
      <c r="H6" s="148"/>
      <c r="I6" s="150"/>
      <c r="J6" s="30"/>
      <c r="K6" s="150"/>
      <c r="L6" s="30"/>
      <c r="M6" s="150"/>
      <c r="N6" s="30"/>
      <c r="O6" s="150"/>
      <c r="P6" s="30"/>
      <c r="Q6" s="151"/>
    </row>
    <row r="7" spans="1:20" s="46" customFormat="1" ht="10.5" customHeight="1">
      <c r="A7" s="152">
        <v>1</v>
      </c>
      <c r="B7" s="36">
        <f>IF($D7="","",VLOOKUP($D7,'[6]Girls Do Main Draw Prep'!$A$7:$V$23,20))</f>
        <v>0</v>
      </c>
      <c r="C7" s="36">
        <f>IF($D7="","",VLOOKUP($D7,'[6]Girls Do Main Draw Prep'!$A$7:$V$23,21))</f>
        <v>0</v>
      </c>
      <c r="D7" s="37">
        <v>1</v>
      </c>
      <c r="E7" s="38" t="s">
        <v>495</v>
      </c>
      <c r="F7" s="38" t="str">
        <f>IF($D7="","",VLOOKUP($D7,'[6]Girls Do Main Draw Prep'!$A$7:$V$23,3))</f>
        <v>JADE</v>
      </c>
      <c r="G7" s="153"/>
      <c r="H7" s="38">
        <f>IF($D7="","",VLOOKUP($D7,'[6]Girls Do Main Draw Prep'!$A$7:$V$23,4))</f>
        <v>0</v>
      </c>
      <c r="I7" s="154"/>
      <c r="J7" s="75"/>
      <c r="K7" s="155"/>
      <c r="L7" s="75"/>
      <c r="M7" s="155"/>
      <c r="N7" s="75"/>
      <c r="O7" s="155"/>
      <c r="P7" s="75"/>
      <c r="Q7" s="42"/>
      <c r="R7" s="45"/>
      <c r="T7" s="47" t="str">
        <f>'[6]SetUp Officials'!P21</f>
        <v>Umpire</v>
      </c>
    </row>
    <row r="8" spans="1:20" s="46" customFormat="1" ht="9.6" customHeight="1">
      <c r="A8" s="156"/>
      <c r="B8" s="49"/>
      <c r="C8" s="49"/>
      <c r="D8" s="49"/>
      <c r="E8" s="38" t="str">
        <f>UPPER(IF($D7="","",VLOOKUP($D7,'[6]Girls Do Main Draw Prep'!$A$7:$V$23,7)))</f>
        <v>VALENTINE</v>
      </c>
      <c r="F8" s="38" t="str">
        <f>IF($D7="","",VLOOKUP($D7,'[6]Girls Do Main Draw Prep'!$A$7:$V$23,8))</f>
        <v>SHAUNA</v>
      </c>
      <c r="G8" s="153"/>
      <c r="H8" s="38">
        <f>IF($D7="","",VLOOKUP($D7,'[6]Girls Do Main Draw Prep'!$A$7:$V$23,9))</f>
        <v>0</v>
      </c>
      <c r="I8" s="157"/>
      <c r="J8" s="158" t="str">
        <f>IF(I8="a",E7,IF(I8="b",E9,""))</f>
        <v/>
      </c>
      <c r="K8" s="155"/>
      <c r="L8" s="75"/>
      <c r="M8" s="155"/>
      <c r="N8" s="75"/>
      <c r="O8" s="155"/>
      <c r="P8" s="75"/>
      <c r="Q8" s="42"/>
      <c r="R8" s="45"/>
      <c r="T8" s="54" t="str">
        <f>'[6]SetUp Officials'!P22</f>
        <v xml:space="preserve"> </v>
      </c>
    </row>
    <row r="9" spans="1:20" s="46" customFormat="1" ht="9.6" customHeight="1">
      <c r="A9" s="156"/>
      <c r="B9" s="49"/>
      <c r="C9" s="49"/>
      <c r="D9" s="49"/>
      <c r="E9" s="75"/>
      <c r="F9" s="75"/>
      <c r="G9" s="149"/>
      <c r="H9" s="75"/>
      <c r="I9" s="159"/>
      <c r="J9" s="160" t="str">
        <f>UPPER(IF(OR(I10="a",I10="as"),E7,IF(OR(I10="b",I10="bs"),E11,)))</f>
        <v>DE VIGNES</v>
      </c>
      <c r="K9" s="161"/>
      <c r="L9" s="75"/>
      <c r="M9" s="155"/>
      <c r="N9" s="75"/>
      <c r="O9" s="155"/>
      <c r="P9" s="75"/>
      <c r="Q9" s="42"/>
      <c r="R9" s="45"/>
      <c r="T9" s="54" t="str">
        <f>'[6]SetUp Officials'!P23</f>
        <v xml:space="preserve"> </v>
      </c>
    </row>
    <row r="10" spans="1:20" s="46" customFormat="1" ht="9.6" customHeight="1">
      <c r="A10" s="156"/>
      <c r="B10" s="49"/>
      <c r="C10" s="49"/>
      <c r="D10" s="49"/>
      <c r="E10" s="75"/>
      <c r="F10" s="75"/>
      <c r="G10" s="149"/>
      <c r="H10" s="51" t="s">
        <v>13</v>
      </c>
      <c r="I10" s="59" t="s">
        <v>50</v>
      </c>
      <c r="J10" s="162" t="str">
        <f>UPPER(IF(OR(I10="a",I10="as"),E8,IF(OR(I10="b",I10="bs"),E12,)))</f>
        <v>VALENTINE</v>
      </c>
      <c r="K10" s="163"/>
      <c r="L10" s="75"/>
      <c r="M10" s="155"/>
      <c r="N10" s="75"/>
      <c r="O10" s="155"/>
      <c r="P10" s="75"/>
      <c r="Q10" s="42"/>
      <c r="R10" s="45"/>
      <c r="T10" s="54" t="str">
        <f>'[6]SetUp Officials'!P24</f>
        <v xml:space="preserve"> </v>
      </c>
    </row>
    <row r="11" spans="1:20" s="46" customFormat="1" ht="9.6" customHeight="1">
      <c r="A11" s="156">
        <v>2</v>
      </c>
      <c r="B11" s="36">
        <f>IF($D11="","",VLOOKUP($D11,'[6]Girls Do Main Draw Prep'!$A$7:$V$23,20))</f>
        <v>0</v>
      </c>
      <c r="C11" s="36">
        <f>IF($D11="","",VLOOKUP($D11,'[6]Girls Do Main Draw Prep'!$A$7:$V$23,21))</f>
        <v>0</v>
      </c>
      <c r="D11" s="37">
        <v>8</v>
      </c>
      <c r="E11" s="36" t="str">
        <f>UPPER(IF($D11="","",VLOOKUP($D11,'[6]Girls Do Main Draw Prep'!$A$7:$V$23,2)))</f>
        <v>BYE</v>
      </c>
      <c r="F11" s="36">
        <f>IF($D11="","",VLOOKUP($D11,'[6]Girls Do Main Draw Prep'!$A$7:$V$23,3))</f>
        <v>0</v>
      </c>
      <c r="G11" s="164"/>
      <c r="H11" s="36">
        <f>IF($D11="","",VLOOKUP($D11,'[6]Girls Do Main Draw Prep'!$A$7:$V$23,4))</f>
        <v>0</v>
      </c>
      <c r="I11" s="165"/>
      <c r="J11" s="75"/>
      <c r="K11" s="166"/>
      <c r="L11" s="78"/>
      <c r="M11" s="161"/>
      <c r="N11" s="75"/>
      <c r="O11" s="155"/>
      <c r="P11" s="75"/>
      <c r="Q11" s="42"/>
      <c r="R11" s="45"/>
      <c r="T11" s="54" t="str">
        <f>'[6]SetUp Officials'!P25</f>
        <v xml:space="preserve"> </v>
      </c>
    </row>
    <row r="12" spans="1:20" s="46" customFormat="1" ht="9.6" customHeight="1">
      <c r="A12" s="156"/>
      <c r="B12" s="49"/>
      <c r="C12" s="49"/>
      <c r="D12" s="49"/>
      <c r="E12" s="36" t="str">
        <f>UPPER(IF($D11="","",VLOOKUP($D11,'[6]Girls Do Main Draw Prep'!$A$7:$V$23,7)))</f>
        <v>BYE</v>
      </c>
      <c r="F12" s="36">
        <f>IF($D11="","",VLOOKUP($D11,'[6]Girls Do Main Draw Prep'!$A$7:$V$23,8))</f>
        <v>0</v>
      </c>
      <c r="G12" s="164"/>
      <c r="H12" s="36">
        <f>IF($D11="","",VLOOKUP($D11,'[6]Girls Do Main Draw Prep'!$A$7:$V$23,9))</f>
        <v>0</v>
      </c>
      <c r="I12" s="157"/>
      <c r="J12" s="75"/>
      <c r="K12" s="166"/>
      <c r="L12" s="167"/>
      <c r="M12" s="168"/>
      <c r="N12" s="75"/>
      <c r="O12" s="155"/>
      <c r="P12" s="75"/>
      <c r="Q12" s="42"/>
      <c r="R12" s="45"/>
      <c r="T12" s="54" t="str">
        <f>'[6]SetUp Officials'!P26</f>
        <v xml:space="preserve"> </v>
      </c>
    </row>
    <row r="13" spans="1:20" s="46" customFormat="1" ht="9.6" customHeight="1">
      <c r="A13" s="156"/>
      <c r="B13" s="49"/>
      <c r="C13" s="49"/>
      <c r="D13" s="57"/>
      <c r="E13" s="75"/>
      <c r="F13" s="75"/>
      <c r="G13" s="149"/>
      <c r="H13" s="75"/>
      <c r="I13" s="169"/>
      <c r="J13" s="75"/>
      <c r="K13" s="159"/>
      <c r="L13" s="160" t="str">
        <f>UPPER(IF(OR(K14="a",K14="as"),J9,IF(OR(K14="b",K14="bs"),J17,)))</f>
        <v>FABRES</v>
      </c>
      <c r="M13" s="155"/>
      <c r="N13" s="75"/>
      <c r="O13" s="155"/>
      <c r="P13" s="75"/>
      <c r="Q13" s="42"/>
      <c r="R13" s="45"/>
      <c r="T13" s="54" t="str">
        <f>'[6]SetUp Officials'!P27</f>
        <v xml:space="preserve"> </v>
      </c>
    </row>
    <row r="14" spans="1:20" s="46" customFormat="1" ht="9.6" customHeight="1">
      <c r="A14" s="156"/>
      <c r="B14" s="49"/>
      <c r="C14" s="49"/>
      <c r="D14" s="57"/>
      <c r="E14" s="75"/>
      <c r="F14" s="75"/>
      <c r="G14" s="149"/>
      <c r="H14" s="75"/>
      <c r="I14" s="169"/>
      <c r="J14" s="51" t="s">
        <v>13</v>
      </c>
      <c r="K14" s="59" t="s">
        <v>53</v>
      </c>
      <c r="L14" s="162" t="str">
        <f>UPPER(IF(OR(K14="a",K14="as"),J10,IF(OR(K14="b",K14="bs"),J18,)))</f>
        <v>WONG</v>
      </c>
      <c r="M14" s="163"/>
      <c r="N14" s="75"/>
      <c r="O14" s="155"/>
      <c r="P14" s="75"/>
      <c r="Q14" s="42"/>
      <c r="R14" s="45"/>
      <c r="T14" s="54" t="str">
        <f>'[6]SetUp Officials'!P28</f>
        <v xml:space="preserve"> </v>
      </c>
    </row>
    <row r="15" spans="1:20" s="46" customFormat="1" ht="9.6" customHeight="1">
      <c r="A15" s="156">
        <v>3</v>
      </c>
      <c r="B15" s="36">
        <f>IF($D15="","",VLOOKUP($D15,'[6]Girls Do Main Draw Prep'!$A$7:$V$23,20))</f>
        <v>0</v>
      </c>
      <c r="C15" s="36">
        <f>IF($D15="","",VLOOKUP($D15,'[6]Girls Do Main Draw Prep'!$A$7:$V$23,21))</f>
        <v>0</v>
      </c>
      <c r="D15" s="37">
        <v>5</v>
      </c>
      <c r="E15" s="36" t="str">
        <f>UPPER(IF($D15="","",VLOOKUP($D15,'[6]Girls Do Main Draw Prep'!$A$7:$V$23,2)))</f>
        <v>FABRES</v>
      </c>
      <c r="F15" s="36" t="str">
        <f>IF($D15="","",VLOOKUP($D15,'[6]Girls Do Main Draw Prep'!$A$7:$V$23,3))</f>
        <v>HALEIGH</v>
      </c>
      <c r="G15" s="164"/>
      <c r="H15" s="36">
        <f>IF($D15="","",VLOOKUP($D15,'[6]Girls Do Main Draw Prep'!$A$7:$V$23,4))</f>
        <v>0</v>
      </c>
      <c r="I15" s="154"/>
      <c r="J15" s="75"/>
      <c r="K15" s="166"/>
      <c r="L15" s="75" t="s">
        <v>221</v>
      </c>
      <c r="M15" s="166"/>
      <c r="N15" s="78"/>
      <c r="O15" s="155"/>
      <c r="P15" s="75"/>
      <c r="Q15" s="42"/>
      <c r="R15" s="45"/>
      <c r="T15" s="54" t="str">
        <f>'[6]SetUp Officials'!P29</f>
        <v xml:space="preserve"> </v>
      </c>
    </row>
    <row r="16" spans="1:20" s="46" customFormat="1" ht="9.6" customHeight="1" thickBot="1">
      <c r="A16" s="156"/>
      <c r="B16" s="49"/>
      <c r="C16" s="49"/>
      <c r="D16" s="49"/>
      <c r="E16" s="36" t="str">
        <f>UPPER(IF($D15="","",VLOOKUP($D15,'[6]Girls Do Main Draw Prep'!$A$7:$V$23,7)))</f>
        <v>WONG</v>
      </c>
      <c r="F16" s="36" t="str">
        <f>IF($D15="","",VLOOKUP($D15,'[6]Girls Do Main Draw Prep'!$A$7:$V$23,8))</f>
        <v>CAMERON</v>
      </c>
      <c r="G16" s="164"/>
      <c r="H16" s="36">
        <f>IF($D15="","",VLOOKUP($D15,'[6]Girls Do Main Draw Prep'!$A$7:$V$23,9))</f>
        <v>0</v>
      </c>
      <c r="I16" s="157"/>
      <c r="J16" s="158" t="str">
        <f>IF(I16="a",E15,IF(I16="b",E17,""))</f>
        <v/>
      </c>
      <c r="K16" s="166"/>
      <c r="L16" s="75"/>
      <c r="M16" s="166"/>
      <c r="N16" s="75"/>
      <c r="O16" s="155"/>
      <c r="P16" s="75"/>
      <c r="Q16" s="42"/>
      <c r="R16" s="45"/>
      <c r="T16" s="70" t="str">
        <f>'[6]SetUp Officials'!P30</f>
        <v>None</v>
      </c>
    </row>
    <row r="17" spans="1:18" s="46" customFormat="1" ht="9.6" customHeight="1">
      <c r="A17" s="156"/>
      <c r="B17" s="49"/>
      <c r="C17" s="49"/>
      <c r="D17" s="57"/>
      <c r="E17" s="75"/>
      <c r="F17" s="75"/>
      <c r="G17" s="149"/>
      <c r="H17" s="75"/>
      <c r="I17" s="159"/>
      <c r="J17" s="160" t="str">
        <f>UPPER(IF(OR(I18="a",I18="as"),E15,IF(OR(I18="b",I18="bs"),E19,)))</f>
        <v>FABRES</v>
      </c>
      <c r="K17" s="170"/>
      <c r="L17" s="75"/>
      <c r="M17" s="166"/>
      <c r="N17" s="75"/>
      <c r="O17" s="155"/>
      <c r="P17" s="75"/>
      <c r="Q17" s="42"/>
      <c r="R17" s="45"/>
    </row>
    <row r="18" spans="1:18" s="46" customFormat="1" ht="9.6" customHeight="1">
      <c r="A18" s="156"/>
      <c r="B18" s="49"/>
      <c r="C18" s="49"/>
      <c r="D18" s="57"/>
      <c r="E18" s="75"/>
      <c r="F18" s="75"/>
      <c r="G18" s="149"/>
      <c r="H18" s="51" t="s">
        <v>13</v>
      </c>
      <c r="I18" s="59" t="s">
        <v>54</v>
      </c>
      <c r="J18" s="162" t="str">
        <f>UPPER(IF(OR(I18="a",I18="as"),E16,IF(OR(I18="b",I18="bs"),E20,)))</f>
        <v>WONG</v>
      </c>
      <c r="K18" s="157"/>
      <c r="L18" s="75"/>
      <c r="M18" s="166"/>
      <c r="N18" s="75"/>
      <c r="O18" s="155"/>
      <c r="P18" s="75"/>
      <c r="Q18" s="42"/>
      <c r="R18" s="45"/>
    </row>
    <row r="19" spans="1:18" s="46" customFormat="1" ht="9.6" customHeight="1">
      <c r="A19" s="156">
        <v>4</v>
      </c>
      <c r="B19" s="36">
        <f>IF($D19="","",VLOOKUP($D19,'[6]Girls Do Main Draw Prep'!$A$7:$V$23,20))</f>
        <v>0</v>
      </c>
      <c r="C19" s="36">
        <f>IF($D19="","",VLOOKUP($D19,'[6]Girls Do Main Draw Prep'!$A$7:$V$23,21))</f>
        <v>0</v>
      </c>
      <c r="D19" s="37">
        <v>8</v>
      </c>
      <c r="E19" s="36" t="str">
        <f>UPPER(IF($D19="","",VLOOKUP($D19,'[6]Girls Do Main Draw Prep'!$A$7:$V$23,2)))</f>
        <v>BYE</v>
      </c>
      <c r="F19" s="36">
        <f>IF($D19="","",VLOOKUP($D19,'[6]Girls Do Main Draw Prep'!$A$7:$V$23,3))</f>
        <v>0</v>
      </c>
      <c r="G19" s="164"/>
      <c r="H19" s="36">
        <f>IF($D19="","",VLOOKUP($D19,'[6]Girls Do Main Draw Prep'!$A$7:$V$23,4))</f>
        <v>0</v>
      </c>
      <c r="I19" s="165"/>
      <c r="J19" s="75"/>
      <c r="K19" s="155"/>
      <c r="L19" s="78"/>
      <c r="M19" s="170"/>
      <c r="N19" s="75"/>
      <c r="O19" s="155"/>
      <c r="P19" s="75"/>
      <c r="Q19" s="42"/>
      <c r="R19" s="45"/>
    </row>
    <row r="20" spans="1:18" s="46" customFormat="1" ht="9.6" customHeight="1">
      <c r="A20" s="156"/>
      <c r="B20" s="49"/>
      <c r="C20" s="49"/>
      <c r="D20" s="49"/>
      <c r="E20" s="36" t="str">
        <f>UPPER(IF($D19="","",VLOOKUP($D19,'[6]Girls Do Main Draw Prep'!$A$7:$V$23,7)))</f>
        <v>BYE</v>
      </c>
      <c r="F20" s="36">
        <f>IF($D19="","",VLOOKUP($D19,'[6]Girls Do Main Draw Prep'!$A$7:$V$23,8))</f>
        <v>0</v>
      </c>
      <c r="G20" s="164"/>
      <c r="H20" s="36">
        <f>IF($D19="","",VLOOKUP($D19,'[6]Girls Do Main Draw Prep'!$A$7:$V$23,9))</f>
        <v>0</v>
      </c>
      <c r="I20" s="157"/>
      <c r="J20" s="75"/>
      <c r="K20" s="155"/>
      <c r="L20" s="167"/>
      <c r="M20" s="171"/>
      <c r="N20" s="75"/>
      <c r="O20" s="155"/>
      <c r="P20" s="75"/>
      <c r="Q20" s="42"/>
      <c r="R20" s="45"/>
    </row>
    <row r="21" spans="1:18" s="46" customFormat="1" ht="9.6" customHeight="1">
      <c r="A21" s="156"/>
      <c r="B21" s="49"/>
      <c r="C21" s="49"/>
      <c r="D21" s="49"/>
      <c r="E21" s="75"/>
      <c r="F21" s="75"/>
      <c r="G21" s="149"/>
      <c r="H21" s="75"/>
      <c r="I21" s="169"/>
      <c r="J21" s="75"/>
      <c r="K21" s="155"/>
      <c r="L21" s="75"/>
      <c r="M21" s="159"/>
      <c r="N21" s="160" t="str">
        <f>UPPER(IF(OR(M22="a",M22="as"),L13,IF(OR(M22="b",M22="bs"),L29,)))</f>
        <v>CARRINGTON</v>
      </c>
      <c r="O21" s="155"/>
      <c r="P21" s="75"/>
      <c r="Q21" s="42"/>
      <c r="R21" s="45"/>
    </row>
    <row r="22" spans="1:18" s="46" customFormat="1" ht="9.6" customHeight="1">
      <c r="A22" s="156"/>
      <c r="B22" s="49"/>
      <c r="C22" s="49"/>
      <c r="D22" s="49"/>
      <c r="E22" s="75"/>
      <c r="F22" s="75"/>
      <c r="G22" s="149"/>
      <c r="H22" s="75"/>
      <c r="I22" s="169"/>
      <c r="J22" s="75"/>
      <c r="K22" s="155"/>
      <c r="L22" s="51" t="s">
        <v>13</v>
      </c>
      <c r="M22" s="59" t="s">
        <v>53</v>
      </c>
      <c r="N22" s="162" t="str">
        <f>UPPER(IF(OR(M22="a",M22="as"),L14,IF(OR(M22="b",M22="bs"),L30,)))</f>
        <v>DRUMMOND</v>
      </c>
      <c r="O22" s="163"/>
      <c r="P22" s="75"/>
      <c r="Q22" s="42"/>
      <c r="R22" s="45"/>
    </row>
    <row r="23" spans="1:18" s="46" customFormat="1" ht="9.6" customHeight="1">
      <c r="A23" s="152">
        <v>5</v>
      </c>
      <c r="B23" s="36">
        <f>IF($D23="","",VLOOKUP($D23,'[6]Girls Do Main Draw Prep'!$A$7:$V$23,20))</f>
        <v>0</v>
      </c>
      <c r="C23" s="36">
        <f>IF($D23="","",VLOOKUP($D23,'[6]Girls Do Main Draw Prep'!$A$7:$V$23,21))</f>
        <v>0</v>
      </c>
      <c r="D23" s="37">
        <v>3</v>
      </c>
      <c r="E23" s="38" t="str">
        <f>UPPER(IF($D23="","",VLOOKUP($D23,'[6]Girls Do Main Draw Prep'!$A$7:$V$23,2)))</f>
        <v>CARRINGTON</v>
      </c>
      <c r="F23" s="38" t="str">
        <f>IF($D23="","",VLOOKUP($D23,'[6]Girls Do Main Draw Prep'!$A$7:$V$23,3))</f>
        <v>ELLA</v>
      </c>
      <c r="G23" s="153"/>
      <c r="H23" s="38">
        <f>IF($D23="","",VLOOKUP($D23,'[6]Girls Do Main Draw Prep'!$A$7:$V$23,4))</f>
        <v>0</v>
      </c>
      <c r="I23" s="154"/>
      <c r="J23" s="75"/>
      <c r="K23" s="155"/>
      <c r="L23" s="75"/>
      <c r="M23" s="166"/>
      <c r="N23" s="75" t="s">
        <v>222</v>
      </c>
      <c r="O23" s="194"/>
      <c r="P23" s="195"/>
      <c r="Q23" s="42"/>
      <c r="R23" s="45"/>
    </row>
    <row r="24" spans="1:18" s="46" customFormat="1" ht="9.6" customHeight="1">
      <c r="A24" s="156"/>
      <c r="B24" s="49"/>
      <c r="C24" s="49"/>
      <c r="D24" s="49"/>
      <c r="E24" s="38" t="str">
        <f>UPPER(IF($D23="","",VLOOKUP($D23,'[6]Girls Do Main Draw Prep'!$A$7:$V$23,7)))</f>
        <v>DRUMMOND</v>
      </c>
      <c r="F24" s="38" t="str">
        <f>IF($D23="","",VLOOKUP($D23,'[6]Girls Do Main Draw Prep'!$A$7:$V$23,8))</f>
        <v>CAI</v>
      </c>
      <c r="G24" s="153"/>
      <c r="H24" s="38">
        <f>IF($D23="","",VLOOKUP($D23,'[6]Girls Do Main Draw Prep'!$A$7:$V$23,9))</f>
        <v>0</v>
      </c>
      <c r="I24" s="157"/>
      <c r="J24" s="158" t="str">
        <f>IF(I24="a",E23,IF(I24="b",E25,""))</f>
        <v/>
      </c>
      <c r="K24" s="155"/>
      <c r="L24" s="75"/>
      <c r="M24" s="166"/>
      <c r="N24" s="75"/>
      <c r="O24" s="194"/>
      <c r="P24" s="195"/>
      <c r="Q24" s="42"/>
      <c r="R24" s="45"/>
    </row>
    <row r="25" spans="1:18" s="46" customFormat="1" ht="9.6" customHeight="1">
      <c r="A25" s="156"/>
      <c r="B25" s="49"/>
      <c r="C25" s="49"/>
      <c r="D25" s="49"/>
      <c r="E25" s="75"/>
      <c r="F25" s="75"/>
      <c r="G25" s="149"/>
      <c r="H25" s="75"/>
      <c r="I25" s="159"/>
      <c r="J25" s="160" t="str">
        <f>UPPER(IF(OR(I26="a",I26="as"),E23,IF(OR(I26="b",I26="bs"),E27,)))</f>
        <v>CARRINGTON</v>
      </c>
      <c r="K25" s="161"/>
      <c r="L25" s="75"/>
      <c r="M25" s="166"/>
      <c r="N25" s="75"/>
      <c r="O25" s="194"/>
      <c r="P25" s="195"/>
      <c r="Q25" s="42"/>
      <c r="R25" s="45"/>
    </row>
    <row r="26" spans="1:18" s="46" customFormat="1" ht="9.6" customHeight="1">
      <c r="A26" s="156"/>
      <c r="B26" s="49"/>
      <c r="C26" s="49"/>
      <c r="D26" s="49"/>
      <c r="E26" s="75"/>
      <c r="F26" s="75"/>
      <c r="G26" s="149"/>
      <c r="H26" s="51" t="s">
        <v>13</v>
      </c>
      <c r="I26" s="59" t="s">
        <v>54</v>
      </c>
      <c r="J26" s="162" t="str">
        <f>UPPER(IF(OR(I26="a",I26="as"),E24,IF(OR(I26="b",I26="bs"),E28,)))</f>
        <v>DRUMMOND</v>
      </c>
      <c r="K26" s="163"/>
      <c r="L26" s="75"/>
      <c r="M26" s="166"/>
      <c r="N26" s="75"/>
      <c r="O26" s="194"/>
      <c r="P26" s="195"/>
      <c r="Q26" s="42"/>
      <c r="R26" s="45"/>
    </row>
    <row r="27" spans="1:18" s="46" customFormat="1" ht="9.6" customHeight="1">
      <c r="A27" s="156">
        <v>6</v>
      </c>
      <c r="B27" s="36">
        <f>IF($D27="","",VLOOKUP($D27,'[6]Girls Do Main Draw Prep'!$A$7:$V$23,20))</f>
        <v>0</v>
      </c>
      <c r="C27" s="36">
        <f>IF($D27="","",VLOOKUP($D27,'[6]Girls Do Main Draw Prep'!$A$7:$V$23,21))</f>
        <v>0</v>
      </c>
      <c r="D27" s="37">
        <v>4</v>
      </c>
      <c r="E27" s="36" t="str">
        <f>UPPER(IF($D27="","",VLOOKUP($D27,'[6]Girls Do Main Draw Prep'!$A$7:$V$23,2)))</f>
        <v>READY</v>
      </c>
      <c r="F27" s="36" t="str">
        <f>IF($D27="","",VLOOKUP($D27,'[6]Girls Do Main Draw Prep'!$A$7:$V$23,3))</f>
        <v>CHARLOTTE</v>
      </c>
      <c r="G27" s="164"/>
      <c r="H27" s="36">
        <f>IF($D27="","",VLOOKUP($D27,'[6]Girls Do Main Draw Prep'!$A$7:$V$23,4))</f>
        <v>0</v>
      </c>
      <c r="I27" s="165"/>
      <c r="J27" s="75" t="s">
        <v>15</v>
      </c>
      <c r="K27" s="166"/>
      <c r="L27" s="78"/>
      <c r="M27" s="170"/>
      <c r="N27" s="75"/>
      <c r="O27" s="194"/>
      <c r="P27" s="195"/>
      <c r="Q27" s="42"/>
      <c r="R27" s="45"/>
    </row>
    <row r="28" spans="1:18" s="46" customFormat="1" ht="9.6" customHeight="1">
      <c r="A28" s="156"/>
      <c r="B28" s="49"/>
      <c r="C28" s="49"/>
      <c r="D28" s="49"/>
      <c r="E28" s="36" t="str">
        <f>UPPER(IF($D27="","",VLOOKUP($D27,'[6]Girls Do Main Draw Prep'!$A$7:$V$23,7)))</f>
        <v>SMITH</v>
      </c>
      <c r="F28" s="36" t="str">
        <f>IF($D27="","",VLOOKUP($D27,'[6]Girls Do Main Draw Prep'!$A$7:$V$23,8))</f>
        <v>AYASHA</v>
      </c>
      <c r="G28" s="164"/>
      <c r="H28" s="36">
        <f>IF($D27="","",VLOOKUP($D27,'[6]Girls Do Main Draw Prep'!$A$7:$V$23,9))</f>
        <v>0</v>
      </c>
      <c r="I28" s="157"/>
      <c r="J28" s="75"/>
      <c r="K28" s="166"/>
      <c r="L28" s="167"/>
      <c r="M28" s="171"/>
      <c r="N28" s="75"/>
      <c r="O28" s="194"/>
      <c r="P28" s="195"/>
      <c r="Q28" s="42"/>
      <c r="R28" s="45"/>
    </row>
    <row r="29" spans="1:18" s="46" customFormat="1" ht="9.6" customHeight="1">
      <c r="A29" s="156"/>
      <c r="B29" s="49"/>
      <c r="C29" s="49"/>
      <c r="D29" s="57"/>
      <c r="E29" s="75"/>
      <c r="F29" s="75"/>
      <c r="G29" s="149"/>
      <c r="H29" s="75"/>
      <c r="I29" s="169"/>
      <c r="J29" s="75"/>
      <c r="K29" s="159"/>
      <c r="L29" s="160" t="str">
        <f>UPPER(IF(OR(K30="a",K30="as"),J25,IF(OR(K30="b",K30="bs"),J33,)))</f>
        <v>CARRINGTON</v>
      </c>
      <c r="M29" s="166"/>
      <c r="N29" s="75"/>
      <c r="O29" s="194"/>
      <c r="P29" s="195"/>
      <c r="Q29" s="42"/>
      <c r="R29" s="45"/>
    </row>
    <row r="30" spans="1:18" s="46" customFormat="1" ht="9.6" customHeight="1">
      <c r="A30" s="156"/>
      <c r="B30" s="49"/>
      <c r="C30" s="49"/>
      <c r="D30" s="57"/>
      <c r="E30" s="75"/>
      <c r="F30" s="75"/>
      <c r="G30" s="149"/>
      <c r="H30" s="75"/>
      <c r="I30" s="169"/>
      <c r="J30" s="51" t="s">
        <v>13</v>
      </c>
      <c r="K30" s="59" t="s">
        <v>54</v>
      </c>
      <c r="L30" s="162" t="str">
        <f>UPPER(IF(OR(K30="a",K30="as"),J26,IF(OR(K30="b",K30="bs"),J34,)))</f>
        <v>DRUMMOND</v>
      </c>
      <c r="M30" s="157"/>
      <c r="N30" s="75"/>
      <c r="O30" s="194"/>
      <c r="P30" s="195"/>
      <c r="Q30" s="42"/>
      <c r="R30" s="45"/>
    </row>
    <row r="31" spans="1:18" s="46" customFormat="1" ht="9.6" customHeight="1">
      <c r="A31" s="156">
        <v>7</v>
      </c>
      <c r="B31" s="36">
        <f>IF($D31="","",VLOOKUP($D31,'[6]Girls Do Main Draw Prep'!$A$7:$V$23,20))</f>
        <v>0</v>
      </c>
      <c r="C31" s="36">
        <f>IF($D31="","",VLOOKUP($D31,'[6]Girls Do Main Draw Prep'!$A$7:$V$23,21))</f>
        <v>0</v>
      </c>
      <c r="D31" s="37">
        <v>8</v>
      </c>
      <c r="E31" s="36" t="str">
        <f>UPPER(IF($D31="","",VLOOKUP($D31,'[6]Girls Do Main Draw Prep'!$A$7:$V$23,2)))</f>
        <v>BYE</v>
      </c>
      <c r="F31" s="36">
        <f>IF($D31="","",VLOOKUP($D31,'[6]Girls Do Main Draw Prep'!$A$7:$V$23,3))</f>
        <v>0</v>
      </c>
      <c r="G31" s="164"/>
      <c r="H31" s="36">
        <f>IF($D31="","",VLOOKUP($D31,'[6]Girls Do Main Draw Prep'!$A$7:$V$23,4))</f>
        <v>0</v>
      </c>
      <c r="I31" s="154"/>
      <c r="J31" s="75"/>
      <c r="K31" s="166"/>
      <c r="L31" s="75" t="s">
        <v>200</v>
      </c>
      <c r="M31" s="155"/>
      <c r="N31" s="78"/>
      <c r="O31" s="194"/>
      <c r="P31" s="195"/>
      <c r="Q31" s="42"/>
      <c r="R31" s="45"/>
    </row>
    <row r="32" spans="1:18" s="46" customFormat="1" ht="9.6" customHeight="1">
      <c r="A32" s="156"/>
      <c r="B32" s="49"/>
      <c r="C32" s="49"/>
      <c r="D32" s="49"/>
      <c r="E32" s="36" t="str">
        <f>UPPER(IF($D31="","",VLOOKUP($D31,'[6]Girls Do Main Draw Prep'!$A$7:$V$23,7)))</f>
        <v>BYE</v>
      </c>
      <c r="F32" s="36">
        <f>IF($D31="","",VLOOKUP($D31,'[6]Girls Do Main Draw Prep'!$A$7:$V$23,8))</f>
        <v>0</v>
      </c>
      <c r="G32" s="164"/>
      <c r="H32" s="36">
        <f>IF($D31="","",VLOOKUP($D31,'[6]Girls Do Main Draw Prep'!$A$7:$V$23,9))</f>
        <v>0</v>
      </c>
      <c r="I32" s="157"/>
      <c r="J32" s="158" t="str">
        <f>IF(I32="a",E31,IF(I32="b",E33,""))</f>
        <v/>
      </c>
      <c r="K32" s="166"/>
      <c r="L32" s="75"/>
      <c r="M32" s="155"/>
      <c r="N32" s="75"/>
      <c r="O32" s="194"/>
      <c r="P32" s="195"/>
      <c r="Q32" s="42"/>
      <c r="R32" s="45"/>
    </row>
    <row r="33" spans="1:18" s="46" customFormat="1" ht="9.6" customHeight="1">
      <c r="A33" s="156"/>
      <c r="B33" s="49"/>
      <c r="C33" s="49"/>
      <c r="D33" s="57"/>
      <c r="E33" s="75"/>
      <c r="F33" s="75"/>
      <c r="G33" s="149"/>
      <c r="H33" s="75"/>
      <c r="I33" s="159"/>
      <c r="J33" s="160" t="str">
        <f>UPPER(IF(OR(I34="a",I34="as"),E31,IF(OR(I34="b",I34="bs"),E35,)))</f>
        <v>BOOS</v>
      </c>
      <c r="K33" s="170"/>
      <c r="L33" s="75"/>
      <c r="M33" s="155"/>
      <c r="N33" s="75"/>
      <c r="O33" s="194"/>
      <c r="P33" s="195"/>
      <c r="Q33" s="42"/>
      <c r="R33" s="45"/>
    </row>
    <row r="34" spans="1:18" s="46" customFormat="1" ht="9.6" customHeight="1">
      <c r="A34" s="156"/>
      <c r="B34" s="49"/>
      <c r="C34" s="49"/>
      <c r="D34" s="57"/>
      <c r="E34" s="75"/>
      <c r="F34" s="75"/>
      <c r="G34" s="149"/>
      <c r="H34" s="51" t="s">
        <v>13</v>
      </c>
      <c r="I34" s="59" t="s">
        <v>65</v>
      </c>
      <c r="J34" s="162" t="str">
        <f>UPPER(IF(OR(I34="a",I34="as"),E32,IF(OR(I34="b",I34="bs"),E36,)))</f>
        <v>MACKENZIE</v>
      </c>
      <c r="K34" s="157"/>
      <c r="L34" s="75"/>
      <c r="M34" s="155"/>
      <c r="N34" s="75"/>
      <c r="O34" s="194"/>
      <c r="P34" s="195"/>
      <c r="Q34" s="42"/>
      <c r="R34" s="45"/>
    </row>
    <row r="35" spans="1:18" s="46" customFormat="1" ht="9.6" customHeight="1">
      <c r="A35" s="156">
        <v>8</v>
      </c>
      <c r="B35" s="36">
        <f>IF($D35="","",VLOOKUP($D35,'[6]Girls Do Main Draw Prep'!$A$7:$V$23,20))</f>
        <v>0</v>
      </c>
      <c r="C35" s="36">
        <f>IF($D35="","",VLOOKUP($D35,'[6]Girls Do Main Draw Prep'!$A$7:$V$23,21))</f>
        <v>0</v>
      </c>
      <c r="D35" s="37">
        <v>2</v>
      </c>
      <c r="E35" s="36" t="str">
        <f>UPPER(IF($D35="","",VLOOKUP($D35,'[6]Girls Do Main Draw Prep'!$A$7:$V$23,2)))</f>
        <v>BOOS</v>
      </c>
      <c r="F35" s="36" t="str">
        <f>IF($D35="","",VLOOKUP($D35,'[6]Girls Do Main Draw Prep'!$A$7:$V$23,3))</f>
        <v>GEORGINA</v>
      </c>
      <c r="G35" s="164"/>
      <c r="H35" s="36">
        <f>IF($D35="","",VLOOKUP($D35,'[6]Girls Do Main Draw Prep'!$A$7:$V$23,4))</f>
        <v>0</v>
      </c>
      <c r="I35" s="165"/>
      <c r="J35" s="75"/>
      <c r="K35" s="155"/>
      <c r="L35" s="78"/>
      <c r="M35" s="161"/>
      <c r="N35" s="75"/>
      <c r="O35" s="194"/>
      <c r="P35" s="195"/>
      <c r="Q35" s="42"/>
      <c r="R35" s="45"/>
    </row>
    <row r="36" spans="1:18" s="46" customFormat="1" ht="9.6" customHeight="1">
      <c r="A36" s="156"/>
      <c r="B36" s="49"/>
      <c r="C36" s="49"/>
      <c r="D36" s="49"/>
      <c r="E36" s="36" t="str">
        <f>UPPER(IF($D35="","",VLOOKUP($D35,'[6]Girls Do Main Draw Prep'!$A$7:$V$23,7)))</f>
        <v>MACKENZIE</v>
      </c>
      <c r="F36" s="36" t="str">
        <f>IF($D35="","",VLOOKUP($D35,'[6]Girls Do Main Draw Prep'!$A$7:$V$23,8))</f>
        <v>GABRIELLE</v>
      </c>
      <c r="G36" s="164"/>
      <c r="H36" s="36">
        <f>IF($D35="","",VLOOKUP($D35,'[6]Girls Do Main Draw Prep'!$A$7:$V$23,9))</f>
        <v>0</v>
      </c>
      <c r="I36" s="157"/>
      <c r="J36" s="75"/>
      <c r="K36" s="155"/>
      <c r="L36" s="167"/>
      <c r="M36" s="168"/>
      <c r="N36" s="75"/>
      <c r="O36" s="194"/>
      <c r="P36" s="195"/>
      <c r="Q36" s="42"/>
      <c r="R36" s="45"/>
    </row>
    <row r="37" spans="1:18" s="46" customFormat="1" ht="9.6" customHeight="1">
      <c r="A37" s="156"/>
      <c r="B37" s="49"/>
      <c r="C37" s="49"/>
      <c r="D37" s="57"/>
      <c r="E37" s="75"/>
      <c r="F37" s="75"/>
      <c r="G37" s="149"/>
      <c r="H37" s="75"/>
      <c r="I37" s="169"/>
      <c r="J37" s="75"/>
      <c r="K37" s="155"/>
      <c r="L37" s="75"/>
      <c r="M37" s="155"/>
      <c r="N37" s="155"/>
      <c r="O37" s="196"/>
      <c r="P37" s="197"/>
      <c r="Q37" s="172"/>
      <c r="R37" s="45"/>
    </row>
    <row r="38" spans="1:18" s="86" customFormat="1" ht="6" customHeight="1">
      <c r="A38" s="179"/>
      <c r="B38" s="180"/>
      <c r="C38" s="180"/>
      <c r="D38" s="181"/>
      <c r="E38" s="76"/>
      <c r="F38" s="76"/>
      <c r="G38" s="183"/>
      <c r="H38" s="76"/>
      <c r="I38" s="182"/>
      <c r="J38" s="43"/>
      <c r="K38" s="44"/>
      <c r="L38" s="83"/>
      <c r="M38" s="84"/>
      <c r="N38" s="83"/>
      <c r="O38" s="84"/>
      <c r="P38" s="83"/>
      <c r="Q38" s="84"/>
      <c r="R38" s="85"/>
    </row>
    <row r="39" spans="1:18" s="99" customFormat="1" ht="10.5" customHeight="1">
      <c r="A39" s="87" t="s">
        <v>23</v>
      </c>
      <c r="B39" s="88"/>
      <c r="C39" s="89"/>
      <c r="D39" s="90" t="s">
        <v>24</v>
      </c>
      <c r="E39" s="91" t="s">
        <v>67</v>
      </c>
      <c r="F39" s="91"/>
      <c r="G39" s="91"/>
      <c r="H39" s="184"/>
      <c r="I39" s="91" t="s">
        <v>24</v>
      </c>
      <c r="J39" s="91" t="s">
        <v>68</v>
      </c>
      <c r="K39" s="94"/>
      <c r="L39" s="91" t="s">
        <v>27</v>
      </c>
      <c r="M39" s="95"/>
      <c r="N39" s="96" t="s">
        <v>28</v>
      </c>
      <c r="O39" s="96"/>
      <c r="P39" s="97"/>
      <c r="Q39" s="98"/>
    </row>
    <row r="40" spans="1:18" s="99" customFormat="1" ht="9" customHeight="1">
      <c r="A40" s="100" t="s">
        <v>29</v>
      </c>
      <c r="B40" s="101"/>
      <c r="C40" s="102"/>
      <c r="D40" s="103">
        <v>1</v>
      </c>
      <c r="E40" s="104" t="s">
        <v>495</v>
      </c>
      <c r="F40" s="185"/>
      <c r="G40" s="185"/>
      <c r="H40" s="186"/>
      <c r="I40" s="187" t="s">
        <v>30</v>
      </c>
      <c r="J40" s="101"/>
      <c r="K40" s="108"/>
      <c r="L40" s="101"/>
      <c r="M40" s="109"/>
      <c r="N40" s="110" t="s">
        <v>69</v>
      </c>
      <c r="O40" s="111"/>
      <c r="P40" s="111"/>
      <c r="Q40" s="112"/>
    </row>
    <row r="41" spans="1:18" s="99" customFormat="1" ht="9" customHeight="1">
      <c r="A41" s="100" t="s">
        <v>32</v>
      </c>
      <c r="B41" s="101"/>
      <c r="C41" s="102"/>
      <c r="D41" s="103"/>
      <c r="E41" s="104" t="str">
        <f>IF(D40&gt;$Q$47,,UPPER(VLOOKUP(D40,'[6]Girls Do Main Draw Prep'!$A$7:$R$23,7)))</f>
        <v>VALENTINE</v>
      </c>
      <c r="F41" s="185"/>
      <c r="G41" s="185"/>
      <c r="H41" s="186"/>
      <c r="I41" s="187"/>
      <c r="J41" s="101"/>
      <c r="K41" s="108"/>
      <c r="L41" s="101"/>
      <c r="M41" s="109"/>
      <c r="N41" s="115"/>
      <c r="O41" s="114"/>
      <c r="P41" s="115"/>
      <c r="Q41" s="116"/>
    </row>
    <row r="42" spans="1:18" s="99" customFormat="1" ht="9" customHeight="1">
      <c r="A42" s="117" t="s">
        <v>34</v>
      </c>
      <c r="B42" s="115"/>
      <c r="C42" s="118"/>
      <c r="D42" s="103">
        <v>2</v>
      </c>
      <c r="E42" s="104" t="str">
        <f>IF(D42&gt;$Q$47,,UPPER(VLOOKUP(D42,'[6]Girls Do Main Draw Prep'!$A$7:$R$23,2)))</f>
        <v>BOOS</v>
      </c>
      <c r="F42" s="185"/>
      <c r="G42" s="185"/>
      <c r="H42" s="186"/>
      <c r="I42" s="187" t="s">
        <v>33</v>
      </c>
      <c r="J42" s="101"/>
      <c r="K42" s="108"/>
      <c r="L42" s="101"/>
      <c r="M42" s="109"/>
      <c r="N42" s="110" t="s">
        <v>36</v>
      </c>
      <c r="O42" s="111"/>
      <c r="P42" s="111"/>
      <c r="Q42" s="112"/>
    </row>
    <row r="43" spans="1:18" s="99" customFormat="1" ht="9" customHeight="1">
      <c r="A43" s="119"/>
      <c r="B43" s="26"/>
      <c r="C43" s="120"/>
      <c r="D43" s="103"/>
      <c r="E43" s="104" t="str">
        <f>IF(D42&gt;$Q$47,,UPPER(VLOOKUP(D42,'[6]Girls Do Main Draw Prep'!$A$7:$R$23,7)))</f>
        <v>MACKENZIE</v>
      </c>
      <c r="F43" s="185"/>
      <c r="G43" s="185"/>
      <c r="H43" s="186"/>
      <c r="I43" s="187"/>
      <c r="J43" s="101"/>
      <c r="K43" s="108"/>
      <c r="L43" s="101"/>
      <c r="M43" s="109"/>
      <c r="N43" s="101"/>
      <c r="O43" s="108"/>
      <c r="P43" s="101"/>
      <c r="Q43" s="109"/>
    </row>
    <row r="44" spans="1:18" s="99" customFormat="1" ht="9" customHeight="1">
      <c r="A44" s="121" t="s">
        <v>38</v>
      </c>
      <c r="B44" s="122"/>
      <c r="C44" s="123"/>
      <c r="D44" s="103">
        <v>3</v>
      </c>
      <c r="E44" s="104">
        <f>IF(D44&gt;$Q$47,,UPPER(VLOOKUP(D44,'[6]Girls Do Main Draw Prep'!$A$7:$R$23,2)))</f>
        <v>0</v>
      </c>
      <c r="F44" s="185"/>
      <c r="G44" s="185"/>
      <c r="H44" s="186"/>
      <c r="I44" s="187" t="s">
        <v>35</v>
      </c>
      <c r="J44" s="101"/>
      <c r="K44" s="108"/>
      <c r="L44" s="101"/>
      <c r="M44" s="109"/>
      <c r="N44" s="115"/>
      <c r="O44" s="114"/>
      <c r="P44" s="115"/>
      <c r="Q44" s="116"/>
    </row>
    <row r="45" spans="1:18" s="99" customFormat="1" ht="9" customHeight="1">
      <c r="A45" s="100" t="s">
        <v>29</v>
      </c>
      <c r="B45" s="101"/>
      <c r="C45" s="102"/>
      <c r="D45" s="103"/>
      <c r="E45" s="104">
        <f>IF(D44&gt;$Q$47,,UPPER(VLOOKUP(D44,'[6]Girls Do Main Draw Prep'!$A$7:$R$23,7)))</f>
        <v>0</v>
      </c>
      <c r="F45" s="185"/>
      <c r="G45" s="185"/>
      <c r="H45" s="186"/>
      <c r="I45" s="187"/>
      <c r="J45" s="101"/>
      <c r="K45" s="108"/>
      <c r="L45" s="101"/>
      <c r="M45" s="109"/>
      <c r="N45" s="110" t="s">
        <v>41</v>
      </c>
      <c r="O45" s="111"/>
      <c r="P45" s="111"/>
      <c r="Q45" s="112"/>
    </row>
    <row r="46" spans="1:18" s="99" customFormat="1" ht="9" customHeight="1">
      <c r="A46" s="100" t="s">
        <v>42</v>
      </c>
      <c r="B46" s="101"/>
      <c r="C46" s="124"/>
      <c r="D46" s="103">
        <v>4</v>
      </c>
      <c r="E46" s="104">
        <f>IF(D46&gt;$Q$47,,UPPER(VLOOKUP(D46,'[6]Girls Do Main Draw Prep'!$A$7:$R$23,2)))</f>
        <v>0</v>
      </c>
      <c r="F46" s="185"/>
      <c r="G46" s="185"/>
      <c r="H46" s="186"/>
      <c r="I46" s="187" t="s">
        <v>37</v>
      </c>
      <c r="J46" s="101"/>
      <c r="K46" s="108"/>
      <c r="L46" s="101"/>
      <c r="M46" s="109"/>
      <c r="N46" s="101"/>
      <c r="O46" s="108"/>
      <c r="P46" s="101"/>
      <c r="Q46" s="109"/>
    </row>
    <row r="47" spans="1:18" s="99" customFormat="1" ht="9" customHeight="1">
      <c r="A47" s="117" t="s">
        <v>44</v>
      </c>
      <c r="B47" s="115"/>
      <c r="C47" s="125"/>
      <c r="D47" s="126"/>
      <c r="E47" s="127">
        <f>IF(D46&gt;$Q$47,,UPPER(VLOOKUP(D46,'[6]Girls Do Main Draw Prep'!$A$7:$R$23,7)))</f>
        <v>0</v>
      </c>
      <c r="F47" s="188"/>
      <c r="G47" s="188"/>
      <c r="H47" s="189"/>
      <c r="I47" s="190"/>
      <c r="J47" s="115"/>
      <c r="K47" s="114"/>
      <c r="L47" s="115"/>
      <c r="M47" s="116"/>
      <c r="N47" s="115" t="str">
        <f>Q4</f>
        <v>Lamech Kevin Clarke</v>
      </c>
      <c r="O47" s="114"/>
      <c r="P47" s="115"/>
      <c r="Q47" s="191">
        <f>MIN(4,'[6]Girls Do Main Draw Prep'!$V$5)</f>
        <v>2</v>
      </c>
    </row>
    <row r="48" spans="1:18" ht="15.75" customHeight="1"/>
    <row r="49" ht="9" customHeight="1"/>
  </sheetData>
  <mergeCells count="1">
    <mergeCell ref="A4:E4"/>
  </mergeCells>
  <conditionalFormatting sqref="B7 B11 B15 B19 B23 B27 B31 B35">
    <cfRule type="cellIs" dxfId="193" priority="13" stopIfTrue="1" operator="equal">
      <formula>"DA"</formula>
    </cfRule>
  </conditionalFormatting>
  <conditionalFormatting sqref="H10 H34 H26 H18 J30 L22 J14">
    <cfRule type="expression" dxfId="192" priority="10" stopIfTrue="1">
      <formula>AND($N$1="CU",H10="Umpire")</formula>
    </cfRule>
    <cfRule type="expression" dxfId="191" priority="11" stopIfTrue="1">
      <formula>AND($N$1="CU",H10&lt;&gt;"Umpire",I10&lt;&gt;"")</formula>
    </cfRule>
    <cfRule type="expression" dxfId="190" priority="12" stopIfTrue="1">
      <formula>AND($N$1="CU",H10&lt;&gt;"Umpire")</formula>
    </cfRule>
  </conditionalFormatting>
  <conditionalFormatting sqref="L13 L29 N21 J9 J17 J25 J33">
    <cfRule type="expression" dxfId="189" priority="8" stopIfTrue="1">
      <formula>I10="as"</formula>
    </cfRule>
    <cfRule type="expression" dxfId="188" priority="9" stopIfTrue="1">
      <formula>I10="bs"</formula>
    </cfRule>
  </conditionalFormatting>
  <conditionalFormatting sqref="L14 L30 N22 J10 J18 J26 J34">
    <cfRule type="expression" dxfId="187" priority="6" stopIfTrue="1">
      <formula>I10="as"</formula>
    </cfRule>
    <cfRule type="expression" dxfId="186" priority="7" stopIfTrue="1">
      <formula>I10="bs"</formula>
    </cfRule>
  </conditionalFormatting>
  <conditionalFormatting sqref="I10 I18 I26 I34 K30 K14 M22">
    <cfRule type="expression" dxfId="185" priority="5" stopIfTrue="1">
      <formula>$N$1="CU"</formula>
    </cfRule>
  </conditionalFormatting>
  <conditionalFormatting sqref="E7 E11 E15 E19 E23 E27 E31 E35">
    <cfRule type="cellIs" dxfId="184" priority="4" stopIfTrue="1" operator="equal">
      <formula>"Bye"</formula>
    </cfRule>
  </conditionalFormatting>
  <conditionalFormatting sqref="D7 D11 D15 D19 D35 D31">
    <cfRule type="cellIs" dxfId="183" priority="3" stopIfTrue="1" operator="lessThan">
      <formula>5</formula>
    </cfRule>
  </conditionalFormatting>
  <conditionalFormatting sqref="P37">
    <cfRule type="expression" dxfId="182" priority="1" stopIfTrue="1">
      <formula>#REF!="as"</formula>
    </cfRule>
    <cfRule type="expression" dxfId="181" priority="2" stopIfTrue="1">
      <formula>#REF!="bs"</formula>
    </cfRule>
  </conditionalFormatting>
  <dataValidations count="1">
    <dataValidation type="list" allowBlank="1" showInputMessage="1" sqref="H10 J14 L22 J30 H34 H26 H18">
      <formula1>$T$7:$T$16</formula1>
    </dataValidation>
  </dataValidations>
  <printOptions horizontalCentered="1"/>
  <pageMargins left="0.35433070866141736" right="0.35433070866141736" top="0.39370078740157483" bottom="0.39370078740157483" header="0" footer="0"/>
  <pageSetup paperSize="9" orientation="landscape" horizontalDpi="4294967293" verticalDpi="4294967293"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sheetPr codeName="Sheet40">
    <tabColor rgb="FF7030A0"/>
    <pageSetUpPr fitToPage="1"/>
  </sheetPr>
  <dimension ref="A1:T48"/>
  <sheetViews>
    <sheetView showGridLines="0" showZeros="0" topLeftCell="A7" workbookViewId="0">
      <selection activeCell="V5" sqref="V5"/>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9" max="19" width="8.7109375" customWidth="1"/>
    <col min="20" max="20" width="8.85546875" hidden="1" customWidth="1"/>
    <col min="21" max="21" width="5.7109375" customWidth="1"/>
  </cols>
  <sheetData>
    <row r="1" spans="1:20" s="6" customFormat="1" ht="48" customHeight="1">
      <c r="A1" s="1">
        <f>'[7]Week SetUp'!$A$6</f>
        <v>0</v>
      </c>
      <c r="B1" s="137"/>
      <c r="I1" s="138"/>
      <c r="J1" s="139"/>
      <c r="K1" s="139"/>
      <c r="L1" s="140"/>
      <c r="M1" s="138"/>
      <c r="N1" s="138"/>
      <c r="O1" s="138"/>
      <c r="Q1" s="138"/>
    </row>
    <row r="2" spans="1:20" s="11" customFormat="1" ht="30" customHeight="1">
      <c r="A2" s="7"/>
      <c r="B2" s="7"/>
      <c r="C2" s="7"/>
      <c r="D2" s="7"/>
      <c r="E2" s="531" t="s">
        <v>479</v>
      </c>
      <c r="F2" s="531"/>
      <c r="G2" s="531"/>
      <c r="H2" s="531"/>
      <c r="I2" s="531"/>
      <c r="J2" s="531"/>
      <c r="K2" s="531"/>
      <c r="L2" s="531"/>
      <c r="M2" s="133"/>
      <c r="O2" s="133"/>
      <c r="Q2" s="133"/>
    </row>
    <row r="3" spans="1:20" s="20" customFormat="1" ht="10.5" customHeight="1">
      <c r="A3" s="249" t="s">
        <v>1</v>
      </c>
      <c r="B3" s="249"/>
      <c r="C3" s="249"/>
      <c r="D3" s="249"/>
      <c r="E3" s="249"/>
      <c r="F3" s="249"/>
      <c r="G3" s="249"/>
      <c r="H3" s="249"/>
      <c r="I3" s="250"/>
      <c r="J3" s="251"/>
      <c r="K3" s="18"/>
      <c r="L3" s="251"/>
      <c r="M3" s="250"/>
      <c r="N3" s="249"/>
      <c r="O3" s="250"/>
      <c r="P3" s="249"/>
      <c r="Q3" s="253" t="s">
        <v>70</v>
      </c>
    </row>
    <row r="4" spans="1:20" s="25" customFormat="1" ht="11.25" customHeight="1" thickBot="1">
      <c r="A4" s="527" t="str">
        <f>'[7]Week SetUp'!$A$10</f>
        <v>13th - 18th December 2014</v>
      </c>
      <c r="B4" s="527"/>
      <c r="C4" s="527"/>
      <c r="D4" s="527"/>
      <c r="E4" s="527"/>
      <c r="F4" s="24">
        <f>'[7]Week SetUp'!$C$10</f>
        <v>0</v>
      </c>
      <c r="G4" s="142"/>
      <c r="H4" s="141"/>
      <c r="I4" s="143"/>
      <c r="J4" s="22">
        <f>'[7]Week SetUp'!$D$10</f>
        <v>0</v>
      </c>
      <c r="K4" s="21"/>
      <c r="L4" s="23"/>
      <c r="M4" s="143"/>
      <c r="N4" s="247"/>
      <c r="O4" s="248"/>
      <c r="P4" s="247"/>
      <c r="Q4" s="246" t="str">
        <f>'[7]Week SetUp'!$E$10</f>
        <v>Lamech Kevin Clarke</v>
      </c>
    </row>
    <row r="5" spans="1:20" s="20" customFormat="1" ht="12">
      <c r="A5" s="145"/>
      <c r="B5" s="489" t="s">
        <v>4</v>
      </c>
      <c r="C5" s="489" t="str">
        <f>IF(OR(E2="Week 3",E2="Masters"),"CP","Rank")</f>
        <v>Rank</v>
      </c>
      <c r="D5" s="489" t="s">
        <v>6</v>
      </c>
      <c r="E5" s="490" t="s">
        <v>7</v>
      </c>
      <c r="F5" s="490" t="s">
        <v>8</v>
      </c>
      <c r="G5" s="490"/>
      <c r="H5" s="490"/>
      <c r="I5" s="490"/>
      <c r="J5" s="489" t="s">
        <v>10</v>
      </c>
      <c r="K5" s="491"/>
      <c r="L5" s="489" t="s">
        <v>11</v>
      </c>
      <c r="M5" s="491"/>
      <c r="N5" s="489" t="s">
        <v>49</v>
      </c>
      <c r="O5" s="491"/>
      <c r="P5" s="489"/>
      <c r="Q5" s="492"/>
    </row>
    <row r="6" spans="1:20" s="20" customFormat="1" ht="3.75" customHeight="1" thickBot="1">
      <c r="A6" s="147"/>
      <c r="B6" s="30"/>
      <c r="C6" s="30"/>
      <c r="D6" s="30"/>
      <c r="E6" s="148"/>
      <c r="F6" s="148"/>
      <c r="G6" s="149"/>
      <c r="H6" s="148"/>
      <c r="I6" s="150"/>
      <c r="J6" s="30"/>
      <c r="K6" s="150"/>
      <c r="L6" s="30"/>
      <c r="M6" s="150"/>
      <c r="N6" s="30"/>
      <c r="O6" s="150"/>
      <c r="P6" s="30"/>
      <c r="Q6" s="151"/>
    </row>
    <row r="7" spans="1:20" s="46" customFormat="1" ht="10.5" customHeight="1">
      <c r="A7" s="152">
        <v>1</v>
      </c>
      <c r="B7" s="36">
        <f>IF($D7="","",VLOOKUP($D7,'[7]Girls Do Main Draw Prep'!$A$7:$V$23,20))</f>
        <v>0</v>
      </c>
      <c r="C7" s="36">
        <f>IF($D7="","",VLOOKUP($D7,'[7]Girls Do Main Draw Prep'!$A$7:$V$23,21))</f>
        <v>0</v>
      </c>
      <c r="D7" s="37">
        <v>1</v>
      </c>
      <c r="E7" s="38" t="str">
        <f>UPPER(IF($D7="","",VLOOKUP($D7,'[7]Girls Do Main Draw Prep'!$A$7:$V$23,2)))</f>
        <v>HONORE</v>
      </c>
      <c r="F7" s="38" t="str">
        <f>IF($D7="","",VLOOKUP($D7,'[7]Girls Do Main Draw Prep'!$A$7:$V$23,3))</f>
        <v>MARIA</v>
      </c>
      <c r="G7" s="153"/>
      <c r="H7" s="38">
        <f>IF($D7="","",VLOOKUP($D7,'[7]Girls Do Main Draw Prep'!$A$7:$V$23,4))</f>
        <v>0</v>
      </c>
      <c r="I7" s="154"/>
      <c r="J7" s="75"/>
      <c r="K7" s="155"/>
      <c r="L7" s="75"/>
      <c r="M7" s="155"/>
      <c r="N7" s="75"/>
      <c r="O7" s="155"/>
      <c r="P7" s="75"/>
      <c r="Q7" s="42"/>
      <c r="R7" s="45"/>
      <c r="T7" s="47" t="str">
        <f>'[7]SetUp Officials'!P21</f>
        <v>Umpire</v>
      </c>
    </row>
    <row r="8" spans="1:20" s="46" customFormat="1" ht="9.6" customHeight="1">
      <c r="A8" s="156"/>
      <c r="B8" s="49"/>
      <c r="C8" s="49"/>
      <c r="D8" s="49"/>
      <c r="E8" s="38" t="str">
        <f>UPPER(IF($D7="","",VLOOKUP($D7,'[7]Girls Do Main Draw Prep'!$A$7:$V$23,7)))</f>
        <v>LAWRENCE</v>
      </c>
      <c r="F8" s="38" t="str">
        <f>IF($D7="","",VLOOKUP($D7,'[7]Girls Do Main Draw Prep'!$A$7:$V$23,8))</f>
        <v>EMILY</v>
      </c>
      <c r="G8" s="153"/>
      <c r="H8" s="38">
        <f>IF($D7="","",VLOOKUP($D7,'[7]Girls Do Main Draw Prep'!$A$7:$V$23,9))</f>
        <v>0</v>
      </c>
      <c r="I8" s="157"/>
      <c r="J8" s="158" t="str">
        <f>IF(I8="a",E7,IF(I8="b",E9,""))</f>
        <v/>
      </c>
      <c r="K8" s="155"/>
      <c r="L8" s="75"/>
      <c r="M8" s="155"/>
      <c r="N8" s="75"/>
      <c r="O8" s="155"/>
      <c r="P8" s="75"/>
      <c r="Q8" s="42"/>
      <c r="R8" s="45"/>
      <c r="T8" s="54" t="str">
        <f>'[7]SetUp Officials'!P22</f>
        <v xml:space="preserve"> </v>
      </c>
    </row>
    <row r="9" spans="1:20" s="46" customFormat="1" ht="9.6" customHeight="1">
      <c r="A9" s="156"/>
      <c r="B9" s="49"/>
      <c r="C9" s="49"/>
      <c r="D9" s="49"/>
      <c r="E9" s="75"/>
      <c r="F9" s="75"/>
      <c r="G9" s="149"/>
      <c r="H9" s="75"/>
      <c r="I9" s="159"/>
      <c r="J9" s="160" t="str">
        <f>UPPER(IF(OR(I10="a",I10="as"),E7,IF(OR(I10="b",I10="bs"),E11,)))</f>
        <v>HONORE</v>
      </c>
      <c r="K9" s="161"/>
      <c r="L9" s="75"/>
      <c r="M9" s="155"/>
      <c r="N9" s="75"/>
      <c r="O9" s="155"/>
      <c r="P9" s="75"/>
      <c r="Q9" s="42"/>
      <c r="R9" s="45"/>
      <c r="T9" s="54" t="str">
        <f>'[7]SetUp Officials'!P23</f>
        <v xml:space="preserve"> </v>
      </c>
    </row>
    <row r="10" spans="1:20" s="46" customFormat="1" ht="9.6" customHeight="1">
      <c r="A10" s="156"/>
      <c r="B10" s="49"/>
      <c r="C10" s="49"/>
      <c r="D10" s="49"/>
      <c r="E10" s="75"/>
      <c r="F10" s="75"/>
      <c r="G10" s="149"/>
      <c r="H10" s="51" t="s">
        <v>13</v>
      </c>
      <c r="I10" s="59" t="s">
        <v>50</v>
      </c>
      <c r="J10" s="162" t="str">
        <f>UPPER(IF(OR(I10="a",I10="as"),E8,IF(OR(I10="b",I10="bs"),E12,)))</f>
        <v>LAWRENCE</v>
      </c>
      <c r="K10" s="163"/>
      <c r="L10" s="75"/>
      <c r="M10" s="155"/>
      <c r="N10" s="75"/>
      <c r="O10" s="155"/>
      <c r="P10" s="75"/>
      <c r="Q10" s="42"/>
      <c r="R10" s="45"/>
      <c r="T10" s="54" t="str">
        <f>'[7]SetUp Officials'!P24</f>
        <v xml:space="preserve"> </v>
      </c>
    </row>
    <row r="11" spans="1:20" s="46" customFormat="1" ht="9.6" customHeight="1">
      <c r="A11" s="156">
        <v>2</v>
      </c>
      <c r="B11" s="36">
        <f>IF($D11="","",VLOOKUP($D11,'[7]Girls Do Main Draw Prep'!$A$7:$V$23,20))</f>
        <v>0</v>
      </c>
      <c r="C11" s="36">
        <f>IF($D11="","",VLOOKUP($D11,'[7]Girls Do Main Draw Prep'!$A$7:$V$23,21))</f>
        <v>0</v>
      </c>
      <c r="D11" s="37">
        <v>8</v>
      </c>
      <c r="E11" s="36" t="str">
        <f>UPPER(IF($D11="","",VLOOKUP($D11,'[7]Girls Do Main Draw Prep'!$A$7:$V$23,2)))</f>
        <v>BYE</v>
      </c>
      <c r="F11" s="36">
        <f>IF($D11="","",VLOOKUP($D11,'[7]Girls Do Main Draw Prep'!$A$7:$V$23,3))</f>
        <v>0</v>
      </c>
      <c r="G11" s="164"/>
      <c r="H11" s="36">
        <f>IF($D11="","",VLOOKUP($D11,'[7]Girls Do Main Draw Prep'!$A$7:$V$23,4))</f>
        <v>0</v>
      </c>
      <c r="I11" s="165"/>
      <c r="J11" s="75"/>
      <c r="K11" s="166"/>
      <c r="L11" s="78"/>
      <c r="M11" s="161"/>
      <c r="N11" s="75"/>
      <c r="O11" s="155"/>
      <c r="P11" s="75"/>
      <c r="Q11" s="42"/>
      <c r="R11" s="45"/>
      <c r="T11" s="54" t="str">
        <f>'[7]SetUp Officials'!P25</f>
        <v xml:space="preserve"> </v>
      </c>
    </row>
    <row r="12" spans="1:20" s="46" customFormat="1" ht="9.6" customHeight="1">
      <c r="A12" s="156"/>
      <c r="B12" s="49"/>
      <c r="C12" s="49"/>
      <c r="D12" s="49"/>
      <c r="E12" s="36" t="str">
        <f>UPPER(IF($D11="","",VLOOKUP($D11,'[7]Girls Do Main Draw Prep'!$A$7:$V$23,7)))</f>
        <v>BYE</v>
      </c>
      <c r="F12" s="36">
        <f>IF($D11="","",VLOOKUP($D11,'[7]Girls Do Main Draw Prep'!$A$7:$V$23,8))</f>
        <v>0</v>
      </c>
      <c r="G12" s="164"/>
      <c r="H12" s="36">
        <f>IF($D11="","",VLOOKUP($D11,'[7]Girls Do Main Draw Prep'!$A$7:$V$23,9))</f>
        <v>0</v>
      </c>
      <c r="I12" s="157"/>
      <c r="J12" s="75"/>
      <c r="K12" s="166"/>
      <c r="L12" s="167"/>
      <c r="M12" s="168"/>
      <c r="N12" s="75"/>
      <c r="O12" s="155"/>
      <c r="P12" s="75"/>
      <c r="Q12" s="42"/>
      <c r="R12" s="45"/>
      <c r="T12" s="54" t="str">
        <f>'[7]SetUp Officials'!P26</f>
        <v xml:space="preserve"> </v>
      </c>
    </row>
    <row r="13" spans="1:20" s="46" customFormat="1" ht="9.6" customHeight="1">
      <c r="A13" s="156"/>
      <c r="B13" s="49"/>
      <c r="C13" s="49"/>
      <c r="D13" s="57"/>
      <c r="E13" s="75"/>
      <c r="F13" s="75"/>
      <c r="G13" s="149"/>
      <c r="H13" s="75"/>
      <c r="I13" s="169"/>
      <c r="J13" s="75"/>
      <c r="K13" s="159"/>
      <c r="L13" s="160" t="str">
        <f>UPPER(IF(OR(K14="a",K14="as"),J9,IF(OR(K14="b",K14="bs"),J17,)))</f>
        <v>HONORE</v>
      </c>
      <c r="M13" s="155"/>
      <c r="N13" s="75"/>
      <c r="O13" s="155"/>
      <c r="P13" s="75"/>
      <c r="Q13" s="42"/>
      <c r="R13" s="45"/>
      <c r="T13" s="54" t="str">
        <f>'[7]SetUp Officials'!P27</f>
        <v xml:space="preserve"> </v>
      </c>
    </row>
    <row r="14" spans="1:20" s="46" customFormat="1" ht="9.6" customHeight="1">
      <c r="A14" s="156"/>
      <c r="B14" s="49"/>
      <c r="C14" s="49"/>
      <c r="D14" s="57"/>
      <c r="E14" s="75"/>
      <c r="F14" s="75"/>
      <c r="G14" s="149"/>
      <c r="H14" s="75"/>
      <c r="I14" s="169"/>
      <c r="J14" s="51" t="s">
        <v>13</v>
      </c>
      <c r="K14" s="59" t="s">
        <v>50</v>
      </c>
      <c r="L14" s="162" t="str">
        <f>UPPER(IF(OR(K14="a",K14="as"),J10,IF(OR(K14="b",K14="bs"),J18,)))</f>
        <v>LAWRENCE</v>
      </c>
      <c r="M14" s="163"/>
      <c r="N14" s="75"/>
      <c r="O14" s="155"/>
      <c r="P14" s="75"/>
      <c r="Q14" s="42"/>
      <c r="R14" s="45"/>
      <c r="T14" s="54" t="str">
        <f>'[7]SetUp Officials'!P28</f>
        <v xml:space="preserve"> </v>
      </c>
    </row>
    <row r="15" spans="1:20" s="46" customFormat="1" ht="9.6" customHeight="1">
      <c r="A15" s="156">
        <v>3</v>
      </c>
      <c r="B15" s="36">
        <f>IF($D15="","",VLOOKUP($D15,'[7]Girls Do Main Draw Prep'!$A$7:$V$23,20))</f>
        <v>0</v>
      </c>
      <c r="C15" s="36">
        <f>IF($D15="","",VLOOKUP($D15,'[7]Girls Do Main Draw Prep'!$A$7:$V$23,21))</f>
        <v>0</v>
      </c>
      <c r="D15" s="37">
        <v>5</v>
      </c>
      <c r="E15" s="36" t="str">
        <f>UPPER(IF($D15="","",VLOOKUP($D15,'[7]Girls Do Main Draw Prep'!$A$7:$V$23,2)))</f>
        <v>D'ARCY</v>
      </c>
      <c r="F15" s="36" t="str">
        <f>IF($D15="","",VLOOKUP($D15,'[7]Girls Do Main Draw Prep'!$A$7:$V$23,3))</f>
        <v>ISABELLA</v>
      </c>
      <c r="G15" s="164"/>
      <c r="H15" s="36">
        <f>IF($D15="","",VLOOKUP($D15,'[7]Girls Do Main Draw Prep'!$A$7:$V$23,4))</f>
        <v>0</v>
      </c>
      <c r="I15" s="154"/>
      <c r="J15" s="75"/>
      <c r="K15" s="166"/>
      <c r="L15" s="75" t="s">
        <v>55</v>
      </c>
      <c r="M15" s="166"/>
      <c r="N15" s="78"/>
      <c r="O15" s="155"/>
      <c r="P15" s="75"/>
      <c r="Q15" s="42"/>
      <c r="R15" s="45"/>
      <c r="T15" s="54" t="str">
        <f>'[7]SetUp Officials'!P29</f>
        <v xml:space="preserve"> </v>
      </c>
    </row>
    <row r="16" spans="1:20" s="46" customFormat="1" ht="9.6" customHeight="1" thickBot="1">
      <c r="A16" s="156"/>
      <c r="B16" s="49"/>
      <c r="C16" s="49"/>
      <c r="D16" s="49"/>
      <c r="E16" s="36" t="str">
        <f>UPPER(IF($D15="","",VLOOKUP($D15,'[7]Girls Do Main Draw Prep'!$A$7:$V$23,7)))</f>
        <v>MERRY</v>
      </c>
      <c r="F16" s="36" t="str">
        <f>IF($D15="","",VLOOKUP($D15,'[7]Girls Do Main Draw Prep'!$A$7:$V$23,8))</f>
        <v>CHARLOTTE</v>
      </c>
      <c r="G16" s="164"/>
      <c r="H16" s="36">
        <f>IF($D15="","",VLOOKUP($D15,'[7]Girls Do Main Draw Prep'!$A$7:$V$23,9))</f>
        <v>0</v>
      </c>
      <c r="I16" s="157"/>
      <c r="J16" s="158" t="str">
        <f>IF(I16="a",E15,IF(I16="b",E17,""))</f>
        <v/>
      </c>
      <c r="K16" s="166"/>
      <c r="L16" s="75"/>
      <c r="M16" s="166"/>
      <c r="N16" s="75"/>
      <c r="O16" s="155"/>
      <c r="P16" s="75"/>
      <c r="Q16" s="42"/>
      <c r="R16" s="45"/>
      <c r="T16" s="70" t="str">
        <f>'[7]SetUp Officials'!P30</f>
        <v>None</v>
      </c>
    </row>
    <row r="17" spans="1:18" s="46" customFormat="1" ht="9.6" customHeight="1">
      <c r="A17" s="156"/>
      <c r="B17" s="49"/>
      <c r="C17" s="49"/>
      <c r="D17" s="57"/>
      <c r="E17" s="75"/>
      <c r="F17" s="75"/>
      <c r="G17" s="149"/>
      <c r="H17" s="75"/>
      <c r="I17" s="159"/>
      <c r="J17" s="160" t="str">
        <f>UPPER(IF(OR(I18="a",I18="as"),E15,IF(OR(I18="b",I18="bs"),E19,)))</f>
        <v>D'ARCY</v>
      </c>
      <c r="K17" s="170"/>
      <c r="L17" s="75"/>
      <c r="M17" s="166"/>
      <c r="N17" s="75"/>
      <c r="O17" s="155"/>
      <c r="P17" s="75"/>
      <c r="Q17" s="42"/>
      <c r="R17" s="45"/>
    </row>
    <row r="18" spans="1:18" s="46" customFormat="1" ht="9.6" customHeight="1">
      <c r="A18" s="156"/>
      <c r="B18" s="49"/>
      <c r="C18" s="49"/>
      <c r="D18" s="57"/>
      <c r="E18" s="75"/>
      <c r="F18" s="75"/>
      <c r="G18" s="149"/>
      <c r="H18" s="51" t="s">
        <v>13</v>
      </c>
      <c r="I18" s="59" t="s">
        <v>54</v>
      </c>
      <c r="J18" s="162" t="str">
        <f>UPPER(IF(OR(I18="a",I18="as"),E16,IF(OR(I18="b",I18="bs"),E20,)))</f>
        <v>MERRY</v>
      </c>
      <c r="K18" s="157"/>
      <c r="L18" s="75"/>
      <c r="M18" s="166"/>
      <c r="N18" s="75"/>
      <c r="O18" s="155"/>
      <c r="P18" s="75"/>
      <c r="Q18" s="42"/>
      <c r="R18" s="45"/>
    </row>
    <row r="19" spans="1:18" s="46" customFormat="1" ht="9.6" customHeight="1">
      <c r="A19" s="156">
        <v>4</v>
      </c>
      <c r="B19" s="36">
        <f>IF($D19="","",VLOOKUP($D19,'[7]Girls Do Main Draw Prep'!$A$7:$V$23,20))</f>
        <v>0</v>
      </c>
      <c r="C19" s="36">
        <f>IF($D19="","",VLOOKUP($D19,'[7]Girls Do Main Draw Prep'!$A$7:$V$23,21))</f>
        <v>0</v>
      </c>
      <c r="D19" s="37">
        <v>8</v>
      </c>
      <c r="E19" s="36" t="str">
        <f>UPPER(IF($D19="","",VLOOKUP($D19,'[7]Girls Do Main Draw Prep'!$A$7:$V$23,2)))</f>
        <v>BYE</v>
      </c>
      <c r="F19" s="36">
        <f>IF($D19="","",VLOOKUP($D19,'[7]Girls Do Main Draw Prep'!$A$7:$V$23,3))</f>
        <v>0</v>
      </c>
      <c r="G19" s="164"/>
      <c r="H19" s="36">
        <f>IF($D19="","",VLOOKUP($D19,'[7]Girls Do Main Draw Prep'!$A$7:$V$23,4))</f>
        <v>0</v>
      </c>
      <c r="I19" s="165"/>
      <c r="J19" s="75"/>
      <c r="K19" s="155"/>
      <c r="L19" s="78"/>
      <c r="M19" s="170"/>
      <c r="N19" s="75"/>
      <c r="O19" s="155"/>
      <c r="P19" s="75"/>
      <c r="Q19" s="42"/>
      <c r="R19" s="45"/>
    </row>
    <row r="20" spans="1:18" s="46" customFormat="1" ht="9.6" customHeight="1">
      <c r="A20" s="156"/>
      <c r="B20" s="49"/>
      <c r="C20" s="49"/>
      <c r="D20" s="49"/>
      <c r="E20" s="36" t="str">
        <f>UPPER(IF($D19="","",VLOOKUP($D19,'[7]Girls Do Main Draw Prep'!$A$7:$V$23,7)))</f>
        <v>BYE</v>
      </c>
      <c r="F20" s="36">
        <f>IF($D19="","",VLOOKUP($D19,'[7]Girls Do Main Draw Prep'!$A$7:$V$23,8))</f>
        <v>0</v>
      </c>
      <c r="G20" s="164"/>
      <c r="H20" s="36">
        <f>IF($D19="","",VLOOKUP($D19,'[7]Girls Do Main Draw Prep'!$A$7:$V$23,9))</f>
        <v>0</v>
      </c>
      <c r="I20" s="157"/>
      <c r="J20" s="75"/>
      <c r="K20" s="155"/>
      <c r="L20" s="167"/>
      <c r="M20" s="171"/>
      <c r="N20" s="75"/>
      <c r="O20" s="155"/>
      <c r="P20" s="75"/>
      <c r="Q20" s="42"/>
      <c r="R20" s="45"/>
    </row>
    <row r="21" spans="1:18" s="46" customFormat="1" ht="9.6" customHeight="1">
      <c r="A21" s="156"/>
      <c r="B21" s="49"/>
      <c r="C21" s="49"/>
      <c r="D21" s="49"/>
      <c r="E21" s="75"/>
      <c r="F21" s="75"/>
      <c r="G21" s="149"/>
      <c r="H21" s="75"/>
      <c r="I21" s="169"/>
      <c r="J21" s="75"/>
      <c r="K21" s="155"/>
      <c r="L21" s="75"/>
      <c r="M21" s="159"/>
      <c r="N21" s="160" t="str">
        <f>UPPER(IF(OR(M22="a",M22="as"),L13,IF(OR(M22="b",M22="bs"),L29,)))</f>
        <v>HONORE</v>
      </c>
      <c r="O21" s="155"/>
      <c r="P21" s="75"/>
      <c r="Q21" s="42"/>
      <c r="R21" s="45"/>
    </row>
    <row r="22" spans="1:18" s="46" customFormat="1" ht="9.6" customHeight="1">
      <c r="A22" s="156"/>
      <c r="B22" s="49"/>
      <c r="C22" s="49"/>
      <c r="D22" s="49"/>
      <c r="E22" s="75"/>
      <c r="F22" s="75"/>
      <c r="G22" s="149"/>
      <c r="H22" s="75"/>
      <c r="I22" s="169"/>
      <c r="J22" s="75"/>
      <c r="K22" s="155"/>
      <c r="L22" s="51" t="s">
        <v>13</v>
      </c>
      <c r="M22" s="59" t="s">
        <v>50</v>
      </c>
      <c r="N22" s="162" t="str">
        <f>UPPER(IF(OR(M22="a",M22="as"),L14,IF(OR(M22="b",M22="bs"),L30,)))</f>
        <v>LAWRENCE</v>
      </c>
      <c r="O22" s="163"/>
      <c r="P22" s="195"/>
      <c r="Q22" s="42"/>
      <c r="R22" s="45"/>
    </row>
    <row r="23" spans="1:18" s="46" customFormat="1" ht="9.6" customHeight="1">
      <c r="A23" s="152">
        <v>5</v>
      </c>
      <c r="B23" s="36">
        <f>IF($D23="","",VLOOKUP($D23,'[7]Girls Do Main Draw Prep'!$A$7:$V$23,20))</f>
        <v>0</v>
      </c>
      <c r="C23" s="36">
        <f>IF($D23="","",VLOOKUP($D23,'[7]Girls Do Main Draw Prep'!$A$7:$V$23,21))</f>
        <v>0</v>
      </c>
      <c r="D23" s="37">
        <v>4</v>
      </c>
      <c r="E23" s="38" t="str">
        <f>UPPER(IF($D23="","",VLOOKUP($D23,'[7]Girls Do Main Draw Prep'!$A$7:$V$23,2)))</f>
        <v>GOVIA</v>
      </c>
      <c r="F23" s="38" t="str">
        <f>IF($D23="","",VLOOKUP($D23,'[7]Girls Do Main Draw Prep'!$A$7:$V$23,3))</f>
        <v>BIANCA</v>
      </c>
      <c r="G23" s="153"/>
      <c r="H23" s="38">
        <f>IF($D23="","",VLOOKUP($D23,'[7]Girls Do Main Draw Prep'!$A$7:$V$23,4))</f>
        <v>0</v>
      </c>
      <c r="I23" s="154"/>
      <c r="J23" s="75"/>
      <c r="K23" s="155"/>
      <c r="L23" s="75"/>
      <c r="M23" s="166"/>
      <c r="N23" s="75" t="s">
        <v>58</v>
      </c>
      <c r="O23" s="194"/>
      <c r="P23" s="195"/>
      <c r="Q23" s="42"/>
      <c r="R23" s="45"/>
    </row>
    <row r="24" spans="1:18" s="46" customFormat="1" ht="9.6" customHeight="1">
      <c r="A24" s="156"/>
      <c r="B24" s="49"/>
      <c r="C24" s="49"/>
      <c r="D24" s="49"/>
      <c r="E24" s="38" t="str">
        <f>UPPER(IF($D23="","",VLOOKUP($D23,'[7]Girls Do Main Draw Prep'!$A$7:$V$23,7)))</f>
        <v xml:space="preserve">LAW </v>
      </c>
      <c r="F24" s="38" t="str">
        <f>IF($D23="","",VLOOKUP($D23,'[7]Girls Do Main Draw Prep'!$A$7:$V$23,8))</f>
        <v>JADE</v>
      </c>
      <c r="G24" s="153"/>
      <c r="H24" s="38">
        <f>IF($D23="","",VLOOKUP($D23,'[7]Girls Do Main Draw Prep'!$A$7:$V$23,9))</f>
        <v>0</v>
      </c>
      <c r="I24" s="157"/>
      <c r="J24" s="158" t="str">
        <f>IF(I24="a",E23,IF(I24="b",E25,""))</f>
        <v/>
      </c>
      <c r="K24" s="155"/>
      <c r="L24" s="75"/>
      <c r="M24" s="166"/>
      <c r="N24" s="75"/>
      <c r="O24" s="194"/>
      <c r="P24" s="195"/>
      <c r="Q24" s="42"/>
      <c r="R24" s="45"/>
    </row>
    <row r="25" spans="1:18" s="46" customFormat="1" ht="9.6" customHeight="1">
      <c r="A25" s="156"/>
      <c r="B25" s="49"/>
      <c r="C25" s="49"/>
      <c r="D25" s="49"/>
      <c r="E25" s="75"/>
      <c r="F25" s="75"/>
      <c r="G25" s="149"/>
      <c r="H25" s="75"/>
      <c r="I25" s="159"/>
      <c r="J25" s="160" t="str">
        <f>UPPER(IF(OR(I26="a",I26="as"),E23,IF(OR(I26="b",I26="bs"),E27,)))</f>
        <v>ALEXIS</v>
      </c>
      <c r="K25" s="161"/>
      <c r="L25" s="75"/>
      <c r="M25" s="166"/>
      <c r="N25" s="75"/>
      <c r="O25" s="194"/>
      <c r="P25" s="195"/>
      <c r="Q25" s="42"/>
      <c r="R25" s="45"/>
    </row>
    <row r="26" spans="1:18" s="46" customFormat="1" ht="9.6" customHeight="1">
      <c r="A26" s="156"/>
      <c r="B26" s="49"/>
      <c r="C26" s="49"/>
      <c r="D26" s="49"/>
      <c r="E26" s="75"/>
      <c r="F26" s="75"/>
      <c r="G26" s="149"/>
      <c r="H26" s="51" t="s">
        <v>13</v>
      </c>
      <c r="I26" s="59" t="s">
        <v>53</v>
      </c>
      <c r="J26" s="162" t="str">
        <f>UPPER(IF(OR(I26="a",I26="as"),E24,IF(OR(I26="b",I26="bs"),E28,)))</f>
        <v>LEE YOUNG</v>
      </c>
      <c r="K26" s="163"/>
      <c r="L26" s="75"/>
      <c r="M26" s="166"/>
      <c r="N26" s="75"/>
      <c r="O26" s="194"/>
      <c r="P26" s="195"/>
      <c r="Q26" s="42"/>
      <c r="R26" s="45"/>
    </row>
    <row r="27" spans="1:18" s="46" customFormat="1" ht="9.6" customHeight="1">
      <c r="A27" s="156">
        <v>6</v>
      </c>
      <c r="B27" s="36">
        <f>IF($D27="","",VLOOKUP($D27,'[7]Girls Do Main Draw Prep'!$A$7:$V$23,20))</f>
        <v>0</v>
      </c>
      <c r="C27" s="36">
        <f>IF($D27="","",VLOOKUP($D27,'[7]Girls Do Main Draw Prep'!$A$7:$V$23,21))</f>
        <v>0</v>
      </c>
      <c r="D27" s="37">
        <v>3</v>
      </c>
      <c r="E27" s="36" t="str">
        <f>UPPER(IF($D27="","",VLOOKUP($D27,'[7]Girls Do Main Draw Prep'!$A$7:$V$23,2)))</f>
        <v>ALEXIS</v>
      </c>
      <c r="F27" s="36" t="str">
        <f>IF($D27="","",VLOOKUP($D27,'[7]Girls Do Main Draw Prep'!$A$7:$V$23,3))</f>
        <v>AALISHA</v>
      </c>
      <c r="G27" s="164"/>
      <c r="H27" s="36">
        <f>IF($D27="","",VLOOKUP($D27,'[7]Girls Do Main Draw Prep'!$A$7:$V$23,4))</f>
        <v>0</v>
      </c>
      <c r="I27" s="165"/>
      <c r="J27" s="75" t="s">
        <v>81</v>
      </c>
      <c r="K27" s="166"/>
      <c r="L27" s="78"/>
      <c r="M27" s="170"/>
      <c r="N27" s="75"/>
      <c r="O27" s="194"/>
      <c r="P27" s="195"/>
      <c r="Q27" s="42"/>
      <c r="R27" s="45"/>
    </row>
    <row r="28" spans="1:18" s="46" customFormat="1" ht="9.6" customHeight="1">
      <c r="A28" s="156"/>
      <c r="B28" s="49"/>
      <c r="C28" s="49"/>
      <c r="D28" s="49"/>
      <c r="E28" s="36" t="str">
        <f>UPPER(IF($D27="","",VLOOKUP($D27,'[7]Girls Do Main Draw Prep'!$A$7:$V$23,7)))</f>
        <v>LEE YOUNG</v>
      </c>
      <c r="F28" s="36" t="str">
        <f>IF($D27="","",VLOOKUP($D27,'[7]Girls Do Main Draw Prep'!$A$7:$V$23,8))</f>
        <v>KEESA</v>
      </c>
      <c r="G28" s="164"/>
      <c r="H28" s="36">
        <f>IF($D27="","",VLOOKUP($D27,'[7]Girls Do Main Draw Prep'!$A$7:$V$23,9))</f>
        <v>0</v>
      </c>
      <c r="I28" s="157"/>
      <c r="J28" s="75"/>
      <c r="K28" s="166"/>
      <c r="L28" s="167"/>
      <c r="M28" s="171"/>
      <c r="N28" s="75"/>
      <c r="O28" s="194"/>
      <c r="P28" s="195"/>
      <c r="Q28" s="42"/>
      <c r="R28" s="45"/>
    </row>
    <row r="29" spans="1:18" s="46" customFormat="1" ht="9.6" customHeight="1">
      <c r="A29" s="156"/>
      <c r="B29" s="49"/>
      <c r="C29" s="49"/>
      <c r="D29" s="57"/>
      <c r="E29" s="75"/>
      <c r="F29" s="75"/>
      <c r="G29" s="149"/>
      <c r="H29" s="75"/>
      <c r="I29" s="169"/>
      <c r="J29" s="75"/>
      <c r="K29" s="159"/>
      <c r="L29" s="160" t="str">
        <f>UPPER(IF(OR(K30="a",K30="as"),J25,IF(OR(K30="b",K30="bs"),J33,)))</f>
        <v>FRANK</v>
      </c>
      <c r="M29" s="166"/>
      <c r="N29" s="75"/>
      <c r="O29" s="194"/>
      <c r="P29" s="195"/>
      <c r="Q29" s="42"/>
      <c r="R29" s="45"/>
    </row>
    <row r="30" spans="1:18" s="46" customFormat="1" ht="9.6" customHeight="1">
      <c r="A30" s="156"/>
      <c r="B30" s="49"/>
      <c r="C30" s="49"/>
      <c r="D30" s="57"/>
      <c r="E30" s="75"/>
      <c r="F30" s="75"/>
      <c r="G30" s="149"/>
      <c r="H30" s="75"/>
      <c r="I30" s="169"/>
      <c r="J30" s="51" t="s">
        <v>13</v>
      </c>
      <c r="K30" s="59" t="s">
        <v>65</v>
      </c>
      <c r="L30" s="162" t="str">
        <f>UPPER(IF(OR(K30="a",K30="as"),J26,IF(OR(K30="b",K30="bs"),J34,)))</f>
        <v>SKEENE</v>
      </c>
      <c r="M30" s="157"/>
      <c r="N30" s="75"/>
      <c r="O30" s="194"/>
      <c r="P30" s="195"/>
      <c r="Q30" s="42"/>
      <c r="R30" s="45"/>
    </row>
    <row r="31" spans="1:18" s="46" customFormat="1" ht="9.6" customHeight="1">
      <c r="A31" s="156">
        <v>7</v>
      </c>
      <c r="B31" s="36">
        <f>IF($D31="","",VLOOKUP($D31,'[7]Girls Do Main Draw Prep'!$A$7:$V$23,20))</f>
        <v>0</v>
      </c>
      <c r="C31" s="36">
        <f>IF($D31="","",VLOOKUP($D31,'[7]Girls Do Main Draw Prep'!$A$7:$V$23,21))</f>
        <v>0</v>
      </c>
      <c r="D31" s="37">
        <v>8</v>
      </c>
      <c r="E31" s="36" t="str">
        <f>UPPER(IF($D31="","",VLOOKUP($D31,'[7]Girls Do Main Draw Prep'!$A$7:$V$23,2)))</f>
        <v>BYE</v>
      </c>
      <c r="F31" s="36">
        <f>IF($D31="","",VLOOKUP($D31,'[7]Girls Do Main Draw Prep'!$A$7:$V$23,3))</f>
        <v>0</v>
      </c>
      <c r="G31" s="164"/>
      <c r="H31" s="36">
        <f>IF($D31="","",VLOOKUP($D31,'[7]Girls Do Main Draw Prep'!$A$7:$V$23,4))</f>
        <v>0</v>
      </c>
      <c r="I31" s="154"/>
      <c r="J31" s="75"/>
      <c r="K31" s="166"/>
      <c r="L31" s="75" t="s">
        <v>15</v>
      </c>
      <c r="M31" s="155"/>
      <c r="N31" s="78"/>
      <c r="O31" s="194"/>
      <c r="P31" s="195"/>
      <c r="Q31" s="42"/>
      <c r="R31" s="45"/>
    </row>
    <row r="32" spans="1:18" s="46" customFormat="1" ht="9.6" customHeight="1">
      <c r="A32" s="156"/>
      <c r="B32" s="49"/>
      <c r="C32" s="49"/>
      <c r="D32" s="49"/>
      <c r="E32" s="36" t="str">
        <f>UPPER(IF($D31="","",VLOOKUP($D31,'[7]Girls Do Main Draw Prep'!$A$7:$V$23,7)))</f>
        <v>BYE</v>
      </c>
      <c r="F32" s="36">
        <f>IF($D31="","",VLOOKUP($D31,'[7]Girls Do Main Draw Prep'!$A$7:$V$23,8))</f>
        <v>0</v>
      </c>
      <c r="G32" s="164"/>
      <c r="H32" s="36">
        <f>IF($D31="","",VLOOKUP($D31,'[7]Girls Do Main Draw Prep'!$A$7:$V$23,9))</f>
        <v>0</v>
      </c>
      <c r="I32" s="157"/>
      <c r="J32" s="158" t="str">
        <f>IF(I32="a",E31,IF(I32="b",E33,""))</f>
        <v/>
      </c>
      <c r="K32" s="166"/>
      <c r="L32" s="75"/>
      <c r="M32" s="155"/>
      <c r="N32" s="75"/>
      <c r="O32" s="194"/>
      <c r="P32" s="195"/>
      <c r="Q32" s="42"/>
      <c r="R32" s="45"/>
    </row>
    <row r="33" spans="1:18" s="46" customFormat="1" ht="9.6" customHeight="1">
      <c r="A33" s="156"/>
      <c r="B33" s="49"/>
      <c r="C33" s="49"/>
      <c r="D33" s="57"/>
      <c r="E33" s="75"/>
      <c r="F33" s="75"/>
      <c r="G33" s="149"/>
      <c r="H33" s="75"/>
      <c r="I33" s="159"/>
      <c r="J33" s="160" t="str">
        <f>UPPER(IF(OR(I34="a",I34="as"),E31,IF(OR(I34="b",I34="bs"),E35,)))</f>
        <v>FRANK</v>
      </c>
      <c r="K33" s="170"/>
      <c r="L33" s="75"/>
      <c r="M33" s="155"/>
      <c r="N33" s="75"/>
      <c r="O33" s="194"/>
      <c r="P33" s="195"/>
      <c r="Q33" s="42"/>
      <c r="R33" s="45"/>
    </row>
    <row r="34" spans="1:18" s="46" customFormat="1" ht="9.6" customHeight="1">
      <c r="A34" s="156"/>
      <c r="B34" s="49"/>
      <c r="C34" s="49"/>
      <c r="D34" s="57"/>
      <c r="E34" s="75"/>
      <c r="F34" s="75"/>
      <c r="G34" s="149"/>
      <c r="H34" s="51" t="s">
        <v>13</v>
      </c>
      <c r="I34" s="59" t="s">
        <v>65</v>
      </c>
      <c r="J34" s="162" t="str">
        <f>UPPER(IF(OR(I34="a",I34="as"),E32,IF(OR(I34="b",I34="bs"),E36,)))</f>
        <v>SKEENE</v>
      </c>
      <c r="K34" s="157"/>
      <c r="L34" s="75"/>
      <c r="M34" s="155"/>
      <c r="N34" s="75"/>
      <c r="O34" s="194"/>
      <c r="P34" s="195"/>
      <c r="Q34" s="42"/>
      <c r="R34" s="45"/>
    </row>
    <row r="35" spans="1:18" s="46" customFormat="1" ht="9.6" customHeight="1">
      <c r="A35" s="156">
        <v>8</v>
      </c>
      <c r="B35" s="36">
        <f>IF($D35="","",VLOOKUP($D35,'[7]Girls Do Main Draw Prep'!$A$7:$V$23,20))</f>
        <v>0</v>
      </c>
      <c r="C35" s="36">
        <f>IF($D35="","",VLOOKUP($D35,'[7]Girls Do Main Draw Prep'!$A$7:$V$23,21))</f>
        <v>0</v>
      </c>
      <c r="D35" s="37">
        <v>2</v>
      </c>
      <c r="E35" s="36" t="str">
        <f>UPPER(IF($D35="","",VLOOKUP($D35,'[7]Girls Do Main Draw Prep'!$A$7:$V$23,2)))</f>
        <v>FRANK</v>
      </c>
      <c r="F35" s="36" t="str">
        <f>IF($D35="","",VLOOKUP($D35,'[7]Girls Do Main Draw Prep'!$A$7:$V$23,3))</f>
        <v>KAELA</v>
      </c>
      <c r="G35" s="164"/>
      <c r="H35" s="36">
        <f>IF($D35="","",VLOOKUP($D35,'[7]Girls Do Main Draw Prep'!$A$7:$V$23,4))</f>
        <v>0</v>
      </c>
      <c r="I35" s="165"/>
      <c r="J35" s="75"/>
      <c r="K35" s="155"/>
      <c r="L35" s="78"/>
      <c r="M35" s="161"/>
      <c r="N35" s="75"/>
      <c r="O35" s="194"/>
      <c r="P35" s="195"/>
      <c r="Q35" s="42"/>
      <c r="R35" s="45"/>
    </row>
    <row r="36" spans="1:18" s="46" customFormat="1" ht="9.6" customHeight="1">
      <c r="A36" s="156"/>
      <c r="B36" s="49"/>
      <c r="C36" s="49"/>
      <c r="D36" s="49"/>
      <c r="E36" s="36" t="str">
        <f>UPPER(IF($D35="","",VLOOKUP($D35,'[7]Girls Do Main Draw Prep'!$A$7:$V$23,7)))</f>
        <v>SKEENE</v>
      </c>
      <c r="F36" s="36" t="str">
        <f>IF($D35="","",VLOOKUP($D35,'[7]Girls Do Main Draw Prep'!$A$7:$V$23,8))</f>
        <v>SOLANGE</v>
      </c>
      <c r="G36" s="164"/>
      <c r="H36" s="36">
        <f>IF($D35="","",VLOOKUP($D35,'[7]Girls Do Main Draw Prep'!$A$7:$V$23,9))</f>
        <v>0</v>
      </c>
      <c r="I36" s="157"/>
      <c r="J36" s="75"/>
      <c r="K36" s="155"/>
      <c r="L36" s="167"/>
      <c r="M36" s="168"/>
      <c r="N36" s="75"/>
      <c r="O36" s="194"/>
      <c r="P36" s="195"/>
      <c r="Q36" s="42"/>
      <c r="R36" s="45"/>
    </row>
    <row r="37" spans="1:18" s="86" customFormat="1" ht="20.25" customHeight="1">
      <c r="A37" s="179"/>
      <c r="B37" s="180"/>
      <c r="C37" s="180"/>
      <c r="D37" s="181"/>
      <c r="E37" s="76"/>
      <c r="F37" s="76"/>
      <c r="G37" s="183"/>
      <c r="H37" s="76"/>
      <c r="I37" s="182"/>
      <c r="J37" s="43"/>
      <c r="K37" s="44"/>
      <c r="L37" s="83"/>
      <c r="M37" s="84"/>
      <c r="N37" s="83"/>
      <c r="O37" s="84"/>
      <c r="P37" s="83"/>
      <c r="Q37" s="84"/>
      <c r="R37" s="85"/>
    </row>
    <row r="38" spans="1:18" s="99" customFormat="1" ht="10.5" customHeight="1">
      <c r="A38" s="87" t="s">
        <v>23</v>
      </c>
      <c r="B38" s="88"/>
      <c r="C38" s="89"/>
      <c r="D38" s="90" t="s">
        <v>24</v>
      </c>
      <c r="E38" s="91" t="s">
        <v>67</v>
      </c>
      <c r="F38" s="91"/>
      <c r="G38" s="91"/>
      <c r="H38" s="184"/>
      <c r="I38" s="91" t="s">
        <v>24</v>
      </c>
      <c r="J38" s="91" t="s">
        <v>68</v>
      </c>
      <c r="K38" s="94"/>
      <c r="L38" s="91" t="s">
        <v>27</v>
      </c>
      <c r="M38" s="95"/>
      <c r="N38" s="96" t="s">
        <v>28</v>
      </c>
      <c r="O38" s="96"/>
      <c r="P38" s="97"/>
      <c r="Q38" s="98"/>
    </row>
    <row r="39" spans="1:18" s="99" customFormat="1" ht="9" customHeight="1">
      <c r="A39" s="100" t="s">
        <v>29</v>
      </c>
      <c r="B39" s="101"/>
      <c r="C39" s="102"/>
      <c r="D39" s="103">
        <v>1</v>
      </c>
      <c r="E39" s="104" t="str">
        <f>IF(D39&gt;$Q$46,,UPPER(VLOOKUP(D39,'[7]Girls Do Main Draw Prep'!$A$7:$R$23,2)))</f>
        <v>HONORE</v>
      </c>
      <c r="F39" s="185"/>
      <c r="G39" s="185"/>
      <c r="H39" s="186"/>
      <c r="I39" s="187" t="s">
        <v>30</v>
      </c>
      <c r="J39" s="101"/>
      <c r="K39" s="108"/>
      <c r="L39" s="101"/>
      <c r="M39" s="109"/>
      <c r="N39" s="110" t="s">
        <v>69</v>
      </c>
      <c r="O39" s="111"/>
      <c r="P39" s="111"/>
      <c r="Q39" s="112"/>
    </row>
    <row r="40" spans="1:18" s="99" customFormat="1" ht="9" customHeight="1">
      <c r="A40" s="100" t="s">
        <v>32</v>
      </c>
      <c r="B40" s="101"/>
      <c r="C40" s="102"/>
      <c r="D40" s="103"/>
      <c r="E40" s="104" t="str">
        <f>IF(D39&gt;$Q$46,,UPPER(VLOOKUP(D39,'[7]Girls Do Main Draw Prep'!$A$7:$R$23,7)))</f>
        <v>LAWRENCE</v>
      </c>
      <c r="F40" s="185"/>
      <c r="G40" s="185"/>
      <c r="H40" s="186"/>
      <c r="I40" s="187"/>
      <c r="J40" s="101"/>
      <c r="K40" s="108"/>
      <c r="L40" s="101"/>
      <c r="M40" s="109"/>
      <c r="N40" s="115"/>
      <c r="O40" s="114"/>
      <c r="P40" s="115"/>
      <c r="Q40" s="116"/>
    </row>
    <row r="41" spans="1:18" s="99" customFormat="1" ht="9" customHeight="1">
      <c r="A41" s="117" t="s">
        <v>34</v>
      </c>
      <c r="B41" s="115"/>
      <c r="C41" s="118"/>
      <c r="D41" s="103">
        <v>2</v>
      </c>
      <c r="E41" s="104" t="str">
        <f>IF(D41&gt;$Q$46,,UPPER(VLOOKUP(D41,'[7]Girls Do Main Draw Prep'!$A$7:$R$23,2)))</f>
        <v>FRANK</v>
      </c>
      <c r="F41" s="185"/>
      <c r="G41" s="185"/>
      <c r="H41" s="186"/>
      <c r="I41" s="187" t="s">
        <v>33</v>
      </c>
      <c r="J41" s="101"/>
      <c r="K41" s="108"/>
      <c r="L41" s="101"/>
      <c r="M41" s="109"/>
      <c r="N41" s="110" t="s">
        <v>36</v>
      </c>
      <c r="O41" s="111"/>
      <c r="P41" s="111"/>
      <c r="Q41" s="112"/>
    </row>
    <row r="42" spans="1:18" s="99" customFormat="1" ht="9" customHeight="1">
      <c r="A42" s="119"/>
      <c r="B42" s="26"/>
      <c r="C42" s="120"/>
      <c r="D42" s="103"/>
      <c r="E42" s="104" t="str">
        <f>IF(D41&gt;$Q$46,,UPPER(VLOOKUP(D41,'[7]Girls Do Main Draw Prep'!$A$7:$R$23,7)))</f>
        <v>SKEENE</v>
      </c>
      <c r="F42" s="185"/>
      <c r="G42" s="185"/>
      <c r="H42" s="186"/>
      <c r="I42" s="187"/>
      <c r="J42" s="101"/>
      <c r="K42" s="108"/>
      <c r="L42" s="101"/>
      <c r="M42" s="109"/>
      <c r="N42" s="101"/>
      <c r="O42" s="108"/>
      <c r="P42" s="101"/>
      <c r="Q42" s="109"/>
    </row>
    <row r="43" spans="1:18" s="99" customFormat="1" ht="9" customHeight="1">
      <c r="A43" s="121" t="s">
        <v>38</v>
      </c>
      <c r="B43" s="122"/>
      <c r="C43" s="123"/>
      <c r="D43" s="103">
        <v>3</v>
      </c>
      <c r="E43" s="104">
        <f>IF(D43&gt;$Q$46,,UPPER(VLOOKUP(D43,'[7]Girls Do Main Draw Prep'!$A$7:$R$23,2)))</f>
        <v>0</v>
      </c>
      <c r="F43" s="185"/>
      <c r="G43" s="185"/>
      <c r="H43" s="186"/>
      <c r="I43" s="187" t="s">
        <v>35</v>
      </c>
      <c r="J43" s="101"/>
      <c r="K43" s="108"/>
      <c r="L43" s="101"/>
      <c r="M43" s="109"/>
      <c r="N43" s="115"/>
      <c r="O43" s="114"/>
      <c r="P43" s="115"/>
      <c r="Q43" s="116"/>
    </row>
    <row r="44" spans="1:18" s="99" customFormat="1" ht="9" customHeight="1">
      <c r="A44" s="100" t="s">
        <v>29</v>
      </c>
      <c r="B44" s="101"/>
      <c r="C44" s="102"/>
      <c r="D44" s="103"/>
      <c r="E44" s="104">
        <f>IF(D43&gt;$Q$46,,UPPER(VLOOKUP(D43,'[7]Girls Do Main Draw Prep'!$A$7:$R$23,7)))</f>
        <v>0</v>
      </c>
      <c r="F44" s="185"/>
      <c r="G44" s="185"/>
      <c r="H44" s="186"/>
      <c r="I44" s="187"/>
      <c r="J44" s="101"/>
      <c r="K44" s="108"/>
      <c r="L44" s="101"/>
      <c r="M44" s="109"/>
      <c r="N44" s="110" t="s">
        <v>41</v>
      </c>
      <c r="O44" s="111"/>
      <c r="P44" s="111"/>
      <c r="Q44" s="112"/>
    </row>
    <row r="45" spans="1:18" s="99" customFormat="1" ht="9" customHeight="1">
      <c r="A45" s="100" t="s">
        <v>42</v>
      </c>
      <c r="B45" s="101"/>
      <c r="C45" s="124"/>
      <c r="D45" s="103">
        <v>4</v>
      </c>
      <c r="E45" s="104">
        <f>IF(D45&gt;$Q$46,,UPPER(VLOOKUP(D45,'[7]Girls Do Main Draw Prep'!$A$7:$R$23,2)))</f>
        <v>0</v>
      </c>
      <c r="F45" s="185"/>
      <c r="G45" s="185"/>
      <c r="H45" s="186"/>
      <c r="I45" s="187" t="s">
        <v>37</v>
      </c>
      <c r="J45" s="101"/>
      <c r="K45" s="108"/>
      <c r="L45" s="101"/>
      <c r="M45" s="109"/>
      <c r="N45" s="101"/>
      <c r="O45" s="108"/>
      <c r="P45" s="101"/>
      <c r="Q45" s="109"/>
    </row>
    <row r="46" spans="1:18" s="99" customFormat="1" ht="9" customHeight="1">
      <c r="A46" s="117" t="s">
        <v>44</v>
      </c>
      <c r="B46" s="115"/>
      <c r="C46" s="125"/>
      <c r="D46" s="126"/>
      <c r="E46" s="127">
        <f>IF(D45&gt;$Q$46,,UPPER(VLOOKUP(D45,'[7]Girls Do Main Draw Prep'!$A$7:$R$23,7)))</f>
        <v>0</v>
      </c>
      <c r="F46" s="188"/>
      <c r="G46" s="188"/>
      <c r="H46" s="189"/>
      <c r="I46" s="190"/>
      <c r="J46" s="115"/>
      <c r="K46" s="114"/>
      <c r="L46" s="115"/>
      <c r="M46" s="116"/>
      <c r="N46" s="115" t="str">
        <f>Q4</f>
        <v>Lamech Kevin Clarke</v>
      </c>
      <c r="O46" s="114"/>
      <c r="P46" s="115"/>
      <c r="Q46" s="191">
        <f>MIN(4,'[7]Girls Do Main Draw Prep'!$V$5)</f>
        <v>2</v>
      </c>
    </row>
    <row r="47" spans="1:18" ht="15.75" customHeight="1"/>
    <row r="48" spans="1:18" ht="9" customHeight="1"/>
  </sheetData>
  <mergeCells count="2">
    <mergeCell ref="E2:L2"/>
    <mergeCell ref="A4:E4"/>
  </mergeCells>
  <conditionalFormatting sqref="B7 B11 B15 B19 B23 B27 B31 B35">
    <cfRule type="cellIs" dxfId="180" priority="11" stopIfTrue="1" operator="equal">
      <formula>"DA"</formula>
    </cfRule>
  </conditionalFormatting>
  <conditionalFormatting sqref="H10 H34 H26 H18 J30 L22 J14">
    <cfRule type="expression" dxfId="179" priority="8" stopIfTrue="1">
      <formula>AND($N$1="CU",H10="Umpire")</formula>
    </cfRule>
    <cfRule type="expression" dxfId="178" priority="9" stopIfTrue="1">
      <formula>AND($N$1="CU",H10&lt;&gt;"Umpire",I10&lt;&gt;"")</formula>
    </cfRule>
    <cfRule type="expression" dxfId="177" priority="10" stopIfTrue="1">
      <formula>AND($N$1="CU",H10&lt;&gt;"Umpire")</formula>
    </cfRule>
  </conditionalFormatting>
  <conditionalFormatting sqref="L13 L29 N21 J9 J17 J25 J33">
    <cfRule type="expression" dxfId="176" priority="6" stopIfTrue="1">
      <formula>I10="as"</formula>
    </cfRule>
    <cfRule type="expression" dxfId="175" priority="7" stopIfTrue="1">
      <formula>I10="bs"</formula>
    </cfRule>
  </conditionalFormatting>
  <conditionalFormatting sqref="L14 L30 N22 J10 J18 J26 J34">
    <cfRule type="expression" dxfId="174" priority="4" stopIfTrue="1">
      <formula>I10="as"</formula>
    </cfRule>
    <cfRule type="expression" dxfId="173" priority="5" stopIfTrue="1">
      <formula>I10="bs"</formula>
    </cfRule>
  </conditionalFormatting>
  <conditionalFormatting sqref="I10 I18 I26 I34 K30 K14 M22">
    <cfRule type="expression" dxfId="172" priority="3" stopIfTrue="1">
      <formula>$N$1="CU"</formula>
    </cfRule>
  </conditionalFormatting>
  <conditionalFormatting sqref="E7 E11 E15 E19 E23 E27 E31 E35">
    <cfRule type="cellIs" dxfId="171" priority="2" stopIfTrue="1" operator="equal">
      <formula>"Bye"</formula>
    </cfRule>
  </conditionalFormatting>
  <conditionalFormatting sqref="D7 D11 D15 D19 D35 D31">
    <cfRule type="cellIs" dxfId="170" priority="1" stopIfTrue="1" operator="lessThan">
      <formula>5</formula>
    </cfRule>
  </conditionalFormatting>
  <dataValidations count="1">
    <dataValidation type="list" allowBlank="1" showInputMessage="1" sqref="H10 H18 H26 H34 J30 L22 J14">
      <formula1>$T$7:$T$16</formula1>
    </dataValidation>
  </dataValidations>
  <printOptions horizontalCentered="1"/>
  <pageMargins left="0.35433070866141736" right="0.35433070866141736" top="0.39370078740157483" bottom="0.39370078740157483" header="0" footer="0"/>
  <pageSetup paperSize="9" orientation="landscape" horizontalDpi="4294967293" verticalDpi="4294967293"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sheetPr codeName="Sheet41">
    <tabColor rgb="FF7030A0"/>
    <pageSetUpPr fitToPage="1"/>
  </sheetPr>
  <dimension ref="A1:T49"/>
  <sheetViews>
    <sheetView showGridLines="0" showZeros="0" workbookViewId="0">
      <selection activeCell="X39" sqref="X39"/>
    </sheetView>
  </sheetViews>
  <sheetFormatPr defaultRowHeight="12.75"/>
  <cols>
    <col min="1" max="2" width="3.28515625" customWidth="1"/>
    <col min="3" max="3" width="4.7109375" customWidth="1"/>
    <col min="4" max="4" width="4.28515625" customWidth="1"/>
    <col min="5" max="5" width="12.7109375" customWidth="1"/>
    <col min="6" max="6" width="2.7109375" customWidth="1"/>
    <col min="7" max="7" width="7.7109375" customWidth="1"/>
    <col min="8" max="8" width="5.85546875" customWidth="1"/>
    <col min="9" max="9" width="1.7109375" style="132" customWidth="1"/>
    <col min="10" max="10" width="10.7109375" customWidth="1"/>
    <col min="11" max="11" width="1.7109375" style="132" customWidth="1"/>
    <col min="12" max="12" width="10.7109375" customWidth="1"/>
    <col min="13" max="13" width="1.7109375" style="133" customWidth="1"/>
    <col min="14" max="14" width="10.7109375" customWidth="1"/>
    <col min="15" max="15" width="1.7109375" style="132" customWidth="1"/>
    <col min="16" max="16" width="10.7109375" customWidth="1"/>
    <col min="17" max="17" width="1.7109375" style="133" customWidth="1"/>
    <col min="19" max="19" width="8.7109375" customWidth="1"/>
    <col min="20" max="20" width="8.85546875" hidden="1" customWidth="1"/>
    <col min="21" max="21" width="5.7109375" customWidth="1"/>
  </cols>
  <sheetData>
    <row r="1" spans="1:20" s="6" customFormat="1" ht="50.25" customHeight="1">
      <c r="A1" s="1">
        <f>'[8]Week SetUp'!$A$6</f>
        <v>0</v>
      </c>
      <c r="B1" s="137"/>
      <c r="I1" s="138"/>
      <c r="J1" s="139"/>
      <c r="K1" s="139"/>
      <c r="L1" s="140"/>
      <c r="M1" s="138"/>
      <c r="N1" s="138"/>
      <c r="O1" s="138"/>
      <c r="Q1" s="138"/>
    </row>
    <row r="2" spans="1:20" s="11" customFormat="1" ht="29.25" customHeight="1">
      <c r="A2" s="7"/>
      <c r="B2" s="7"/>
      <c r="C2" s="7"/>
      <c r="D2" s="7"/>
      <c r="E2" s="192" t="s">
        <v>478</v>
      </c>
      <c r="F2" s="192"/>
      <c r="G2" s="192"/>
      <c r="H2" s="192"/>
      <c r="I2" s="192"/>
      <c r="J2" s="192"/>
      <c r="K2" s="139"/>
      <c r="L2" s="139"/>
      <c r="M2" s="494"/>
      <c r="N2" s="495"/>
      <c r="O2" s="133"/>
      <c r="Q2" s="133"/>
    </row>
    <row r="3" spans="1:20" s="20" customFormat="1" ht="10.5" customHeight="1">
      <c r="A3" s="249" t="s">
        <v>1</v>
      </c>
      <c r="B3" s="249"/>
      <c r="C3" s="249"/>
      <c r="D3" s="249"/>
      <c r="E3" s="249"/>
      <c r="F3" s="249"/>
      <c r="G3" s="249"/>
      <c r="H3" s="249"/>
      <c r="I3" s="250"/>
      <c r="J3" s="251"/>
      <c r="K3" s="18"/>
      <c r="L3" s="251"/>
      <c r="M3" s="250"/>
      <c r="N3" s="249"/>
      <c r="O3" s="250"/>
      <c r="P3" s="249"/>
      <c r="Q3" s="253" t="s">
        <v>70</v>
      </c>
    </row>
    <row r="4" spans="1:20" s="25" customFormat="1" ht="11.25" customHeight="1" thickBot="1">
      <c r="A4" s="527" t="str">
        <f>'[8]Week SetUp'!$A$10</f>
        <v>13th - 18th December 2014</v>
      </c>
      <c r="B4" s="527"/>
      <c r="C4" s="527"/>
      <c r="D4" s="527"/>
      <c r="E4" s="527"/>
      <c r="F4" s="24">
        <f>'[8]Week SetUp'!$C$10</f>
        <v>0</v>
      </c>
      <c r="G4" s="142"/>
      <c r="H4" s="141"/>
      <c r="I4" s="143"/>
      <c r="J4" s="22">
        <f>'[8]Week SetUp'!$D$10</f>
        <v>0</v>
      </c>
      <c r="K4" s="21"/>
      <c r="L4" s="23"/>
      <c r="M4" s="143"/>
      <c r="N4" s="247"/>
      <c r="O4" s="248"/>
      <c r="P4" s="247"/>
      <c r="Q4" s="246" t="str">
        <f>'[8]Week SetUp'!$E$10</f>
        <v>Lamech Kevin Clarke</v>
      </c>
    </row>
    <row r="5" spans="1:20" s="20" customFormat="1" ht="12">
      <c r="A5" s="145"/>
      <c r="B5" s="489" t="s">
        <v>4</v>
      </c>
      <c r="C5" s="489" t="str">
        <f>IF(OR(F2="Week 3",F2="Masters"),"CP","Rank")</f>
        <v>Rank</v>
      </c>
      <c r="D5" s="489" t="s">
        <v>6</v>
      </c>
      <c r="E5" s="490" t="s">
        <v>7</v>
      </c>
      <c r="F5" s="490" t="s">
        <v>8</v>
      </c>
      <c r="G5" s="490"/>
      <c r="H5" s="490"/>
      <c r="I5" s="490"/>
      <c r="J5" s="489" t="s">
        <v>10</v>
      </c>
      <c r="K5" s="491"/>
      <c r="L5" s="489" t="s">
        <v>11</v>
      </c>
      <c r="M5" s="491"/>
      <c r="N5" s="489" t="s">
        <v>49</v>
      </c>
      <c r="O5" s="491"/>
      <c r="P5" s="489"/>
      <c r="Q5" s="492"/>
    </row>
    <row r="6" spans="1:20" s="20" customFormat="1" ht="3.75" customHeight="1" thickBot="1">
      <c r="A6" s="147"/>
      <c r="B6" s="30"/>
      <c r="C6" s="30"/>
      <c r="D6" s="30"/>
      <c r="E6" s="148"/>
      <c r="F6" s="148"/>
      <c r="G6" s="149"/>
      <c r="H6" s="148"/>
      <c r="I6" s="150"/>
      <c r="J6" s="30"/>
      <c r="K6" s="150"/>
      <c r="L6" s="30"/>
      <c r="M6" s="150"/>
      <c r="N6" s="30"/>
      <c r="O6" s="150"/>
      <c r="P6" s="30"/>
      <c r="Q6" s="151"/>
    </row>
    <row r="7" spans="1:20" s="46" customFormat="1" ht="10.5" customHeight="1">
      <c r="A7" s="152">
        <v>1</v>
      </c>
      <c r="B7" s="36">
        <f>IF($D7="","",VLOOKUP($D7,'[8]Girls Do Main Draw Prep'!$A$7:$V$23,20))</f>
        <v>0</v>
      </c>
      <c r="C7" s="36">
        <f>IF($D7="","",VLOOKUP($D7,'[8]Girls Do Main Draw Prep'!$A$7:$V$23,21))</f>
        <v>0</v>
      </c>
      <c r="D7" s="37">
        <v>1</v>
      </c>
      <c r="E7" s="38" t="str">
        <f>UPPER(IF($D7="","",VLOOKUP($D7,'[8]Girls Do Main Draw Prep'!$A$7:$V$23,2)))</f>
        <v>KING</v>
      </c>
      <c r="F7" s="38" t="str">
        <f>IF($D7="","",VLOOKUP($D7,'[8]Girls Do Main Draw Prep'!$A$7:$V$23,3))</f>
        <v>ANYA</v>
      </c>
      <c r="G7" s="153"/>
      <c r="H7" s="38">
        <f>IF($D7="","",VLOOKUP($D7,'[8]Girls Do Main Draw Prep'!$A$7:$V$23,4))</f>
        <v>0</v>
      </c>
      <c r="I7" s="154"/>
      <c r="J7" s="75"/>
      <c r="K7" s="155"/>
      <c r="L7" s="75"/>
      <c r="M7" s="155"/>
      <c r="N7" s="75"/>
      <c r="O7" s="155"/>
      <c r="P7" s="75"/>
      <c r="Q7" s="42"/>
      <c r="R7" s="45"/>
      <c r="T7" s="47" t="str">
        <f>'[8]SetUp Officials'!P21</f>
        <v>Umpire</v>
      </c>
    </row>
    <row r="8" spans="1:20" s="46" customFormat="1" ht="9.6" customHeight="1">
      <c r="A8" s="156"/>
      <c r="B8" s="49"/>
      <c r="C8" s="49"/>
      <c r="D8" s="49"/>
      <c r="E8" s="38" t="str">
        <f>UPPER(IF($D7="","",VLOOKUP($D7,'[8]Girls Do Main Draw Prep'!$A$7:$V$23,7)))</f>
        <v>SKEENE</v>
      </c>
      <c r="F8" s="38" t="str">
        <f>IF($D7="","",VLOOKUP($D7,'[8]Girls Do Main Draw Prep'!$A$7:$V$23,8))</f>
        <v>THALIA</v>
      </c>
      <c r="G8" s="153"/>
      <c r="H8" s="38">
        <f>IF($D7="","",VLOOKUP($D7,'[8]Girls Do Main Draw Prep'!$A$7:$V$23,9))</f>
        <v>0</v>
      </c>
      <c r="I8" s="157"/>
      <c r="J8" s="158" t="str">
        <f>IF(I8="a",E7,IF(I8="b",E9,""))</f>
        <v/>
      </c>
      <c r="K8" s="155"/>
      <c r="L8" s="75"/>
      <c r="M8" s="155"/>
      <c r="N8" s="75"/>
      <c r="O8" s="155"/>
      <c r="P8" s="75"/>
      <c r="Q8" s="42"/>
      <c r="R8" s="45"/>
      <c r="T8" s="54" t="str">
        <f>'[8]SetUp Officials'!P22</f>
        <v xml:space="preserve"> </v>
      </c>
    </row>
    <row r="9" spans="1:20" s="46" customFormat="1" ht="9.6" customHeight="1">
      <c r="A9" s="156"/>
      <c r="B9" s="49"/>
      <c r="C9" s="49"/>
      <c r="D9" s="49"/>
      <c r="E9" s="75"/>
      <c r="F9" s="75"/>
      <c r="G9" s="149"/>
      <c r="H9" s="75"/>
      <c r="I9" s="159"/>
      <c r="J9" s="160" t="str">
        <f>UPPER(IF(OR(I10="a",I10="as"),E7,IF(OR(I10="b",I10="bs"),E11,)))</f>
        <v>KING</v>
      </c>
      <c r="K9" s="161"/>
      <c r="L9" s="75"/>
      <c r="M9" s="155"/>
      <c r="N9" s="75"/>
      <c r="O9" s="155"/>
      <c r="P9" s="75"/>
      <c r="Q9" s="42"/>
      <c r="R9" s="45"/>
      <c r="T9" s="54" t="str">
        <f>'[8]SetUp Officials'!P23</f>
        <v xml:space="preserve"> </v>
      </c>
    </row>
    <row r="10" spans="1:20" s="46" customFormat="1" ht="9.6" customHeight="1">
      <c r="A10" s="156"/>
      <c r="B10" s="49"/>
      <c r="C10" s="49"/>
      <c r="D10" s="49"/>
      <c r="E10" s="75"/>
      <c r="F10" s="75"/>
      <c r="G10" s="149"/>
      <c r="H10" s="51" t="s">
        <v>13</v>
      </c>
      <c r="I10" s="59" t="s">
        <v>50</v>
      </c>
      <c r="J10" s="162" t="str">
        <f>UPPER(IF(OR(I10="a",I10="as"),E8,IF(OR(I10="b",I10="bs"),E12,)))</f>
        <v>SKEENE</v>
      </c>
      <c r="K10" s="163"/>
      <c r="L10" s="75"/>
      <c r="M10" s="155"/>
      <c r="N10" s="75"/>
      <c r="O10" s="155"/>
      <c r="P10" s="75"/>
      <c r="Q10" s="42"/>
      <c r="R10" s="45"/>
      <c r="T10" s="54" t="str">
        <f>'[8]SetUp Officials'!P24</f>
        <v xml:space="preserve"> </v>
      </c>
    </row>
    <row r="11" spans="1:20" s="46" customFormat="1" ht="9.6" customHeight="1">
      <c r="A11" s="156">
        <v>2</v>
      </c>
      <c r="B11" s="36">
        <f>IF($D11="","",VLOOKUP($D11,'[8]Girls Do Main Draw Prep'!$A$7:$V$23,20))</f>
        <v>0</v>
      </c>
      <c r="C11" s="36">
        <f>IF($D11="","",VLOOKUP($D11,'[8]Girls Do Main Draw Prep'!$A$7:$V$23,21))</f>
        <v>0</v>
      </c>
      <c r="D11" s="37">
        <v>10</v>
      </c>
      <c r="E11" s="36" t="str">
        <f>UPPER(IF($D11="","",VLOOKUP($D11,'[8]Girls Do Main Draw Prep'!$A$7:$V$23,2)))</f>
        <v>BYE</v>
      </c>
      <c r="F11" s="36">
        <f>IF($D11="","",VLOOKUP($D11,'[8]Girls Do Main Draw Prep'!$A$7:$V$23,3))</f>
        <v>0</v>
      </c>
      <c r="G11" s="164"/>
      <c r="H11" s="36">
        <f>IF($D11="","",VLOOKUP($D11,'[8]Girls Do Main Draw Prep'!$A$7:$V$23,4))</f>
        <v>0</v>
      </c>
      <c r="I11" s="165"/>
      <c r="J11" s="75"/>
      <c r="K11" s="166"/>
      <c r="L11" s="78"/>
      <c r="M11" s="161"/>
      <c r="N11" s="75"/>
      <c r="O11" s="155"/>
      <c r="P11" s="75"/>
      <c r="Q11" s="42"/>
      <c r="R11" s="45"/>
      <c r="T11" s="54" t="str">
        <f>'[8]SetUp Officials'!P25</f>
        <v xml:space="preserve"> </v>
      </c>
    </row>
    <row r="12" spans="1:20" s="46" customFormat="1" ht="9.6" customHeight="1">
      <c r="A12" s="156"/>
      <c r="B12" s="49"/>
      <c r="C12" s="49"/>
      <c r="D12" s="49"/>
      <c r="E12" s="36" t="str">
        <f>UPPER(IF($D11="","",VLOOKUP($D11,'[8]Girls Do Main Draw Prep'!$A$7:$V$23,7)))</f>
        <v>BYE</v>
      </c>
      <c r="F12" s="36">
        <f>IF($D11="","",VLOOKUP($D11,'[8]Girls Do Main Draw Prep'!$A$7:$V$23,8))</f>
        <v>0</v>
      </c>
      <c r="G12" s="164"/>
      <c r="H12" s="36">
        <f>IF($D11="","",VLOOKUP($D11,'[8]Girls Do Main Draw Prep'!$A$7:$V$23,9))</f>
        <v>0</v>
      </c>
      <c r="I12" s="157"/>
      <c r="J12" s="75"/>
      <c r="K12" s="166"/>
      <c r="L12" s="167"/>
      <c r="M12" s="168"/>
      <c r="N12" s="75"/>
      <c r="O12" s="155"/>
      <c r="P12" s="75"/>
      <c r="Q12" s="42"/>
      <c r="R12" s="45"/>
      <c r="T12" s="54" t="str">
        <f>'[8]SetUp Officials'!P26</f>
        <v xml:space="preserve"> </v>
      </c>
    </row>
    <row r="13" spans="1:20" s="46" customFormat="1" ht="9.6" customHeight="1">
      <c r="A13" s="156"/>
      <c r="B13" s="49"/>
      <c r="C13" s="49"/>
      <c r="D13" s="57"/>
      <c r="E13" s="75"/>
      <c r="F13" s="75"/>
      <c r="G13" s="149"/>
      <c r="H13" s="75"/>
      <c r="I13" s="169"/>
      <c r="J13" s="75"/>
      <c r="K13" s="159"/>
      <c r="L13" s="160" t="str">
        <f>UPPER(IF(OR(K14="a",K14="as"),J9,IF(OR(K14="b",K14="bs"),J17,)))</f>
        <v>KING</v>
      </c>
      <c r="M13" s="155"/>
      <c r="N13" s="75"/>
      <c r="O13" s="155"/>
      <c r="P13" s="75"/>
      <c r="Q13" s="42"/>
      <c r="R13" s="45"/>
      <c r="T13" s="54" t="str">
        <f>'[8]SetUp Officials'!P27</f>
        <v xml:space="preserve"> </v>
      </c>
    </row>
    <row r="14" spans="1:20" s="46" customFormat="1" ht="9.6" customHeight="1">
      <c r="A14" s="156"/>
      <c r="B14" s="49"/>
      <c r="C14" s="49"/>
      <c r="D14" s="57"/>
      <c r="E14" s="75"/>
      <c r="F14" s="75"/>
      <c r="G14" s="149"/>
      <c r="H14" s="75"/>
      <c r="I14" s="169"/>
      <c r="J14" s="51" t="s">
        <v>13</v>
      </c>
      <c r="K14" s="59" t="s">
        <v>50</v>
      </c>
      <c r="L14" s="162" t="str">
        <f>UPPER(IF(OR(K14="a",K14="as"),J10,IF(OR(K14="b",K14="bs"),J18,)))</f>
        <v>SKEENE</v>
      </c>
      <c r="M14" s="163"/>
      <c r="N14" s="75"/>
      <c r="O14" s="155"/>
      <c r="P14" s="75"/>
      <c r="Q14" s="42"/>
      <c r="R14" s="45"/>
      <c r="T14" s="54" t="str">
        <f>'[8]SetUp Officials'!P28</f>
        <v xml:space="preserve"> </v>
      </c>
    </row>
    <row r="15" spans="1:20" s="46" customFormat="1" ht="9.6" customHeight="1">
      <c r="A15" s="156">
        <v>3</v>
      </c>
      <c r="B15" s="36">
        <f>IF($D15="","",VLOOKUP($D15,'[8]Girls Do Main Draw Prep'!$A$7:$V$23,20))</f>
        <v>0</v>
      </c>
      <c r="C15" s="36">
        <f>IF($D15="","",VLOOKUP($D15,'[8]Girls Do Main Draw Prep'!$A$7:$V$23,21))</f>
        <v>0</v>
      </c>
      <c r="D15" s="37">
        <v>5</v>
      </c>
      <c r="E15" s="36" t="str">
        <f>UPPER(IF($D15="","",VLOOKUP($D15,'[8]Girls Do Main Draw Prep'!$A$7:$V$23,2)))</f>
        <v>TOM YEW</v>
      </c>
      <c r="F15" s="36" t="str">
        <f>IF($D15="","",VLOOKUP($D15,'[8]Girls Do Main Draw Prep'!$A$7:$V$23,3))</f>
        <v>JADE</v>
      </c>
      <c r="G15" s="164"/>
      <c r="H15" s="36">
        <f>IF($D15="","",VLOOKUP($D15,'[8]Girls Do Main Draw Prep'!$A$7:$V$23,4))</f>
        <v>0</v>
      </c>
      <c r="I15" s="154"/>
      <c r="J15" s="75"/>
      <c r="K15" s="166"/>
      <c r="L15" s="75" t="s">
        <v>93</v>
      </c>
      <c r="M15" s="166"/>
      <c r="N15" s="78"/>
      <c r="O15" s="155"/>
      <c r="P15" s="75"/>
      <c r="Q15" s="42"/>
      <c r="R15" s="45"/>
      <c r="T15" s="54" t="str">
        <f>'[8]SetUp Officials'!P29</f>
        <v xml:space="preserve"> </v>
      </c>
    </row>
    <row r="16" spans="1:20" s="46" customFormat="1" ht="9.6" customHeight="1" thickBot="1">
      <c r="A16" s="156"/>
      <c r="B16" s="49"/>
      <c r="C16" s="49"/>
      <c r="D16" s="49"/>
      <c r="E16" s="36" t="str">
        <f>UPPER(IF($D15="","",VLOOKUP($D15,'[8]Girls Do Main Draw Prep'!$A$7:$V$23,7)))</f>
        <v>LANSER</v>
      </c>
      <c r="F16" s="36" t="str">
        <f>IF($D15="","",VLOOKUP($D15,'[8]Girls Do Main Draw Prep'!$A$7:$V$23,8))</f>
        <v>LILY</v>
      </c>
      <c r="G16" s="164"/>
      <c r="H16" s="36">
        <f>IF($D15="","",VLOOKUP($D15,'[8]Girls Do Main Draw Prep'!$A$7:$V$23,9))</f>
        <v>0</v>
      </c>
      <c r="I16" s="157"/>
      <c r="J16" s="158" t="str">
        <f>IF(I16="a",E15,IF(I16="b",E17,""))</f>
        <v/>
      </c>
      <c r="K16" s="166"/>
      <c r="L16" s="75"/>
      <c r="M16" s="166"/>
      <c r="N16" s="75"/>
      <c r="O16" s="155"/>
      <c r="P16" s="75"/>
      <c r="Q16" s="42"/>
      <c r="R16" s="45"/>
      <c r="T16" s="70" t="str">
        <f>'[8]SetUp Officials'!P30</f>
        <v>None</v>
      </c>
    </row>
    <row r="17" spans="1:18" s="46" customFormat="1" ht="9.6" customHeight="1">
      <c r="A17" s="156"/>
      <c r="B17" s="49"/>
      <c r="C17" s="49"/>
      <c r="D17" s="57"/>
      <c r="E17" s="75"/>
      <c r="F17" s="75"/>
      <c r="G17" s="149"/>
      <c r="H17" s="75"/>
      <c r="I17" s="159"/>
      <c r="J17" s="160" t="str">
        <f>UPPER(IF(OR(I18="a",I18="as"),E15,IF(OR(I18="b",I18="bs"),E19,)))</f>
        <v>TOM YEW</v>
      </c>
      <c r="K17" s="170"/>
      <c r="L17" s="75"/>
      <c r="M17" s="166"/>
      <c r="N17" s="75"/>
      <c r="O17" s="155"/>
      <c r="P17" s="75"/>
      <c r="Q17" s="42"/>
      <c r="R17" s="45"/>
    </row>
    <row r="18" spans="1:18" s="46" customFormat="1" ht="9.6" customHeight="1">
      <c r="A18" s="156"/>
      <c r="B18" s="49"/>
      <c r="C18" s="49"/>
      <c r="D18" s="57"/>
      <c r="E18" s="75"/>
      <c r="F18" s="75"/>
      <c r="G18" s="149"/>
      <c r="H18" s="51" t="s">
        <v>13</v>
      </c>
      <c r="I18" s="59" t="s">
        <v>18</v>
      </c>
      <c r="J18" s="162" t="str">
        <f>UPPER(IF(OR(I18="a",I18="as"),E16,IF(OR(I18="b",I18="bs"),E20,)))</f>
        <v>LANSER</v>
      </c>
      <c r="K18" s="157"/>
      <c r="L18" s="75"/>
      <c r="M18" s="166"/>
      <c r="N18" s="75"/>
      <c r="O18" s="155"/>
      <c r="P18" s="75"/>
      <c r="Q18" s="42"/>
      <c r="R18" s="45"/>
    </row>
    <row r="19" spans="1:18" s="46" customFormat="1" ht="9.6" customHeight="1">
      <c r="A19" s="156">
        <v>4</v>
      </c>
      <c r="B19" s="36">
        <f>IF($D19="","",VLOOKUP($D19,'[8]Girls Do Main Draw Prep'!$A$7:$V$23,20))</f>
        <v>0</v>
      </c>
      <c r="C19" s="36">
        <f>IF($D19="","",VLOOKUP($D19,'[8]Girls Do Main Draw Prep'!$A$7:$V$23,21))</f>
        <v>0</v>
      </c>
      <c r="D19" s="37">
        <v>3</v>
      </c>
      <c r="E19" s="36" t="str">
        <f>UPPER(IF($D19="","",VLOOKUP($D19,'[8]Girls Do Main Draw Prep'!$A$7:$V$23,2)))</f>
        <v>SABGA</v>
      </c>
      <c r="F19" s="36" t="str">
        <f>IF($D19="","",VLOOKUP($D19,'[8]Girls Do Main Draw Prep'!$A$7:$V$23,3))</f>
        <v>KIMBERLY</v>
      </c>
      <c r="G19" s="164"/>
      <c r="H19" s="36">
        <f>IF($D19="","",VLOOKUP($D19,'[8]Girls Do Main Draw Prep'!$A$7:$V$23,4))</f>
        <v>0</v>
      </c>
      <c r="I19" s="165"/>
      <c r="J19" s="75" t="s">
        <v>106</v>
      </c>
      <c r="K19" s="155"/>
      <c r="L19" s="78"/>
      <c r="M19" s="170"/>
      <c r="N19" s="75"/>
      <c r="O19" s="155"/>
      <c r="P19" s="75"/>
      <c r="Q19" s="42"/>
      <c r="R19" s="45"/>
    </row>
    <row r="20" spans="1:18" s="46" customFormat="1" ht="9.6" customHeight="1">
      <c r="A20" s="156"/>
      <c r="B20" s="49"/>
      <c r="C20" s="49"/>
      <c r="D20" s="49"/>
      <c r="E20" s="36" t="str">
        <f>UPPER(IF($D19="","",VLOOKUP($D19,'[8]Girls Do Main Draw Prep'!$A$7:$V$23,7)))</f>
        <v>LEITCH</v>
      </c>
      <c r="F20" s="36" t="str">
        <f>IF($D19="","",VLOOKUP($D19,'[8]Girls Do Main Draw Prep'!$A$7:$V$23,8))</f>
        <v>KELSELY</v>
      </c>
      <c r="G20" s="164"/>
      <c r="H20" s="36">
        <f>IF($D19="","",VLOOKUP($D19,'[8]Girls Do Main Draw Prep'!$A$7:$V$23,9))</f>
        <v>0</v>
      </c>
      <c r="I20" s="157"/>
      <c r="J20" s="75"/>
      <c r="K20" s="155"/>
      <c r="L20" s="167"/>
      <c r="M20" s="171"/>
      <c r="N20" s="75"/>
      <c r="O20" s="155"/>
      <c r="P20" s="75"/>
      <c r="Q20" s="42"/>
      <c r="R20" s="45"/>
    </row>
    <row r="21" spans="1:18" s="46" customFormat="1" ht="9.6" customHeight="1">
      <c r="A21" s="156"/>
      <c r="B21" s="49"/>
      <c r="C21" s="49"/>
      <c r="D21" s="49"/>
      <c r="E21" s="75"/>
      <c r="F21" s="75"/>
      <c r="G21" s="149"/>
      <c r="H21" s="75"/>
      <c r="I21" s="169"/>
      <c r="J21" s="75"/>
      <c r="K21" s="155"/>
      <c r="L21" s="75"/>
      <c r="M21" s="159"/>
      <c r="N21" s="160" t="str">
        <f>UPPER(IF(OR(M22="a",M22="as"),L13,IF(OR(M22="b",M22="bs"),L29,)))</f>
        <v>ASSANG</v>
      </c>
      <c r="O21" s="155"/>
      <c r="P21" s="75"/>
      <c r="Q21" s="42"/>
      <c r="R21" s="45"/>
    </row>
    <row r="22" spans="1:18" s="46" customFormat="1" ht="9.6" customHeight="1">
      <c r="A22" s="156"/>
      <c r="B22" s="49"/>
      <c r="C22" s="49"/>
      <c r="D22" s="49"/>
      <c r="E22" s="75"/>
      <c r="F22" s="75"/>
      <c r="G22" s="149"/>
      <c r="H22" s="75"/>
      <c r="I22" s="169"/>
      <c r="J22" s="75"/>
      <c r="K22" s="155"/>
      <c r="L22" s="51" t="s">
        <v>13</v>
      </c>
      <c r="M22" s="59" t="s">
        <v>65</v>
      </c>
      <c r="N22" s="162" t="str">
        <f>UPPER(IF(OR(M22="a",M22="as"),L14,IF(OR(M22="b",M22="bs"),L30,)))</f>
        <v>KOYLASS</v>
      </c>
      <c r="O22" s="163"/>
      <c r="P22" s="75"/>
      <c r="Q22" s="42"/>
      <c r="R22" s="45"/>
    </row>
    <row r="23" spans="1:18" s="46" customFormat="1" ht="9.6" customHeight="1">
      <c r="A23" s="152">
        <v>5</v>
      </c>
      <c r="B23" s="36">
        <f>IF($D23="","",VLOOKUP($D23,'[8]Girls Do Main Draw Prep'!$A$7:$V$23,20))</f>
        <v>0</v>
      </c>
      <c r="C23" s="36">
        <f>IF($D23="","",VLOOKUP($D23,'[8]Girls Do Main Draw Prep'!$A$7:$V$23,21))</f>
        <v>0</v>
      </c>
      <c r="D23" s="37">
        <v>6</v>
      </c>
      <c r="E23" s="38" t="str">
        <f>UPPER(IF($D23="","",VLOOKUP($D23,'[8]Girls Do Main Draw Prep'!$A$7:$V$23,2)))</f>
        <v>LAWRENCE</v>
      </c>
      <c r="F23" s="38" t="str">
        <f>IF($D23="","",VLOOKUP($D23,'[8]Girls Do Main Draw Prep'!$A$7:$V$23,3))</f>
        <v>BRIANNA</v>
      </c>
      <c r="G23" s="153"/>
      <c r="H23" s="38">
        <f>IF($D23="","",VLOOKUP($D23,'[8]Girls Do Main Draw Prep'!$A$7:$V$23,4))</f>
        <v>0</v>
      </c>
      <c r="I23" s="154"/>
      <c r="J23" s="75"/>
      <c r="K23" s="155"/>
      <c r="L23" s="75"/>
      <c r="M23" s="166"/>
      <c r="N23" s="75" t="s">
        <v>223</v>
      </c>
      <c r="O23" s="194"/>
      <c r="P23" s="195"/>
      <c r="Q23" s="42"/>
      <c r="R23" s="45"/>
    </row>
    <row r="24" spans="1:18" s="46" customFormat="1" ht="9.6" customHeight="1">
      <c r="A24" s="156"/>
      <c r="B24" s="49"/>
      <c r="C24" s="49"/>
      <c r="D24" s="49"/>
      <c r="E24" s="38" t="str">
        <f>UPPER(IF($D23="","",VLOOKUP($D23,'[8]Girls Do Main Draw Prep'!$A$7:$V$23,7)))</f>
        <v>WHITTIER</v>
      </c>
      <c r="F24" s="38" t="str">
        <f>IF($D23="","",VLOOKUP($D23,'[8]Girls Do Main Draw Prep'!$A$7:$V$23,8))</f>
        <v>AURA</v>
      </c>
      <c r="G24" s="153"/>
      <c r="H24" s="38">
        <f>IF($D23="","",VLOOKUP($D23,'[8]Girls Do Main Draw Prep'!$A$7:$V$23,9))</f>
        <v>0</v>
      </c>
      <c r="I24" s="157"/>
      <c r="J24" s="158" t="str">
        <f>IF(I24="a",E23,IF(I24="b",E25,""))</f>
        <v/>
      </c>
      <c r="K24" s="155"/>
      <c r="L24" s="75"/>
      <c r="M24" s="166"/>
      <c r="N24" s="75"/>
      <c r="O24" s="194"/>
      <c r="P24" s="195"/>
      <c r="Q24" s="42"/>
      <c r="R24" s="45"/>
    </row>
    <row r="25" spans="1:18" s="46" customFormat="1" ht="9.6" customHeight="1">
      <c r="A25" s="156"/>
      <c r="B25" s="49"/>
      <c r="C25" s="49"/>
      <c r="D25" s="49"/>
      <c r="E25" s="75"/>
      <c r="F25" s="75"/>
      <c r="G25" s="149"/>
      <c r="H25" s="75"/>
      <c r="I25" s="159"/>
      <c r="J25" s="160" t="str">
        <f>UPPER(IF(OR(I26="a",I26="as"),E23,IF(OR(I26="b",I26="bs"),E27,)))</f>
        <v>LAWRENCE</v>
      </c>
      <c r="K25" s="161"/>
      <c r="L25" s="75"/>
      <c r="M25" s="166"/>
      <c r="N25" s="75"/>
      <c r="O25" s="194"/>
      <c r="P25" s="195"/>
      <c r="Q25" s="42"/>
      <c r="R25" s="45"/>
    </row>
    <row r="26" spans="1:18" s="46" customFormat="1" ht="9.6" customHeight="1">
      <c r="A26" s="156"/>
      <c r="B26" s="49"/>
      <c r="C26" s="49"/>
      <c r="D26" s="49"/>
      <c r="E26" s="75"/>
      <c r="F26" s="75"/>
      <c r="G26" s="149"/>
      <c r="H26" s="51" t="s">
        <v>13</v>
      </c>
      <c r="I26" s="59" t="s">
        <v>14</v>
      </c>
      <c r="J26" s="162" t="str">
        <f>UPPER(IF(OR(I26="a",I26="as"),E24,IF(OR(I26="b",I26="bs"),E28,)))</f>
        <v>WHITTIER</v>
      </c>
      <c r="K26" s="163"/>
      <c r="L26" s="75"/>
      <c r="M26" s="166"/>
      <c r="N26" s="75"/>
      <c r="O26" s="194"/>
      <c r="P26" s="195"/>
      <c r="Q26" s="42"/>
      <c r="R26" s="45"/>
    </row>
    <row r="27" spans="1:18" s="46" customFormat="1" ht="9.6" customHeight="1">
      <c r="A27" s="156">
        <v>6</v>
      </c>
      <c r="B27" s="36">
        <f>IF($D27="","",VLOOKUP($D27,'[8]Girls Do Main Draw Prep'!$A$7:$V$23,20))</f>
        <v>0</v>
      </c>
      <c r="C27" s="36">
        <f>IF($D27="","",VLOOKUP($D27,'[8]Girls Do Main Draw Prep'!$A$7:$V$23,21))</f>
        <v>0</v>
      </c>
      <c r="D27" s="37">
        <v>4</v>
      </c>
      <c r="E27" s="36" t="str">
        <f>UPPER(IF($D27="","",VLOOKUP($D27,'[8]Girls Do Main Draw Prep'!$A$7:$V$23,2)))</f>
        <v>JONES</v>
      </c>
      <c r="F27" s="36" t="str">
        <f>IF($D27="","",VLOOKUP($D27,'[8]Girls Do Main Draw Prep'!$A$7:$V$23,3))</f>
        <v>ABIGAIL</v>
      </c>
      <c r="G27" s="164"/>
      <c r="H27" s="36">
        <f>IF($D27="","",VLOOKUP($D27,'[8]Girls Do Main Draw Prep'!$A$7:$V$23,4))</f>
        <v>0</v>
      </c>
      <c r="I27" s="165"/>
      <c r="J27" s="75" t="s">
        <v>107</v>
      </c>
      <c r="K27" s="166"/>
      <c r="L27" s="78"/>
      <c r="M27" s="170"/>
      <c r="N27" s="75"/>
      <c r="O27" s="194"/>
      <c r="P27" s="195"/>
      <c r="Q27" s="42"/>
      <c r="R27" s="45"/>
    </row>
    <row r="28" spans="1:18" s="46" customFormat="1" ht="9.6" customHeight="1">
      <c r="A28" s="156"/>
      <c r="B28" s="49"/>
      <c r="C28" s="49"/>
      <c r="D28" s="49"/>
      <c r="E28" s="36" t="str">
        <f>UPPER(IF($D27="","",VLOOKUP($D27,'[8]Girls Do Main Draw Prep'!$A$7:$V$23,7)))</f>
        <v>SABGA</v>
      </c>
      <c r="F28" s="36" t="str">
        <f>IF($D27="","",VLOOKUP($D27,'[8]Girls Do Main Draw Prep'!$A$7:$V$23,8))</f>
        <v>VIVAN</v>
      </c>
      <c r="G28" s="164"/>
      <c r="H28" s="36">
        <f>IF($D27="","",VLOOKUP($D27,'[8]Girls Do Main Draw Prep'!$A$7:$V$23,9))</f>
        <v>0</v>
      </c>
      <c r="I28" s="157"/>
      <c r="J28" s="75"/>
      <c r="K28" s="166"/>
      <c r="L28" s="167"/>
      <c r="M28" s="171"/>
      <c r="N28" s="75"/>
      <c r="O28" s="194"/>
      <c r="P28" s="195"/>
      <c r="Q28" s="42"/>
      <c r="R28" s="45"/>
    </row>
    <row r="29" spans="1:18" s="46" customFormat="1" ht="9.6" customHeight="1">
      <c r="A29" s="156"/>
      <c r="B29" s="49"/>
      <c r="C29" s="49"/>
      <c r="D29" s="57"/>
      <c r="E29" s="75"/>
      <c r="F29" s="75"/>
      <c r="G29" s="149"/>
      <c r="H29" s="75"/>
      <c r="I29" s="169"/>
      <c r="J29" s="75"/>
      <c r="K29" s="159"/>
      <c r="L29" s="160" t="str">
        <f>UPPER(IF(OR(K30="a",K30="as"),J25,IF(OR(K30="b",K30="bs"),J33,)))</f>
        <v>ASSANG</v>
      </c>
      <c r="M29" s="166"/>
      <c r="N29" s="75"/>
      <c r="O29" s="194"/>
      <c r="P29" s="195"/>
      <c r="Q29" s="42"/>
      <c r="R29" s="45"/>
    </row>
    <row r="30" spans="1:18" s="46" customFormat="1" ht="9.6" customHeight="1">
      <c r="A30" s="156"/>
      <c r="B30" s="49"/>
      <c r="C30" s="49"/>
      <c r="D30" s="57"/>
      <c r="E30" s="75"/>
      <c r="F30" s="75"/>
      <c r="G30" s="149"/>
      <c r="H30" s="75"/>
      <c r="I30" s="169"/>
      <c r="J30" s="51" t="s">
        <v>13</v>
      </c>
      <c r="K30" s="59" t="s">
        <v>65</v>
      </c>
      <c r="L30" s="162" t="str">
        <f>UPPER(IF(OR(K30="a",K30="as"),J26,IF(OR(K30="b",K30="bs"),J34,)))</f>
        <v>KOYLASS</v>
      </c>
      <c r="M30" s="157"/>
      <c r="N30" s="75"/>
      <c r="O30" s="194"/>
      <c r="P30" s="195"/>
      <c r="Q30" s="42"/>
      <c r="R30" s="45"/>
    </row>
    <row r="31" spans="1:18" s="46" customFormat="1" ht="9.6" customHeight="1">
      <c r="A31" s="156">
        <v>7</v>
      </c>
      <c r="B31" s="36">
        <f>IF($D31="","",VLOOKUP($D31,'[8]Girls Do Main Draw Prep'!$A$7:$V$23,20))</f>
        <v>0</v>
      </c>
      <c r="C31" s="36">
        <f>IF($D31="","",VLOOKUP($D31,'[8]Girls Do Main Draw Prep'!$A$7:$V$23,21))</f>
        <v>0</v>
      </c>
      <c r="D31" s="37">
        <v>7</v>
      </c>
      <c r="E31" s="36" t="str">
        <f>UPPER(IF($D31="","",VLOOKUP($D31,'[8]Girls Do Main Draw Prep'!$A$7:$V$23,2)))</f>
        <v>DANIEL-JOSEPH</v>
      </c>
      <c r="F31" s="36" t="str">
        <f>IF($D31="","",VLOOKUP($D31,'[8]Girls Do Main Draw Prep'!$A$7:$V$23,3))</f>
        <v>AERYN</v>
      </c>
      <c r="G31" s="164"/>
      <c r="H31" s="36">
        <f>IF($D31="","",VLOOKUP($D31,'[8]Girls Do Main Draw Prep'!$A$7:$V$23,4))</f>
        <v>0</v>
      </c>
      <c r="I31" s="154"/>
      <c r="J31" s="75"/>
      <c r="K31" s="166"/>
      <c r="L31" s="75" t="s">
        <v>108</v>
      </c>
      <c r="M31" s="155"/>
      <c r="N31" s="78"/>
      <c r="O31" s="194"/>
      <c r="P31" s="195"/>
      <c r="Q31" s="42"/>
      <c r="R31" s="45"/>
    </row>
    <row r="32" spans="1:18" s="46" customFormat="1" ht="9.6" customHeight="1">
      <c r="A32" s="156"/>
      <c r="B32" s="49"/>
      <c r="C32" s="49"/>
      <c r="D32" s="49"/>
      <c r="E32" s="36" t="str">
        <f>UPPER(IF($D31="","",VLOOKUP($D31,'[8]Girls Do Main Draw Prep'!$A$7:$V$23,7)))</f>
        <v>SIRJU</v>
      </c>
      <c r="F32" s="36" t="str">
        <f>IF($D31="","",VLOOKUP($D31,'[8]Girls Do Main Draw Prep'!$A$7:$V$23,8))</f>
        <v>STEPHANIE</v>
      </c>
      <c r="G32" s="164"/>
      <c r="H32" s="36">
        <f>IF($D31="","",VLOOKUP($D31,'[8]Girls Do Main Draw Prep'!$A$7:$V$23,9))</f>
        <v>0</v>
      </c>
      <c r="I32" s="157"/>
      <c r="J32" s="158" t="str">
        <f>IF(I32="a",E31,IF(I32="b",E33,""))</f>
        <v/>
      </c>
      <c r="K32" s="166"/>
      <c r="L32" s="75"/>
      <c r="M32" s="155"/>
      <c r="N32" s="75"/>
      <c r="O32" s="194"/>
      <c r="P32" s="195"/>
      <c r="Q32" s="42"/>
      <c r="R32" s="45"/>
    </row>
    <row r="33" spans="1:18" s="46" customFormat="1" ht="9.6" customHeight="1">
      <c r="A33" s="156"/>
      <c r="B33" s="49"/>
      <c r="C33" s="49"/>
      <c r="D33" s="57"/>
      <c r="E33" s="75"/>
      <c r="F33" s="75"/>
      <c r="G33" s="149"/>
      <c r="H33" s="75"/>
      <c r="I33" s="159"/>
      <c r="J33" s="160" t="str">
        <f>UPPER(IF(OR(I34="a",I34="as"),E31,IF(OR(I34="b",I34="bs"),E35,)))</f>
        <v>ASSANG</v>
      </c>
      <c r="K33" s="170"/>
      <c r="L33" s="75"/>
      <c r="M33" s="155"/>
      <c r="N33" s="75"/>
      <c r="O33" s="194"/>
      <c r="P33" s="195"/>
      <c r="Q33" s="42"/>
      <c r="R33" s="45"/>
    </row>
    <row r="34" spans="1:18" s="46" customFormat="1" ht="9.6" customHeight="1">
      <c r="A34" s="156"/>
      <c r="B34" s="49"/>
      <c r="C34" s="49"/>
      <c r="D34" s="57"/>
      <c r="E34" s="75"/>
      <c r="F34" s="75"/>
      <c r="G34" s="149"/>
      <c r="H34" s="51" t="s">
        <v>13</v>
      </c>
      <c r="I34" s="59" t="s">
        <v>20</v>
      </c>
      <c r="J34" s="162" t="str">
        <f>UPPER(IF(OR(I34="a",I34="as"),E32,IF(OR(I34="b",I34="bs"),E36,)))</f>
        <v>KOYLASS</v>
      </c>
      <c r="K34" s="157"/>
      <c r="L34" s="75"/>
      <c r="M34" s="155"/>
      <c r="N34" s="75"/>
      <c r="O34" s="194"/>
      <c r="P34" s="195"/>
      <c r="Q34" s="42"/>
      <c r="R34" s="45"/>
    </row>
    <row r="35" spans="1:18" s="46" customFormat="1" ht="9.6" customHeight="1">
      <c r="A35" s="156">
        <v>8</v>
      </c>
      <c r="B35" s="36">
        <f>IF($D35="","",VLOOKUP($D35,'[8]Girls Do Main Draw Prep'!$A$7:$V$23,20))</f>
        <v>0</v>
      </c>
      <c r="C35" s="36">
        <f>IF($D35="","",VLOOKUP($D35,'[8]Girls Do Main Draw Prep'!$A$7:$V$23,21))</f>
        <v>0</v>
      </c>
      <c r="D35" s="37">
        <v>2</v>
      </c>
      <c r="E35" s="36" t="str">
        <f>UPPER(IF($D35="","",VLOOKUP($D35,'[8]Girls Do Main Draw Prep'!$A$7:$V$23,2)))</f>
        <v>ASSANG</v>
      </c>
      <c r="F35" s="36" t="str">
        <f>IF($D35="","",VLOOKUP($D35,'[8]Girls Do Main Draw Prep'!$A$7:$V$23,3))</f>
        <v>YIN LEE</v>
      </c>
      <c r="G35" s="164"/>
      <c r="H35" s="36">
        <f>IF($D35="","",VLOOKUP($D35,'[8]Girls Do Main Draw Prep'!$A$7:$V$23,4))</f>
        <v>0</v>
      </c>
      <c r="I35" s="165"/>
      <c r="J35" s="75" t="s">
        <v>108</v>
      </c>
      <c r="K35" s="155"/>
      <c r="L35" s="78"/>
      <c r="M35" s="161"/>
      <c r="N35" s="75"/>
      <c r="O35" s="194"/>
      <c r="P35" s="195"/>
      <c r="Q35" s="42"/>
      <c r="R35" s="45"/>
    </row>
    <row r="36" spans="1:18" s="46" customFormat="1" ht="9.6" customHeight="1">
      <c r="A36" s="156"/>
      <c r="B36" s="49"/>
      <c r="C36" s="49"/>
      <c r="D36" s="49"/>
      <c r="E36" s="36" t="str">
        <f>UPPER(IF($D35="","",VLOOKUP($D35,'[8]Girls Do Main Draw Prep'!$A$7:$V$23,7)))</f>
        <v>KOYLASS</v>
      </c>
      <c r="F36" s="36" t="str">
        <f>IF($D35="","",VLOOKUP($D35,'[8]Girls Do Main Draw Prep'!$A$7:$V$23,8))</f>
        <v>VICTORIA</v>
      </c>
      <c r="G36" s="164"/>
      <c r="H36" s="36">
        <f>IF($D35="","",VLOOKUP($D35,'[8]Girls Do Main Draw Prep'!$A$7:$V$23,9))</f>
        <v>0</v>
      </c>
      <c r="I36" s="157"/>
      <c r="J36" s="75"/>
      <c r="K36" s="155"/>
      <c r="L36" s="167"/>
      <c r="M36" s="168"/>
      <c r="N36" s="75"/>
      <c r="O36" s="194"/>
      <c r="P36" s="195"/>
      <c r="Q36" s="42"/>
      <c r="R36" s="45"/>
    </row>
    <row r="37" spans="1:18" s="46" customFormat="1" ht="19.5" customHeight="1">
      <c r="A37" s="156"/>
      <c r="B37" s="49"/>
      <c r="C37" s="49"/>
      <c r="D37" s="57"/>
      <c r="E37" s="75"/>
      <c r="F37" s="75"/>
      <c r="G37" s="149"/>
      <c r="H37" s="75"/>
      <c r="I37" s="169"/>
      <c r="J37" s="75"/>
      <c r="K37" s="155"/>
      <c r="L37" s="75"/>
      <c r="M37" s="155"/>
      <c r="N37" s="155"/>
      <c r="O37" s="196"/>
      <c r="P37" s="197"/>
      <c r="Q37" s="172"/>
      <c r="R37" s="45"/>
    </row>
    <row r="38" spans="1:18" s="86" customFormat="1" ht="6" customHeight="1">
      <c r="A38" s="179"/>
      <c r="B38" s="180"/>
      <c r="C38" s="180"/>
      <c r="D38" s="181"/>
      <c r="E38" s="76"/>
      <c r="F38" s="76"/>
      <c r="G38" s="183"/>
      <c r="H38" s="76"/>
      <c r="I38" s="182"/>
      <c r="J38" s="43"/>
      <c r="K38" s="44"/>
      <c r="L38" s="83"/>
      <c r="M38" s="84"/>
      <c r="N38" s="83"/>
      <c r="O38" s="84"/>
      <c r="P38" s="83"/>
      <c r="Q38" s="84"/>
      <c r="R38" s="85"/>
    </row>
    <row r="39" spans="1:18" s="99" customFormat="1" ht="10.5" customHeight="1">
      <c r="A39" s="87" t="s">
        <v>23</v>
      </c>
      <c r="B39" s="88"/>
      <c r="C39" s="89"/>
      <c r="D39" s="90" t="s">
        <v>24</v>
      </c>
      <c r="E39" s="91" t="s">
        <v>67</v>
      </c>
      <c r="F39" s="91"/>
      <c r="G39" s="91"/>
      <c r="H39" s="184"/>
      <c r="I39" s="91" t="s">
        <v>24</v>
      </c>
      <c r="J39" s="91" t="s">
        <v>68</v>
      </c>
      <c r="K39" s="94"/>
      <c r="L39" s="91" t="s">
        <v>27</v>
      </c>
      <c r="M39" s="95"/>
      <c r="N39" s="96" t="s">
        <v>28</v>
      </c>
      <c r="O39" s="96"/>
      <c r="P39" s="97"/>
      <c r="Q39" s="98"/>
    </row>
    <row r="40" spans="1:18" s="99" customFormat="1" ht="9" customHeight="1">
      <c r="A40" s="100" t="s">
        <v>29</v>
      </c>
      <c r="B40" s="101"/>
      <c r="C40" s="102"/>
      <c r="D40" s="103">
        <v>1</v>
      </c>
      <c r="E40" s="104" t="str">
        <f>IF(D40&gt;$Q$47,,UPPER(VLOOKUP(D40,'[8]Girls Do Main Draw Prep'!$A$7:$R$23,2)))</f>
        <v>KING</v>
      </c>
      <c r="F40" s="185"/>
      <c r="G40" s="185"/>
      <c r="H40" s="186"/>
      <c r="I40" s="187" t="s">
        <v>30</v>
      </c>
      <c r="J40" s="101"/>
      <c r="K40" s="108"/>
      <c r="L40" s="101"/>
      <c r="M40" s="109"/>
      <c r="N40" s="110" t="s">
        <v>69</v>
      </c>
      <c r="O40" s="111"/>
      <c r="P40" s="111"/>
      <c r="Q40" s="112"/>
    </row>
    <row r="41" spans="1:18" s="99" customFormat="1" ht="9" customHeight="1">
      <c r="A41" s="100" t="s">
        <v>32</v>
      </c>
      <c r="B41" s="101"/>
      <c r="C41" s="102"/>
      <c r="D41" s="103"/>
      <c r="E41" s="104" t="str">
        <f>IF(D40&gt;$Q$47,,UPPER(VLOOKUP(D40,'[8]Girls Do Main Draw Prep'!$A$7:$R$23,7)))</f>
        <v>SKEENE</v>
      </c>
      <c r="F41" s="185"/>
      <c r="G41" s="185"/>
      <c r="H41" s="186"/>
      <c r="I41" s="187"/>
      <c r="J41" s="101"/>
      <c r="K41" s="108"/>
      <c r="L41" s="101"/>
      <c r="M41" s="109"/>
      <c r="N41" s="115"/>
      <c r="O41" s="114"/>
      <c r="P41" s="115"/>
      <c r="Q41" s="116"/>
    </row>
    <row r="42" spans="1:18" s="99" customFormat="1" ht="9" customHeight="1">
      <c r="A42" s="117" t="s">
        <v>34</v>
      </c>
      <c r="B42" s="115"/>
      <c r="C42" s="118"/>
      <c r="D42" s="103">
        <v>2</v>
      </c>
      <c r="E42" s="104" t="str">
        <f>IF(D42&gt;$Q$47,,UPPER(VLOOKUP(D42,'[8]Girls Do Main Draw Prep'!$A$7:$R$23,2)))</f>
        <v>ASSANG</v>
      </c>
      <c r="F42" s="185"/>
      <c r="G42" s="185"/>
      <c r="H42" s="186"/>
      <c r="I42" s="187" t="s">
        <v>33</v>
      </c>
      <c r="J42" s="101"/>
      <c r="K42" s="108"/>
      <c r="L42" s="101"/>
      <c r="M42" s="109"/>
      <c r="N42" s="110" t="s">
        <v>36</v>
      </c>
      <c r="O42" s="111"/>
      <c r="P42" s="111"/>
      <c r="Q42" s="112"/>
    </row>
    <row r="43" spans="1:18" s="99" customFormat="1" ht="9" customHeight="1">
      <c r="A43" s="119"/>
      <c r="B43" s="26"/>
      <c r="C43" s="120"/>
      <c r="D43" s="103"/>
      <c r="E43" s="104" t="str">
        <f>IF(D42&gt;$Q$47,,UPPER(VLOOKUP(D42,'[8]Girls Do Main Draw Prep'!$A$7:$R$23,7)))</f>
        <v>KOYLASS</v>
      </c>
      <c r="F43" s="185"/>
      <c r="G43" s="185"/>
      <c r="H43" s="186"/>
      <c r="I43" s="187"/>
      <c r="J43" s="101"/>
      <c r="K43" s="108"/>
      <c r="L43" s="101"/>
      <c r="M43" s="109"/>
      <c r="N43" s="101"/>
      <c r="O43" s="108"/>
      <c r="P43" s="101"/>
      <c r="Q43" s="109"/>
    </row>
    <row r="44" spans="1:18" s="99" customFormat="1" ht="9" customHeight="1">
      <c r="A44" s="121" t="s">
        <v>38</v>
      </c>
      <c r="B44" s="122"/>
      <c r="C44" s="123"/>
      <c r="D44" s="103">
        <v>3</v>
      </c>
      <c r="E44" s="104">
        <f>IF(D44&gt;$Q$47,,UPPER(VLOOKUP(D44,'[8]Girls Do Main Draw Prep'!$A$7:$R$23,2)))</f>
        <v>0</v>
      </c>
      <c r="F44" s="185"/>
      <c r="G44" s="185"/>
      <c r="H44" s="186"/>
      <c r="I44" s="187" t="s">
        <v>35</v>
      </c>
      <c r="J44" s="101"/>
      <c r="K44" s="108"/>
      <c r="L44" s="101"/>
      <c r="M44" s="109"/>
      <c r="N44" s="115"/>
      <c r="O44" s="114"/>
      <c r="P44" s="115"/>
      <c r="Q44" s="116"/>
    </row>
    <row r="45" spans="1:18" s="99" customFormat="1" ht="9" customHeight="1">
      <c r="A45" s="100" t="s">
        <v>29</v>
      </c>
      <c r="B45" s="101"/>
      <c r="C45" s="102"/>
      <c r="D45" s="103"/>
      <c r="E45" s="104">
        <f>IF(D44&gt;$Q$47,,UPPER(VLOOKUP(D44,'[8]Girls Do Main Draw Prep'!$A$7:$R$23,7)))</f>
        <v>0</v>
      </c>
      <c r="F45" s="185"/>
      <c r="G45" s="185"/>
      <c r="H45" s="186"/>
      <c r="I45" s="187"/>
      <c r="J45" s="101"/>
      <c r="K45" s="108"/>
      <c r="L45" s="101"/>
      <c r="M45" s="109"/>
      <c r="N45" s="110" t="s">
        <v>41</v>
      </c>
      <c r="O45" s="111"/>
      <c r="P45" s="111"/>
      <c r="Q45" s="112"/>
    </row>
    <row r="46" spans="1:18" s="99" customFormat="1" ht="9" customHeight="1">
      <c r="A46" s="100" t="s">
        <v>42</v>
      </c>
      <c r="B46" s="101"/>
      <c r="C46" s="124"/>
      <c r="D46" s="103">
        <v>4</v>
      </c>
      <c r="E46" s="104">
        <f>IF(D46&gt;$Q$47,,UPPER(VLOOKUP(D46,'[8]Girls Do Main Draw Prep'!$A$7:$R$23,2)))</f>
        <v>0</v>
      </c>
      <c r="F46" s="185"/>
      <c r="G46" s="185"/>
      <c r="H46" s="186"/>
      <c r="I46" s="187" t="s">
        <v>37</v>
      </c>
      <c r="J46" s="101"/>
      <c r="K46" s="108"/>
      <c r="L46" s="101"/>
      <c r="M46" s="109"/>
      <c r="N46" s="101"/>
      <c r="O46" s="108"/>
      <c r="P46" s="101"/>
      <c r="Q46" s="109"/>
    </row>
    <row r="47" spans="1:18" s="99" customFormat="1" ht="9" customHeight="1">
      <c r="A47" s="117" t="s">
        <v>44</v>
      </c>
      <c r="B47" s="115"/>
      <c r="C47" s="125"/>
      <c r="D47" s="126"/>
      <c r="E47" s="127">
        <f>IF(D46&gt;$Q$47,,UPPER(VLOOKUP(D46,'[8]Girls Do Main Draw Prep'!$A$7:$R$23,7)))</f>
        <v>0</v>
      </c>
      <c r="F47" s="188"/>
      <c r="G47" s="188"/>
      <c r="H47" s="189"/>
      <c r="I47" s="190"/>
      <c r="J47" s="115"/>
      <c r="K47" s="114"/>
      <c r="L47" s="115"/>
      <c r="M47" s="116"/>
      <c r="N47" s="115" t="str">
        <f>Q4</f>
        <v>Lamech Kevin Clarke</v>
      </c>
      <c r="O47" s="114"/>
      <c r="P47" s="115"/>
      <c r="Q47" s="191">
        <f>MIN(4,'[8]Girls Do Main Draw Prep'!$V$5)</f>
        <v>2</v>
      </c>
    </row>
    <row r="48" spans="1:18" ht="15.75" customHeight="1"/>
    <row r="49" ht="9" customHeight="1"/>
  </sheetData>
  <mergeCells count="1">
    <mergeCell ref="A4:E4"/>
  </mergeCells>
  <conditionalFormatting sqref="B7 B11 B15 B19 B23 B27 B31 B35">
    <cfRule type="cellIs" dxfId="169" priority="13" stopIfTrue="1" operator="equal">
      <formula>"DA"</formula>
    </cfRule>
  </conditionalFormatting>
  <conditionalFormatting sqref="H10 H34 H26 H18 J30 L22 J14">
    <cfRule type="expression" dxfId="168" priority="10" stopIfTrue="1">
      <formula>AND($N$1="CU",H10="Umpire")</formula>
    </cfRule>
    <cfRule type="expression" dxfId="167" priority="11" stopIfTrue="1">
      <formula>AND($N$1="CU",H10&lt;&gt;"Umpire",I10&lt;&gt;"")</formula>
    </cfRule>
    <cfRule type="expression" dxfId="166" priority="12" stopIfTrue="1">
      <formula>AND($N$1="CU",H10&lt;&gt;"Umpire")</formula>
    </cfRule>
  </conditionalFormatting>
  <conditionalFormatting sqref="L13 L29 N21 J9 J17 J25 J33">
    <cfRule type="expression" dxfId="165" priority="8" stopIfTrue="1">
      <formula>I10="as"</formula>
    </cfRule>
    <cfRule type="expression" dxfId="164" priority="9" stopIfTrue="1">
      <formula>I10="bs"</formula>
    </cfRule>
  </conditionalFormatting>
  <conditionalFormatting sqref="L14 L30 N22 J10 J18 J26 J34">
    <cfRule type="expression" dxfId="163" priority="6" stopIfTrue="1">
      <formula>I10="as"</formula>
    </cfRule>
    <cfRule type="expression" dxfId="162" priority="7" stopIfTrue="1">
      <formula>I10="bs"</formula>
    </cfRule>
  </conditionalFormatting>
  <conditionalFormatting sqref="I10 I18 I26 I34 K30 K14 M22">
    <cfRule type="expression" dxfId="161" priority="5" stopIfTrue="1">
      <formula>$N$1="CU"</formula>
    </cfRule>
  </conditionalFormatting>
  <conditionalFormatting sqref="E7 E11 E15 E19 E23 E27 E31 E35">
    <cfRule type="cellIs" dxfId="160" priority="4" stopIfTrue="1" operator="equal">
      <formula>"Bye"</formula>
    </cfRule>
  </conditionalFormatting>
  <conditionalFormatting sqref="D7 D11 D15 D35 D23 D31">
    <cfRule type="cellIs" dxfId="159" priority="3" stopIfTrue="1" operator="lessThan">
      <formula>5</formula>
    </cfRule>
  </conditionalFormatting>
  <conditionalFormatting sqref="P37">
    <cfRule type="expression" dxfId="158" priority="1" stopIfTrue="1">
      <formula>#REF!="as"</formula>
    </cfRule>
    <cfRule type="expression" dxfId="157" priority="2" stopIfTrue="1">
      <formula>#REF!="bs"</formula>
    </cfRule>
  </conditionalFormatting>
  <dataValidations count="1">
    <dataValidation type="list" allowBlank="1" showInputMessage="1" sqref="H10 H18 H26 H34 J30 L22 J14">
      <formula1>$T$7:$T$16</formula1>
    </dataValidation>
  </dataValidations>
  <printOptions horizontalCentered="1"/>
  <pageMargins left="0.35433070866141736" right="0.35433070866141736" top="0.39370078740157483" bottom="0.39370078740157483" header="0" footer="0"/>
  <pageSetup paperSize="9" orientation="landscape" horizontalDpi="4294967293" verticalDpi="4294967293"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dimension ref="A1:K57"/>
  <sheetViews>
    <sheetView tabSelected="1" workbookViewId="0">
      <selection activeCell="K11" sqref="K11"/>
    </sheetView>
  </sheetViews>
  <sheetFormatPr defaultRowHeight="12.75"/>
  <cols>
    <col min="1" max="1" width="41.5703125" style="213" customWidth="1"/>
    <col min="2" max="2" width="13" style="213" customWidth="1"/>
    <col min="3" max="3" width="10.140625" style="213" customWidth="1"/>
    <col min="4" max="4" width="15.28515625" style="213" customWidth="1"/>
    <col min="5" max="5" width="14.85546875" style="213" customWidth="1"/>
    <col min="6" max="6" width="11" style="213" customWidth="1"/>
    <col min="7" max="7" width="5.7109375" style="213" customWidth="1"/>
    <col min="8" max="256" width="9.140625" style="213"/>
    <col min="257" max="257" width="24.28515625" style="213" customWidth="1"/>
    <col min="258" max="258" width="13" style="213" customWidth="1"/>
    <col min="259" max="259" width="10.140625" style="213" customWidth="1"/>
    <col min="260" max="260" width="5.7109375" style="213" customWidth="1"/>
    <col min="261" max="261" width="14.85546875" style="213" customWidth="1"/>
    <col min="262" max="262" width="11" style="213" customWidth="1"/>
    <col min="263" max="263" width="5.7109375" style="213" customWidth="1"/>
    <col min="264" max="512" width="9.140625" style="213"/>
    <col min="513" max="513" width="24.28515625" style="213" customWidth="1"/>
    <col min="514" max="514" width="13" style="213" customWidth="1"/>
    <col min="515" max="515" width="10.140625" style="213" customWidth="1"/>
    <col min="516" max="516" width="5.7109375" style="213" customWidth="1"/>
    <col min="517" max="517" width="14.85546875" style="213" customWidth="1"/>
    <col min="518" max="518" width="11" style="213" customWidth="1"/>
    <col min="519" max="519" width="5.7109375" style="213" customWidth="1"/>
    <col min="520" max="768" width="9.140625" style="213"/>
    <col min="769" max="769" width="24.28515625" style="213" customWidth="1"/>
    <col min="770" max="770" width="13" style="213" customWidth="1"/>
    <col min="771" max="771" width="10.140625" style="213" customWidth="1"/>
    <col min="772" max="772" width="5.7109375" style="213" customWidth="1"/>
    <col min="773" max="773" width="14.85546875" style="213" customWidth="1"/>
    <col min="774" max="774" width="11" style="213" customWidth="1"/>
    <col min="775" max="775" width="5.7109375" style="213" customWidth="1"/>
    <col min="776" max="1024" width="9.140625" style="213"/>
    <col min="1025" max="1025" width="24.28515625" style="213" customWidth="1"/>
    <col min="1026" max="1026" width="13" style="213" customWidth="1"/>
    <col min="1027" max="1027" width="10.140625" style="213" customWidth="1"/>
    <col min="1028" max="1028" width="5.7109375" style="213" customWidth="1"/>
    <col min="1029" max="1029" width="14.85546875" style="213" customWidth="1"/>
    <col min="1030" max="1030" width="11" style="213" customWidth="1"/>
    <col min="1031" max="1031" width="5.7109375" style="213" customWidth="1"/>
    <col min="1032" max="1280" width="9.140625" style="213"/>
    <col min="1281" max="1281" width="24.28515625" style="213" customWidth="1"/>
    <col min="1282" max="1282" width="13" style="213" customWidth="1"/>
    <col min="1283" max="1283" width="10.140625" style="213" customWidth="1"/>
    <col min="1284" max="1284" width="5.7109375" style="213" customWidth="1"/>
    <col min="1285" max="1285" width="14.85546875" style="213" customWidth="1"/>
    <col min="1286" max="1286" width="11" style="213" customWidth="1"/>
    <col min="1287" max="1287" width="5.7109375" style="213" customWidth="1"/>
    <col min="1288" max="1536" width="9.140625" style="213"/>
    <col min="1537" max="1537" width="24.28515625" style="213" customWidth="1"/>
    <col min="1538" max="1538" width="13" style="213" customWidth="1"/>
    <col min="1539" max="1539" width="10.140625" style="213" customWidth="1"/>
    <col min="1540" max="1540" width="5.7109375" style="213" customWidth="1"/>
    <col min="1541" max="1541" width="14.85546875" style="213" customWidth="1"/>
    <col min="1542" max="1542" width="11" style="213" customWidth="1"/>
    <col min="1543" max="1543" width="5.7109375" style="213" customWidth="1"/>
    <col min="1544" max="1792" width="9.140625" style="213"/>
    <col min="1793" max="1793" width="24.28515625" style="213" customWidth="1"/>
    <col min="1794" max="1794" width="13" style="213" customWidth="1"/>
    <col min="1795" max="1795" width="10.140625" style="213" customWidth="1"/>
    <col min="1796" max="1796" width="5.7109375" style="213" customWidth="1"/>
    <col min="1797" max="1797" width="14.85546875" style="213" customWidth="1"/>
    <col min="1798" max="1798" width="11" style="213" customWidth="1"/>
    <col min="1799" max="1799" width="5.7109375" style="213" customWidth="1"/>
    <col min="1800" max="2048" width="9.140625" style="213"/>
    <col min="2049" max="2049" width="24.28515625" style="213" customWidth="1"/>
    <col min="2050" max="2050" width="13" style="213" customWidth="1"/>
    <col min="2051" max="2051" width="10.140625" style="213" customWidth="1"/>
    <col min="2052" max="2052" width="5.7109375" style="213" customWidth="1"/>
    <col min="2053" max="2053" width="14.85546875" style="213" customWidth="1"/>
    <col min="2054" max="2054" width="11" style="213" customWidth="1"/>
    <col min="2055" max="2055" width="5.7109375" style="213" customWidth="1"/>
    <col min="2056" max="2304" width="9.140625" style="213"/>
    <col min="2305" max="2305" width="24.28515625" style="213" customWidth="1"/>
    <col min="2306" max="2306" width="13" style="213" customWidth="1"/>
    <col min="2307" max="2307" width="10.140625" style="213" customWidth="1"/>
    <col min="2308" max="2308" width="5.7109375" style="213" customWidth="1"/>
    <col min="2309" max="2309" width="14.85546875" style="213" customWidth="1"/>
    <col min="2310" max="2310" width="11" style="213" customWidth="1"/>
    <col min="2311" max="2311" width="5.7109375" style="213" customWidth="1"/>
    <col min="2312" max="2560" width="9.140625" style="213"/>
    <col min="2561" max="2561" width="24.28515625" style="213" customWidth="1"/>
    <col min="2562" max="2562" width="13" style="213" customWidth="1"/>
    <col min="2563" max="2563" width="10.140625" style="213" customWidth="1"/>
    <col min="2564" max="2564" width="5.7109375" style="213" customWidth="1"/>
    <col min="2565" max="2565" width="14.85546875" style="213" customWidth="1"/>
    <col min="2566" max="2566" width="11" style="213" customWidth="1"/>
    <col min="2567" max="2567" width="5.7109375" style="213" customWidth="1"/>
    <col min="2568" max="2816" width="9.140625" style="213"/>
    <col min="2817" max="2817" width="24.28515625" style="213" customWidth="1"/>
    <col min="2818" max="2818" width="13" style="213" customWidth="1"/>
    <col min="2819" max="2819" width="10.140625" style="213" customWidth="1"/>
    <col min="2820" max="2820" width="5.7109375" style="213" customWidth="1"/>
    <col min="2821" max="2821" width="14.85546875" style="213" customWidth="1"/>
    <col min="2822" max="2822" width="11" style="213" customWidth="1"/>
    <col min="2823" max="2823" width="5.7109375" style="213" customWidth="1"/>
    <col min="2824" max="3072" width="9.140625" style="213"/>
    <col min="3073" max="3073" width="24.28515625" style="213" customWidth="1"/>
    <col min="3074" max="3074" width="13" style="213" customWidth="1"/>
    <col min="3075" max="3075" width="10.140625" style="213" customWidth="1"/>
    <col min="3076" max="3076" width="5.7109375" style="213" customWidth="1"/>
    <col min="3077" max="3077" width="14.85546875" style="213" customWidth="1"/>
    <col min="3078" max="3078" width="11" style="213" customWidth="1"/>
    <col min="3079" max="3079" width="5.7109375" style="213" customWidth="1"/>
    <col min="3080" max="3328" width="9.140625" style="213"/>
    <col min="3329" max="3329" width="24.28515625" style="213" customWidth="1"/>
    <col min="3330" max="3330" width="13" style="213" customWidth="1"/>
    <col min="3331" max="3331" width="10.140625" style="213" customWidth="1"/>
    <col min="3332" max="3332" width="5.7109375" style="213" customWidth="1"/>
    <col min="3333" max="3333" width="14.85546875" style="213" customWidth="1"/>
    <col min="3334" max="3334" width="11" style="213" customWidth="1"/>
    <col min="3335" max="3335" width="5.7109375" style="213" customWidth="1"/>
    <col min="3336" max="3584" width="9.140625" style="213"/>
    <col min="3585" max="3585" width="24.28515625" style="213" customWidth="1"/>
    <col min="3586" max="3586" width="13" style="213" customWidth="1"/>
    <col min="3587" max="3587" width="10.140625" style="213" customWidth="1"/>
    <col min="3588" max="3588" width="5.7109375" style="213" customWidth="1"/>
    <col min="3589" max="3589" width="14.85546875" style="213" customWidth="1"/>
    <col min="3590" max="3590" width="11" style="213" customWidth="1"/>
    <col min="3591" max="3591" width="5.7109375" style="213" customWidth="1"/>
    <col min="3592" max="3840" width="9.140625" style="213"/>
    <col min="3841" max="3841" width="24.28515625" style="213" customWidth="1"/>
    <col min="3842" max="3842" width="13" style="213" customWidth="1"/>
    <col min="3843" max="3843" width="10.140625" style="213" customWidth="1"/>
    <col min="3844" max="3844" width="5.7109375" style="213" customWidth="1"/>
    <col min="3845" max="3845" width="14.85546875" style="213" customWidth="1"/>
    <col min="3846" max="3846" width="11" style="213" customWidth="1"/>
    <col min="3847" max="3847" width="5.7109375" style="213" customWidth="1"/>
    <col min="3848" max="4096" width="9.140625" style="213"/>
    <col min="4097" max="4097" width="24.28515625" style="213" customWidth="1"/>
    <col min="4098" max="4098" width="13" style="213" customWidth="1"/>
    <col min="4099" max="4099" width="10.140625" style="213" customWidth="1"/>
    <col min="4100" max="4100" width="5.7109375" style="213" customWidth="1"/>
    <col min="4101" max="4101" width="14.85546875" style="213" customWidth="1"/>
    <col min="4102" max="4102" width="11" style="213" customWidth="1"/>
    <col min="4103" max="4103" width="5.7109375" style="213" customWidth="1"/>
    <col min="4104" max="4352" width="9.140625" style="213"/>
    <col min="4353" max="4353" width="24.28515625" style="213" customWidth="1"/>
    <col min="4354" max="4354" width="13" style="213" customWidth="1"/>
    <col min="4355" max="4355" width="10.140625" style="213" customWidth="1"/>
    <col min="4356" max="4356" width="5.7109375" style="213" customWidth="1"/>
    <col min="4357" max="4357" width="14.85546875" style="213" customWidth="1"/>
    <col min="4358" max="4358" width="11" style="213" customWidth="1"/>
    <col min="4359" max="4359" width="5.7109375" style="213" customWidth="1"/>
    <col min="4360" max="4608" width="9.140625" style="213"/>
    <col min="4609" max="4609" width="24.28515625" style="213" customWidth="1"/>
    <col min="4610" max="4610" width="13" style="213" customWidth="1"/>
    <col min="4611" max="4611" width="10.140625" style="213" customWidth="1"/>
    <col min="4612" max="4612" width="5.7109375" style="213" customWidth="1"/>
    <col min="4613" max="4613" width="14.85546875" style="213" customWidth="1"/>
    <col min="4614" max="4614" width="11" style="213" customWidth="1"/>
    <col min="4615" max="4615" width="5.7109375" style="213" customWidth="1"/>
    <col min="4616" max="4864" width="9.140625" style="213"/>
    <col min="4865" max="4865" width="24.28515625" style="213" customWidth="1"/>
    <col min="4866" max="4866" width="13" style="213" customWidth="1"/>
    <col min="4867" max="4867" width="10.140625" style="213" customWidth="1"/>
    <col min="4868" max="4868" width="5.7109375" style="213" customWidth="1"/>
    <col min="4869" max="4869" width="14.85546875" style="213" customWidth="1"/>
    <col min="4870" max="4870" width="11" style="213" customWidth="1"/>
    <col min="4871" max="4871" width="5.7109375" style="213" customWidth="1"/>
    <col min="4872" max="5120" width="9.140625" style="213"/>
    <col min="5121" max="5121" width="24.28515625" style="213" customWidth="1"/>
    <col min="5122" max="5122" width="13" style="213" customWidth="1"/>
    <col min="5123" max="5123" width="10.140625" style="213" customWidth="1"/>
    <col min="5124" max="5124" width="5.7109375" style="213" customWidth="1"/>
    <col min="5125" max="5125" width="14.85546875" style="213" customWidth="1"/>
    <col min="5126" max="5126" width="11" style="213" customWidth="1"/>
    <col min="5127" max="5127" width="5.7109375" style="213" customWidth="1"/>
    <col min="5128" max="5376" width="9.140625" style="213"/>
    <col min="5377" max="5377" width="24.28515625" style="213" customWidth="1"/>
    <col min="5378" max="5378" width="13" style="213" customWidth="1"/>
    <col min="5379" max="5379" width="10.140625" style="213" customWidth="1"/>
    <col min="5380" max="5380" width="5.7109375" style="213" customWidth="1"/>
    <col min="5381" max="5381" width="14.85546875" style="213" customWidth="1"/>
    <col min="5382" max="5382" width="11" style="213" customWidth="1"/>
    <col min="5383" max="5383" width="5.7109375" style="213" customWidth="1"/>
    <col min="5384" max="5632" width="9.140625" style="213"/>
    <col min="5633" max="5633" width="24.28515625" style="213" customWidth="1"/>
    <col min="5634" max="5634" width="13" style="213" customWidth="1"/>
    <col min="5635" max="5635" width="10.140625" style="213" customWidth="1"/>
    <col min="5636" max="5636" width="5.7109375" style="213" customWidth="1"/>
    <col min="5637" max="5637" width="14.85546875" style="213" customWidth="1"/>
    <col min="5638" max="5638" width="11" style="213" customWidth="1"/>
    <col min="5639" max="5639" width="5.7109375" style="213" customWidth="1"/>
    <col min="5640" max="5888" width="9.140625" style="213"/>
    <col min="5889" max="5889" width="24.28515625" style="213" customWidth="1"/>
    <col min="5890" max="5890" width="13" style="213" customWidth="1"/>
    <col min="5891" max="5891" width="10.140625" style="213" customWidth="1"/>
    <col min="5892" max="5892" width="5.7109375" style="213" customWidth="1"/>
    <col min="5893" max="5893" width="14.85546875" style="213" customWidth="1"/>
    <col min="5894" max="5894" width="11" style="213" customWidth="1"/>
    <col min="5895" max="5895" width="5.7109375" style="213" customWidth="1"/>
    <col min="5896" max="6144" width="9.140625" style="213"/>
    <col min="6145" max="6145" width="24.28515625" style="213" customWidth="1"/>
    <col min="6146" max="6146" width="13" style="213" customWidth="1"/>
    <col min="6147" max="6147" width="10.140625" style="213" customWidth="1"/>
    <col min="6148" max="6148" width="5.7109375" style="213" customWidth="1"/>
    <col min="6149" max="6149" width="14.85546875" style="213" customWidth="1"/>
    <col min="6150" max="6150" width="11" style="213" customWidth="1"/>
    <col min="6151" max="6151" width="5.7109375" style="213" customWidth="1"/>
    <col min="6152" max="6400" width="9.140625" style="213"/>
    <col min="6401" max="6401" width="24.28515625" style="213" customWidth="1"/>
    <col min="6402" max="6402" width="13" style="213" customWidth="1"/>
    <col min="6403" max="6403" width="10.140625" style="213" customWidth="1"/>
    <col min="6404" max="6404" width="5.7109375" style="213" customWidth="1"/>
    <col min="6405" max="6405" width="14.85546875" style="213" customWidth="1"/>
    <col min="6406" max="6406" width="11" style="213" customWidth="1"/>
    <col min="6407" max="6407" width="5.7109375" style="213" customWidth="1"/>
    <col min="6408" max="6656" width="9.140625" style="213"/>
    <col min="6657" max="6657" width="24.28515625" style="213" customWidth="1"/>
    <col min="6658" max="6658" width="13" style="213" customWidth="1"/>
    <col min="6659" max="6659" width="10.140625" style="213" customWidth="1"/>
    <col min="6660" max="6660" width="5.7109375" style="213" customWidth="1"/>
    <col min="6661" max="6661" width="14.85546875" style="213" customWidth="1"/>
    <col min="6662" max="6662" width="11" style="213" customWidth="1"/>
    <col min="6663" max="6663" width="5.7109375" style="213" customWidth="1"/>
    <col min="6664" max="6912" width="9.140625" style="213"/>
    <col min="6913" max="6913" width="24.28515625" style="213" customWidth="1"/>
    <col min="6914" max="6914" width="13" style="213" customWidth="1"/>
    <col min="6915" max="6915" width="10.140625" style="213" customWidth="1"/>
    <col min="6916" max="6916" width="5.7109375" style="213" customWidth="1"/>
    <col min="6917" max="6917" width="14.85546875" style="213" customWidth="1"/>
    <col min="6918" max="6918" width="11" style="213" customWidth="1"/>
    <col min="6919" max="6919" width="5.7109375" style="213" customWidth="1"/>
    <col min="6920" max="7168" width="9.140625" style="213"/>
    <col min="7169" max="7169" width="24.28515625" style="213" customWidth="1"/>
    <col min="7170" max="7170" width="13" style="213" customWidth="1"/>
    <col min="7171" max="7171" width="10.140625" style="213" customWidth="1"/>
    <col min="7172" max="7172" width="5.7109375" style="213" customWidth="1"/>
    <col min="7173" max="7173" width="14.85546875" style="213" customWidth="1"/>
    <col min="7174" max="7174" width="11" style="213" customWidth="1"/>
    <col min="7175" max="7175" width="5.7109375" style="213" customWidth="1"/>
    <col min="7176" max="7424" width="9.140625" style="213"/>
    <col min="7425" max="7425" width="24.28515625" style="213" customWidth="1"/>
    <col min="7426" max="7426" width="13" style="213" customWidth="1"/>
    <col min="7427" max="7427" width="10.140625" style="213" customWidth="1"/>
    <col min="7428" max="7428" width="5.7109375" style="213" customWidth="1"/>
    <col min="7429" max="7429" width="14.85546875" style="213" customWidth="1"/>
    <col min="7430" max="7430" width="11" style="213" customWidth="1"/>
    <col min="7431" max="7431" width="5.7109375" style="213" customWidth="1"/>
    <col min="7432" max="7680" width="9.140625" style="213"/>
    <col min="7681" max="7681" width="24.28515625" style="213" customWidth="1"/>
    <col min="7682" max="7682" width="13" style="213" customWidth="1"/>
    <col min="7683" max="7683" width="10.140625" style="213" customWidth="1"/>
    <col min="7684" max="7684" width="5.7109375" style="213" customWidth="1"/>
    <col min="7685" max="7685" width="14.85546875" style="213" customWidth="1"/>
    <col min="7686" max="7686" width="11" style="213" customWidth="1"/>
    <col min="7687" max="7687" width="5.7109375" style="213" customWidth="1"/>
    <col min="7688" max="7936" width="9.140625" style="213"/>
    <col min="7937" max="7937" width="24.28515625" style="213" customWidth="1"/>
    <col min="7938" max="7938" width="13" style="213" customWidth="1"/>
    <col min="7939" max="7939" width="10.140625" style="213" customWidth="1"/>
    <col min="7940" max="7940" width="5.7109375" style="213" customWidth="1"/>
    <col min="7941" max="7941" width="14.85546875" style="213" customWidth="1"/>
    <col min="7942" max="7942" width="11" style="213" customWidth="1"/>
    <col min="7943" max="7943" width="5.7109375" style="213" customWidth="1"/>
    <col min="7944" max="8192" width="9.140625" style="213"/>
    <col min="8193" max="8193" width="24.28515625" style="213" customWidth="1"/>
    <col min="8194" max="8194" width="13" style="213" customWidth="1"/>
    <col min="8195" max="8195" width="10.140625" style="213" customWidth="1"/>
    <col min="8196" max="8196" width="5.7109375" style="213" customWidth="1"/>
    <col min="8197" max="8197" width="14.85546875" style="213" customWidth="1"/>
    <col min="8198" max="8198" width="11" style="213" customWidth="1"/>
    <col min="8199" max="8199" width="5.7109375" style="213" customWidth="1"/>
    <col min="8200" max="8448" width="9.140625" style="213"/>
    <col min="8449" max="8449" width="24.28515625" style="213" customWidth="1"/>
    <col min="8450" max="8450" width="13" style="213" customWidth="1"/>
    <col min="8451" max="8451" width="10.140625" style="213" customWidth="1"/>
    <col min="8452" max="8452" width="5.7109375" style="213" customWidth="1"/>
    <col min="8453" max="8453" width="14.85546875" style="213" customWidth="1"/>
    <col min="8454" max="8454" width="11" style="213" customWidth="1"/>
    <col min="8455" max="8455" width="5.7109375" style="213" customWidth="1"/>
    <col min="8456" max="8704" width="9.140625" style="213"/>
    <col min="8705" max="8705" width="24.28515625" style="213" customWidth="1"/>
    <col min="8706" max="8706" width="13" style="213" customWidth="1"/>
    <col min="8707" max="8707" width="10.140625" style="213" customWidth="1"/>
    <col min="8708" max="8708" width="5.7109375" style="213" customWidth="1"/>
    <col min="8709" max="8709" width="14.85546875" style="213" customWidth="1"/>
    <col min="8710" max="8710" width="11" style="213" customWidth="1"/>
    <col min="8711" max="8711" width="5.7109375" style="213" customWidth="1"/>
    <col min="8712" max="8960" width="9.140625" style="213"/>
    <col min="8961" max="8961" width="24.28515625" style="213" customWidth="1"/>
    <col min="8962" max="8962" width="13" style="213" customWidth="1"/>
    <col min="8963" max="8963" width="10.140625" style="213" customWidth="1"/>
    <col min="8964" max="8964" width="5.7109375" style="213" customWidth="1"/>
    <col min="8965" max="8965" width="14.85546875" style="213" customWidth="1"/>
    <col min="8966" max="8966" width="11" style="213" customWidth="1"/>
    <col min="8967" max="8967" width="5.7109375" style="213" customWidth="1"/>
    <col min="8968" max="9216" width="9.140625" style="213"/>
    <col min="9217" max="9217" width="24.28515625" style="213" customWidth="1"/>
    <col min="9218" max="9218" width="13" style="213" customWidth="1"/>
    <col min="9219" max="9219" width="10.140625" style="213" customWidth="1"/>
    <col min="9220" max="9220" width="5.7109375" style="213" customWidth="1"/>
    <col min="9221" max="9221" width="14.85546875" style="213" customWidth="1"/>
    <col min="9222" max="9222" width="11" style="213" customWidth="1"/>
    <col min="9223" max="9223" width="5.7109375" style="213" customWidth="1"/>
    <col min="9224" max="9472" width="9.140625" style="213"/>
    <col min="9473" max="9473" width="24.28515625" style="213" customWidth="1"/>
    <col min="9474" max="9474" width="13" style="213" customWidth="1"/>
    <col min="9475" max="9475" width="10.140625" style="213" customWidth="1"/>
    <col min="9476" max="9476" width="5.7109375" style="213" customWidth="1"/>
    <col min="9477" max="9477" width="14.85546875" style="213" customWidth="1"/>
    <col min="9478" max="9478" width="11" style="213" customWidth="1"/>
    <col min="9479" max="9479" width="5.7109375" style="213" customWidth="1"/>
    <col min="9480" max="9728" width="9.140625" style="213"/>
    <col min="9729" max="9729" width="24.28515625" style="213" customWidth="1"/>
    <col min="9730" max="9730" width="13" style="213" customWidth="1"/>
    <col min="9731" max="9731" width="10.140625" style="213" customWidth="1"/>
    <col min="9732" max="9732" width="5.7109375" style="213" customWidth="1"/>
    <col min="9733" max="9733" width="14.85546875" style="213" customWidth="1"/>
    <col min="9734" max="9734" width="11" style="213" customWidth="1"/>
    <col min="9735" max="9735" width="5.7109375" style="213" customWidth="1"/>
    <col min="9736" max="9984" width="9.140625" style="213"/>
    <col min="9985" max="9985" width="24.28515625" style="213" customWidth="1"/>
    <col min="9986" max="9986" width="13" style="213" customWidth="1"/>
    <col min="9987" max="9987" width="10.140625" style="213" customWidth="1"/>
    <col min="9988" max="9988" width="5.7109375" style="213" customWidth="1"/>
    <col min="9989" max="9989" width="14.85546875" style="213" customWidth="1"/>
    <col min="9990" max="9990" width="11" style="213" customWidth="1"/>
    <col min="9991" max="9991" width="5.7109375" style="213" customWidth="1"/>
    <col min="9992" max="10240" width="9.140625" style="213"/>
    <col min="10241" max="10241" width="24.28515625" style="213" customWidth="1"/>
    <col min="10242" max="10242" width="13" style="213" customWidth="1"/>
    <col min="10243" max="10243" width="10.140625" style="213" customWidth="1"/>
    <col min="10244" max="10244" width="5.7109375" style="213" customWidth="1"/>
    <col min="10245" max="10245" width="14.85546875" style="213" customWidth="1"/>
    <col min="10246" max="10246" width="11" style="213" customWidth="1"/>
    <col min="10247" max="10247" width="5.7109375" style="213" customWidth="1"/>
    <col min="10248" max="10496" width="9.140625" style="213"/>
    <col min="10497" max="10497" width="24.28515625" style="213" customWidth="1"/>
    <col min="10498" max="10498" width="13" style="213" customWidth="1"/>
    <col min="10499" max="10499" width="10.140625" style="213" customWidth="1"/>
    <col min="10500" max="10500" width="5.7109375" style="213" customWidth="1"/>
    <col min="10501" max="10501" width="14.85546875" style="213" customWidth="1"/>
    <col min="10502" max="10502" width="11" style="213" customWidth="1"/>
    <col min="10503" max="10503" width="5.7109375" style="213" customWidth="1"/>
    <col min="10504" max="10752" width="9.140625" style="213"/>
    <col min="10753" max="10753" width="24.28515625" style="213" customWidth="1"/>
    <col min="10754" max="10754" width="13" style="213" customWidth="1"/>
    <col min="10755" max="10755" width="10.140625" style="213" customWidth="1"/>
    <col min="10756" max="10756" width="5.7109375" style="213" customWidth="1"/>
    <col min="10757" max="10757" width="14.85546875" style="213" customWidth="1"/>
    <col min="10758" max="10758" width="11" style="213" customWidth="1"/>
    <col min="10759" max="10759" width="5.7109375" style="213" customWidth="1"/>
    <col min="10760" max="11008" width="9.140625" style="213"/>
    <col min="11009" max="11009" width="24.28515625" style="213" customWidth="1"/>
    <col min="11010" max="11010" width="13" style="213" customWidth="1"/>
    <col min="11011" max="11011" width="10.140625" style="213" customWidth="1"/>
    <col min="11012" max="11012" width="5.7109375" style="213" customWidth="1"/>
    <col min="11013" max="11013" width="14.85546875" style="213" customWidth="1"/>
    <col min="11014" max="11014" width="11" style="213" customWidth="1"/>
    <col min="11015" max="11015" width="5.7109375" style="213" customWidth="1"/>
    <col min="11016" max="11264" width="9.140625" style="213"/>
    <col min="11265" max="11265" width="24.28515625" style="213" customWidth="1"/>
    <col min="11266" max="11266" width="13" style="213" customWidth="1"/>
    <col min="11267" max="11267" width="10.140625" style="213" customWidth="1"/>
    <col min="11268" max="11268" width="5.7109375" style="213" customWidth="1"/>
    <col min="11269" max="11269" width="14.85546875" style="213" customWidth="1"/>
    <col min="11270" max="11270" width="11" style="213" customWidth="1"/>
    <col min="11271" max="11271" width="5.7109375" style="213" customWidth="1"/>
    <col min="11272" max="11520" width="9.140625" style="213"/>
    <col min="11521" max="11521" width="24.28515625" style="213" customWidth="1"/>
    <col min="11522" max="11522" width="13" style="213" customWidth="1"/>
    <col min="11523" max="11523" width="10.140625" style="213" customWidth="1"/>
    <col min="11524" max="11524" width="5.7109375" style="213" customWidth="1"/>
    <col min="11525" max="11525" width="14.85546875" style="213" customWidth="1"/>
    <col min="11526" max="11526" width="11" style="213" customWidth="1"/>
    <col min="11527" max="11527" width="5.7109375" style="213" customWidth="1"/>
    <col min="11528" max="11776" width="9.140625" style="213"/>
    <col min="11777" max="11777" width="24.28515625" style="213" customWidth="1"/>
    <col min="11778" max="11778" width="13" style="213" customWidth="1"/>
    <col min="11779" max="11779" width="10.140625" style="213" customWidth="1"/>
    <col min="11780" max="11780" width="5.7109375" style="213" customWidth="1"/>
    <col min="11781" max="11781" width="14.85546875" style="213" customWidth="1"/>
    <col min="11782" max="11782" width="11" style="213" customWidth="1"/>
    <col min="11783" max="11783" width="5.7109375" style="213" customWidth="1"/>
    <col min="11784" max="12032" width="9.140625" style="213"/>
    <col min="12033" max="12033" width="24.28515625" style="213" customWidth="1"/>
    <col min="12034" max="12034" width="13" style="213" customWidth="1"/>
    <col min="12035" max="12035" width="10.140625" style="213" customWidth="1"/>
    <col min="12036" max="12036" width="5.7109375" style="213" customWidth="1"/>
    <col min="12037" max="12037" width="14.85546875" style="213" customWidth="1"/>
    <col min="12038" max="12038" width="11" style="213" customWidth="1"/>
    <col min="12039" max="12039" width="5.7109375" style="213" customWidth="1"/>
    <col min="12040" max="12288" width="9.140625" style="213"/>
    <col min="12289" max="12289" width="24.28515625" style="213" customWidth="1"/>
    <col min="12290" max="12290" width="13" style="213" customWidth="1"/>
    <col min="12291" max="12291" width="10.140625" style="213" customWidth="1"/>
    <col min="12292" max="12292" width="5.7109375" style="213" customWidth="1"/>
    <col min="12293" max="12293" width="14.85546875" style="213" customWidth="1"/>
    <col min="12294" max="12294" width="11" style="213" customWidth="1"/>
    <col min="12295" max="12295" width="5.7109375" style="213" customWidth="1"/>
    <col min="12296" max="12544" width="9.140625" style="213"/>
    <col min="12545" max="12545" width="24.28515625" style="213" customWidth="1"/>
    <col min="12546" max="12546" width="13" style="213" customWidth="1"/>
    <col min="12547" max="12547" width="10.140625" style="213" customWidth="1"/>
    <col min="12548" max="12548" width="5.7109375" style="213" customWidth="1"/>
    <col min="12549" max="12549" width="14.85546875" style="213" customWidth="1"/>
    <col min="12550" max="12550" width="11" style="213" customWidth="1"/>
    <col min="12551" max="12551" width="5.7109375" style="213" customWidth="1"/>
    <col min="12552" max="12800" width="9.140625" style="213"/>
    <col min="12801" max="12801" width="24.28515625" style="213" customWidth="1"/>
    <col min="12802" max="12802" width="13" style="213" customWidth="1"/>
    <col min="12803" max="12803" width="10.140625" style="213" customWidth="1"/>
    <col min="12804" max="12804" width="5.7109375" style="213" customWidth="1"/>
    <col min="12805" max="12805" width="14.85546875" style="213" customWidth="1"/>
    <col min="12806" max="12806" width="11" style="213" customWidth="1"/>
    <col min="12807" max="12807" width="5.7109375" style="213" customWidth="1"/>
    <col min="12808" max="13056" width="9.140625" style="213"/>
    <col min="13057" max="13057" width="24.28515625" style="213" customWidth="1"/>
    <col min="13058" max="13058" width="13" style="213" customWidth="1"/>
    <col min="13059" max="13059" width="10.140625" style="213" customWidth="1"/>
    <col min="13060" max="13060" width="5.7109375" style="213" customWidth="1"/>
    <col min="13061" max="13061" width="14.85546875" style="213" customWidth="1"/>
    <col min="13062" max="13062" width="11" style="213" customWidth="1"/>
    <col min="13063" max="13063" width="5.7109375" style="213" customWidth="1"/>
    <col min="13064" max="13312" width="9.140625" style="213"/>
    <col min="13313" max="13313" width="24.28515625" style="213" customWidth="1"/>
    <col min="13314" max="13314" width="13" style="213" customWidth="1"/>
    <col min="13315" max="13315" width="10.140625" style="213" customWidth="1"/>
    <col min="13316" max="13316" width="5.7109375" style="213" customWidth="1"/>
    <col min="13317" max="13317" width="14.85546875" style="213" customWidth="1"/>
    <col min="13318" max="13318" width="11" style="213" customWidth="1"/>
    <col min="13319" max="13319" width="5.7109375" style="213" customWidth="1"/>
    <col min="13320" max="13568" width="9.140625" style="213"/>
    <col min="13569" max="13569" width="24.28515625" style="213" customWidth="1"/>
    <col min="13570" max="13570" width="13" style="213" customWidth="1"/>
    <col min="13571" max="13571" width="10.140625" style="213" customWidth="1"/>
    <col min="13572" max="13572" width="5.7109375" style="213" customWidth="1"/>
    <col min="13573" max="13573" width="14.85546875" style="213" customWidth="1"/>
    <col min="13574" max="13574" width="11" style="213" customWidth="1"/>
    <col min="13575" max="13575" width="5.7109375" style="213" customWidth="1"/>
    <col min="13576" max="13824" width="9.140625" style="213"/>
    <col min="13825" max="13825" width="24.28515625" style="213" customWidth="1"/>
    <col min="13826" max="13826" width="13" style="213" customWidth="1"/>
    <col min="13827" max="13827" width="10.140625" style="213" customWidth="1"/>
    <col min="13828" max="13828" width="5.7109375" style="213" customWidth="1"/>
    <col min="13829" max="13829" width="14.85546875" style="213" customWidth="1"/>
    <col min="13830" max="13830" width="11" style="213" customWidth="1"/>
    <col min="13831" max="13831" width="5.7109375" style="213" customWidth="1"/>
    <col min="13832" max="14080" width="9.140625" style="213"/>
    <col min="14081" max="14081" width="24.28515625" style="213" customWidth="1"/>
    <col min="14082" max="14082" width="13" style="213" customWidth="1"/>
    <col min="14083" max="14083" width="10.140625" style="213" customWidth="1"/>
    <col min="14084" max="14084" width="5.7109375" style="213" customWidth="1"/>
    <col min="14085" max="14085" width="14.85546875" style="213" customWidth="1"/>
    <col min="14086" max="14086" width="11" style="213" customWidth="1"/>
    <col min="14087" max="14087" width="5.7109375" style="213" customWidth="1"/>
    <col min="14088" max="14336" width="9.140625" style="213"/>
    <col min="14337" max="14337" width="24.28515625" style="213" customWidth="1"/>
    <col min="14338" max="14338" width="13" style="213" customWidth="1"/>
    <col min="14339" max="14339" width="10.140625" style="213" customWidth="1"/>
    <col min="14340" max="14340" width="5.7109375" style="213" customWidth="1"/>
    <col min="14341" max="14341" width="14.85546875" style="213" customWidth="1"/>
    <col min="14342" max="14342" width="11" style="213" customWidth="1"/>
    <col min="14343" max="14343" width="5.7109375" style="213" customWidth="1"/>
    <col min="14344" max="14592" width="9.140625" style="213"/>
    <col min="14593" max="14593" width="24.28515625" style="213" customWidth="1"/>
    <col min="14594" max="14594" width="13" style="213" customWidth="1"/>
    <col min="14595" max="14595" width="10.140625" style="213" customWidth="1"/>
    <col min="14596" max="14596" width="5.7109375" style="213" customWidth="1"/>
    <col min="14597" max="14597" width="14.85546875" style="213" customWidth="1"/>
    <col min="14598" max="14598" width="11" style="213" customWidth="1"/>
    <col min="14599" max="14599" width="5.7109375" style="213" customWidth="1"/>
    <col min="14600" max="14848" width="9.140625" style="213"/>
    <col min="14849" max="14849" width="24.28515625" style="213" customWidth="1"/>
    <col min="14850" max="14850" width="13" style="213" customWidth="1"/>
    <col min="14851" max="14851" width="10.140625" style="213" customWidth="1"/>
    <col min="14852" max="14852" width="5.7109375" style="213" customWidth="1"/>
    <col min="14853" max="14853" width="14.85546875" style="213" customWidth="1"/>
    <col min="14854" max="14854" width="11" style="213" customWidth="1"/>
    <col min="14855" max="14855" width="5.7109375" style="213" customWidth="1"/>
    <col min="14856" max="15104" width="9.140625" style="213"/>
    <col min="15105" max="15105" width="24.28515625" style="213" customWidth="1"/>
    <col min="15106" max="15106" width="13" style="213" customWidth="1"/>
    <col min="15107" max="15107" width="10.140625" style="213" customWidth="1"/>
    <col min="15108" max="15108" width="5.7109375" style="213" customWidth="1"/>
    <col min="15109" max="15109" width="14.85546875" style="213" customWidth="1"/>
    <col min="15110" max="15110" width="11" style="213" customWidth="1"/>
    <col min="15111" max="15111" width="5.7109375" style="213" customWidth="1"/>
    <col min="15112" max="15360" width="9.140625" style="213"/>
    <col min="15361" max="15361" width="24.28515625" style="213" customWidth="1"/>
    <col min="15362" max="15362" width="13" style="213" customWidth="1"/>
    <col min="15363" max="15363" width="10.140625" style="213" customWidth="1"/>
    <col min="15364" max="15364" width="5.7109375" style="213" customWidth="1"/>
    <col min="15365" max="15365" width="14.85546875" style="213" customWidth="1"/>
    <col min="15366" max="15366" width="11" style="213" customWidth="1"/>
    <col min="15367" max="15367" width="5.7109375" style="213" customWidth="1"/>
    <col min="15368" max="15616" width="9.140625" style="213"/>
    <col min="15617" max="15617" width="24.28515625" style="213" customWidth="1"/>
    <col min="15618" max="15618" width="13" style="213" customWidth="1"/>
    <col min="15619" max="15619" width="10.140625" style="213" customWidth="1"/>
    <col min="15620" max="15620" width="5.7109375" style="213" customWidth="1"/>
    <col min="15621" max="15621" width="14.85546875" style="213" customWidth="1"/>
    <col min="15622" max="15622" width="11" style="213" customWidth="1"/>
    <col min="15623" max="15623" width="5.7109375" style="213" customWidth="1"/>
    <col min="15624" max="15872" width="9.140625" style="213"/>
    <col min="15873" max="15873" width="24.28515625" style="213" customWidth="1"/>
    <col min="15874" max="15874" width="13" style="213" customWidth="1"/>
    <col min="15875" max="15875" width="10.140625" style="213" customWidth="1"/>
    <col min="15876" max="15876" width="5.7109375" style="213" customWidth="1"/>
    <col min="15877" max="15877" width="14.85546875" style="213" customWidth="1"/>
    <col min="15878" max="15878" width="11" style="213" customWidth="1"/>
    <col min="15879" max="15879" width="5.7109375" style="213" customWidth="1"/>
    <col min="15880" max="16128" width="9.140625" style="213"/>
    <col min="16129" max="16129" width="24.28515625" style="213" customWidth="1"/>
    <col min="16130" max="16130" width="13" style="213" customWidth="1"/>
    <col min="16131" max="16131" width="10.140625" style="213" customWidth="1"/>
    <col min="16132" max="16132" width="5.7109375" style="213" customWidth="1"/>
    <col min="16133" max="16133" width="14.85546875" style="213" customWidth="1"/>
    <col min="16134" max="16134" width="11" style="213" customWidth="1"/>
    <col min="16135" max="16135" width="5.7109375" style="213" customWidth="1"/>
    <col min="16136" max="16384" width="9.140625" style="213"/>
  </cols>
  <sheetData>
    <row r="1" spans="1:11" ht="15.75">
      <c r="A1" s="532" t="s">
        <v>477</v>
      </c>
      <c r="B1" s="533"/>
      <c r="C1" s="533"/>
      <c r="D1" s="533"/>
      <c r="E1" s="533"/>
      <c r="F1" s="533"/>
      <c r="G1" s="533"/>
      <c r="H1" s="533"/>
    </row>
    <row r="2" spans="1:11" ht="15.75">
      <c r="A2" s="214"/>
      <c r="B2" s="215"/>
      <c r="C2" s="215"/>
      <c r="D2" s="215"/>
      <c r="E2" s="215"/>
      <c r="F2" s="215"/>
      <c r="G2" s="215"/>
      <c r="H2" s="215"/>
    </row>
    <row r="3" spans="1:11" ht="44.25" customHeight="1" thickBot="1">
      <c r="A3" s="214"/>
      <c r="B3" s="215"/>
      <c r="C3" s="215"/>
      <c r="D3" s="215"/>
      <c r="E3" s="215"/>
      <c r="F3" s="215"/>
      <c r="G3" s="215"/>
      <c r="H3" s="215"/>
    </row>
    <row r="4" spans="1:11" ht="15.75" thickTop="1">
      <c r="A4" s="223" t="s">
        <v>126</v>
      </c>
      <c r="B4" s="224" t="s">
        <v>127</v>
      </c>
      <c r="C4" s="224"/>
      <c r="D4" s="224"/>
      <c r="E4" s="224" t="s">
        <v>12</v>
      </c>
      <c r="F4" s="224"/>
      <c r="G4" s="225"/>
      <c r="H4" s="216"/>
      <c r="I4" s="217"/>
    </row>
    <row r="5" spans="1:11" ht="15">
      <c r="A5" s="226"/>
      <c r="B5" s="227"/>
      <c r="C5" s="227"/>
      <c r="D5" s="227"/>
      <c r="E5" s="227"/>
      <c r="F5" s="227"/>
      <c r="G5" s="228"/>
      <c r="H5" s="218"/>
      <c r="I5" s="217"/>
    </row>
    <row r="6" spans="1:11" ht="15">
      <c r="A6" s="229" t="s">
        <v>129</v>
      </c>
      <c r="B6" s="230" t="s">
        <v>150</v>
      </c>
      <c r="C6" s="230"/>
      <c r="D6" s="230"/>
      <c r="E6" s="230" t="s">
        <v>151</v>
      </c>
      <c r="F6" s="230"/>
      <c r="G6" s="231"/>
      <c r="H6" s="218"/>
      <c r="I6" s="217"/>
    </row>
    <row r="7" spans="1:11" ht="15">
      <c r="A7" s="226"/>
      <c r="B7" s="227"/>
      <c r="C7" s="227"/>
      <c r="D7" s="227"/>
      <c r="E7" s="227"/>
      <c r="F7" s="227"/>
      <c r="G7" s="228"/>
      <c r="H7" s="219"/>
      <c r="I7" s="217"/>
    </row>
    <row r="8" spans="1:11" ht="15">
      <c r="A8" s="232" t="s">
        <v>130</v>
      </c>
      <c r="B8" s="230" t="s">
        <v>154</v>
      </c>
      <c r="C8" s="230"/>
      <c r="D8" s="230"/>
      <c r="E8" s="230" t="s">
        <v>155</v>
      </c>
      <c r="F8" s="230"/>
      <c r="G8" s="231"/>
      <c r="H8" s="219"/>
      <c r="I8" s="217"/>
    </row>
    <row r="9" spans="1:11" ht="15">
      <c r="A9" s="226"/>
      <c r="B9" s="227"/>
      <c r="C9" s="227"/>
      <c r="D9" s="227"/>
      <c r="E9" s="227"/>
      <c r="F9" s="227"/>
      <c r="G9" s="228"/>
      <c r="H9" s="219"/>
      <c r="I9" s="217"/>
    </row>
    <row r="10" spans="1:11" ht="15">
      <c r="A10" s="229" t="s">
        <v>131</v>
      </c>
      <c r="B10" s="230" t="s">
        <v>153</v>
      </c>
      <c r="C10" s="230"/>
      <c r="D10" s="230"/>
      <c r="E10" s="230" t="s">
        <v>152</v>
      </c>
      <c r="F10" s="230"/>
      <c r="G10" s="231"/>
      <c r="H10" s="219"/>
      <c r="I10" s="217"/>
    </row>
    <row r="11" spans="1:11" ht="15">
      <c r="A11" s="226"/>
      <c r="B11" s="227"/>
      <c r="C11" s="227"/>
      <c r="D11" s="227"/>
      <c r="E11" s="227"/>
      <c r="F11" s="227"/>
      <c r="G11" s="228"/>
      <c r="H11" s="219"/>
      <c r="I11" s="217"/>
    </row>
    <row r="12" spans="1:11" ht="19.5" customHeight="1">
      <c r="A12" s="229" t="s">
        <v>156</v>
      </c>
      <c r="B12" s="238" t="s">
        <v>157</v>
      </c>
      <c r="C12" s="238"/>
      <c r="D12" s="238"/>
      <c r="E12" s="238" t="s">
        <v>158</v>
      </c>
      <c r="F12" s="238"/>
      <c r="G12" s="239"/>
      <c r="H12" s="220"/>
      <c r="I12" s="217"/>
    </row>
    <row r="13" spans="1:11" ht="15">
      <c r="A13" s="226"/>
      <c r="B13" s="227"/>
      <c r="C13" s="227"/>
      <c r="D13" s="227"/>
      <c r="E13" s="227"/>
      <c r="F13" s="227"/>
      <c r="G13" s="228"/>
      <c r="H13" s="220"/>
      <c r="I13" s="217"/>
      <c r="K13" s="221"/>
    </row>
    <row r="14" spans="1:11" ht="15">
      <c r="A14" s="229" t="s">
        <v>133</v>
      </c>
      <c r="B14" s="230" t="s">
        <v>159</v>
      </c>
      <c r="C14" s="230"/>
      <c r="D14" s="230"/>
      <c r="E14" s="230" t="s">
        <v>160</v>
      </c>
      <c r="F14" s="230"/>
      <c r="G14" s="231"/>
      <c r="H14" s="220"/>
      <c r="I14" s="217"/>
    </row>
    <row r="15" spans="1:11" ht="15">
      <c r="A15" s="226"/>
      <c r="B15" s="227"/>
      <c r="C15" s="227"/>
      <c r="D15" s="227"/>
      <c r="E15" s="227"/>
      <c r="F15" s="227"/>
      <c r="G15" s="228"/>
      <c r="H15" s="220"/>
      <c r="I15" s="217"/>
    </row>
    <row r="16" spans="1:11" ht="15">
      <c r="A16" s="232" t="s">
        <v>134</v>
      </c>
      <c r="B16" s="230" t="s">
        <v>161</v>
      </c>
      <c r="C16" s="230"/>
      <c r="D16" s="230"/>
      <c r="E16" s="230" t="s">
        <v>162</v>
      </c>
      <c r="F16" s="230"/>
      <c r="G16" s="231"/>
      <c r="H16" s="220"/>
      <c r="I16" s="217"/>
    </row>
    <row r="17" spans="1:9" ht="15">
      <c r="A17" s="226"/>
      <c r="B17" s="227"/>
      <c r="C17" s="227"/>
      <c r="D17" s="227"/>
      <c r="E17" s="227"/>
      <c r="F17" s="227"/>
      <c r="G17" s="228"/>
      <c r="H17" s="220"/>
      <c r="I17" s="217"/>
    </row>
    <row r="18" spans="1:9" ht="15">
      <c r="A18" s="229" t="s">
        <v>135</v>
      </c>
      <c r="B18" s="230" t="s">
        <v>191</v>
      </c>
      <c r="C18" s="230"/>
      <c r="D18" s="230"/>
      <c r="E18" s="230" t="s">
        <v>163</v>
      </c>
      <c r="F18" s="230"/>
      <c r="G18" s="231"/>
      <c r="H18" s="220"/>
      <c r="I18" s="217"/>
    </row>
    <row r="19" spans="1:9" ht="15">
      <c r="A19" s="226"/>
      <c r="B19" s="227"/>
      <c r="C19" s="227"/>
      <c r="D19" s="227"/>
      <c r="E19" s="227"/>
      <c r="F19" s="227"/>
      <c r="G19" s="228"/>
      <c r="H19" s="220"/>
      <c r="I19" s="217"/>
    </row>
    <row r="20" spans="1:9" ht="15">
      <c r="A20" s="232" t="s">
        <v>132</v>
      </c>
      <c r="B20" s="230" t="s">
        <v>164</v>
      </c>
      <c r="C20" s="230"/>
      <c r="D20" s="230"/>
      <c r="E20" s="230" t="s">
        <v>165</v>
      </c>
      <c r="F20" s="230"/>
      <c r="G20" s="231"/>
      <c r="H20" s="220"/>
      <c r="I20" s="217"/>
    </row>
    <row r="21" spans="1:9" ht="15">
      <c r="A21" s="226"/>
      <c r="B21" s="227"/>
      <c r="C21" s="227"/>
      <c r="D21" s="227"/>
      <c r="E21" s="227"/>
      <c r="F21" s="227"/>
      <c r="G21" s="228"/>
      <c r="H21" s="220"/>
      <c r="I21" s="217"/>
    </row>
    <row r="22" spans="1:9" ht="15">
      <c r="A22" s="233" t="s">
        <v>136</v>
      </c>
      <c r="B22" s="230" t="s">
        <v>166</v>
      </c>
      <c r="C22" s="230"/>
      <c r="D22" s="230"/>
      <c r="E22" s="230" t="s">
        <v>167</v>
      </c>
      <c r="F22" s="230"/>
      <c r="G22" s="231"/>
      <c r="H22" s="220"/>
      <c r="I22" s="217"/>
    </row>
    <row r="23" spans="1:9" ht="15">
      <c r="A23" s="226"/>
      <c r="B23" s="227"/>
      <c r="C23" s="227"/>
      <c r="D23" s="227"/>
      <c r="E23" s="227"/>
      <c r="F23" s="227"/>
      <c r="G23" s="228"/>
      <c r="H23" s="220"/>
      <c r="I23" s="217"/>
    </row>
    <row r="24" spans="1:9" ht="15">
      <c r="A24" s="234" t="s">
        <v>137</v>
      </c>
      <c r="B24" s="230" t="s">
        <v>170</v>
      </c>
      <c r="C24" s="230"/>
      <c r="D24" s="230"/>
      <c r="E24" s="230" t="s">
        <v>171</v>
      </c>
      <c r="F24" s="230"/>
      <c r="G24" s="231"/>
      <c r="H24" s="220"/>
      <c r="I24" s="217"/>
    </row>
    <row r="25" spans="1:9" ht="15">
      <c r="A25" s="226"/>
      <c r="B25" s="227"/>
      <c r="C25" s="227"/>
      <c r="D25" s="227"/>
      <c r="E25" s="227"/>
      <c r="F25" s="227"/>
      <c r="G25" s="228"/>
      <c r="H25" s="220"/>
      <c r="I25" s="217"/>
    </row>
    <row r="26" spans="1:9" ht="15">
      <c r="A26" s="233" t="s">
        <v>139</v>
      </c>
      <c r="B26" s="230" t="s">
        <v>168</v>
      </c>
      <c r="C26" s="230"/>
      <c r="D26" s="230"/>
      <c r="E26" s="230" t="s">
        <v>169</v>
      </c>
      <c r="F26" s="230"/>
      <c r="G26" s="231"/>
      <c r="H26" s="220"/>
      <c r="I26" s="217"/>
    </row>
    <row r="27" spans="1:9" ht="15">
      <c r="A27" s="226"/>
      <c r="B27" s="227"/>
      <c r="C27" s="227"/>
      <c r="D27" s="227"/>
      <c r="E27" s="227"/>
      <c r="F27" s="227"/>
      <c r="G27" s="228"/>
      <c r="H27" s="220"/>
      <c r="I27" s="217"/>
    </row>
    <row r="28" spans="1:9" ht="15" hidden="1">
      <c r="A28" s="234" t="s">
        <v>138</v>
      </c>
      <c r="B28" s="230" t="s">
        <v>172</v>
      </c>
      <c r="C28" s="230"/>
      <c r="D28" s="230"/>
      <c r="E28" s="230" t="s">
        <v>173</v>
      </c>
      <c r="F28" s="230"/>
      <c r="G28" s="231"/>
      <c r="H28" s="220"/>
      <c r="I28" s="217"/>
    </row>
    <row r="29" spans="1:9" ht="15" hidden="1">
      <c r="A29" s="226"/>
      <c r="B29" s="227"/>
      <c r="C29" s="227"/>
      <c r="D29" s="227"/>
      <c r="E29" s="227"/>
      <c r="F29" s="227"/>
      <c r="G29" s="228"/>
      <c r="H29" s="220"/>
      <c r="I29" s="217"/>
    </row>
    <row r="30" spans="1:9" ht="15" hidden="1">
      <c r="A30" s="233" t="s">
        <v>139</v>
      </c>
      <c r="B30" s="230"/>
      <c r="C30" s="230"/>
      <c r="D30" s="230"/>
      <c r="E30" s="230"/>
      <c r="F30" s="230"/>
      <c r="G30" s="231"/>
      <c r="H30" s="220"/>
      <c r="I30" s="217"/>
    </row>
    <row r="31" spans="1:9" ht="15" hidden="1">
      <c r="A31" s="226"/>
      <c r="B31" s="227"/>
      <c r="C31" s="227"/>
      <c r="D31" s="227"/>
      <c r="E31" s="227"/>
      <c r="F31" s="227"/>
      <c r="G31" s="228"/>
      <c r="H31" s="220"/>
      <c r="I31" s="217"/>
    </row>
    <row r="32" spans="1:9" ht="15">
      <c r="A32" s="234" t="s">
        <v>138</v>
      </c>
      <c r="B32" s="230" t="s">
        <v>172</v>
      </c>
      <c r="C32" s="230"/>
      <c r="D32" s="230"/>
      <c r="E32" s="230" t="s">
        <v>187</v>
      </c>
      <c r="F32" s="230"/>
      <c r="G32" s="231"/>
      <c r="H32" s="220"/>
      <c r="I32" s="217"/>
    </row>
    <row r="33" spans="1:9" ht="15">
      <c r="A33" s="226"/>
      <c r="B33" s="227"/>
      <c r="C33" s="227"/>
      <c r="D33" s="227"/>
      <c r="E33" s="227"/>
      <c r="F33" s="227"/>
      <c r="G33" s="228"/>
      <c r="H33" s="220"/>
      <c r="I33" s="217"/>
    </row>
    <row r="34" spans="1:9" ht="15">
      <c r="A34" s="233" t="s">
        <v>141</v>
      </c>
      <c r="B34" s="230" t="s">
        <v>174</v>
      </c>
      <c r="C34" s="230"/>
      <c r="D34" s="230"/>
      <c r="E34" s="230" t="s">
        <v>175</v>
      </c>
      <c r="F34" s="230"/>
      <c r="G34" s="231"/>
      <c r="H34" s="222"/>
      <c r="I34" s="217"/>
    </row>
    <row r="35" spans="1:9" ht="15">
      <c r="A35" s="226"/>
      <c r="B35" s="227"/>
      <c r="C35" s="227"/>
      <c r="D35" s="227"/>
      <c r="E35" s="227"/>
      <c r="F35" s="227"/>
      <c r="G35" s="228"/>
      <c r="H35" s="222"/>
      <c r="I35" s="217"/>
    </row>
    <row r="36" spans="1:9" ht="15">
      <c r="A36" s="234" t="s">
        <v>140</v>
      </c>
      <c r="B36" s="230" t="s">
        <v>176</v>
      </c>
      <c r="C36" s="230"/>
      <c r="D36" s="230"/>
      <c r="E36" s="230" t="s">
        <v>177</v>
      </c>
      <c r="F36" s="230"/>
      <c r="G36" s="231"/>
      <c r="H36" s="222"/>
      <c r="I36" s="217"/>
    </row>
    <row r="37" spans="1:9" ht="15">
      <c r="A37" s="226"/>
      <c r="B37" s="227"/>
      <c r="C37" s="227"/>
      <c r="D37" s="227"/>
      <c r="E37" s="227"/>
      <c r="F37" s="227"/>
      <c r="G37" s="228"/>
      <c r="H37" s="222"/>
      <c r="I37" s="217"/>
    </row>
    <row r="38" spans="1:9" ht="15">
      <c r="A38" s="233" t="s">
        <v>142</v>
      </c>
      <c r="B38" s="230" t="s">
        <v>178</v>
      </c>
      <c r="C38" s="230"/>
      <c r="D38" s="230"/>
      <c r="E38" s="230" t="s">
        <v>179</v>
      </c>
      <c r="F38" s="230"/>
      <c r="G38" s="231"/>
      <c r="H38" s="222"/>
      <c r="I38" s="217"/>
    </row>
    <row r="39" spans="1:9" ht="15">
      <c r="A39" s="226"/>
      <c r="B39" s="227"/>
      <c r="C39" s="227"/>
      <c r="D39" s="227"/>
      <c r="E39" s="227"/>
      <c r="F39" s="227"/>
      <c r="G39" s="228"/>
      <c r="H39" s="222"/>
      <c r="I39" s="217"/>
    </row>
    <row r="40" spans="1:9" ht="15">
      <c r="A40" s="234" t="s">
        <v>143</v>
      </c>
      <c r="B40" s="230" t="s">
        <v>180</v>
      </c>
      <c r="C40" s="230"/>
      <c r="D40" s="230"/>
      <c r="E40" s="230" t="s">
        <v>181</v>
      </c>
      <c r="F40" s="230"/>
      <c r="G40" s="231"/>
      <c r="H40" s="222"/>
      <c r="I40" s="217"/>
    </row>
    <row r="41" spans="1:9" ht="15">
      <c r="A41" s="226"/>
      <c r="B41" s="227"/>
      <c r="C41" s="227"/>
      <c r="D41" s="227"/>
      <c r="E41" s="227"/>
      <c r="F41" s="227"/>
      <c r="G41" s="228"/>
      <c r="H41" s="222"/>
      <c r="I41" s="217"/>
    </row>
    <row r="42" spans="1:9" ht="15">
      <c r="A42" s="235"/>
      <c r="B42" s="230"/>
      <c r="C42" s="230"/>
      <c r="D42" s="230"/>
      <c r="E42" s="230"/>
      <c r="F42" s="230"/>
      <c r="G42" s="231"/>
      <c r="H42" s="222"/>
      <c r="I42" s="217"/>
    </row>
    <row r="43" spans="1:9" ht="15">
      <c r="A43" s="226"/>
      <c r="B43" s="227"/>
      <c r="C43" s="227"/>
      <c r="D43" s="227"/>
      <c r="E43" s="227"/>
      <c r="F43" s="227"/>
      <c r="G43" s="228"/>
      <c r="H43" s="222"/>
      <c r="I43" s="217"/>
    </row>
    <row r="44" spans="1:9" ht="15">
      <c r="A44" s="235" t="s">
        <v>144</v>
      </c>
      <c r="B44" s="230" t="s">
        <v>188</v>
      </c>
      <c r="C44" s="230"/>
      <c r="D44" s="230"/>
      <c r="E44" s="230" t="s">
        <v>167</v>
      </c>
      <c r="F44" s="230"/>
      <c r="G44" s="231"/>
      <c r="H44" s="222"/>
      <c r="I44" s="217"/>
    </row>
    <row r="45" spans="1:9" ht="15">
      <c r="A45" s="226"/>
      <c r="B45" s="227" t="s">
        <v>189</v>
      </c>
      <c r="C45" s="227"/>
      <c r="D45" s="227"/>
      <c r="E45" s="227" t="s">
        <v>166</v>
      </c>
      <c r="F45" s="227"/>
      <c r="G45" s="228"/>
      <c r="H45" s="222"/>
      <c r="I45" s="217"/>
    </row>
    <row r="46" spans="1:9" ht="15">
      <c r="A46" s="235" t="s">
        <v>145</v>
      </c>
      <c r="B46" s="230" t="s">
        <v>155</v>
      </c>
      <c r="C46" s="230"/>
      <c r="D46" s="230"/>
      <c r="E46" s="230" t="s">
        <v>183</v>
      </c>
      <c r="F46" s="230"/>
      <c r="G46" s="231"/>
      <c r="H46" s="222"/>
      <c r="I46" s="217"/>
    </row>
    <row r="47" spans="1:9" ht="15">
      <c r="A47" s="226"/>
      <c r="B47" s="227" t="s">
        <v>182</v>
      </c>
      <c r="C47" s="227"/>
      <c r="D47" s="227"/>
      <c r="E47" s="227" t="s">
        <v>184</v>
      </c>
      <c r="F47" s="227"/>
      <c r="G47" s="228"/>
      <c r="H47" s="222"/>
      <c r="I47" s="217"/>
    </row>
    <row r="48" spans="1:9" ht="15">
      <c r="A48" s="235" t="s">
        <v>147</v>
      </c>
      <c r="B48" s="230" t="s">
        <v>190</v>
      </c>
      <c r="C48" s="230"/>
      <c r="D48" s="230"/>
      <c r="E48" s="230" t="s">
        <v>192</v>
      </c>
      <c r="F48" s="230"/>
      <c r="G48" s="231"/>
      <c r="H48" s="222"/>
      <c r="I48" s="217"/>
    </row>
    <row r="49" spans="1:9" ht="15">
      <c r="A49" s="226"/>
      <c r="B49" s="227" t="s">
        <v>191</v>
      </c>
      <c r="C49" s="227"/>
      <c r="D49" s="227"/>
      <c r="E49" s="227" t="s">
        <v>193</v>
      </c>
      <c r="F49" s="227"/>
      <c r="G49" s="228"/>
      <c r="H49" s="222"/>
      <c r="I49" s="217"/>
    </row>
    <row r="50" spans="1:9" ht="15">
      <c r="A50" s="235" t="s">
        <v>146</v>
      </c>
      <c r="B50" s="230" t="s">
        <v>171</v>
      </c>
      <c r="C50" s="230"/>
      <c r="D50" s="230"/>
      <c r="E50" s="230" t="s">
        <v>196</v>
      </c>
      <c r="F50" s="230"/>
      <c r="G50" s="231"/>
    </row>
    <row r="51" spans="1:9" ht="15">
      <c r="A51" s="226"/>
      <c r="B51" s="227" t="s">
        <v>195</v>
      </c>
      <c r="C51" s="227"/>
      <c r="D51" s="227"/>
      <c r="E51" s="227" t="s">
        <v>172</v>
      </c>
      <c r="F51" s="227"/>
      <c r="G51" s="228"/>
    </row>
    <row r="52" spans="1:9" ht="15">
      <c r="A52" s="235" t="s">
        <v>148</v>
      </c>
      <c r="B52" s="230" t="s">
        <v>169</v>
      </c>
      <c r="C52" s="230"/>
      <c r="D52" s="230"/>
      <c r="E52" s="230" t="s">
        <v>168</v>
      </c>
      <c r="F52" s="230"/>
      <c r="G52" s="231"/>
    </row>
    <row r="53" spans="1:9" ht="15">
      <c r="A53" s="226"/>
      <c r="B53" s="227" t="s">
        <v>185</v>
      </c>
      <c r="C53" s="227"/>
      <c r="D53" s="227"/>
      <c r="E53" s="227" t="s">
        <v>186</v>
      </c>
      <c r="F53" s="227"/>
      <c r="G53" s="228"/>
    </row>
    <row r="54" spans="1:9" ht="15">
      <c r="A54" s="235" t="s">
        <v>128</v>
      </c>
      <c r="B54" s="230" t="s">
        <v>177</v>
      </c>
      <c r="C54" s="230"/>
      <c r="D54" s="230"/>
      <c r="E54" s="230" t="s">
        <v>187</v>
      </c>
      <c r="F54" s="230"/>
      <c r="G54" s="231"/>
    </row>
    <row r="55" spans="1:9" ht="15">
      <c r="A55" s="226"/>
      <c r="B55" s="227" t="s">
        <v>194</v>
      </c>
      <c r="C55" s="227"/>
      <c r="D55" s="227"/>
      <c r="E55" s="227" t="s">
        <v>165</v>
      </c>
      <c r="F55" s="227"/>
      <c r="G55" s="228"/>
    </row>
    <row r="56" spans="1:9" ht="15">
      <c r="A56" s="235" t="s">
        <v>149</v>
      </c>
      <c r="B56" s="215" t="s">
        <v>199</v>
      </c>
      <c r="C56" s="215"/>
      <c r="D56" s="230"/>
      <c r="E56" s="230" t="s">
        <v>197</v>
      </c>
      <c r="F56" s="230"/>
      <c r="G56" s="231"/>
    </row>
    <row r="57" spans="1:9" ht="15.75" thickBot="1">
      <c r="A57" s="240"/>
      <c r="B57" s="242" t="s">
        <v>476</v>
      </c>
      <c r="C57" s="242"/>
      <c r="D57" s="241"/>
      <c r="E57" s="236" t="s">
        <v>198</v>
      </c>
      <c r="F57" s="236"/>
      <c r="G57" s="237"/>
    </row>
  </sheetData>
  <mergeCells count="1">
    <mergeCell ref="A1:H1"/>
  </mergeCells>
  <pageMargins left="0.78740157480314965" right="0" top="0.19685039370078741" bottom="0" header="0.51181102362204722" footer="0.51181102362204722"/>
  <pageSetup scale="85" orientation="portrait" horizontalDpi="4294967293" verticalDpi="4294967293" r:id="rId1"/>
  <headerFooter alignWithMargins="0"/>
  <drawing r:id="rId2"/>
</worksheet>
</file>

<file path=xl/worksheets/sheet4.xml><?xml version="1.0" encoding="utf-8"?>
<worksheet xmlns="http://schemas.openxmlformats.org/spreadsheetml/2006/main" xmlns:r="http://schemas.openxmlformats.org/officeDocument/2006/relationships">
  <sheetPr>
    <tabColor theme="5" tint="0.39997558519241921"/>
  </sheetPr>
  <dimension ref="A1:CJ20"/>
  <sheetViews>
    <sheetView zoomScale="40" zoomScaleNormal="40" zoomScaleSheetLayoutView="25" workbookViewId="0">
      <selection activeCell="CP14" sqref="CP14"/>
    </sheetView>
  </sheetViews>
  <sheetFormatPr defaultColWidth="11.42578125" defaultRowHeight="12.75"/>
  <cols>
    <col min="1" max="1" width="7" style="254" customWidth="1"/>
    <col min="2" max="2" width="7.140625" style="254" customWidth="1"/>
    <col min="3" max="3" width="43" style="254" customWidth="1"/>
    <col min="4" max="4" width="31" style="254" customWidth="1"/>
    <col min="5" max="5" width="9.85546875" style="254" hidden="1" customWidth="1"/>
    <col min="6" max="45" width="4.7109375" style="254" customWidth="1"/>
    <col min="46" max="46" width="0.5703125" style="254" hidden="1" customWidth="1"/>
    <col min="47" max="76" width="2.7109375" style="254" hidden="1" customWidth="1"/>
    <col min="77" max="77" width="5.42578125" style="254" hidden="1" customWidth="1"/>
    <col min="78" max="80" width="5.7109375" style="254" customWidth="1"/>
    <col min="81" max="81" width="12.140625" style="254" customWidth="1"/>
    <col min="82" max="83" width="5.7109375" style="254" customWidth="1"/>
    <col min="84" max="84" width="12.140625" style="254" customWidth="1"/>
    <col min="85" max="85" width="7.5703125" style="254" customWidth="1"/>
    <col min="86" max="86" width="8.7109375" style="254" customWidth="1"/>
    <col min="87" max="88" width="12.140625" style="254" customWidth="1"/>
    <col min="89" max="16384" width="11.42578125" style="254"/>
  </cols>
  <sheetData>
    <row r="1" spans="1:88">
      <c r="I1" s="519"/>
      <c r="J1" s="520"/>
      <c r="K1" s="520"/>
      <c r="L1" s="520"/>
      <c r="M1" s="520"/>
      <c r="N1" s="520"/>
      <c r="O1" s="520"/>
      <c r="P1" s="520"/>
      <c r="Q1" s="520"/>
      <c r="R1" s="520"/>
      <c r="S1" s="520"/>
      <c r="T1" s="520"/>
      <c r="U1" s="520"/>
      <c r="V1" s="520"/>
      <c r="W1" s="520"/>
      <c r="X1" s="520"/>
      <c r="Y1" s="520"/>
      <c r="Z1" s="520"/>
      <c r="AA1" s="520"/>
      <c r="AB1" s="520"/>
      <c r="AC1" s="520"/>
      <c r="AD1" s="520"/>
      <c r="AE1" s="520"/>
      <c r="AF1" s="520"/>
      <c r="AG1" s="520"/>
      <c r="AH1" s="520"/>
      <c r="AI1" s="520"/>
      <c r="AJ1" s="520"/>
      <c r="AK1" s="520"/>
      <c r="AL1" s="520"/>
      <c r="AM1" s="520"/>
    </row>
    <row r="2" spans="1:88">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row>
    <row r="3" spans="1:88" ht="12" customHeight="1">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8" ht="2.25" customHeight="1">
      <c r="F4" s="256"/>
      <c r="G4" s="256"/>
      <c r="H4" s="257"/>
      <c r="I4" s="257"/>
      <c r="J4" s="257"/>
      <c r="K4" s="257"/>
      <c r="L4" s="257"/>
      <c r="M4" s="257"/>
      <c r="N4" s="257"/>
      <c r="O4" s="257"/>
      <c r="P4" s="256"/>
      <c r="Q4" s="256"/>
      <c r="R4" s="257"/>
      <c r="S4" s="257"/>
      <c r="T4" s="257"/>
      <c r="U4" s="257"/>
      <c r="V4" s="257"/>
      <c r="W4" s="257"/>
      <c r="X4" s="257"/>
      <c r="Y4" s="257"/>
      <c r="Z4" s="257"/>
      <c r="AA4" s="257"/>
      <c r="AB4" s="257"/>
      <c r="AC4" s="257"/>
      <c r="AD4" s="257"/>
      <c r="AE4" s="257"/>
      <c r="AF4" s="257"/>
      <c r="AG4" s="257"/>
      <c r="AH4" s="257"/>
      <c r="AI4" s="257"/>
      <c r="AJ4" s="257"/>
      <c r="AK4" s="257"/>
      <c r="AL4" s="257"/>
      <c r="AM4" s="257"/>
      <c r="AN4" s="257"/>
      <c r="AO4" s="257"/>
      <c r="AP4" s="257"/>
      <c r="AQ4" s="257"/>
      <c r="AR4" s="257"/>
      <c r="AS4" s="257"/>
      <c r="AT4" s="257"/>
      <c r="AU4" s="257"/>
      <c r="AV4" s="257"/>
      <c r="AW4" s="257"/>
      <c r="AX4" s="257"/>
      <c r="AY4" s="257"/>
      <c r="AZ4" s="257"/>
      <c r="BA4" s="257"/>
      <c r="BB4" s="257"/>
      <c r="BC4" s="257"/>
      <c r="BD4" s="257"/>
      <c r="BE4" s="257"/>
      <c r="BF4" s="256" t="s">
        <v>224</v>
      </c>
      <c r="BG4" s="256" t="s">
        <v>225</v>
      </c>
      <c r="BH4" s="257" t="s">
        <v>226</v>
      </c>
      <c r="BI4" s="257" t="s">
        <v>227</v>
      </c>
      <c r="BJ4" s="257" t="s">
        <v>228</v>
      </c>
      <c r="BK4" s="257" t="s">
        <v>229</v>
      </c>
      <c r="BL4" s="257" t="s">
        <v>228</v>
      </c>
      <c r="BM4" s="257" t="s">
        <v>229</v>
      </c>
      <c r="BN4" s="257" t="s">
        <v>228</v>
      </c>
      <c r="BO4" s="257" t="s">
        <v>229</v>
      </c>
      <c r="BP4" s="256" t="s">
        <v>224</v>
      </c>
      <c r="BQ4" s="256" t="s">
        <v>225</v>
      </c>
      <c r="BR4" s="257" t="s">
        <v>226</v>
      </c>
      <c r="BS4" s="257" t="s">
        <v>227</v>
      </c>
      <c r="BT4" s="257" t="s">
        <v>228</v>
      </c>
      <c r="BU4" s="257" t="s">
        <v>229</v>
      </c>
      <c r="BV4" s="257" t="s">
        <v>228</v>
      </c>
      <c r="BW4" s="257" t="s">
        <v>229</v>
      </c>
      <c r="BX4" s="257" t="s">
        <v>228</v>
      </c>
      <c r="BY4" s="257" t="s">
        <v>229</v>
      </c>
    </row>
    <row r="5" spans="1:88" ht="45">
      <c r="C5" s="258"/>
      <c r="D5" s="258"/>
      <c r="E5" s="258"/>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88" ht="64.5" customHeight="1">
      <c r="C6" s="258"/>
      <c r="D6" s="258"/>
      <c r="E6" s="258"/>
      <c r="F6" s="258"/>
      <c r="G6" s="258"/>
      <c r="H6" s="258"/>
      <c r="I6" s="258"/>
      <c r="J6" s="258"/>
      <c r="K6" s="258"/>
      <c r="L6" s="258"/>
      <c r="M6" s="258"/>
      <c r="N6" s="258"/>
      <c r="O6" s="258"/>
      <c r="P6" s="258"/>
      <c r="Q6" s="258"/>
      <c r="R6" s="259"/>
      <c r="S6" s="258"/>
      <c r="T6" s="258"/>
      <c r="U6" s="258"/>
      <c r="V6" s="258"/>
      <c r="W6" s="258"/>
      <c r="X6" s="258"/>
      <c r="Y6" s="258"/>
    </row>
    <row r="7" spans="1:88" ht="45">
      <c r="A7" s="260"/>
      <c r="B7" s="258" t="s">
        <v>231</v>
      </c>
      <c r="C7" s="261"/>
      <c r="D7" s="258" t="s">
        <v>304</v>
      </c>
      <c r="E7" s="261"/>
      <c r="F7" s="260"/>
      <c r="G7" s="260"/>
      <c r="H7" s="260"/>
      <c r="I7" s="260"/>
      <c r="J7" s="260"/>
      <c r="K7" s="260"/>
      <c r="L7" s="260"/>
      <c r="M7" s="260"/>
      <c r="N7" s="260"/>
      <c r="O7" s="260"/>
      <c r="P7" s="260"/>
      <c r="Q7" s="260"/>
      <c r="R7" s="260"/>
      <c r="S7" s="260"/>
      <c r="T7" s="260"/>
      <c r="U7" s="260"/>
      <c r="V7" s="260"/>
      <c r="W7" s="260"/>
      <c r="X7" s="260"/>
      <c r="Y7" s="469" t="s">
        <v>485</v>
      </c>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3"/>
      <c r="CD7" s="260"/>
      <c r="CE7" s="260"/>
      <c r="CF7" s="263"/>
      <c r="CG7" s="260"/>
      <c r="CH7" s="260"/>
      <c r="CI7" s="263"/>
      <c r="CJ7" s="263"/>
    </row>
    <row r="8" spans="1:88" ht="23.25" customHeight="1" thickBot="1">
      <c r="A8" s="260"/>
      <c r="B8" s="260"/>
      <c r="C8" s="261"/>
      <c r="D8" s="261"/>
      <c r="E8" s="261"/>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3"/>
      <c r="CD8" s="260"/>
      <c r="CE8" s="260"/>
      <c r="CF8" s="263"/>
      <c r="CG8" s="260"/>
      <c r="CH8" s="260"/>
      <c r="CI8" s="263"/>
      <c r="CJ8" s="263"/>
    </row>
    <row r="9" spans="1:88" ht="116.1" customHeight="1" thickBot="1">
      <c r="A9" s="263"/>
      <c r="B9" s="264"/>
      <c r="C9" s="265" t="s">
        <v>233</v>
      </c>
      <c r="D9" s="265"/>
      <c r="E9" s="266" t="s">
        <v>234</v>
      </c>
      <c r="F9" s="267" t="s">
        <v>235</v>
      </c>
      <c r="G9" s="267" t="s">
        <v>236</v>
      </c>
      <c r="H9" s="267" t="s">
        <v>237</v>
      </c>
      <c r="I9" s="267" t="s">
        <v>238</v>
      </c>
      <c r="J9" s="268" t="s">
        <v>239</v>
      </c>
      <c r="K9" s="269"/>
      <c r="L9" s="269"/>
      <c r="M9" s="269"/>
      <c r="N9" s="269"/>
      <c r="O9" s="270"/>
      <c r="P9" s="267" t="s">
        <v>235</v>
      </c>
      <c r="Q9" s="267" t="s">
        <v>236</v>
      </c>
      <c r="R9" s="267" t="s">
        <v>237</v>
      </c>
      <c r="S9" s="267" t="s">
        <v>238</v>
      </c>
      <c r="T9" s="268" t="s">
        <v>239</v>
      </c>
      <c r="U9" s="269"/>
      <c r="V9" s="269"/>
      <c r="W9" s="269"/>
      <c r="X9" s="269"/>
      <c r="Y9" s="269"/>
      <c r="Z9" s="271" t="s">
        <v>235</v>
      </c>
      <c r="AA9" s="267" t="s">
        <v>236</v>
      </c>
      <c r="AB9" s="267" t="s">
        <v>237</v>
      </c>
      <c r="AC9" s="267" t="s">
        <v>238</v>
      </c>
      <c r="AD9" s="268" t="s">
        <v>239</v>
      </c>
      <c r="AE9" s="269"/>
      <c r="AF9" s="269"/>
      <c r="AG9" s="269"/>
      <c r="AH9" s="269"/>
      <c r="AI9" s="270"/>
      <c r="AJ9" s="267" t="s">
        <v>235</v>
      </c>
      <c r="AK9" s="267" t="s">
        <v>236</v>
      </c>
      <c r="AL9" s="267" t="s">
        <v>237</v>
      </c>
      <c r="AM9" s="267" t="s">
        <v>238</v>
      </c>
      <c r="AN9" s="268" t="s">
        <v>239</v>
      </c>
      <c r="AO9" s="269"/>
      <c r="AP9" s="269"/>
      <c r="AQ9" s="269"/>
      <c r="AR9" s="269"/>
      <c r="AS9" s="270"/>
      <c r="AT9" s="269"/>
      <c r="AU9" s="270"/>
      <c r="AV9" s="269"/>
      <c r="AW9" s="269"/>
      <c r="AX9" s="269"/>
      <c r="AY9" s="269"/>
      <c r="AZ9" s="269"/>
      <c r="BA9" s="269"/>
      <c r="BB9" s="269"/>
      <c r="BC9" s="269"/>
      <c r="BD9" s="269"/>
      <c r="BE9" s="269"/>
      <c r="BF9" s="272"/>
      <c r="BG9" s="269"/>
      <c r="BH9" s="269"/>
      <c r="BI9" s="269"/>
      <c r="BJ9" s="269"/>
      <c r="BK9" s="269"/>
      <c r="BL9" s="269"/>
      <c r="BM9" s="269"/>
      <c r="BN9" s="269"/>
      <c r="BO9" s="270"/>
      <c r="BP9" s="272"/>
      <c r="BQ9" s="269"/>
      <c r="BR9" s="269"/>
      <c r="BS9" s="269"/>
      <c r="BT9" s="269"/>
      <c r="BU9" s="269"/>
      <c r="BV9" s="269"/>
      <c r="BW9" s="269"/>
      <c r="BX9" s="269"/>
      <c r="BY9" s="270"/>
      <c r="BZ9" s="273" t="s">
        <v>235</v>
      </c>
      <c r="CA9" s="273" t="s">
        <v>236</v>
      </c>
      <c r="CB9" s="273" t="s">
        <v>240</v>
      </c>
      <c r="CC9" s="274" t="s">
        <v>241</v>
      </c>
      <c r="CD9" s="273" t="s">
        <v>237</v>
      </c>
      <c r="CE9" s="273" t="s">
        <v>238</v>
      </c>
      <c r="CF9" s="274" t="s">
        <v>242</v>
      </c>
      <c r="CG9" s="273" t="s">
        <v>243</v>
      </c>
      <c r="CH9" s="273" t="s">
        <v>244</v>
      </c>
      <c r="CI9" s="274" t="s">
        <v>245</v>
      </c>
      <c r="CJ9" s="275" t="s">
        <v>246</v>
      </c>
    </row>
    <row r="10" spans="1:88" ht="50.1" customHeight="1" thickBot="1">
      <c r="A10" s="260"/>
      <c r="B10" s="276">
        <v>1</v>
      </c>
      <c r="C10" s="313" t="s">
        <v>329</v>
      </c>
      <c r="D10" s="313" t="s">
        <v>330</v>
      </c>
      <c r="E10" s="278"/>
      <c r="F10" s="316"/>
      <c r="G10" s="316"/>
      <c r="H10" s="316"/>
      <c r="I10" s="316"/>
      <c r="J10" s="316"/>
      <c r="K10" s="316"/>
      <c r="L10" s="316"/>
      <c r="M10" s="316"/>
      <c r="N10" s="316"/>
      <c r="O10" s="317"/>
      <c r="P10" s="281">
        <v>0</v>
      </c>
      <c r="Q10" s="282">
        <v>1</v>
      </c>
      <c r="R10" s="282">
        <v>0</v>
      </c>
      <c r="S10" s="282">
        <v>1</v>
      </c>
      <c r="T10" s="282">
        <v>0</v>
      </c>
      <c r="U10" s="282">
        <v>6</v>
      </c>
      <c r="V10" s="282"/>
      <c r="W10" s="282"/>
      <c r="X10" s="282"/>
      <c r="Y10" s="282"/>
      <c r="Z10" s="281">
        <v>0</v>
      </c>
      <c r="AA10" s="282">
        <v>1</v>
      </c>
      <c r="AB10" s="282">
        <v>0</v>
      </c>
      <c r="AC10" s="282">
        <v>1</v>
      </c>
      <c r="AD10" s="282">
        <v>3</v>
      </c>
      <c r="AE10" s="282">
        <v>6</v>
      </c>
      <c r="AF10" s="282"/>
      <c r="AG10" s="282"/>
      <c r="AH10" s="282"/>
      <c r="AI10" s="283"/>
      <c r="AJ10" s="281"/>
      <c r="AK10" s="282"/>
      <c r="AL10" s="282"/>
      <c r="AM10" s="282"/>
      <c r="AN10" s="282"/>
      <c r="AO10" s="282"/>
      <c r="AP10" s="282"/>
      <c r="AQ10" s="282"/>
      <c r="AR10" s="282"/>
      <c r="AS10" s="283"/>
      <c r="AT10" s="282"/>
      <c r="AU10" s="283"/>
      <c r="AV10" s="282"/>
      <c r="AW10" s="282"/>
      <c r="AX10" s="282"/>
      <c r="AY10" s="282"/>
      <c r="AZ10" s="282"/>
      <c r="BA10" s="282"/>
      <c r="BB10" s="282"/>
      <c r="BC10" s="282"/>
      <c r="BD10" s="282"/>
      <c r="BE10" s="282"/>
      <c r="BF10" s="281"/>
      <c r="BG10" s="282"/>
      <c r="BH10" s="282"/>
      <c r="BI10" s="282"/>
      <c r="BJ10" s="282"/>
      <c r="BK10" s="282"/>
      <c r="BL10" s="282"/>
      <c r="BM10" s="282"/>
      <c r="BN10" s="282"/>
      <c r="BO10" s="283"/>
      <c r="BP10" s="281"/>
      <c r="BQ10" s="282"/>
      <c r="BR10" s="282"/>
      <c r="BS10" s="282"/>
      <c r="BT10" s="282"/>
      <c r="BU10" s="282"/>
      <c r="BV10" s="282"/>
      <c r="BW10" s="282"/>
      <c r="BX10" s="282"/>
      <c r="BY10" s="283"/>
      <c r="BZ10" s="284">
        <f t="shared" ref="BZ10:CA13" si="0">F10+P10+Z10+AJ10</f>
        <v>0</v>
      </c>
      <c r="CA10" s="284">
        <f t="shared" si="0"/>
        <v>2</v>
      </c>
      <c r="CB10" s="284">
        <v>2</v>
      </c>
      <c r="CC10" s="285">
        <f>(BZ10-CA10)/CB10</f>
        <v>-1</v>
      </c>
      <c r="CD10" s="284">
        <f t="shared" ref="CD10:CE13" si="1">H10+R10+AB10+AL10</f>
        <v>0</v>
      </c>
      <c r="CE10" s="284">
        <f t="shared" si="1"/>
        <v>2</v>
      </c>
      <c r="CF10" s="285">
        <f>(CD10-CE10)/CB10</f>
        <v>-1</v>
      </c>
      <c r="CG10" s="284">
        <f t="shared" ref="CG10:CH13" si="2">J10+L10+N10+T10+V10+X10+AD10+AF10+AH10+AN10+AP10+AR10</f>
        <v>3</v>
      </c>
      <c r="CH10" s="284">
        <f t="shared" si="2"/>
        <v>12</v>
      </c>
      <c r="CI10" s="285">
        <f>(CG10-CH10)/CB10</f>
        <v>-4.5</v>
      </c>
      <c r="CJ10" s="286">
        <v>3</v>
      </c>
    </row>
    <row r="11" spans="1:88" ht="50.1" customHeight="1" thickBot="1">
      <c r="A11" s="260"/>
      <c r="B11" s="276">
        <v>2</v>
      </c>
      <c r="C11" s="313" t="s">
        <v>331</v>
      </c>
      <c r="D11" s="313" t="s">
        <v>332</v>
      </c>
      <c r="E11" s="278"/>
      <c r="F11" s="282">
        <v>1</v>
      </c>
      <c r="G11" s="282">
        <v>0</v>
      </c>
      <c r="H11" s="282">
        <v>1</v>
      </c>
      <c r="I11" s="282">
        <v>0</v>
      </c>
      <c r="J11" s="282">
        <v>6</v>
      </c>
      <c r="K11" s="282">
        <v>0</v>
      </c>
      <c r="L11" s="282"/>
      <c r="M11" s="282"/>
      <c r="N11" s="282"/>
      <c r="O11" s="283"/>
      <c r="P11" s="316"/>
      <c r="Q11" s="316"/>
      <c r="R11" s="316"/>
      <c r="S11" s="316"/>
      <c r="T11" s="316"/>
      <c r="U11" s="316"/>
      <c r="V11" s="316"/>
      <c r="W11" s="316"/>
      <c r="X11" s="316"/>
      <c r="Y11" s="317"/>
      <c r="Z11" s="288">
        <v>1</v>
      </c>
      <c r="AA11" s="289">
        <v>0</v>
      </c>
      <c r="AB11" s="289">
        <v>1</v>
      </c>
      <c r="AC11" s="289">
        <v>0</v>
      </c>
      <c r="AD11" s="289">
        <v>6</v>
      </c>
      <c r="AE11" s="289">
        <v>1</v>
      </c>
      <c r="AF11" s="289"/>
      <c r="AG11" s="289"/>
      <c r="AH11" s="289"/>
      <c r="AI11" s="290"/>
      <c r="AJ11" s="281"/>
      <c r="AK11" s="282"/>
      <c r="AL11" s="282"/>
      <c r="AM11" s="282"/>
      <c r="AN11" s="282"/>
      <c r="AO11" s="282"/>
      <c r="AP11" s="282"/>
      <c r="AQ11" s="282"/>
      <c r="AR11" s="282"/>
      <c r="AS11" s="283"/>
      <c r="AT11" s="282"/>
      <c r="AU11" s="283"/>
      <c r="AV11" s="282"/>
      <c r="AW11" s="282"/>
      <c r="AX11" s="282"/>
      <c r="AY11" s="282"/>
      <c r="AZ11" s="282"/>
      <c r="BA11" s="282"/>
      <c r="BB11" s="282"/>
      <c r="BC11" s="282"/>
      <c r="BD11" s="282"/>
      <c r="BE11" s="282"/>
      <c r="BF11" s="281"/>
      <c r="BG11" s="282"/>
      <c r="BH11" s="282"/>
      <c r="BI11" s="282"/>
      <c r="BJ11" s="282"/>
      <c r="BK11" s="282"/>
      <c r="BL11" s="282"/>
      <c r="BM11" s="282"/>
      <c r="BN11" s="282"/>
      <c r="BO11" s="283"/>
      <c r="BP11" s="281"/>
      <c r="BQ11" s="282"/>
      <c r="BR11" s="282"/>
      <c r="BS11" s="282"/>
      <c r="BT11" s="282"/>
      <c r="BU11" s="282"/>
      <c r="BV11" s="282"/>
      <c r="BW11" s="282"/>
      <c r="BX11" s="282"/>
      <c r="BY11" s="283"/>
      <c r="BZ11" s="284">
        <f t="shared" si="0"/>
        <v>2</v>
      </c>
      <c r="CA11" s="284">
        <f t="shared" si="0"/>
        <v>0</v>
      </c>
      <c r="CB11" s="284">
        <v>2</v>
      </c>
      <c r="CC11" s="285">
        <f>(BZ11-CA11)/CB11</f>
        <v>1</v>
      </c>
      <c r="CD11" s="284">
        <f t="shared" si="1"/>
        <v>2</v>
      </c>
      <c r="CE11" s="284">
        <f t="shared" si="1"/>
        <v>0</v>
      </c>
      <c r="CF11" s="285">
        <f>(CD11-CE11)/CB11</f>
        <v>1</v>
      </c>
      <c r="CG11" s="284">
        <f t="shared" si="2"/>
        <v>12</v>
      </c>
      <c r="CH11" s="284">
        <f t="shared" si="2"/>
        <v>1</v>
      </c>
      <c r="CI11" s="285">
        <f>(CG11-CH11)/CB11</f>
        <v>5.5</v>
      </c>
      <c r="CJ11" s="286">
        <v>1</v>
      </c>
    </row>
    <row r="12" spans="1:88" ht="50.1" customHeight="1" thickBot="1">
      <c r="A12" s="260"/>
      <c r="B12" s="292">
        <v>3</v>
      </c>
      <c r="C12" s="314" t="s">
        <v>333</v>
      </c>
      <c r="D12" s="314" t="s">
        <v>334</v>
      </c>
      <c r="E12" s="293"/>
      <c r="F12" s="282">
        <v>1</v>
      </c>
      <c r="G12" s="282">
        <v>0</v>
      </c>
      <c r="H12" s="282">
        <v>1</v>
      </c>
      <c r="I12" s="282">
        <v>0</v>
      </c>
      <c r="J12" s="282">
        <v>6</v>
      </c>
      <c r="K12" s="282">
        <v>3</v>
      </c>
      <c r="L12" s="282"/>
      <c r="M12" s="282"/>
      <c r="N12" s="282"/>
      <c r="O12" s="283"/>
      <c r="P12" s="281">
        <v>0</v>
      </c>
      <c r="Q12" s="282">
        <v>1</v>
      </c>
      <c r="R12" s="282">
        <v>0</v>
      </c>
      <c r="S12" s="282">
        <v>1</v>
      </c>
      <c r="T12" s="282">
        <v>1</v>
      </c>
      <c r="U12" s="282">
        <v>6</v>
      </c>
      <c r="V12" s="282"/>
      <c r="W12" s="282"/>
      <c r="X12" s="282"/>
      <c r="Y12" s="282"/>
      <c r="Z12" s="316"/>
      <c r="AA12" s="316"/>
      <c r="AB12" s="316"/>
      <c r="AC12" s="316"/>
      <c r="AD12" s="316"/>
      <c r="AE12" s="316"/>
      <c r="AF12" s="316"/>
      <c r="AG12" s="316"/>
      <c r="AH12" s="316"/>
      <c r="AI12" s="317"/>
      <c r="AJ12" s="281"/>
      <c r="AK12" s="282"/>
      <c r="AL12" s="282"/>
      <c r="AM12" s="282"/>
      <c r="AN12" s="282"/>
      <c r="AO12" s="282"/>
      <c r="AP12" s="282"/>
      <c r="AQ12" s="282"/>
      <c r="AR12" s="282"/>
      <c r="AS12" s="283"/>
      <c r="AT12" s="282"/>
      <c r="AU12" s="283"/>
      <c r="AV12" s="282"/>
      <c r="AW12" s="282"/>
      <c r="AX12" s="282"/>
      <c r="AY12" s="282"/>
      <c r="AZ12" s="282"/>
      <c r="BA12" s="282"/>
      <c r="BB12" s="282"/>
      <c r="BC12" s="282"/>
      <c r="BD12" s="282"/>
      <c r="BE12" s="282"/>
      <c r="BF12" s="281"/>
      <c r="BG12" s="282"/>
      <c r="BH12" s="282"/>
      <c r="BI12" s="282"/>
      <c r="BJ12" s="282"/>
      <c r="BK12" s="282"/>
      <c r="BL12" s="282"/>
      <c r="BM12" s="282"/>
      <c r="BN12" s="282"/>
      <c r="BO12" s="283"/>
      <c r="BP12" s="281"/>
      <c r="BQ12" s="282"/>
      <c r="BR12" s="282"/>
      <c r="BS12" s="282"/>
      <c r="BT12" s="282"/>
      <c r="BU12" s="282"/>
      <c r="BV12" s="282"/>
      <c r="BW12" s="282"/>
      <c r="BX12" s="282"/>
      <c r="BY12" s="283"/>
      <c r="BZ12" s="297">
        <f t="shared" si="0"/>
        <v>1</v>
      </c>
      <c r="CA12" s="297">
        <f t="shared" si="0"/>
        <v>1</v>
      </c>
      <c r="CB12" s="297">
        <v>2</v>
      </c>
      <c r="CC12" s="298">
        <f>(BZ12-CA12)/CB12</f>
        <v>0</v>
      </c>
      <c r="CD12" s="297">
        <f t="shared" si="1"/>
        <v>1</v>
      </c>
      <c r="CE12" s="297">
        <f t="shared" si="1"/>
        <v>1</v>
      </c>
      <c r="CF12" s="298">
        <f>(CD12-CE12)/CB12</f>
        <v>0</v>
      </c>
      <c r="CG12" s="297">
        <f t="shared" si="2"/>
        <v>7</v>
      </c>
      <c r="CH12" s="297">
        <f t="shared" si="2"/>
        <v>9</v>
      </c>
      <c r="CI12" s="298">
        <f>(CG12-CH12)/CB12</f>
        <v>-1</v>
      </c>
      <c r="CJ12" s="299">
        <v>2</v>
      </c>
    </row>
    <row r="13" spans="1:88" ht="50.1" hidden="1" customHeight="1" thickBot="1">
      <c r="A13" s="260"/>
      <c r="B13" s="496">
        <v>4</v>
      </c>
      <c r="C13" s="511"/>
      <c r="D13" s="511"/>
      <c r="E13" s="498"/>
      <c r="F13" s="295"/>
      <c r="G13" s="295"/>
      <c r="H13" s="295"/>
      <c r="I13" s="295"/>
      <c r="J13" s="295"/>
      <c r="K13" s="295"/>
      <c r="L13" s="295"/>
      <c r="M13" s="295"/>
      <c r="N13" s="295"/>
      <c r="O13" s="296"/>
      <c r="P13" s="294"/>
      <c r="Q13" s="295"/>
      <c r="R13" s="295"/>
      <c r="S13" s="295"/>
      <c r="T13" s="295"/>
      <c r="U13" s="295"/>
      <c r="V13" s="295"/>
      <c r="W13" s="295"/>
      <c r="X13" s="295"/>
      <c r="Y13" s="295"/>
      <c r="Z13" s="294"/>
      <c r="AA13" s="295"/>
      <c r="AB13" s="295"/>
      <c r="AC13" s="295"/>
      <c r="AD13" s="295"/>
      <c r="AE13" s="295"/>
      <c r="AF13" s="295"/>
      <c r="AG13" s="295"/>
      <c r="AH13" s="295"/>
      <c r="AI13" s="296"/>
      <c r="AJ13" s="513"/>
      <c r="AK13" s="513"/>
      <c r="AL13" s="513"/>
      <c r="AM13" s="513"/>
      <c r="AN13" s="513"/>
      <c r="AO13" s="513"/>
      <c r="AP13" s="513"/>
      <c r="AQ13" s="513"/>
      <c r="AR13" s="513"/>
      <c r="AS13" s="514"/>
      <c r="AT13" s="295"/>
      <c r="AU13" s="296"/>
      <c r="AV13" s="295"/>
      <c r="AW13" s="295"/>
      <c r="AX13" s="295"/>
      <c r="AY13" s="295"/>
      <c r="AZ13" s="295"/>
      <c r="BA13" s="295"/>
      <c r="BB13" s="295"/>
      <c r="BC13" s="295"/>
      <c r="BD13" s="295"/>
      <c r="BE13" s="295"/>
      <c r="BF13" s="294"/>
      <c r="BG13" s="295"/>
      <c r="BH13" s="295"/>
      <c r="BI13" s="295"/>
      <c r="BJ13" s="295"/>
      <c r="BK13" s="295"/>
      <c r="BL13" s="295"/>
      <c r="BM13" s="295"/>
      <c r="BN13" s="295"/>
      <c r="BO13" s="296"/>
      <c r="BP13" s="294"/>
      <c r="BQ13" s="295"/>
      <c r="BR13" s="295"/>
      <c r="BS13" s="295"/>
      <c r="BT13" s="295"/>
      <c r="BU13" s="295"/>
      <c r="BV13" s="295"/>
      <c r="BW13" s="295"/>
      <c r="BX13" s="295"/>
      <c r="BY13" s="296"/>
      <c r="BZ13" s="501">
        <f t="shared" si="0"/>
        <v>0</v>
      </c>
      <c r="CA13" s="501">
        <f t="shared" si="0"/>
        <v>0</v>
      </c>
      <c r="CB13" s="501">
        <v>2</v>
      </c>
      <c r="CC13" s="502">
        <f>(BZ13-CA13)/CB13</f>
        <v>0</v>
      </c>
      <c r="CD13" s="501">
        <f t="shared" si="1"/>
        <v>0</v>
      </c>
      <c r="CE13" s="501">
        <f t="shared" si="1"/>
        <v>0</v>
      </c>
      <c r="CF13" s="502">
        <f>(CD13-CE13)/CB13</f>
        <v>0</v>
      </c>
      <c r="CG13" s="501">
        <f t="shared" si="2"/>
        <v>0</v>
      </c>
      <c r="CH13" s="501">
        <f t="shared" si="2"/>
        <v>0</v>
      </c>
      <c r="CI13" s="502">
        <f>(CG13-CH13)/CB13</f>
        <v>0</v>
      </c>
      <c r="CJ13" s="503"/>
    </row>
    <row r="14" spans="1:88" ht="90.75" customHeight="1" thickBot="1">
      <c r="B14" s="258" t="s">
        <v>253</v>
      </c>
      <c r="C14" s="300"/>
      <c r="D14" s="300"/>
      <c r="E14" s="301"/>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02"/>
      <c r="BB14" s="302"/>
      <c r="BC14" s="302"/>
      <c r="BD14" s="302"/>
      <c r="BE14" s="302"/>
      <c r="BF14" s="302"/>
      <c r="BG14" s="302"/>
      <c r="BH14" s="302"/>
      <c r="BI14" s="302"/>
      <c r="BJ14" s="302"/>
      <c r="BK14" s="302"/>
      <c r="BL14" s="302"/>
      <c r="BM14" s="302"/>
      <c r="BN14" s="302"/>
      <c r="BO14" s="302"/>
      <c r="BP14" s="302"/>
      <c r="BQ14" s="302"/>
      <c r="BR14" s="302"/>
      <c r="BS14" s="302"/>
      <c r="BT14" s="302"/>
      <c r="BU14" s="302"/>
      <c r="BV14" s="302"/>
      <c r="BW14" s="302"/>
      <c r="BX14" s="302"/>
      <c r="BY14" s="302"/>
      <c r="BZ14" s="303"/>
      <c r="CA14" s="303"/>
      <c r="CB14" s="303"/>
      <c r="CC14" s="304"/>
      <c r="CD14" s="303"/>
      <c r="CE14" s="303"/>
      <c r="CF14" s="304"/>
      <c r="CG14" s="303"/>
      <c r="CH14" s="303"/>
      <c r="CI14" s="304"/>
      <c r="CJ14" s="304"/>
    </row>
    <row r="15" spans="1:88" ht="116.1" customHeight="1" thickBot="1">
      <c r="B15" s="264"/>
      <c r="C15" s="265" t="s">
        <v>233</v>
      </c>
      <c r="D15" s="265"/>
      <c r="E15" s="266" t="s">
        <v>234</v>
      </c>
      <c r="F15" s="267" t="s">
        <v>235</v>
      </c>
      <c r="G15" s="267" t="s">
        <v>236</v>
      </c>
      <c r="H15" s="267" t="s">
        <v>237</v>
      </c>
      <c r="I15" s="267" t="s">
        <v>238</v>
      </c>
      <c r="J15" s="268" t="s">
        <v>239</v>
      </c>
      <c r="K15" s="269"/>
      <c r="L15" s="269"/>
      <c r="M15" s="269"/>
      <c r="N15" s="269"/>
      <c r="O15" s="270"/>
      <c r="P15" s="267" t="s">
        <v>235</v>
      </c>
      <c r="Q15" s="267" t="s">
        <v>236</v>
      </c>
      <c r="R15" s="267" t="s">
        <v>237</v>
      </c>
      <c r="S15" s="267" t="s">
        <v>238</v>
      </c>
      <c r="T15" s="268" t="s">
        <v>239</v>
      </c>
      <c r="U15" s="269"/>
      <c r="V15" s="269"/>
      <c r="W15" s="269"/>
      <c r="X15" s="269"/>
      <c r="Y15" s="269"/>
      <c r="Z15" s="271" t="s">
        <v>235</v>
      </c>
      <c r="AA15" s="267" t="s">
        <v>236</v>
      </c>
      <c r="AB15" s="267" t="s">
        <v>237</v>
      </c>
      <c r="AC15" s="267" t="s">
        <v>238</v>
      </c>
      <c r="AD15" s="268" t="s">
        <v>239</v>
      </c>
      <c r="AE15" s="269"/>
      <c r="AF15" s="269"/>
      <c r="AG15" s="269"/>
      <c r="AH15" s="269"/>
      <c r="AI15" s="270"/>
      <c r="AJ15" s="267" t="s">
        <v>235</v>
      </c>
      <c r="AK15" s="267" t="s">
        <v>236</v>
      </c>
      <c r="AL15" s="267" t="s">
        <v>237</v>
      </c>
      <c r="AM15" s="267" t="s">
        <v>238</v>
      </c>
      <c r="AN15" s="268" t="s">
        <v>239</v>
      </c>
      <c r="AO15" s="269"/>
      <c r="AP15" s="269"/>
      <c r="AQ15" s="269"/>
      <c r="AR15" s="269"/>
      <c r="AS15" s="270"/>
      <c r="AT15" s="269"/>
      <c r="AU15" s="270"/>
      <c r="AV15" s="269"/>
      <c r="AW15" s="269"/>
      <c r="AX15" s="269"/>
      <c r="AY15" s="269"/>
      <c r="AZ15" s="269"/>
      <c r="BA15" s="269"/>
      <c r="BB15" s="269"/>
      <c r="BC15" s="269"/>
      <c r="BD15" s="269"/>
      <c r="BE15" s="269"/>
      <c r="BF15" s="272"/>
      <c r="BG15" s="269"/>
      <c r="BH15" s="269"/>
      <c r="BI15" s="269"/>
      <c r="BJ15" s="269"/>
      <c r="BK15" s="269"/>
      <c r="BL15" s="269"/>
      <c r="BM15" s="269"/>
      <c r="BN15" s="269"/>
      <c r="BO15" s="270"/>
      <c r="BP15" s="272"/>
      <c r="BQ15" s="269"/>
      <c r="BR15" s="269"/>
      <c r="BS15" s="269"/>
      <c r="BT15" s="269"/>
      <c r="BU15" s="269"/>
      <c r="BV15" s="269"/>
      <c r="BW15" s="269"/>
      <c r="BX15" s="269"/>
      <c r="BY15" s="270"/>
      <c r="BZ15" s="273" t="s">
        <v>235</v>
      </c>
      <c r="CA15" s="273" t="s">
        <v>236</v>
      </c>
      <c r="CB15" s="273" t="s">
        <v>240</v>
      </c>
      <c r="CC15" s="274" t="s">
        <v>241</v>
      </c>
      <c r="CD15" s="273" t="s">
        <v>237</v>
      </c>
      <c r="CE15" s="273" t="s">
        <v>238</v>
      </c>
      <c r="CF15" s="274" t="s">
        <v>242</v>
      </c>
      <c r="CG15" s="273" t="s">
        <v>243</v>
      </c>
      <c r="CH15" s="273" t="s">
        <v>244</v>
      </c>
      <c r="CI15" s="274" t="s">
        <v>245</v>
      </c>
      <c r="CJ15" s="275" t="s">
        <v>246</v>
      </c>
    </row>
    <row r="16" spans="1:88" ht="50.1" customHeight="1" thickBot="1">
      <c r="B16" s="276">
        <v>1</v>
      </c>
      <c r="C16" s="313" t="s">
        <v>335</v>
      </c>
      <c r="D16" s="313" t="s">
        <v>325</v>
      </c>
      <c r="E16" s="278"/>
      <c r="F16" s="316"/>
      <c r="G16" s="316"/>
      <c r="H16" s="316"/>
      <c r="I16" s="316"/>
      <c r="J16" s="316"/>
      <c r="K16" s="316"/>
      <c r="L16" s="316"/>
      <c r="M16" s="316"/>
      <c r="N16" s="316"/>
      <c r="O16" s="317"/>
      <c r="P16" s="281">
        <v>1</v>
      </c>
      <c r="Q16" s="282">
        <v>0</v>
      </c>
      <c r="R16" s="282">
        <v>1</v>
      </c>
      <c r="S16" s="282">
        <v>0</v>
      </c>
      <c r="T16" s="282">
        <v>6</v>
      </c>
      <c r="U16" s="282">
        <v>0</v>
      </c>
      <c r="V16" s="282"/>
      <c r="W16" s="282"/>
      <c r="X16" s="282"/>
      <c r="Y16" s="282"/>
      <c r="Z16" s="281">
        <v>0</v>
      </c>
      <c r="AA16" s="282">
        <v>1</v>
      </c>
      <c r="AB16" s="282">
        <v>0</v>
      </c>
      <c r="AC16" s="282">
        <v>1</v>
      </c>
      <c r="AD16" s="282">
        <v>4</v>
      </c>
      <c r="AE16" s="282">
        <v>6</v>
      </c>
      <c r="AF16" s="282"/>
      <c r="AG16" s="282"/>
      <c r="AH16" s="282"/>
      <c r="AI16" s="283"/>
      <c r="AJ16" s="281"/>
      <c r="AK16" s="282"/>
      <c r="AL16" s="282"/>
      <c r="AM16" s="282"/>
      <c r="AN16" s="282"/>
      <c r="AO16" s="282"/>
      <c r="AP16" s="282"/>
      <c r="AQ16" s="282"/>
      <c r="AR16" s="282"/>
      <c r="AS16" s="283"/>
      <c r="AT16" s="282"/>
      <c r="AU16" s="283"/>
      <c r="AV16" s="282"/>
      <c r="AW16" s="282"/>
      <c r="AX16" s="282"/>
      <c r="AY16" s="282"/>
      <c r="AZ16" s="282"/>
      <c r="BA16" s="282"/>
      <c r="BB16" s="282"/>
      <c r="BC16" s="282"/>
      <c r="BD16" s="282"/>
      <c r="BE16" s="282"/>
      <c r="BF16" s="281"/>
      <c r="BG16" s="282"/>
      <c r="BH16" s="282"/>
      <c r="BI16" s="282"/>
      <c r="BJ16" s="282"/>
      <c r="BK16" s="282"/>
      <c r="BL16" s="282"/>
      <c r="BM16" s="282"/>
      <c r="BN16" s="282"/>
      <c r="BO16" s="283"/>
      <c r="BP16" s="281"/>
      <c r="BQ16" s="282"/>
      <c r="BR16" s="282"/>
      <c r="BS16" s="282"/>
      <c r="BT16" s="282"/>
      <c r="BU16" s="282"/>
      <c r="BV16" s="282"/>
      <c r="BW16" s="282"/>
      <c r="BX16" s="282"/>
      <c r="BY16" s="283"/>
      <c r="BZ16" s="284">
        <f t="shared" ref="BZ16:CA19" si="3">F16+P16+Z16+AJ16</f>
        <v>1</v>
      </c>
      <c r="CA16" s="284">
        <f t="shared" si="3"/>
        <v>1</v>
      </c>
      <c r="CB16" s="284">
        <v>2</v>
      </c>
      <c r="CC16" s="285">
        <f>(BZ16-CA16)/CB16</f>
        <v>0</v>
      </c>
      <c r="CD16" s="284">
        <f t="shared" ref="CD16:CE19" si="4">H16+R16+AB16+AL16</f>
        <v>1</v>
      </c>
      <c r="CE16" s="284">
        <f t="shared" si="4"/>
        <v>1</v>
      </c>
      <c r="CF16" s="285">
        <f>(CD16-CE16)/CB16</f>
        <v>0</v>
      </c>
      <c r="CG16" s="284">
        <f t="shared" ref="CG16:CH19" si="5">J16+L16+N16+T16+V16+X16+AD16+AF16+AH16+AN16+AP16+AR16</f>
        <v>10</v>
      </c>
      <c r="CH16" s="284">
        <f t="shared" si="5"/>
        <v>6</v>
      </c>
      <c r="CI16" s="285">
        <f>(CG16-CH16)/CB16</f>
        <v>2</v>
      </c>
      <c r="CJ16" s="286">
        <v>2</v>
      </c>
    </row>
    <row r="17" spans="2:88" ht="50.1" customHeight="1" thickBot="1">
      <c r="B17" s="276">
        <v>2</v>
      </c>
      <c r="C17" s="313" t="s">
        <v>274</v>
      </c>
      <c r="D17" s="313" t="s">
        <v>336</v>
      </c>
      <c r="E17" s="278"/>
      <c r="F17" s="282">
        <v>0</v>
      </c>
      <c r="G17" s="282">
        <v>1</v>
      </c>
      <c r="H17" s="282">
        <v>0</v>
      </c>
      <c r="I17" s="282">
        <v>1</v>
      </c>
      <c r="J17" s="282">
        <v>0</v>
      </c>
      <c r="K17" s="282">
        <v>6</v>
      </c>
      <c r="L17" s="282"/>
      <c r="M17" s="282"/>
      <c r="N17" s="282"/>
      <c r="O17" s="283"/>
      <c r="P17" s="316"/>
      <c r="Q17" s="316"/>
      <c r="R17" s="316"/>
      <c r="S17" s="316"/>
      <c r="T17" s="316"/>
      <c r="U17" s="316"/>
      <c r="V17" s="316"/>
      <c r="W17" s="316"/>
      <c r="X17" s="316"/>
      <c r="Y17" s="317"/>
      <c r="Z17" s="288">
        <v>0</v>
      </c>
      <c r="AA17" s="289">
        <v>1</v>
      </c>
      <c r="AB17" s="289">
        <v>0</v>
      </c>
      <c r="AC17" s="289">
        <v>1</v>
      </c>
      <c r="AD17" s="289">
        <v>2</v>
      </c>
      <c r="AE17" s="289">
        <v>6</v>
      </c>
      <c r="AF17" s="289"/>
      <c r="AG17" s="289"/>
      <c r="AH17" s="289"/>
      <c r="AI17" s="290"/>
      <c r="AJ17" s="281"/>
      <c r="AK17" s="282"/>
      <c r="AL17" s="282"/>
      <c r="AM17" s="282"/>
      <c r="AN17" s="282"/>
      <c r="AO17" s="282"/>
      <c r="AP17" s="282"/>
      <c r="AQ17" s="282"/>
      <c r="AR17" s="282"/>
      <c r="AS17" s="283"/>
      <c r="AT17" s="282"/>
      <c r="AU17" s="283"/>
      <c r="AV17" s="282"/>
      <c r="AW17" s="282"/>
      <c r="AX17" s="282"/>
      <c r="AY17" s="282"/>
      <c r="AZ17" s="282"/>
      <c r="BA17" s="282"/>
      <c r="BB17" s="282"/>
      <c r="BC17" s="282"/>
      <c r="BD17" s="282"/>
      <c r="BE17" s="282"/>
      <c r="BF17" s="281"/>
      <c r="BG17" s="282"/>
      <c r="BH17" s="282"/>
      <c r="BI17" s="282"/>
      <c r="BJ17" s="282"/>
      <c r="BK17" s="282"/>
      <c r="BL17" s="282"/>
      <c r="BM17" s="282"/>
      <c r="BN17" s="282"/>
      <c r="BO17" s="283"/>
      <c r="BP17" s="281"/>
      <c r="BQ17" s="282"/>
      <c r="BR17" s="282"/>
      <c r="BS17" s="282"/>
      <c r="BT17" s="282"/>
      <c r="BU17" s="282"/>
      <c r="BV17" s="282"/>
      <c r="BW17" s="282"/>
      <c r="BX17" s="282"/>
      <c r="BY17" s="283"/>
      <c r="BZ17" s="284">
        <f t="shared" si="3"/>
        <v>0</v>
      </c>
      <c r="CA17" s="284">
        <f t="shared" si="3"/>
        <v>2</v>
      </c>
      <c r="CB17" s="284">
        <v>2</v>
      </c>
      <c r="CC17" s="285">
        <f>(BZ17-CA17)/CB17</f>
        <v>-1</v>
      </c>
      <c r="CD17" s="284">
        <f t="shared" si="4"/>
        <v>0</v>
      </c>
      <c r="CE17" s="284">
        <f t="shared" si="4"/>
        <v>2</v>
      </c>
      <c r="CF17" s="285">
        <f>(CD17-CE17)/CB17</f>
        <v>-1</v>
      </c>
      <c r="CG17" s="284">
        <f t="shared" si="5"/>
        <v>2</v>
      </c>
      <c r="CH17" s="284">
        <f t="shared" si="5"/>
        <v>12</v>
      </c>
      <c r="CI17" s="285">
        <f>(CG17-CH17)/CB17</f>
        <v>-5</v>
      </c>
      <c r="CJ17" s="286">
        <v>3</v>
      </c>
    </row>
    <row r="18" spans="2:88" ht="50.1" customHeight="1" thickBot="1">
      <c r="B18" s="292">
        <v>3</v>
      </c>
      <c r="C18" s="314" t="s">
        <v>337</v>
      </c>
      <c r="D18" s="314" t="s">
        <v>316</v>
      </c>
      <c r="E18" s="293"/>
      <c r="F18" s="282">
        <v>1</v>
      </c>
      <c r="G18" s="282">
        <v>0</v>
      </c>
      <c r="H18" s="282">
        <v>1</v>
      </c>
      <c r="I18" s="282">
        <v>0</v>
      </c>
      <c r="J18" s="282">
        <v>6</v>
      </c>
      <c r="K18" s="282">
        <v>4</v>
      </c>
      <c r="L18" s="282"/>
      <c r="M18" s="282"/>
      <c r="N18" s="282"/>
      <c r="O18" s="283"/>
      <c r="P18" s="281">
        <v>1</v>
      </c>
      <c r="Q18" s="282">
        <v>0</v>
      </c>
      <c r="R18" s="282">
        <v>1</v>
      </c>
      <c r="S18" s="282">
        <v>0</v>
      </c>
      <c r="T18" s="282">
        <v>6</v>
      </c>
      <c r="U18" s="282">
        <v>2</v>
      </c>
      <c r="V18" s="282"/>
      <c r="W18" s="282"/>
      <c r="X18" s="282"/>
      <c r="Y18" s="282"/>
      <c r="Z18" s="316"/>
      <c r="AA18" s="316"/>
      <c r="AB18" s="316"/>
      <c r="AC18" s="316"/>
      <c r="AD18" s="316"/>
      <c r="AE18" s="316"/>
      <c r="AF18" s="316"/>
      <c r="AG18" s="316"/>
      <c r="AH18" s="316"/>
      <c r="AI18" s="317"/>
      <c r="AJ18" s="281"/>
      <c r="AK18" s="282"/>
      <c r="AL18" s="282"/>
      <c r="AM18" s="282"/>
      <c r="AN18" s="282"/>
      <c r="AO18" s="282"/>
      <c r="AP18" s="282"/>
      <c r="AQ18" s="282"/>
      <c r="AR18" s="282"/>
      <c r="AS18" s="283"/>
      <c r="AT18" s="282"/>
      <c r="AU18" s="283"/>
      <c r="AV18" s="282"/>
      <c r="AW18" s="282"/>
      <c r="AX18" s="282"/>
      <c r="AY18" s="282"/>
      <c r="AZ18" s="282"/>
      <c r="BA18" s="282"/>
      <c r="BB18" s="282"/>
      <c r="BC18" s="282"/>
      <c r="BD18" s="282"/>
      <c r="BE18" s="282"/>
      <c r="BF18" s="281"/>
      <c r="BG18" s="282"/>
      <c r="BH18" s="282"/>
      <c r="BI18" s="282"/>
      <c r="BJ18" s="282"/>
      <c r="BK18" s="282"/>
      <c r="BL18" s="282"/>
      <c r="BM18" s="282"/>
      <c r="BN18" s="282"/>
      <c r="BO18" s="283"/>
      <c r="BP18" s="281"/>
      <c r="BQ18" s="282"/>
      <c r="BR18" s="282"/>
      <c r="BS18" s="282"/>
      <c r="BT18" s="282"/>
      <c r="BU18" s="282"/>
      <c r="BV18" s="282"/>
      <c r="BW18" s="282"/>
      <c r="BX18" s="282"/>
      <c r="BY18" s="283"/>
      <c r="BZ18" s="297">
        <f t="shared" si="3"/>
        <v>2</v>
      </c>
      <c r="CA18" s="297">
        <f t="shared" si="3"/>
        <v>0</v>
      </c>
      <c r="CB18" s="297">
        <v>2</v>
      </c>
      <c r="CC18" s="298">
        <f>(BZ18-CA18)/CB18</f>
        <v>1</v>
      </c>
      <c r="CD18" s="297">
        <f t="shared" si="4"/>
        <v>2</v>
      </c>
      <c r="CE18" s="297">
        <f t="shared" si="4"/>
        <v>0</v>
      </c>
      <c r="CF18" s="298">
        <f>(CD18-CE18)/CB18</f>
        <v>1</v>
      </c>
      <c r="CG18" s="297">
        <f t="shared" si="5"/>
        <v>12</v>
      </c>
      <c r="CH18" s="297">
        <f t="shared" si="5"/>
        <v>6</v>
      </c>
      <c r="CI18" s="298">
        <f>(CG18-CH18)/CB18</f>
        <v>3</v>
      </c>
      <c r="CJ18" s="299">
        <v>1</v>
      </c>
    </row>
    <row r="19" spans="2:88" ht="50.1" hidden="1" customHeight="1" thickBot="1">
      <c r="B19" s="496">
        <v>4</v>
      </c>
      <c r="C19" s="512"/>
      <c r="D19" s="512"/>
      <c r="E19" s="506"/>
      <c r="F19" s="295"/>
      <c r="G19" s="295"/>
      <c r="H19" s="295"/>
      <c r="I19" s="295"/>
      <c r="J19" s="295"/>
      <c r="K19" s="295"/>
      <c r="L19" s="295"/>
      <c r="M19" s="295"/>
      <c r="N19" s="295"/>
      <c r="O19" s="296"/>
      <c r="P19" s="294"/>
      <c r="Q19" s="295"/>
      <c r="R19" s="295"/>
      <c r="S19" s="295"/>
      <c r="T19" s="295"/>
      <c r="U19" s="295"/>
      <c r="V19" s="295"/>
      <c r="W19" s="295"/>
      <c r="X19" s="295"/>
      <c r="Y19" s="295"/>
      <c r="Z19" s="294"/>
      <c r="AA19" s="295"/>
      <c r="AB19" s="295"/>
      <c r="AC19" s="295"/>
      <c r="AD19" s="295"/>
      <c r="AE19" s="295"/>
      <c r="AF19" s="295"/>
      <c r="AG19" s="295"/>
      <c r="AH19" s="295"/>
      <c r="AI19" s="296"/>
      <c r="AJ19" s="513"/>
      <c r="AK19" s="513"/>
      <c r="AL19" s="513"/>
      <c r="AM19" s="513"/>
      <c r="AN19" s="513"/>
      <c r="AO19" s="513"/>
      <c r="AP19" s="513"/>
      <c r="AQ19" s="513"/>
      <c r="AR19" s="513"/>
      <c r="AS19" s="514"/>
      <c r="AT19" s="295"/>
      <c r="AU19" s="296"/>
      <c r="AV19" s="295"/>
      <c r="AW19" s="295"/>
      <c r="AX19" s="295"/>
      <c r="AY19" s="295"/>
      <c r="AZ19" s="295"/>
      <c r="BA19" s="295"/>
      <c r="BB19" s="295"/>
      <c r="BC19" s="295"/>
      <c r="BD19" s="295"/>
      <c r="BE19" s="295"/>
      <c r="BF19" s="294"/>
      <c r="BG19" s="295"/>
      <c r="BH19" s="295"/>
      <c r="BI19" s="295"/>
      <c r="BJ19" s="295"/>
      <c r="BK19" s="295"/>
      <c r="BL19" s="295"/>
      <c r="BM19" s="295"/>
      <c r="BN19" s="295"/>
      <c r="BO19" s="296"/>
      <c r="BP19" s="294"/>
      <c r="BQ19" s="295"/>
      <c r="BR19" s="295"/>
      <c r="BS19" s="295"/>
      <c r="BT19" s="295"/>
      <c r="BU19" s="295"/>
      <c r="BV19" s="295"/>
      <c r="BW19" s="295"/>
      <c r="BX19" s="295"/>
      <c r="BY19" s="296"/>
      <c r="BZ19" s="501">
        <f t="shared" si="3"/>
        <v>0</v>
      </c>
      <c r="CA19" s="501">
        <f t="shared" si="3"/>
        <v>0</v>
      </c>
      <c r="CB19" s="501">
        <v>2</v>
      </c>
      <c r="CC19" s="502">
        <f>(BZ19-CA19)/CB19</f>
        <v>0</v>
      </c>
      <c r="CD19" s="501">
        <f t="shared" si="4"/>
        <v>0</v>
      </c>
      <c r="CE19" s="501">
        <f t="shared" si="4"/>
        <v>0</v>
      </c>
      <c r="CF19" s="502">
        <f>(CD19-CE19)/CB19</f>
        <v>0</v>
      </c>
      <c r="CG19" s="501">
        <f t="shared" si="5"/>
        <v>0</v>
      </c>
      <c r="CH19" s="501">
        <f t="shared" si="5"/>
        <v>0</v>
      </c>
      <c r="CI19" s="502">
        <f>(CG19-CH19)/CB19</f>
        <v>0</v>
      </c>
      <c r="CJ19" s="503"/>
    </row>
    <row r="20" spans="2:88" ht="22.5" customHeight="1"/>
  </sheetData>
  <mergeCells count="2">
    <mergeCell ref="I1:AM2"/>
    <mergeCell ref="F5:AS5"/>
  </mergeCells>
  <pageMargins left="0.74803149606299202" right="0.74803149606299202" top="1.4862204720000001" bottom="0.23622047244094499" header="0" footer="0"/>
  <pageSetup scale="32" fitToHeight="2" orientation="landscape" verticalDpi="300"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137">
    <tabColor theme="9" tint="-0.499984740745262"/>
    <pageSetUpPr fitToPage="1"/>
  </sheetPr>
  <dimension ref="A1:T79"/>
  <sheetViews>
    <sheetView showGridLines="0" showZeros="0" workbookViewId="0">
      <selection activeCell="V7" sqref="V7"/>
    </sheetView>
  </sheetViews>
  <sheetFormatPr defaultRowHeight="12.75"/>
  <cols>
    <col min="1" max="2" width="3.28515625" style="254" customWidth="1"/>
    <col min="3" max="3" width="4.7109375" style="254" customWidth="1"/>
    <col min="4" max="4" width="4.28515625" style="254" customWidth="1"/>
    <col min="5" max="5" width="12.7109375" style="254" customWidth="1"/>
    <col min="6" max="6" width="2.7109375" style="254" customWidth="1"/>
    <col min="7" max="7" width="7.7109375" style="254" customWidth="1"/>
    <col min="8" max="8" width="5.85546875" style="254" customWidth="1"/>
    <col min="9" max="9" width="1.7109375" style="445" customWidth="1"/>
    <col min="10" max="10" width="10.7109375" style="254" customWidth="1"/>
    <col min="11" max="11" width="1.7109375" style="445" customWidth="1"/>
    <col min="12" max="12" width="10.7109375" style="254" customWidth="1"/>
    <col min="13" max="13" width="1.7109375" style="446" customWidth="1"/>
    <col min="14" max="14" width="10.7109375" style="254" customWidth="1"/>
    <col min="15" max="15" width="1.7109375" style="445" customWidth="1"/>
    <col min="16" max="16" width="10.7109375" style="254" customWidth="1"/>
    <col min="17" max="17" width="1.7109375" style="446" customWidth="1"/>
    <col min="18" max="18" width="9.140625" style="254" hidden="1" customWidth="1"/>
    <col min="19" max="19" width="8.7109375" style="254" customWidth="1"/>
    <col min="20" max="20" width="9.140625" style="254" hidden="1" customWidth="1"/>
    <col min="21" max="256" width="9.140625" style="254"/>
    <col min="257" max="258" width="3.28515625" style="254" customWidth="1"/>
    <col min="259" max="259" width="4.7109375" style="254" customWidth="1"/>
    <col min="260" max="260" width="4.28515625" style="254" customWidth="1"/>
    <col min="261" max="261" width="12.7109375" style="254" customWidth="1"/>
    <col min="262" max="262" width="2.7109375" style="254" customWidth="1"/>
    <col min="263" max="263" width="7.7109375" style="254" customWidth="1"/>
    <col min="264" max="264" width="5.85546875" style="254" customWidth="1"/>
    <col min="265" max="265" width="1.7109375" style="254" customWidth="1"/>
    <col min="266" max="266" width="10.7109375" style="254" customWidth="1"/>
    <col min="267" max="267" width="1.7109375" style="254" customWidth="1"/>
    <col min="268" max="268" width="10.7109375" style="254" customWidth="1"/>
    <col min="269" max="269" width="1.7109375" style="254" customWidth="1"/>
    <col min="270" max="270" width="10.7109375" style="254" customWidth="1"/>
    <col min="271" max="271" width="1.7109375" style="254" customWidth="1"/>
    <col min="272" max="272" width="10.7109375" style="254" customWidth="1"/>
    <col min="273" max="273" width="1.7109375" style="254" customWidth="1"/>
    <col min="274" max="274" width="0" style="254" hidden="1" customWidth="1"/>
    <col min="275" max="275" width="8.7109375" style="254" customWidth="1"/>
    <col min="276" max="276" width="0" style="254" hidden="1" customWidth="1"/>
    <col min="277" max="512" width="9.140625" style="254"/>
    <col min="513" max="514" width="3.28515625" style="254" customWidth="1"/>
    <col min="515" max="515" width="4.7109375" style="254" customWidth="1"/>
    <col min="516" max="516" width="4.28515625" style="254" customWidth="1"/>
    <col min="517" max="517" width="12.7109375" style="254" customWidth="1"/>
    <col min="518" max="518" width="2.7109375" style="254" customWidth="1"/>
    <col min="519" max="519" width="7.7109375" style="254" customWidth="1"/>
    <col min="520" max="520" width="5.85546875" style="254" customWidth="1"/>
    <col min="521" max="521" width="1.7109375" style="254" customWidth="1"/>
    <col min="522" max="522" width="10.7109375" style="254" customWidth="1"/>
    <col min="523" max="523" width="1.7109375" style="254" customWidth="1"/>
    <col min="524" max="524" width="10.7109375" style="254" customWidth="1"/>
    <col min="525" max="525" width="1.7109375" style="254" customWidth="1"/>
    <col min="526" max="526" width="10.7109375" style="254" customWidth="1"/>
    <col min="527" max="527" width="1.7109375" style="254" customWidth="1"/>
    <col min="528" max="528" width="10.7109375" style="254" customWidth="1"/>
    <col min="529" max="529" width="1.7109375" style="254" customWidth="1"/>
    <col min="530" max="530" width="0" style="254" hidden="1" customWidth="1"/>
    <col min="531" max="531" width="8.7109375" style="254" customWidth="1"/>
    <col min="532" max="532" width="0" style="254" hidden="1" customWidth="1"/>
    <col min="533" max="768" width="9.140625" style="254"/>
    <col min="769" max="770" width="3.28515625" style="254" customWidth="1"/>
    <col min="771" max="771" width="4.7109375" style="254" customWidth="1"/>
    <col min="772" max="772" width="4.28515625" style="254" customWidth="1"/>
    <col min="773" max="773" width="12.7109375" style="254" customWidth="1"/>
    <col min="774" max="774" width="2.7109375" style="254" customWidth="1"/>
    <col min="775" max="775" width="7.7109375" style="254" customWidth="1"/>
    <col min="776" max="776" width="5.85546875" style="254" customWidth="1"/>
    <col min="777" max="777" width="1.7109375" style="254" customWidth="1"/>
    <col min="778" max="778" width="10.7109375" style="254" customWidth="1"/>
    <col min="779" max="779" width="1.7109375" style="254" customWidth="1"/>
    <col min="780" max="780" width="10.7109375" style="254" customWidth="1"/>
    <col min="781" max="781" width="1.7109375" style="254" customWidth="1"/>
    <col min="782" max="782" width="10.7109375" style="254" customWidth="1"/>
    <col min="783" max="783" width="1.7109375" style="254" customWidth="1"/>
    <col min="784" max="784" width="10.7109375" style="254" customWidth="1"/>
    <col min="785" max="785" width="1.7109375" style="254" customWidth="1"/>
    <col min="786" max="786" width="0" style="254" hidden="1" customWidth="1"/>
    <col min="787" max="787" width="8.7109375" style="254" customWidth="1"/>
    <col min="788" max="788" width="0" style="254" hidden="1" customWidth="1"/>
    <col min="789" max="1024" width="9.140625" style="254"/>
    <col min="1025" max="1026" width="3.28515625" style="254" customWidth="1"/>
    <col min="1027" max="1027" width="4.7109375" style="254" customWidth="1"/>
    <col min="1028" max="1028" width="4.28515625" style="254" customWidth="1"/>
    <col min="1029" max="1029" width="12.7109375" style="254" customWidth="1"/>
    <col min="1030" max="1030" width="2.7109375" style="254" customWidth="1"/>
    <col min="1031" max="1031" width="7.7109375" style="254" customWidth="1"/>
    <col min="1032" max="1032" width="5.85546875" style="254" customWidth="1"/>
    <col min="1033" max="1033" width="1.7109375" style="254" customWidth="1"/>
    <col min="1034" max="1034" width="10.7109375" style="254" customWidth="1"/>
    <col min="1035" max="1035" width="1.7109375" style="254" customWidth="1"/>
    <col min="1036" max="1036" width="10.7109375" style="254" customWidth="1"/>
    <col min="1037" max="1037" width="1.7109375" style="254" customWidth="1"/>
    <col min="1038" max="1038" width="10.7109375" style="254" customWidth="1"/>
    <col min="1039" max="1039" width="1.7109375" style="254" customWidth="1"/>
    <col min="1040" max="1040" width="10.7109375" style="254" customWidth="1"/>
    <col min="1041" max="1041" width="1.7109375" style="254" customWidth="1"/>
    <col min="1042" max="1042" width="0" style="254" hidden="1" customWidth="1"/>
    <col min="1043" max="1043" width="8.7109375" style="254" customWidth="1"/>
    <col min="1044" max="1044" width="0" style="254" hidden="1" customWidth="1"/>
    <col min="1045" max="1280" width="9.140625" style="254"/>
    <col min="1281" max="1282" width="3.28515625" style="254" customWidth="1"/>
    <col min="1283" max="1283" width="4.7109375" style="254" customWidth="1"/>
    <col min="1284" max="1284" width="4.28515625" style="254" customWidth="1"/>
    <col min="1285" max="1285" width="12.7109375" style="254" customWidth="1"/>
    <col min="1286" max="1286" width="2.7109375" style="254" customWidth="1"/>
    <col min="1287" max="1287" width="7.7109375" style="254" customWidth="1"/>
    <col min="1288" max="1288" width="5.85546875" style="254" customWidth="1"/>
    <col min="1289" max="1289" width="1.7109375" style="254" customWidth="1"/>
    <col min="1290" max="1290" width="10.7109375" style="254" customWidth="1"/>
    <col min="1291" max="1291" width="1.7109375" style="254" customWidth="1"/>
    <col min="1292" max="1292" width="10.7109375" style="254" customWidth="1"/>
    <col min="1293" max="1293" width="1.7109375" style="254" customWidth="1"/>
    <col min="1294" max="1294" width="10.7109375" style="254" customWidth="1"/>
    <col min="1295" max="1295" width="1.7109375" style="254" customWidth="1"/>
    <col min="1296" max="1296" width="10.7109375" style="254" customWidth="1"/>
    <col min="1297" max="1297" width="1.7109375" style="254" customWidth="1"/>
    <col min="1298" max="1298" width="0" style="254" hidden="1" customWidth="1"/>
    <col min="1299" max="1299" width="8.7109375" style="254" customWidth="1"/>
    <col min="1300" max="1300" width="0" style="254" hidden="1" customWidth="1"/>
    <col min="1301" max="1536" width="9.140625" style="254"/>
    <col min="1537" max="1538" width="3.28515625" style="254" customWidth="1"/>
    <col min="1539" max="1539" width="4.7109375" style="254" customWidth="1"/>
    <col min="1540" max="1540" width="4.28515625" style="254" customWidth="1"/>
    <col min="1541" max="1541" width="12.7109375" style="254" customWidth="1"/>
    <col min="1542" max="1542" width="2.7109375" style="254" customWidth="1"/>
    <col min="1543" max="1543" width="7.7109375" style="254" customWidth="1"/>
    <col min="1544" max="1544" width="5.85546875" style="254" customWidth="1"/>
    <col min="1545" max="1545" width="1.7109375" style="254" customWidth="1"/>
    <col min="1546" max="1546" width="10.7109375" style="254" customWidth="1"/>
    <col min="1547" max="1547" width="1.7109375" style="254" customWidth="1"/>
    <col min="1548" max="1548" width="10.7109375" style="254" customWidth="1"/>
    <col min="1549" max="1549" width="1.7109375" style="254" customWidth="1"/>
    <col min="1550" max="1550" width="10.7109375" style="254" customWidth="1"/>
    <col min="1551" max="1551" width="1.7109375" style="254" customWidth="1"/>
    <col min="1552" max="1552" width="10.7109375" style="254" customWidth="1"/>
    <col min="1553" max="1553" width="1.7109375" style="254" customWidth="1"/>
    <col min="1554" max="1554" width="0" style="254" hidden="1" customWidth="1"/>
    <col min="1555" max="1555" width="8.7109375" style="254" customWidth="1"/>
    <col min="1556" max="1556" width="0" style="254" hidden="1" customWidth="1"/>
    <col min="1557" max="1792" width="9.140625" style="254"/>
    <col min="1793" max="1794" width="3.28515625" style="254" customWidth="1"/>
    <col min="1795" max="1795" width="4.7109375" style="254" customWidth="1"/>
    <col min="1796" max="1796" width="4.28515625" style="254" customWidth="1"/>
    <col min="1797" max="1797" width="12.7109375" style="254" customWidth="1"/>
    <col min="1798" max="1798" width="2.7109375" style="254" customWidth="1"/>
    <col min="1799" max="1799" width="7.7109375" style="254" customWidth="1"/>
    <col min="1800" max="1800" width="5.85546875" style="254" customWidth="1"/>
    <col min="1801" max="1801" width="1.7109375" style="254" customWidth="1"/>
    <col min="1802" max="1802" width="10.7109375" style="254" customWidth="1"/>
    <col min="1803" max="1803" width="1.7109375" style="254" customWidth="1"/>
    <col min="1804" max="1804" width="10.7109375" style="254" customWidth="1"/>
    <col min="1805" max="1805" width="1.7109375" style="254" customWidth="1"/>
    <col min="1806" max="1806" width="10.7109375" style="254" customWidth="1"/>
    <col min="1807" max="1807" width="1.7109375" style="254" customWidth="1"/>
    <col min="1808" max="1808" width="10.7109375" style="254" customWidth="1"/>
    <col min="1809" max="1809" width="1.7109375" style="254" customWidth="1"/>
    <col min="1810" max="1810" width="0" style="254" hidden="1" customWidth="1"/>
    <col min="1811" max="1811" width="8.7109375" style="254" customWidth="1"/>
    <col min="1812" max="1812" width="0" style="254" hidden="1" customWidth="1"/>
    <col min="1813" max="2048" width="9.140625" style="254"/>
    <col min="2049" max="2050" width="3.28515625" style="254" customWidth="1"/>
    <col min="2051" max="2051" width="4.7109375" style="254" customWidth="1"/>
    <col min="2052" max="2052" width="4.28515625" style="254" customWidth="1"/>
    <col min="2053" max="2053" width="12.7109375" style="254" customWidth="1"/>
    <col min="2054" max="2054" width="2.7109375" style="254" customWidth="1"/>
    <col min="2055" max="2055" width="7.7109375" style="254" customWidth="1"/>
    <col min="2056" max="2056" width="5.85546875" style="254" customWidth="1"/>
    <col min="2057" max="2057" width="1.7109375" style="254" customWidth="1"/>
    <col min="2058" max="2058" width="10.7109375" style="254" customWidth="1"/>
    <col min="2059" max="2059" width="1.7109375" style="254" customWidth="1"/>
    <col min="2060" max="2060" width="10.7109375" style="254" customWidth="1"/>
    <col min="2061" max="2061" width="1.7109375" style="254" customWidth="1"/>
    <col min="2062" max="2062" width="10.7109375" style="254" customWidth="1"/>
    <col min="2063" max="2063" width="1.7109375" style="254" customWidth="1"/>
    <col min="2064" max="2064" width="10.7109375" style="254" customWidth="1"/>
    <col min="2065" max="2065" width="1.7109375" style="254" customWidth="1"/>
    <col min="2066" max="2066" width="0" style="254" hidden="1" customWidth="1"/>
    <col min="2067" max="2067" width="8.7109375" style="254" customWidth="1"/>
    <col min="2068" max="2068" width="0" style="254" hidden="1" customWidth="1"/>
    <col min="2069" max="2304" width="9.140625" style="254"/>
    <col min="2305" max="2306" width="3.28515625" style="254" customWidth="1"/>
    <col min="2307" max="2307" width="4.7109375" style="254" customWidth="1"/>
    <col min="2308" max="2308" width="4.28515625" style="254" customWidth="1"/>
    <col min="2309" max="2309" width="12.7109375" style="254" customWidth="1"/>
    <col min="2310" max="2310" width="2.7109375" style="254" customWidth="1"/>
    <col min="2311" max="2311" width="7.7109375" style="254" customWidth="1"/>
    <col min="2312" max="2312" width="5.85546875" style="254" customWidth="1"/>
    <col min="2313" max="2313" width="1.7109375" style="254" customWidth="1"/>
    <col min="2314" max="2314" width="10.7109375" style="254" customWidth="1"/>
    <col min="2315" max="2315" width="1.7109375" style="254" customWidth="1"/>
    <col min="2316" max="2316" width="10.7109375" style="254" customWidth="1"/>
    <col min="2317" max="2317" width="1.7109375" style="254" customWidth="1"/>
    <col min="2318" max="2318" width="10.7109375" style="254" customWidth="1"/>
    <col min="2319" max="2319" width="1.7109375" style="254" customWidth="1"/>
    <col min="2320" max="2320" width="10.7109375" style="254" customWidth="1"/>
    <col min="2321" max="2321" width="1.7109375" style="254" customWidth="1"/>
    <col min="2322" max="2322" width="0" style="254" hidden="1" customWidth="1"/>
    <col min="2323" max="2323" width="8.7109375" style="254" customWidth="1"/>
    <col min="2324" max="2324" width="0" style="254" hidden="1" customWidth="1"/>
    <col min="2325" max="2560" width="9.140625" style="254"/>
    <col min="2561" max="2562" width="3.28515625" style="254" customWidth="1"/>
    <col min="2563" max="2563" width="4.7109375" style="254" customWidth="1"/>
    <col min="2564" max="2564" width="4.28515625" style="254" customWidth="1"/>
    <col min="2565" max="2565" width="12.7109375" style="254" customWidth="1"/>
    <col min="2566" max="2566" width="2.7109375" style="254" customWidth="1"/>
    <col min="2567" max="2567" width="7.7109375" style="254" customWidth="1"/>
    <col min="2568" max="2568" width="5.85546875" style="254" customWidth="1"/>
    <col min="2569" max="2569" width="1.7109375" style="254" customWidth="1"/>
    <col min="2570" max="2570" width="10.7109375" style="254" customWidth="1"/>
    <col min="2571" max="2571" width="1.7109375" style="254" customWidth="1"/>
    <col min="2572" max="2572" width="10.7109375" style="254" customWidth="1"/>
    <col min="2573" max="2573" width="1.7109375" style="254" customWidth="1"/>
    <col min="2574" max="2574" width="10.7109375" style="254" customWidth="1"/>
    <col min="2575" max="2575" width="1.7109375" style="254" customWidth="1"/>
    <col min="2576" max="2576" width="10.7109375" style="254" customWidth="1"/>
    <col min="2577" max="2577" width="1.7109375" style="254" customWidth="1"/>
    <col min="2578" max="2578" width="0" style="254" hidden="1" customWidth="1"/>
    <col min="2579" max="2579" width="8.7109375" style="254" customWidth="1"/>
    <col min="2580" max="2580" width="0" style="254" hidden="1" customWidth="1"/>
    <col min="2581" max="2816" width="9.140625" style="254"/>
    <col min="2817" max="2818" width="3.28515625" style="254" customWidth="1"/>
    <col min="2819" max="2819" width="4.7109375" style="254" customWidth="1"/>
    <col min="2820" max="2820" width="4.28515625" style="254" customWidth="1"/>
    <col min="2821" max="2821" width="12.7109375" style="254" customWidth="1"/>
    <col min="2822" max="2822" width="2.7109375" style="254" customWidth="1"/>
    <col min="2823" max="2823" width="7.7109375" style="254" customWidth="1"/>
    <col min="2824" max="2824" width="5.85546875" style="254" customWidth="1"/>
    <col min="2825" max="2825" width="1.7109375" style="254" customWidth="1"/>
    <col min="2826" max="2826" width="10.7109375" style="254" customWidth="1"/>
    <col min="2827" max="2827" width="1.7109375" style="254" customWidth="1"/>
    <col min="2828" max="2828" width="10.7109375" style="254" customWidth="1"/>
    <col min="2829" max="2829" width="1.7109375" style="254" customWidth="1"/>
    <col min="2830" max="2830" width="10.7109375" style="254" customWidth="1"/>
    <col min="2831" max="2831" width="1.7109375" style="254" customWidth="1"/>
    <col min="2832" max="2832" width="10.7109375" style="254" customWidth="1"/>
    <col min="2833" max="2833" width="1.7109375" style="254" customWidth="1"/>
    <col min="2834" max="2834" width="0" style="254" hidden="1" customWidth="1"/>
    <col min="2835" max="2835" width="8.7109375" style="254" customWidth="1"/>
    <col min="2836" max="2836" width="0" style="254" hidden="1" customWidth="1"/>
    <col min="2837" max="3072" width="9.140625" style="254"/>
    <col min="3073" max="3074" width="3.28515625" style="254" customWidth="1"/>
    <col min="3075" max="3075" width="4.7109375" style="254" customWidth="1"/>
    <col min="3076" max="3076" width="4.28515625" style="254" customWidth="1"/>
    <col min="3077" max="3077" width="12.7109375" style="254" customWidth="1"/>
    <col min="3078" max="3078" width="2.7109375" style="254" customWidth="1"/>
    <col min="3079" max="3079" width="7.7109375" style="254" customWidth="1"/>
    <col min="3080" max="3080" width="5.85546875" style="254" customWidth="1"/>
    <col min="3081" max="3081" width="1.7109375" style="254" customWidth="1"/>
    <col min="3082" max="3082" width="10.7109375" style="254" customWidth="1"/>
    <col min="3083" max="3083" width="1.7109375" style="254" customWidth="1"/>
    <col min="3084" max="3084" width="10.7109375" style="254" customWidth="1"/>
    <col min="3085" max="3085" width="1.7109375" style="254" customWidth="1"/>
    <col min="3086" max="3086" width="10.7109375" style="254" customWidth="1"/>
    <col min="3087" max="3087" width="1.7109375" style="254" customWidth="1"/>
    <col min="3088" max="3088" width="10.7109375" style="254" customWidth="1"/>
    <col min="3089" max="3089" width="1.7109375" style="254" customWidth="1"/>
    <col min="3090" max="3090" width="0" style="254" hidden="1" customWidth="1"/>
    <col min="3091" max="3091" width="8.7109375" style="254" customWidth="1"/>
    <col min="3092" max="3092" width="0" style="254" hidden="1" customWidth="1"/>
    <col min="3093" max="3328" width="9.140625" style="254"/>
    <col min="3329" max="3330" width="3.28515625" style="254" customWidth="1"/>
    <col min="3331" max="3331" width="4.7109375" style="254" customWidth="1"/>
    <col min="3332" max="3332" width="4.28515625" style="254" customWidth="1"/>
    <col min="3333" max="3333" width="12.7109375" style="254" customWidth="1"/>
    <col min="3334" max="3334" width="2.7109375" style="254" customWidth="1"/>
    <col min="3335" max="3335" width="7.7109375" style="254" customWidth="1"/>
    <col min="3336" max="3336" width="5.85546875" style="254" customWidth="1"/>
    <col min="3337" max="3337" width="1.7109375" style="254" customWidth="1"/>
    <col min="3338" max="3338" width="10.7109375" style="254" customWidth="1"/>
    <col min="3339" max="3339" width="1.7109375" style="254" customWidth="1"/>
    <col min="3340" max="3340" width="10.7109375" style="254" customWidth="1"/>
    <col min="3341" max="3341" width="1.7109375" style="254" customWidth="1"/>
    <col min="3342" max="3342" width="10.7109375" style="254" customWidth="1"/>
    <col min="3343" max="3343" width="1.7109375" style="254" customWidth="1"/>
    <col min="3344" max="3344" width="10.7109375" style="254" customWidth="1"/>
    <col min="3345" max="3345" width="1.7109375" style="254" customWidth="1"/>
    <col min="3346" max="3346" width="0" style="254" hidden="1" customWidth="1"/>
    <col min="3347" max="3347" width="8.7109375" style="254" customWidth="1"/>
    <col min="3348" max="3348" width="0" style="254" hidden="1" customWidth="1"/>
    <col min="3349" max="3584" width="9.140625" style="254"/>
    <col min="3585" max="3586" width="3.28515625" style="254" customWidth="1"/>
    <col min="3587" max="3587" width="4.7109375" style="254" customWidth="1"/>
    <col min="3588" max="3588" width="4.28515625" style="254" customWidth="1"/>
    <col min="3589" max="3589" width="12.7109375" style="254" customWidth="1"/>
    <col min="3590" max="3590" width="2.7109375" style="254" customWidth="1"/>
    <col min="3591" max="3591" width="7.7109375" style="254" customWidth="1"/>
    <col min="3592" max="3592" width="5.85546875" style="254" customWidth="1"/>
    <col min="3593" max="3593" width="1.7109375" style="254" customWidth="1"/>
    <col min="3594" max="3594" width="10.7109375" style="254" customWidth="1"/>
    <col min="3595" max="3595" width="1.7109375" style="254" customWidth="1"/>
    <col min="3596" max="3596" width="10.7109375" style="254" customWidth="1"/>
    <col min="3597" max="3597" width="1.7109375" style="254" customWidth="1"/>
    <col min="3598" max="3598" width="10.7109375" style="254" customWidth="1"/>
    <col min="3599" max="3599" width="1.7109375" style="254" customWidth="1"/>
    <col min="3600" max="3600" width="10.7109375" style="254" customWidth="1"/>
    <col min="3601" max="3601" width="1.7109375" style="254" customWidth="1"/>
    <col min="3602" max="3602" width="0" style="254" hidden="1" customWidth="1"/>
    <col min="3603" max="3603" width="8.7109375" style="254" customWidth="1"/>
    <col min="3604" max="3604" width="0" style="254" hidden="1" customWidth="1"/>
    <col min="3605" max="3840" width="9.140625" style="254"/>
    <col min="3841" max="3842" width="3.28515625" style="254" customWidth="1"/>
    <col min="3843" max="3843" width="4.7109375" style="254" customWidth="1"/>
    <col min="3844" max="3844" width="4.28515625" style="254" customWidth="1"/>
    <col min="3845" max="3845" width="12.7109375" style="254" customWidth="1"/>
    <col min="3846" max="3846" width="2.7109375" style="254" customWidth="1"/>
    <col min="3847" max="3847" width="7.7109375" style="254" customWidth="1"/>
    <col min="3848" max="3848" width="5.85546875" style="254" customWidth="1"/>
    <col min="3849" max="3849" width="1.7109375" style="254" customWidth="1"/>
    <col min="3850" max="3850" width="10.7109375" style="254" customWidth="1"/>
    <col min="3851" max="3851" width="1.7109375" style="254" customWidth="1"/>
    <col min="3852" max="3852" width="10.7109375" style="254" customWidth="1"/>
    <col min="3853" max="3853" width="1.7109375" style="254" customWidth="1"/>
    <col min="3854" max="3854" width="10.7109375" style="254" customWidth="1"/>
    <col min="3855" max="3855" width="1.7109375" style="254" customWidth="1"/>
    <col min="3856" max="3856" width="10.7109375" style="254" customWidth="1"/>
    <col min="3857" max="3857" width="1.7109375" style="254" customWidth="1"/>
    <col min="3858" max="3858" width="0" style="254" hidden="1" customWidth="1"/>
    <col min="3859" max="3859" width="8.7109375" style="254" customWidth="1"/>
    <col min="3860" max="3860" width="0" style="254" hidden="1" customWidth="1"/>
    <col min="3861" max="4096" width="9.140625" style="254"/>
    <col min="4097" max="4098" width="3.28515625" style="254" customWidth="1"/>
    <col min="4099" max="4099" width="4.7109375" style="254" customWidth="1"/>
    <col min="4100" max="4100" width="4.28515625" style="254" customWidth="1"/>
    <col min="4101" max="4101" width="12.7109375" style="254" customWidth="1"/>
    <col min="4102" max="4102" width="2.7109375" style="254" customWidth="1"/>
    <col min="4103" max="4103" width="7.7109375" style="254" customWidth="1"/>
    <col min="4104" max="4104" width="5.85546875" style="254" customWidth="1"/>
    <col min="4105" max="4105" width="1.7109375" style="254" customWidth="1"/>
    <col min="4106" max="4106" width="10.7109375" style="254" customWidth="1"/>
    <col min="4107" max="4107" width="1.7109375" style="254" customWidth="1"/>
    <col min="4108" max="4108" width="10.7109375" style="254" customWidth="1"/>
    <col min="4109" max="4109" width="1.7109375" style="254" customWidth="1"/>
    <col min="4110" max="4110" width="10.7109375" style="254" customWidth="1"/>
    <col min="4111" max="4111" width="1.7109375" style="254" customWidth="1"/>
    <col min="4112" max="4112" width="10.7109375" style="254" customWidth="1"/>
    <col min="4113" max="4113" width="1.7109375" style="254" customWidth="1"/>
    <col min="4114" max="4114" width="0" style="254" hidden="1" customWidth="1"/>
    <col min="4115" max="4115" width="8.7109375" style="254" customWidth="1"/>
    <col min="4116" max="4116" width="0" style="254" hidden="1" customWidth="1"/>
    <col min="4117" max="4352" width="9.140625" style="254"/>
    <col min="4353" max="4354" width="3.28515625" style="254" customWidth="1"/>
    <col min="4355" max="4355" width="4.7109375" style="254" customWidth="1"/>
    <col min="4356" max="4356" width="4.28515625" style="254" customWidth="1"/>
    <col min="4357" max="4357" width="12.7109375" style="254" customWidth="1"/>
    <col min="4358" max="4358" width="2.7109375" style="254" customWidth="1"/>
    <col min="4359" max="4359" width="7.7109375" style="254" customWidth="1"/>
    <col min="4360" max="4360" width="5.85546875" style="254" customWidth="1"/>
    <col min="4361" max="4361" width="1.7109375" style="254" customWidth="1"/>
    <col min="4362" max="4362" width="10.7109375" style="254" customWidth="1"/>
    <col min="4363" max="4363" width="1.7109375" style="254" customWidth="1"/>
    <col min="4364" max="4364" width="10.7109375" style="254" customWidth="1"/>
    <col min="4365" max="4365" width="1.7109375" style="254" customWidth="1"/>
    <col min="4366" max="4366" width="10.7109375" style="254" customWidth="1"/>
    <col min="4367" max="4367" width="1.7109375" style="254" customWidth="1"/>
    <col min="4368" max="4368" width="10.7109375" style="254" customWidth="1"/>
    <col min="4369" max="4369" width="1.7109375" style="254" customWidth="1"/>
    <col min="4370" max="4370" width="0" style="254" hidden="1" customWidth="1"/>
    <col min="4371" max="4371" width="8.7109375" style="254" customWidth="1"/>
    <col min="4372" max="4372" width="0" style="254" hidden="1" customWidth="1"/>
    <col min="4373" max="4608" width="9.140625" style="254"/>
    <col min="4609" max="4610" width="3.28515625" style="254" customWidth="1"/>
    <col min="4611" max="4611" width="4.7109375" style="254" customWidth="1"/>
    <col min="4612" max="4612" width="4.28515625" style="254" customWidth="1"/>
    <col min="4613" max="4613" width="12.7109375" style="254" customWidth="1"/>
    <col min="4614" max="4614" width="2.7109375" style="254" customWidth="1"/>
    <col min="4615" max="4615" width="7.7109375" style="254" customWidth="1"/>
    <col min="4616" max="4616" width="5.85546875" style="254" customWidth="1"/>
    <col min="4617" max="4617" width="1.7109375" style="254" customWidth="1"/>
    <col min="4618" max="4618" width="10.7109375" style="254" customWidth="1"/>
    <col min="4619" max="4619" width="1.7109375" style="254" customWidth="1"/>
    <col min="4620" max="4620" width="10.7109375" style="254" customWidth="1"/>
    <col min="4621" max="4621" width="1.7109375" style="254" customWidth="1"/>
    <col min="4622" max="4622" width="10.7109375" style="254" customWidth="1"/>
    <col min="4623" max="4623" width="1.7109375" style="254" customWidth="1"/>
    <col min="4624" max="4624" width="10.7109375" style="254" customWidth="1"/>
    <col min="4625" max="4625" width="1.7109375" style="254" customWidth="1"/>
    <col min="4626" max="4626" width="0" style="254" hidden="1" customWidth="1"/>
    <col min="4627" max="4627" width="8.7109375" style="254" customWidth="1"/>
    <col min="4628" max="4628" width="0" style="254" hidden="1" customWidth="1"/>
    <col min="4629" max="4864" width="9.140625" style="254"/>
    <col min="4865" max="4866" width="3.28515625" style="254" customWidth="1"/>
    <col min="4867" max="4867" width="4.7109375" style="254" customWidth="1"/>
    <col min="4868" max="4868" width="4.28515625" style="254" customWidth="1"/>
    <col min="4869" max="4869" width="12.7109375" style="254" customWidth="1"/>
    <col min="4870" max="4870" width="2.7109375" style="254" customWidth="1"/>
    <col min="4871" max="4871" width="7.7109375" style="254" customWidth="1"/>
    <col min="4872" max="4872" width="5.85546875" style="254" customWidth="1"/>
    <col min="4873" max="4873" width="1.7109375" style="254" customWidth="1"/>
    <col min="4874" max="4874" width="10.7109375" style="254" customWidth="1"/>
    <col min="4875" max="4875" width="1.7109375" style="254" customWidth="1"/>
    <col min="4876" max="4876" width="10.7109375" style="254" customWidth="1"/>
    <col min="4877" max="4877" width="1.7109375" style="254" customWidth="1"/>
    <col min="4878" max="4878" width="10.7109375" style="254" customWidth="1"/>
    <col min="4879" max="4879" width="1.7109375" style="254" customWidth="1"/>
    <col min="4880" max="4880" width="10.7109375" style="254" customWidth="1"/>
    <col min="4881" max="4881" width="1.7109375" style="254" customWidth="1"/>
    <col min="4882" max="4882" width="0" style="254" hidden="1" customWidth="1"/>
    <col min="4883" max="4883" width="8.7109375" style="254" customWidth="1"/>
    <col min="4884" max="4884" width="0" style="254" hidden="1" customWidth="1"/>
    <col min="4885" max="5120" width="9.140625" style="254"/>
    <col min="5121" max="5122" width="3.28515625" style="254" customWidth="1"/>
    <col min="5123" max="5123" width="4.7109375" style="254" customWidth="1"/>
    <col min="5124" max="5124" width="4.28515625" style="254" customWidth="1"/>
    <col min="5125" max="5125" width="12.7109375" style="254" customWidth="1"/>
    <col min="5126" max="5126" width="2.7109375" style="254" customWidth="1"/>
    <col min="5127" max="5127" width="7.7109375" style="254" customWidth="1"/>
    <col min="5128" max="5128" width="5.85546875" style="254" customWidth="1"/>
    <col min="5129" max="5129" width="1.7109375" style="254" customWidth="1"/>
    <col min="5130" max="5130" width="10.7109375" style="254" customWidth="1"/>
    <col min="5131" max="5131" width="1.7109375" style="254" customWidth="1"/>
    <col min="5132" max="5132" width="10.7109375" style="254" customWidth="1"/>
    <col min="5133" max="5133" width="1.7109375" style="254" customWidth="1"/>
    <col min="5134" max="5134" width="10.7109375" style="254" customWidth="1"/>
    <col min="5135" max="5135" width="1.7109375" style="254" customWidth="1"/>
    <col min="5136" max="5136" width="10.7109375" style="254" customWidth="1"/>
    <col min="5137" max="5137" width="1.7109375" style="254" customWidth="1"/>
    <col min="5138" max="5138" width="0" style="254" hidden="1" customWidth="1"/>
    <col min="5139" max="5139" width="8.7109375" style="254" customWidth="1"/>
    <col min="5140" max="5140" width="0" style="254" hidden="1" customWidth="1"/>
    <col min="5141" max="5376" width="9.140625" style="254"/>
    <col min="5377" max="5378" width="3.28515625" style="254" customWidth="1"/>
    <col min="5379" max="5379" width="4.7109375" style="254" customWidth="1"/>
    <col min="5380" max="5380" width="4.28515625" style="254" customWidth="1"/>
    <col min="5381" max="5381" width="12.7109375" style="254" customWidth="1"/>
    <col min="5382" max="5382" width="2.7109375" style="254" customWidth="1"/>
    <col min="5383" max="5383" width="7.7109375" style="254" customWidth="1"/>
    <col min="5384" max="5384" width="5.85546875" style="254" customWidth="1"/>
    <col min="5385" max="5385" width="1.7109375" style="254" customWidth="1"/>
    <col min="5386" max="5386" width="10.7109375" style="254" customWidth="1"/>
    <col min="5387" max="5387" width="1.7109375" style="254" customWidth="1"/>
    <col min="5388" max="5388" width="10.7109375" style="254" customWidth="1"/>
    <col min="5389" max="5389" width="1.7109375" style="254" customWidth="1"/>
    <col min="5390" max="5390" width="10.7109375" style="254" customWidth="1"/>
    <col min="5391" max="5391" width="1.7109375" style="254" customWidth="1"/>
    <col min="5392" max="5392" width="10.7109375" style="254" customWidth="1"/>
    <col min="5393" max="5393" width="1.7109375" style="254" customWidth="1"/>
    <col min="5394" max="5394" width="0" style="254" hidden="1" customWidth="1"/>
    <col min="5395" max="5395" width="8.7109375" style="254" customWidth="1"/>
    <col min="5396" max="5396" width="0" style="254" hidden="1" customWidth="1"/>
    <col min="5397" max="5632" width="9.140625" style="254"/>
    <col min="5633" max="5634" width="3.28515625" style="254" customWidth="1"/>
    <col min="5635" max="5635" width="4.7109375" style="254" customWidth="1"/>
    <col min="5636" max="5636" width="4.28515625" style="254" customWidth="1"/>
    <col min="5637" max="5637" width="12.7109375" style="254" customWidth="1"/>
    <col min="5638" max="5638" width="2.7109375" style="254" customWidth="1"/>
    <col min="5639" max="5639" width="7.7109375" style="254" customWidth="1"/>
    <col min="5640" max="5640" width="5.85546875" style="254" customWidth="1"/>
    <col min="5641" max="5641" width="1.7109375" style="254" customWidth="1"/>
    <col min="5642" max="5642" width="10.7109375" style="254" customWidth="1"/>
    <col min="5643" max="5643" width="1.7109375" style="254" customWidth="1"/>
    <col min="5644" max="5644" width="10.7109375" style="254" customWidth="1"/>
    <col min="5645" max="5645" width="1.7109375" style="254" customWidth="1"/>
    <col min="5646" max="5646" width="10.7109375" style="254" customWidth="1"/>
    <col min="5647" max="5647" width="1.7109375" style="254" customWidth="1"/>
    <col min="5648" max="5648" width="10.7109375" style="254" customWidth="1"/>
    <col min="5649" max="5649" width="1.7109375" style="254" customWidth="1"/>
    <col min="5650" max="5650" width="0" style="254" hidden="1" customWidth="1"/>
    <col min="5651" max="5651" width="8.7109375" style="254" customWidth="1"/>
    <col min="5652" max="5652" width="0" style="254" hidden="1" customWidth="1"/>
    <col min="5653" max="5888" width="9.140625" style="254"/>
    <col min="5889" max="5890" width="3.28515625" style="254" customWidth="1"/>
    <col min="5891" max="5891" width="4.7109375" style="254" customWidth="1"/>
    <col min="5892" max="5892" width="4.28515625" style="254" customWidth="1"/>
    <col min="5893" max="5893" width="12.7109375" style="254" customWidth="1"/>
    <col min="5894" max="5894" width="2.7109375" style="254" customWidth="1"/>
    <col min="5895" max="5895" width="7.7109375" style="254" customWidth="1"/>
    <col min="5896" max="5896" width="5.85546875" style="254" customWidth="1"/>
    <col min="5897" max="5897" width="1.7109375" style="254" customWidth="1"/>
    <col min="5898" max="5898" width="10.7109375" style="254" customWidth="1"/>
    <col min="5899" max="5899" width="1.7109375" style="254" customWidth="1"/>
    <col min="5900" max="5900" width="10.7109375" style="254" customWidth="1"/>
    <col min="5901" max="5901" width="1.7109375" style="254" customWidth="1"/>
    <col min="5902" max="5902" width="10.7109375" style="254" customWidth="1"/>
    <col min="5903" max="5903" width="1.7109375" style="254" customWidth="1"/>
    <col min="5904" max="5904" width="10.7109375" style="254" customWidth="1"/>
    <col min="5905" max="5905" width="1.7109375" style="254" customWidth="1"/>
    <col min="5906" max="5906" width="0" style="254" hidden="1" customWidth="1"/>
    <col min="5907" max="5907" width="8.7109375" style="254" customWidth="1"/>
    <col min="5908" max="5908" width="0" style="254" hidden="1" customWidth="1"/>
    <col min="5909" max="6144" width="9.140625" style="254"/>
    <col min="6145" max="6146" width="3.28515625" style="254" customWidth="1"/>
    <col min="6147" max="6147" width="4.7109375" style="254" customWidth="1"/>
    <col min="6148" max="6148" width="4.28515625" style="254" customWidth="1"/>
    <col min="6149" max="6149" width="12.7109375" style="254" customWidth="1"/>
    <col min="6150" max="6150" width="2.7109375" style="254" customWidth="1"/>
    <col min="6151" max="6151" width="7.7109375" style="254" customWidth="1"/>
    <col min="6152" max="6152" width="5.85546875" style="254" customWidth="1"/>
    <col min="6153" max="6153" width="1.7109375" style="254" customWidth="1"/>
    <col min="6154" max="6154" width="10.7109375" style="254" customWidth="1"/>
    <col min="6155" max="6155" width="1.7109375" style="254" customWidth="1"/>
    <col min="6156" max="6156" width="10.7109375" style="254" customWidth="1"/>
    <col min="6157" max="6157" width="1.7109375" style="254" customWidth="1"/>
    <col min="6158" max="6158" width="10.7109375" style="254" customWidth="1"/>
    <col min="6159" max="6159" width="1.7109375" style="254" customWidth="1"/>
    <col min="6160" max="6160" width="10.7109375" style="254" customWidth="1"/>
    <col min="6161" max="6161" width="1.7109375" style="254" customWidth="1"/>
    <col min="6162" max="6162" width="0" style="254" hidden="1" customWidth="1"/>
    <col min="6163" max="6163" width="8.7109375" style="254" customWidth="1"/>
    <col min="6164" max="6164" width="0" style="254" hidden="1" customWidth="1"/>
    <col min="6165" max="6400" width="9.140625" style="254"/>
    <col min="6401" max="6402" width="3.28515625" style="254" customWidth="1"/>
    <col min="6403" max="6403" width="4.7109375" style="254" customWidth="1"/>
    <col min="6404" max="6404" width="4.28515625" style="254" customWidth="1"/>
    <col min="6405" max="6405" width="12.7109375" style="254" customWidth="1"/>
    <col min="6406" max="6406" width="2.7109375" style="254" customWidth="1"/>
    <col min="6407" max="6407" width="7.7109375" style="254" customWidth="1"/>
    <col min="6408" max="6408" width="5.85546875" style="254" customWidth="1"/>
    <col min="6409" max="6409" width="1.7109375" style="254" customWidth="1"/>
    <col min="6410" max="6410" width="10.7109375" style="254" customWidth="1"/>
    <col min="6411" max="6411" width="1.7109375" style="254" customWidth="1"/>
    <col min="6412" max="6412" width="10.7109375" style="254" customWidth="1"/>
    <col min="6413" max="6413" width="1.7109375" style="254" customWidth="1"/>
    <col min="6414" max="6414" width="10.7109375" style="254" customWidth="1"/>
    <col min="6415" max="6415" width="1.7109375" style="254" customWidth="1"/>
    <col min="6416" max="6416" width="10.7109375" style="254" customWidth="1"/>
    <col min="6417" max="6417" width="1.7109375" style="254" customWidth="1"/>
    <col min="6418" max="6418" width="0" style="254" hidden="1" customWidth="1"/>
    <col min="6419" max="6419" width="8.7109375" style="254" customWidth="1"/>
    <col min="6420" max="6420" width="0" style="254" hidden="1" customWidth="1"/>
    <col min="6421" max="6656" width="9.140625" style="254"/>
    <col min="6657" max="6658" width="3.28515625" style="254" customWidth="1"/>
    <col min="6659" max="6659" width="4.7109375" style="254" customWidth="1"/>
    <col min="6660" max="6660" width="4.28515625" style="254" customWidth="1"/>
    <col min="6661" max="6661" width="12.7109375" style="254" customWidth="1"/>
    <col min="6662" max="6662" width="2.7109375" style="254" customWidth="1"/>
    <col min="6663" max="6663" width="7.7109375" style="254" customWidth="1"/>
    <col min="6664" max="6664" width="5.85546875" style="254" customWidth="1"/>
    <col min="6665" max="6665" width="1.7109375" style="254" customWidth="1"/>
    <col min="6666" max="6666" width="10.7109375" style="254" customWidth="1"/>
    <col min="6667" max="6667" width="1.7109375" style="254" customWidth="1"/>
    <col min="6668" max="6668" width="10.7109375" style="254" customWidth="1"/>
    <col min="6669" max="6669" width="1.7109375" style="254" customWidth="1"/>
    <col min="6670" max="6670" width="10.7109375" style="254" customWidth="1"/>
    <col min="6671" max="6671" width="1.7109375" style="254" customWidth="1"/>
    <col min="6672" max="6672" width="10.7109375" style="254" customWidth="1"/>
    <col min="6673" max="6673" width="1.7109375" style="254" customWidth="1"/>
    <col min="6674" max="6674" width="0" style="254" hidden="1" customWidth="1"/>
    <col min="6675" max="6675" width="8.7109375" style="254" customWidth="1"/>
    <col min="6676" max="6676" width="0" style="254" hidden="1" customWidth="1"/>
    <col min="6677" max="6912" width="9.140625" style="254"/>
    <col min="6913" max="6914" width="3.28515625" style="254" customWidth="1"/>
    <col min="6915" max="6915" width="4.7109375" style="254" customWidth="1"/>
    <col min="6916" max="6916" width="4.28515625" style="254" customWidth="1"/>
    <col min="6917" max="6917" width="12.7109375" style="254" customWidth="1"/>
    <col min="6918" max="6918" width="2.7109375" style="254" customWidth="1"/>
    <col min="6919" max="6919" width="7.7109375" style="254" customWidth="1"/>
    <col min="6920" max="6920" width="5.85546875" style="254" customWidth="1"/>
    <col min="6921" max="6921" width="1.7109375" style="254" customWidth="1"/>
    <col min="6922" max="6922" width="10.7109375" style="254" customWidth="1"/>
    <col min="6923" max="6923" width="1.7109375" style="254" customWidth="1"/>
    <col min="6924" max="6924" width="10.7109375" style="254" customWidth="1"/>
    <col min="6925" max="6925" width="1.7109375" style="254" customWidth="1"/>
    <col min="6926" max="6926" width="10.7109375" style="254" customWidth="1"/>
    <col min="6927" max="6927" width="1.7109375" style="254" customWidth="1"/>
    <col min="6928" max="6928" width="10.7109375" style="254" customWidth="1"/>
    <col min="6929" max="6929" width="1.7109375" style="254" customWidth="1"/>
    <col min="6930" max="6930" width="0" style="254" hidden="1" customWidth="1"/>
    <col min="6931" max="6931" width="8.7109375" style="254" customWidth="1"/>
    <col min="6932" max="6932" width="0" style="254" hidden="1" customWidth="1"/>
    <col min="6933" max="7168" width="9.140625" style="254"/>
    <col min="7169" max="7170" width="3.28515625" style="254" customWidth="1"/>
    <col min="7171" max="7171" width="4.7109375" style="254" customWidth="1"/>
    <col min="7172" max="7172" width="4.28515625" style="254" customWidth="1"/>
    <col min="7173" max="7173" width="12.7109375" style="254" customWidth="1"/>
    <col min="7174" max="7174" width="2.7109375" style="254" customWidth="1"/>
    <col min="7175" max="7175" width="7.7109375" style="254" customWidth="1"/>
    <col min="7176" max="7176" width="5.85546875" style="254" customWidth="1"/>
    <col min="7177" max="7177" width="1.7109375" style="254" customWidth="1"/>
    <col min="7178" max="7178" width="10.7109375" style="254" customWidth="1"/>
    <col min="7179" max="7179" width="1.7109375" style="254" customWidth="1"/>
    <col min="7180" max="7180" width="10.7109375" style="254" customWidth="1"/>
    <col min="7181" max="7181" width="1.7109375" style="254" customWidth="1"/>
    <col min="7182" max="7182" width="10.7109375" style="254" customWidth="1"/>
    <col min="7183" max="7183" width="1.7109375" style="254" customWidth="1"/>
    <col min="7184" max="7184" width="10.7109375" style="254" customWidth="1"/>
    <col min="7185" max="7185" width="1.7109375" style="254" customWidth="1"/>
    <col min="7186" max="7186" width="0" style="254" hidden="1" customWidth="1"/>
    <col min="7187" max="7187" width="8.7109375" style="254" customWidth="1"/>
    <col min="7188" max="7188" width="0" style="254" hidden="1" customWidth="1"/>
    <col min="7189" max="7424" width="9.140625" style="254"/>
    <col min="7425" max="7426" width="3.28515625" style="254" customWidth="1"/>
    <col min="7427" max="7427" width="4.7109375" style="254" customWidth="1"/>
    <col min="7428" max="7428" width="4.28515625" style="254" customWidth="1"/>
    <col min="7429" max="7429" width="12.7109375" style="254" customWidth="1"/>
    <col min="7430" max="7430" width="2.7109375" style="254" customWidth="1"/>
    <col min="7431" max="7431" width="7.7109375" style="254" customWidth="1"/>
    <col min="7432" max="7432" width="5.85546875" style="254" customWidth="1"/>
    <col min="7433" max="7433" width="1.7109375" style="254" customWidth="1"/>
    <col min="7434" max="7434" width="10.7109375" style="254" customWidth="1"/>
    <col min="7435" max="7435" width="1.7109375" style="254" customWidth="1"/>
    <col min="7436" max="7436" width="10.7109375" style="254" customWidth="1"/>
    <col min="7437" max="7437" width="1.7109375" style="254" customWidth="1"/>
    <col min="7438" max="7438" width="10.7109375" style="254" customWidth="1"/>
    <col min="7439" max="7439" width="1.7109375" style="254" customWidth="1"/>
    <col min="7440" max="7440" width="10.7109375" style="254" customWidth="1"/>
    <col min="7441" max="7441" width="1.7109375" style="254" customWidth="1"/>
    <col min="7442" max="7442" width="0" style="254" hidden="1" customWidth="1"/>
    <col min="7443" max="7443" width="8.7109375" style="254" customWidth="1"/>
    <col min="7444" max="7444" width="0" style="254" hidden="1" customWidth="1"/>
    <col min="7445" max="7680" width="9.140625" style="254"/>
    <col min="7681" max="7682" width="3.28515625" style="254" customWidth="1"/>
    <col min="7683" max="7683" width="4.7109375" style="254" customWidth="1"/>
    <col min="7684" max="7684" width="4.28515625" style="254" customWidth="1"/>
    <col min="7685" max="7685" width="12.7109375" style="254" customWidth="1"/>
    <col min="7686" max="7686" width="2.7109375" style="254" customWidth="1"/>
    <col min="7687" max="7687" width="7.7109375" style="254" customWidth="1"/>
    <col min="7688" max="7688" width="5.85546875" style="254" customWidth="1"/>
    <col min="7689" max="7689" width="1.7109375" style="254" customWidth="1"/>
    <col min="7690" max="7690" width="10.7109375" style="254" customWidth="1"/>
    <col min="7691" max="7691" width="1.7109375" style="254" customWidth="1"/>
    <col min="7692" max="7692" width="10.7109375" style="254" customWidth="1"/>
    <col min="7693" max="7693" width="1.7109375" style="254" customWidth="1"/>
    <col min="7694" max="7694" width="10.7109375" style="254" customWidth="1"/>
    <col min="7695" max="7695" width="1.7109375" style="254" customWidth="1"/>
    <col min="7696" max="7696" width="10.7109375" style="254" customWidth="1"/>
    <col min="7697" max="7697" width="1.7109375" style="254" customWidth="1"/>
    <col min="7698" max="7698" width="0" style="254" hidden="1" customWidth="1"/>
    <col min="7699" max="7699" width="8.7109375" style="254" customWidth="1"/>
    <col min="7700" max="7700" width="0" style="254" hidden="1" customWidth="1"/>
    <col min="7701" max="7936" width="9.140625" style="254"/>
    <col min="7937" max="7938" width="3.28515625" style="254" customWidth="1"/>
    <col min="7939" max="7939" width="4.7109375" style="254" customWidth="1"/>
    <col min="7940" max="7940" width="4.28515625" style="254" customWidth="1"/>
    <col min="7941" max="7941" width="12.7109375" style="254" customWidth="1"/>
    <col min="7942" max="7942" width="2.7109375" style="254" customWidth="1"/>
    <col min="7943" max="7943" width="7.7109375" style="254" customWidth="1"/>
    <col min="7944" max="7944" width="5.85546875" style="254" customWidth="1"/>
    <col min="7945" max="7945" width="1.7109375" style="254" customWidth="1"/>
    <col min="7946" max="7946" width="10.7109375" style="254" customWidth="1"/>
    <col min="7947" max="7947" width="1.7109375" style="254" customWidth="1"/>
    <col min="7948" max="7948" width="10.7109375" style="254" customWidth="1"/>
    <col min="7949" max="7949" width="1.7109375" style="254" customWidth="1"/>
    <col min="7950" max="7950" width="10.7109375" style="254" customWidth="1"/>
    <col min="7951" max="7951" width="1.7109375" style="254" customWidth="1"/>
    <col min="7952" max="7952" width="10.7109375" style="254" customWidth="1"/>
    <col min="7953" max="7953" width="1.7109375" style="254" customWidth="1"/>
    <col min="7954" max="7954" width="0" style="254" hidden="1" customWidth="1"/>
    <col min="7955" max="7955" width="8.7109375" style="254" customWidth="1"/>
    <col min="7956" max="7956" width="0" style="254" hidden="1" customWidth="1"/>
    <col min="7957" max="8192" width="9.140625" style="254"/>
    <col min="8193" max="8194" width="3.28515625" style="254" customWidth="1"/>
    <col min="8195" max="8195" width="4.7109375" style="254" customWidth="1"/>
    <col min="8196" max="8196" width="4.28515625" style="254" customWidth="1"/>
    <col min="8197" max="8197" width="12.7109375" style="254" customWidth="1"/>
    <col min="8198" max="8198" width="2.7109375" style="254" customWidth="1"/>
    <col min="8199" max="8199" width="7.7109375" style="254" customWidth="1"/>
    <col min="8200" max="8200" width="5.85546875" style="254" customWidth="1"/>
    <col min="8201" max="8201" width="1.7109375" style="254" customWidth="1"/>
    <col min="8202" max="8202" width="10.7109375" style="254" customWidth="1"/>
    <col min="8203" max="8203" width="1.7109375" style="254" customWidth="1"/>
    <col min="8204" max="8204" width="10.7109375" style="254" customWidth="1"/>
    <col min="8205" max="8205" width="1.7109375" style="254" customWidth="1"/>
    <col min="8206" max="8206" width="10.7109375" style="254" customWidth="1"/>
    <col min="8207" max="8207" width="1.7109375" style="254" customWidth="1"/>
    <col min="8208" max="8208" width="10.7109375" style="254" customWidth="1"/>
    <col min="8209" max="8209" width="1.7109375" style="254" customWidth="1"/>
    <col min="8210" max="8210" width="0" style="254" hidden="1" customWidth="1"/>
    <col min="8211" max="8211" width="8.7109375" style="254" customWidth="1"/>
    <col min="8212" max="8212" width="0" style="254" hidden="1" customWidth="1"/>
    <col min="8213" max="8448" width="9.140625" style="254"/>
    <col min="8449" max="8450" width="3.28515625" style="254" customWidth="1"/>
    <col min="8451" max="8451" width="4.7109375" style="254" customWidth="1"/>
    <col min="8452" max="8452" width="4.28515625" style="254" customWidth="1"/>
    <col min="8453" max="8453" width="12.7109375" style="254" customWidth="1"/>
    <col min="8454" max="8454" width="2.7109375" style="254" customWidth="1"/>
    <col min="8455" max="8455" width="7.7109375" style="254" customWidth="1"/>
    <col min="8456" max="8456" width="5.85546875" style="254" customWidth="1"/>
    <col min="8457" max="8457" width="1.7109375" style="254" customWidth="1"/>
    <col min="8458" max="8458" width="10.7109375" style="254" customWidth="1"/>
    <col min="8459" max="8459" width="1.7109375" style="254" customWidth="1"/>
    <col min="8460" max="8460" width="10.7109375" style="254" customWidth="1"/>
    <col min="8461" max="8461" width="1.7109375" style="254" customWidth="1"/>
    <col min="8462" max="8462" width="10.7109375" style="254" customWidth="1"/>
    <col min="8463" max="8463" width="1.7109375" style="254" customWidth="1"/>
    <col min="8464" max="8464" width="10.7109375" style="254" customWidth="1"/>
    <col min="8465" max="8465" width="1.7109375" style="254" customWidth="1"/>
    <col min="8466" max="8466" width="0" style="254" hidden="1" customWidth="1"/>
    <col min="8467" max="8467" width="8.7109375" style="254" customWidth="1"/>
    <col min="8468" max="8468" width="0" style="254" hidden="1" customWidth="1"/>
    <col min="8469" max="8704" width="9.140625" style="254"/>
    <col min="8705" max="8706" width="3.28515625" style="254" customWidth="1"/>
    <col min="8707" max="8707" width="4.7109375" style="254" customWidth="1"/>
    <col min="8708" max="8708" width="4.28515625" style="254" customWidth="1"/>
    <col min="8709" max="8709" width="12.7109375" style="254" customWidth="1"/>
    <col min="8710" max="8710" width="2.7109375" style="254" customWidth="1"/>
    <col min="8711" max="8711" width="7.7109375" style="254" customWidth="1"/>
    <col min="8712" max="8712" width="5.85546875" style="254" customWidth="1"/>
    <col min="8713" max="8713" width="1.7109375" style="254" customWidth="1"/>
    <col min="8714" max="8714" width="10.7109375" style="254" customWidth="1"/>
    <col min="8715" max="8715" width="1.7109375" style="254" customWidth="1"/>
    <col min="8716" max="8716" width="10.7109375" style="254" customWidth="1"/>
    <col min="8717" max="8717" width="1.7109375" style="254" customWidth="1"/>
    <col min="8718" max="8718" width="10.7109375" style="254" customWidth="1"/>
    <col min="8719" max="8719" width="1.7109375" style="254" customWidth="1"/>
    <col min="8720" max="8720" width="10.7109375" style="254" customWidth="1"/>
    <col min="8721" max="8721" width="1.7109375" style="254" customWidth="1"/>
    <col min="8722" max="8722" width="0" style="254" hidden="1" customWidth="1"/>
    <col min="8723" max="8723" width="8.7109375" style="254" customWidth="1"/>
    <col min="8724" max="8724" width="0" style="254" hidden="1" customWidth="1"/>
    <col min="8725" max="8960" width="9.140625" style="254"/>
    <col min="8961" max="8962" width="3.28515625" style="254" customWidth="1"/>
    <col min="8963" max="8963" width="4.7109375" style="254" customWidth="1"/>
    <col min="8964" max="8964" width="4.28515625" style="254" customWidth="1"/>
    <col min="8965" max="8965" width="12.7109375" style="254" customWidth="1"/>
    <col min="8966" max="8966" width="2.7109375" style="254" customWidth="1"/>
    <col min="8967" max="8967" width="7.7109375" style="254" customWidth="1"/>
    <col min="8968" max="8968" width="5.85546875" style="254" customWidth="1"/>
    <col min="8969" max="8969" width="1.7109375" style="254" customWidth="1"/>
    <col min="8970" max="8970" width="10.7109375" style="254" customWidth="1"/>
    <col min="8971" max="8971" width="1.7109375" style="254" customWidth="1"/>
    <col min="8972" max="8972" width="10.7109375" style="254" customWidth="1"/>
    <col min="8973" max="8973" width="1.7109375" style="254" customWidth="1"/>
    <col min="8974" max="8974" width="10.7109375" style="254" customWidth="1"/>
    <col min="8975" max="8975" width="1.7109375" style="254" customWidth="1"/>
    <col min="8976" max="8976" width="10.7109375" style="254" customWidth="1"/>
    <col min="8977" max="8977" width="1.7109375" style="254" customWidth="1"/>
    <col min="8978" max="8978" width="0" style="254" hidden="1" customWidth="1"/>
    <col min="8979" max="8979" width="8.7109375" style="254" customWidth="1"/>
    <col min="8980" max="8980" width="0" style="254" hidden="1" customWidth="1"/>
    <col min="8981" max="9216" width="9.140625" style="254"/>
    <col min="9217" max="9218" width="3.28515625" style="254" customWidth="1"/>
    <col min="9219" max="9219" width="4.7109375" style="254" customWidth="1"/>
    <col min="9220" max="9220" width="4.28515625" style="254" customWidth="1"/>
    <col min="9221" max="9221" width="12.7109375" style="254" customWidth="1"/>
    <col min="9222" max="9222" width="2.7109375" style="254" customWidth="1"/>
    <col min="9223" max="9223" width="7.7109375" style="254" customWidth="1"/>
    <col min="9224" max="9224" width="5.85546875" style="254" customWidth="1"/>
    <col min="9225" max="9225" width="1.7109375" style="254" customWidth="1"/>
    <col min="9226" max="9226" width="10.7109375" style="254" customWidth="1"/>
    <col min="9227" max="9227" width="1.7109375" style="254" customWidth="1"/>
    <col min="9228" max="9228" width="10.7109375" style="254" customWidth="1"/>
    <col min="9229" max="9229" width="1.7109375" style="254" customWidth="1"/>
    <col min="9230" max="9230" width="10.7109375" style="254" customWidth="1"/>
    <col min="9231" max="9231" width="1.7109375" style="254" customWidth="1"/>
    <col min="9232" max="9232" width="10.7109375" style="254" customWidth="1"/>
    <col min="9233" max="9233" width="1.7109375" style="254" customWidth="1"/>
    <col min="9234" max="9234" width="0" style="254" hidden="1" customWidth="1"/>
    <col min="9235" max="9235" width="8.7109375" style="254" customWidth="1"/>
    <col min="9236" max="9236" width="0" style="254" hidden="1" customWidth="1"/>
    <col min="9237" max="9472" width="9.140625" style="254"/>
    <col min="9473" max="9474" width="3.28515625" style="254" customWidth="1"/>
    <col min="9475" max="9475" width="4.7109375" style="254" customWidth="1"/>
    <col min="9476" max="9476" width="4.28515625" style="254" customWidth="1"/>
    <col min="9477" max="9477" width="12.7109375" style="254" customWidth="1"/>
    <col min="9478" max="9478" width="2.7109375" style="254" customWidth="1"/>
    <col min="9479" max="9479" width="7.7109375" style="254" customWidth="1"/>
    <col min="9480" max="9480" width="5.85546875" style="254" customWidth="1"/>
    <col min="9481" max="9481" width="1.7109375" style="254" customWidth="1"/>
    <col min="9482" max="9482" width="10.7109375" style="254" customWidth="1"/>
    <col min="9483" max="9483" width="1.7109375" style="254" customWidth="1"/>
    <col min="9484" max="9484" width="10.7109375" style="254" customWidth="1"/>
    <col min="9485" max="9485" width="1.7109375" style="254" customWidth="1"/>
    <col min="9486" max="9486" width="10.7109375" style="254" customWidth="1"/>
    <col min="9487" max="9487" width="1.7109375" style="254" customWidth="1"/>
    <col min="9488" max="9488" width="10.7109375" style="254" customWidth="1"/>
    <col min="9489" max="9489" width="1.7109375" style="254" customWidth="1"/>
    <col min="9490" max="9490" width="0" style="254" hidden="1" customWidth="1"/>
    <col min="9491" max="9491" width="8.7109375" style="254" customWidth="1"/>
    <col min="9492" max="9492" width="0" style="254" hidden="1" customWidth="1"/>
    <col min="9493" max="9728" width="9.140625" style="254"/>
    <col min="9729" max="9730" width="3.28515625" style="254" customWidth="1"/>
    <col min="9731" max="9731" width="4.7109375" style="254" customWidth="1"/>
    <col min="9732" max="9732" width="4.28515625" style="254" customWidth="1"/>
    <col min="9733" max="9733" width="12.7109375" style="254" customWidth="1"/>
    <col min="9734" max="9734" width="2.7109375" style="254" customWidth="1"/>
    <col min="9735" max="9735" width="7.7109375" style="254" customWidth="1"/>
    <col min="9736" max="9736" width="5.85546875" style="254" customWidth="1"/>
    <col min="9737" max="9737" width="1.7109375" style="254" customWidth="1"/>
    <col min="9738" max="9738" width="10.7109375" style="254" customWidth="1"/>
    <col min="9739" max="9739" width="1.7109375" style="254" customWidth="1"/>
    <col min="9740" max="9740" width="10.7109375" style="254" customWidth="1"/>
    <col min="9741" max="9741" width="1.7109375" style="254" customWidth="1"/>
    <col min="9742" max="9742" width="10.7109375" style="254" customWidth="1"/>
    <col min="9743" max="9743" width="1.7109375" style="254" customWidth="1"/>
    <col min="9744" max="9744" width="10.7109375" style="254" customWidth="1"/>
    <col min="9745" max="9745" width="1.7109375" style="254" customWidth="1"/>
    <col min="9746" max="9746" width="0" style="254" hidden="1" customWidth="1"/>
    <col min="9747" max="9747" width="8.7109375" style="254" customWidth="1"/>
    <col min="9748" max="9748" width="0" style="254" hidden="1" customWidth="1"/>
    <col min="9749" max="9984" width="9.140625" style="254"/>
    <col min="9985" max="9986" width="3.28515625" style="254" customWidth="1"/>
    <col min="9987" max="9987" width="4.7109375" style="254" customWidth="1"/>
    <col min="9988" max="9988" width="4.28515625" style="254" customWidth="1"/>
    <col min="9989" max="9989" width="12.7109375" style="254" customWidth="1"/>
    <col min="9990" max="9990" width="2.7109375" style="254" customWidth="1"/>
    <col min="9991" max="9991" width="7.7109375" style="254" customWidth="1"/>
    <col min="9992" max="9992" width="5.85546875" style="254" customWidth="1"/>
    <col min="9993" max="9993" width="1.7109375" style="254" customWidth="1"/>
    <col min="9994" max="9994" width="10.7109375" style="254" customWidth="1"/>
    <col min="9995" max="9995" width="1.7109375" style="254" customWidth="1"/>
    <col min="9996" max="9996" width="10.7109375" style="254" customWidth="1"/>
    <col min="9997" max="9997" width="1.7109375" style="254" customWidth="1"/>
    <col min="9998" max="9998" width="10.7109375" style="254" customWidth="1"/>
    <col min="9999" max="9999" width="1.7109375" style="254" customWidth="1"/>
    <col min="10000" max="10000" width="10.7109375" style="254" customWidth="1"/>
    <col min="10001" max="10001" width="1.7109375" style="254" customWidth="1"/>
    <col min="10002" max="10002" width="0" style="254" hidden="1" customWidth="1"/>
    <col min="10003" max="10003" width="8.7109375" style="254" customWidth="1"/>
    <col min="10004" max="10004" width="0" style="254" hidden="1" customWidth="1"/>
    <col min="10005" max="10240" width="9.140625" style="254"/>
    <col min="10241" max="10242" width="3.28515625" style="254" customWidth="1"/>
    <col min="10243" max="10243" width="4.7109375" style="254" customWidth="1"/>
    <col min="10244" max="10244" width="4.28515625" style="254" customWidth="1"/>
    <col min="10245" max="10245" width="12.7109375" style="254" customWidth="1"/>
    <col min="10246" max="10246" width="2.7109375" style="254" customWidth="1"/>
    <col min="10247" max="10247" width="7.7109375" style="254" customWidth="1"/>
    <col min="10248" max="10248" width="5.85546875" style="254" customWidth="1"/>
    <col min="10249" max="10249" width="1.7109375" style="254" customWidth="1"/>
    <col min="10250" max="10250" width="10.7109375" style="254" customWidth="1"/>
    <col min="10251" max="10251" width="1.7109375" style="254" customWidth="1"/>
    <col min="10252" max="10252" width="10.7109375" style="254" customWidth="1"/>
    <col min="10253" max="10253" width="1.7109375" style="254" customWidth="1"/>
    <col min="10254" max="10254" width="10.7109375" style="254" customWidth="1"/>
    <col min="10255" max="10255" width="1.7109375" style="254" customWidth="1"/>
    <col min="10256" max="10256" width="10.7109375" style="254" customWidth="1"/>
    <col min="10257" max="10257" width="1.7109375" style="254" customWidth="1"/>
    <col min="10258" max="10258" width="0" style="254" hidden="1" customWidth="1"/>
    <col min="10259" max="10259" width="8.7109375" style="254" customWidth="1"/>
    <col min="10260" max="10260" width="0" style="254" hidden="1" customWidth="1"/>
    <col min="10261" max="10496" width="9.140625" style="254"/>
    <col min="10497" max="10498" width="3.28515625" style="254" customWidth="1"/>
    <col min="10499" max="10499" width="4.7109375" style="254" customWidth="1"/>
    <col min="10500" max="10500" width="4.28515625" style="254" customWidth="1"/>
    <col min="10501" max="10501" width="12.7109375" style="254" customWidth="1"/>
    <col min="10502" max="10502" width="2.7109375" style="254" customWidth="1"/>
    <col min="10503" max="10503" width="7.7109375" style="254" customWidth="1"/>
    <col min="10504" max="10504" width="5.85546875" style="254" customWidth="1"/>
    <col min="10505" max="10505" width="1.7109375" style="254" customWidth="1"/>
    <col min="10506" max="10506" width="10.7109375" style="254" customWidth="1"/>
    <col min="10507" max="10507" width="1.7109375" style="254" customWidth="1"/>
    <col min="10508" max="10508" width="10.7109375" style="254" customWidth="1"/>
    <col min="10509" max="10509" width="1.7109375" style="254" customWidth="1"/>
    <col min="10510" max="10510" width="10.7109375" style="254" customWidth="1"/>
    <col min="10511" max="10511" width="1.7109375" style="254" customWidth="1"/>
    <col min="10512" max="10512" width="10.7109375" style="254" customWidth="1"/>
    <col min="10513" max="10513" width="1.7109375" style="254" customWidth="1"/>
    <col min="10514" max="10514" width="0" style="254" hidden="1" customWidth="1"/>
    <col min="10515" max="10515" width="8.7109375" style="254" customWidth="1"/>
    <col min="10516" max="10516" width="0" style="254" hidden="1" customWidth="1"/>
    <col min="10517" max="10752" width="9.140625" style="254"/>
    <col min="10753" max="10754" width="3.28515625" style="254" customWidth="1"/>
    <col min="10755" max="10755" width="4.7109375" style="254" customWidth="1"/>
    <col min="10756" max="10756" width="4.28515625" style="254" customWidth="1"/>
    <col min="10757" max="10757" width="12.7109375" style="254" customWidth="1"/>
    <col min="10758" max="10758" width="2.7109375" style="254" customWidth="1"/>
    <col min="10759" max="10759" width="7.7109375" style="254" customWidth="1"/>
    <col min="10760" max="10760" width="5.85546875" style="254" customWidth="1"/>
    <col min="10761" max="10761" width="1.7109375" style="254" customWidth="1"/>
    <col min="10762" max="10762" width="10.7109375" style="254" customWidth="1"/>
    <col min="10763" max="10763" width="1.7109375" style="254" customWidth="1"/>
    <col min="10764" max="10764" width="10.7109375" style="254" customWidth="1"/>
    <col min="10765" max="10765" width="1.7109375" style="254" customWidth="1"/>
    <col min="10766" max="10766" width="10.7109375" style="254" customWidth="1"/>
    <col min="10767" max="10767" width="1.7109375" style="254" customWidth="1"/>
    <col min="10768" max="10768" width="10.7109375" style="254" customWidth="1"/>
    <col min="10769" max="10769" width="1.7109375" style="254" customWidth="1"/>
    <col min="10770" max="10770" width="0" style="254" hidden="1" customWidth="1"/>
    <col min="10771" max="10771" width="8.7109375" style="254" customWidth="1"/>
    <col min="10772" max="10772" width="0" style="254" hidden="1" customWidth="1"/>
    <col min="10773" max="11008" width="9.140625" style="254"/>
    <col min="11009" max="11010" width="3.28515625" style="254" customWidth="1"/>
    <col min="11011" max="11011" width="4.7109375" style="254" customWidth="1"/>
    <col min="11012" max="11012" width="4.28515625" style="254" customWidth="1"/>
    <col min="11013" max="11013" width="12.7109375" style="254" customWidth="1"/>
    <col min="11014" max="11014" width="2.7109375" style="254" customWidth="1"/>
    <col min="11015" max="11015" width="7.7109375" style="254" customWidth="1"/>
    <col min="11016" max="11016" width="5.85546875" style="254" customWidth="1"/>
    <col min="11017" max="11017" width="1.7109375" style="254" customWidth="1"/>
    <col min="11018" max="11018" width="10.7109375" style="254" customWidth="1"/>
    <col min="11019" max="11019" width="1.7109375" style="254" customWidth="1"/>
    <col min="11020" max="11020" width="10.7109375" style="254" customWidth="1"/>
    <col min="11021" max="11021" width="1.7109375" style="254" customWidth="1"/>
    <col min="11022" max="11022" width="10.7109375" style="254" customWidth="1"/>
    <col min="11023" max="11023" width="1.7109375" style="254" customWidth="1"/>
    <col min="11024" max="11024" width="10.7109375" style="254" customWidth="1"/>
    <col min="11025" max="11025" width="1.7109375" style="254" customWidth="1"/>
    <col min="11026" max="11026" width="0" style="254" hidden="1" customWidth="1"/>
    <col min="11027" max="11027" width="8.7109375" style="254" customWidth="1"/>
    <col min="11028" max="11028" width="0" style="254" hidden="1" customWidth="1"/>
    <col min="11029" max="11264" width="9.140625" style="254"/>
    <col min="11265" max="11266" width="3.28515625" style="254" customWidth="1"/>
    <col min="11267" max="11267" width="4.7109375" style="254" customWidth="1"/>
    <col min="11268" max="11268" width="4.28515625" style="254" customWidth="1"/>
    <col min="11269" max="11269" width="12.7109375" style="254" customWidth="1"/>
    <col min="11270" max="11270" width="2.7109375" style="254" customWidth="1"/>
    <col min="11271" max="11271" width="7.7109375" style="254" customWidth="1"/>
    <col min="11272" max="11272" width="5.85546875" style="254" customWidth="1"/>
    <col min="11273" max="11273" width="1.7109375" style="254" customWidth="1"/>
    <col min="11274" max="11274" width="10.7109375" style="254" customWidth="1"/>
    <col min="11275" max="11275" width="1.7109375" style="254" customWidth="1"/>
    <col min="11276" max="11276" width="10.7109375" style="254" customWidth="1"/>
    <col min="11277" max="11277" width="1.7109375" style="254" customWidth="1"/>
    <col min="11278" max="11278" width="10.7109375" style="254" customWidth="1"/>
    <col min="11279" max="11279" width="1.7109375" style="254" customWidth="1"/>
    <col min="11280" max="11280" width="10.7109375" style="254" customWidth="1"/>
    <col min="11281" max="11281" width="1.7109375" style="254" customWidth="1"/>
    <col min="11282" max="11282" width="0" style="254" hidden="1" customWidth="1"/>
    <col min="11283" max="11283" width="8.7109375" style="254" customWidth="1"/>
    <col min="11284" max="11284" width="0" style="254" hidden="1" customWidth="1"/>
    <col min="11285" max="11520" width="9.140625" style="254"/>
    <col min="11521" max="11522" width="3.28515625" style="254" customWidth="1"/>
    <col min="11523" max="11523" width="4.7109375" style="254" customWidth="1"/>
    <col min="11524" max="11524" width="4.28515625" style="254" customWidth="1"/>
    <col min="11525" max="11525" width="12.7109375" style="254" customWidth="1"/>
    <col min="11526" max="11526" width="2.7109375" style="254" customWidth="1"/>
    <col min="11527" max="11527" width="7.7109375" style="254" customWidth="1"/>
    <col min="11528" max="11528" width="5.85546875" style="254" customWidth="1"/>
    <col min="11529" max="11529" width="1.7109375" style="254" customWidth="1"/>
    <col min="11530" max="11530" width="10.7109375" style="254" customWidth="1"/>
    <col min="11531" max="11531" width="1.7109375" style="254" customWidth="1"/>
    <col min="11532" max="11532" width="10.7109375" style="254" customWidth="1"/>
    <col min="11533" max="11533" width="1.7109375" style="254" customWidth="1"/>
    <col min="11534" max="11534" width="10.7109375" style="254" customWidth="1"/>
    <col min="11535" max="11535" width="1.7109375" style="254" customWidth="1"/>
    <col min="11536" max="11536" width="10.7109375" style="254" customWidth="1"/>
    <col min="11537" max="11537" width="1.7109375" style="254" customWidth="1"/>
    <col min="11538" max="11538" width="0" style="254" hidden="1" customWidth="1"/>
    <col min="11539" max="11539" width="8.7109375" style="254" customWidth="1"/>
    <col min="11540" max="11540" width="0" style="254" hidden="1" customWidth="1"/>
    <col min="11541" max="11776" width="9.140625" style="254"/>
    <col min="11777" max="11778" width="3.28515625" style="254" customWidth="1"/>
    <col min="11779" max="11779" width="4.7109375" style="254" customWidth="1"/>
    <col min="11780" max="11780" width="4.28515625" style="254" customWidth="1"/>
    <col min="11781" max="11781" width="12.7109375" style="254" customWidth="1"/>
    <col min="11782" max="11782" width="2.7109375" style="254" customWidth="1"/>
    <col min="11783" max="11783" width="7.7109375" style="254" customWidth="1"/>
    <col min="11784" max="11784" width="5.85546875" style="254" customWidth="1"/>
    <col min="11785" max="11785" width="1.7109375" style="254" customWidth="1"/>
    <col min="11786" max="11786" width="10.7109375" style="254" customWidth="1"/>
    <col min="11787" max="11787" width="1.7109375" style="254" customWidth="1"/>
    <col min="11788" max="11788" width="10.7109375" style="254" customWidth="1"/>
    <col min="11789" max="11789" width="1.7109375" style="254" customWidth="1"/>
    <col min="11790" max="11790" width="10.7109375" style="254" customWidth="1"/>
    <col min="11791" max="11791" width="1.7109375" style="254" customWidth="1"/>
    <col min="11792" max="11792" width="10.7109375" style="254" customWidth="1"/>
    <col min="11793" max="11793" width="1.7109375" style="254" customWidth="1"/>
    <col min="11794" max="11794" width="0" style="254" hidden="1" customWidth="1"/>
    <col min="11795" max="11795" width="8.7109375" style="254" customWidth="1"/>
    <col min="11796" max="11796" width="0" style="254" hidden="1" customWidth="1"/>
    <col min="11797" max="12032" width="9.140625" style="254"/>
    <col min="12033" max="12034" width="3.28515625" style="254" customWidth="1"/>
    <col min="12035" max="12035" width="4.7109375" style="254" customWidth="1"/>
    <col min="12036" max="12036" width="4.28515625" style="254" customWidth="1"/>
    <col min="12037" max="12037" width="12.7109375" style="254" customWidth="1"/>
    <col min="12038" max="12038" width="2.7109375" style="254" customWidth="1"/>
    <col min="12039" max="12039" width="7.7109375" style="254" customWidth="1"/>
    <col min="12040" max="12040" width="5.85546875" style="254" customWidth="1"/>
    <col min="12041" max="12041" width="1.7109375" style="254" customWidth="1"/>
    <col min="12042" max="12042" width="10.7109375" style="254" customWidth="1"/>
    <col min="12043" max="12043" width="1.7109375" style="254" customWidth="1"/>
    <col min="12044" max="12044" width="10.7109375" style="254" customWidth="1"/>
    <col min="12045" max="12045" width="1.7109375" style="254" customWidth="1"/>
    <col min="12046" max="12046" width="10.7109375" style="254" customWidth="1"/>
    <col min="12047" max="12047" width="1.7109375" style="254" customWidth="1"/>
    <col min="12048" max="12048" width="10.7109375" style="254" customWidth="1"/>
    <col min="12049" max="12049" width="1.7109375" style="254" customWidth="1"/>
    <col min="12050" max="12050" width="0" style="254" hidden="1" customWidth="1"/>
    <col min="12051" max="12051" width="8.7109375" style="254" customWidth="1"/>
    <col min="12052" max="12052" width="0" style="254" hidden="1" customWidth="1"/>
    <col min="12053" max="12288" width="9.140625" style="254"/>
    <col min="12289" max="12290" width="3.28515625" style="254" customWidth="1"/>
    <col min="12291" max="12291" width="4.7109375" style="254" customWidth="1"/>
    <col min="12292" max="12292" width="4.28515625" style="254" customWidth="1"/>
    <col min="12293" max="12293" width="12.7109375" style="254" customWidth="1"/>
    <col min="12294" max="12294" width="2.7109375" style="254" customWidth="1"/>
    <col min="12295" max="12295" width="7.7109375" style="254" customWidth="1"/>
    <col min="12296" max="12296" width="5.85546875" style="254" customWidth="1"/>
    <col min="12297" max="12297" width="1.7109375" style="254" customWidth="1"/>
    <col min="12298" max="12298" width="10.7109375" style="254" customWidth="1"/>
    <col min="12299" max="12299" width="1.7109375" style="254" customWidth="1"/>
    <col min="12300" max="12300" width="10.7109375" style="254" customWidth="1"/>
    <col min="12301" max="12301" width="1.7109375" style="254" customWidth="1"/>
    <col min="12302" max="12302" width="10.7109375" style="254" customWidth="1"/>
    <col min="12303" max="12303" width="1.7109375" style="254" customWidth="1"/>
    <col min="12304" max="12304" width="10.7109375" style="254" customWidth="1"/>
    <col min="12305" max="12305" width="1.7109375" style="254" customWidth="1"/>
    <col min="12306" max="12306" width="0" style="254" hidden="1" customWidth="1"/>
    <col min="12307" max="12307" width="8.7109375" style="254" customWidth="1"/>
    <col min="12308" max="12308" width="0" style="254" hidden="1" customWidth="1"/>
    <col min="12309" max="12544" width="9.140625" style="254"/>
    <col min="12545" max="12546" width="3.28515625" style="254" customWidth="1"/>
    <col min="12547" max="12547" width="4.7109375" style="254" customWidth="1"/>
    <col min="12548" max="12548" width="4.28515625" style="254" customWidth="1"/>
    <col min="12549" max="12549" width="12.7109375" style="254" customWidth="1"/>
    <col min="12550" max="12550" width="2.7109375" style="254" customWidth="1"/>
    <col min="12551" max="12551" width="7.7109375" style="254" customWidth="1"/>
    <col min="12552" max="12552" width="5.85546875" style="254" customWidth="1"/>
    <col min="12553" max="12553" width="1.7109375" style="254" customWidth="1"/>
    <col min="12554" max="12554" width="10.7109375" style="254" customWidth="1"/>
    <col min="12555" max="12555" width="1.7109375" style="254" customWidth="1"/>
    <col min="12556" max="12556" width="10.7109375" style="254" customWidth="1"/>
    <col min="12557" max="12557" width="1.7109375" style="254" customWidth="1"/>
    <col min="12558" max="12558" width="10.7109375" style="254" customWidth="1"/>
    <col min="12559" max="12559" width="1.7109375" style="254" customWidth="1"/>
    <col min="12560" max="12560" width="10.7109375" style="254" customWidth="1"/>
    <col min="12561" max="12561" width="1.7109375" style="254" customWidth="1"/>
    <col min="12562" max="12562" width="0" style="254" hidden="1" customWidth="1"/>
    <col min="12563" max="12563" width="8.7109375" style="254" customWidth="1"/>
    <col min="12564" max="12564" width="0" style="254" hidden="1" customWidth="1"/>
    <col min="12565" max="12800" width="9.140625" style="254"/>
    <col min="12801" max="12802" width="3.28515625" style="254" customWidth="1"/>
    <col min="12803" max="12803" width="4.7109375" style="254" customWidth="1"/>
    <col min="12804" max="12804" width="4.28515625" style="254" customWidth="1"/>
    <col min="12805" max="12805" width="12.7109375" style="254" customWidth="1"/>
    <col min="12806" max="12806" width="2.7109375" style="254" customWidth="1"/>
    <col min="12807" max="12807" width="7.7109375" style="254" customWidth="1"/>
    <col min="12808" max="12808" width="5.85546875" style="254" customWidth="1"/>
    <col min="12809" max="12809" width="1.7109375" style="254" customWidth="1"/>
    <col min="12810" max="12810" width="10.7109375" style="254" customWidth="1"/>
    <col min="12811" max="12811" width="1.7109375" style="254" customWidth="1"/>
    <col min="12812" max="12812" width="10.7109375" style="254" customWidth="1"/>
    <col min="12813" max="12813" width="1.7109375" style="254" customWidth="1"/>
    <col min="12814" max="12814" width="10.7109375" style="254" customWidth="1"/>
    <col min="12815" max="12815" width="1.7109375" style="254" customWidth="1"/>
    <col min="12816" max="12816" width="10.7109375" style="254" customWidth="1"/>
    <col min="12817" max="12817" width="1.7109375" style="254" customWidth="1"/>
    <col min="12818" max="12818" width="0" style="254" hidden="1" customWidth="1"/>
    <col min="12819" max="12819" width="8.7109375" style="254" customWidth="1"/>
    <col min="12820" max="12820" width="0" style="254" hidden="1" customWidth="1"/>
    <col min="12821" max="13056" width="9.140625" style="254"/>
    <col min="13057" max="13058" width="3.28515625" style="254" customWidth="1"/>
    <col min="13059" max="13059" width="4.7109375" style="254" customWidth="1"/>
    <col min="13060" max="13060" width="4.28515625" style="254" customWidth="1"/>
    <col min="13061" max="13061" width="12.7109375" style="254" customWidth="1"/>
    <col min="13062" max="13062" width="2.7109375" style="254" customWidth="1"/>
    <col min="13063" max="13063" width="7.7109375" style="254" customWidth="1"/>
    <col min="13064" max="13064" width="5.85546875" style="254" customWidth="1"/>
    <col min="13065" max="13065" width="1.7109375" style="254" customWidth="1"/>
    <col min="13066" max="13066" width="10.7109375" style="254" customWidth="1"/>
    <col min="13067" max="13067" width="1.7109375" style="254" customWidth="1"/>
    <col min="13068" max="13068" width="10.7109375" style="254" customWidth="1"/>
    <col min="13069" max="13069" width="1.7109375" style="254" customWidth="1"/>
    <col min="13070" max="13070" width="10.7109375" style="254" customWidth="1"/>
    <col min="13071" max="13071" width="1.7109375" style="254" customWidth="1"/>
    <col min="13072" max="13072" width="10.7109375" style="254" customWidth="1"/>
    <col min="13073" max="13073" width="1.7109375" style="254" customWidth="1"/>
    <col min="13074" max="13074" width="0" style="254" hidden="1" customWidth="1"/>
    <col min="13075" max="13075" width="8.7109375" style="254" customWidth="1"/>
    <col min="13076" max="13076" width="0" style="254" hidden="1" customWidth="1"/>
    <col min="13077" max="13312" width="9.140625" style="254"/>
    <col min="13313" max="13314" width="3.28515625" style="254" customWidth="1"/>
    <col min="13315" max="13315" width="4.7109375" style="254" customWidth="1"/>
    <col min="13316" max="13316" width="4.28515625" style="254" customWidth="1"/>
    <col min="13317" max="13317" width="12.7109375" style="254" customWidth="1"/>
    <col min="13318" max="13318" width="2.7109375" style="254" customWidth="1"/>
    <col min="13319" max="13319" width="7.7109375" style="254" customWidth="1"/>
    <col min="13320" max="13320" width="5.85546875" style="254" customWidth="1"/>
    <col min="13321" max="13321" width="1.7109375" style="254" customWidth="1"/>
    <col min="13322" max="13322" width="10.7109375" style="254" customWidth="1"/>
    <col min="13323" max="13323" width="1.7109375" style="254" customWidth="1"/>
    <col min="13324" max="13324" width="10.7109375" style="254" customWidth="1"/>
    <col min="13325" max="13325" width="1.7109375" style="254" customWidth="1"/>
    <col min="13326" max="13326" width="10.7109375" style="254" customWidth="1"/>
    <col min="13327" max="13327" width="1.7109375" style="254" customWidth="1"/>
    <col min="13328" max="13328" width="10.7109375" style="254" customWidth="1"/>
    <col min="13329" max="13329" width="1.7109375" style="254" customWidth="1"/>
    <col min="13330" max="13330" width="0" style="254" hidden="1" customWidth="1"/>
    <col min="13331" max="13331" width="8.7109375" style="254" customWidth="1"/>
    <col min="13332" max="13332" width="0" style="254" hidden="1" customWidth="1"/>
    <col min="13333" max="13568" width="9.140625" style="254"/>
    <col min="13569" max="13570" width="3.28515625" style="254" customWidth="1"/>
    <col min="13571" max="13571" width="4.7109375" style="254" customWidth="1"/>
    <col min="13572" max="13572" width="4.28515625" style="254" customWidth="1"/>
    <col min="13573" max="13573" width="12.7109375" style="254" customWidth="1"/>
    <col min="13574" max="13574" width="2.7109375" style="254" customWidth="1"/>
    <col min="13575" max="13575" width="7.7109375" style="254" customWidth="1"/>
    <col min="13576" max="13576" width="5.85546875" style="254" customWidth="1"/>
    <col min="13577" max="13577" width="1.7109375" style="254" customWidth="1"/>
    <col min="13578" max="13578" width="10.7109375" style="254" customWidth="1"/>
    <col min="13579" max="13579" width="1.7109375" style="254" customWidth="1"/>
    <col min="13580" max="13580" width="10.7109375" style="254" customWidth="1"/>
    <col min="13581" max="13581" width="1.7109375" style="254" customWidth="1"/>
    <col min="13582" max="13582" width="10.7109375" style="254" customWidth="1"/>
    <col min="13583" max="13583" width="1.7109375" style="254" customWidth="1"/>
    <col min="13584" max="13584" width="10.7109375" style="254" customWidth="1"/>
    <col min="13585" max="13585" width="1.7109375" style="254" customWidth="1"/>
    <col min="13586" max="13586" width="0" style="254" hidden="1" customWidth="1"/>
    <col min="13587" max="13587" width="8.7109375" style="254" customWidth="1"/>
    <col min="13588" max="13588" width="0" style="254" hidden="1" customWidth="1"/>
    <col min="13589" max="13824" width="9.140625" style="254"/>
    <col min="13825" max="13826" width="3.28515625" style="254" customWidth="1"/>
    <col min="13827" max="13827" width="4.7109375" style="254" customWidth="1"/>
    <col min="13828" max="13828" width="4.28515625" style="254" customWidth="1"/>
    <col min="13829" max="13829" width="12.7109375" style="254" customWidth="1"/>
    <col min="13830" max="13830" width="2.7109375" style="254" customWidth="1"/>
    <col min="13831" max="13831" width="7.7109375" style="254" customWidth="1"/>
    <col min="13832" max="13832" width="5.85546875" style="254" customWidth="1"/>
    <col min="13833" max="13833" width="1.7109375" style="254" customWidth="1"/>
    <col min="13834" max="13834" width="10.7109375" style="254" customWidth="1"/>
    <col min="13835" max="13835" width="1.7109375" style="254" customWidth="1"/>
    <col min="13836" max="13836" width="10.7109375" style="254" customWidth="1"/>
    <col min="13837" max="13837" width="1.7109375" style="254" customWidth="1"/>
    <col min="13838" max="13838" width="10.7109375" style="254" customWidth="1"/>
    <col min="13839" max="13839" width="1.7109375" style="254" customWidth="1"/>
    <col min="13840" max="13840" width="10.7109375" style="254" customWidth="1"/>
    <col min="13841" max="13841" width="1.7109375" style="254" customWidth="1"/>
    <col min="13842" max="13842" width="0" style="254" hidden="1" customWidth="1"/>
    <col min="13843" max="13843" width="8.7109375" style="254" customWidth="1"/>
    <col min="13844" max="13844" width="0" style="254" hidden="1" customWidth="1"/>
    <col min="13845" max="14080" width="9.140625" style="254"/>
    <col min="14081" max="14082" width="3.28515625" style="254" customWidth="1"/>
    <col min="14083" max="14083" width="4.7109375" style="254" customWidth="1"/>
    <col min="14084" max="14084" width="4.28515625" style="254" customWidth="1"/>
    <col min="14085" max="14085" width="12.7109375" style="254" customWidth="1"/>
    <col min="14086" max="14086" width="2.7109375" style="254" customWidth="1"/>
    <col min="14087" max="14087" width="7.7109375" style="254" customWidth="1"/>
    <col min="14088" max="14088" width="5.85546875" style="254" customWidth="1"/>
    <col min="14089" max="14089" width="1.7109375" style="254" customWidth="1"/>
    <col min="14090" max="14090" width="10.7109375" style="254" customWidth="1"/>
    <col min="14091" max="14091" width="1.7109375" style="254" customWidth="1"/>
    <col min="14092" max="14092" width="10.7109375" style="254" customWidth="1"/>
    <col min="14093" max="14093" width="1.7109375" style="254" customWidth="1"/>
    <col min="14094" max="14094" width="10.7109375" style="254" customWidth="1"/>
    <col min="14095" max="14095" width="1.7109375" style="254" customWidth="1"/>
    <col min="14096" max="14096" width="10.7109375" style="254" customWidth="1"/>
    <col min="14097" max="14097" width="1.7109375" style="254" customWidth="1"/>
    <col min="14098" max="14098" width="0" style="254" hidden="1" customWidth="1"/>
    <col min="14099" max="14099" width="8.7109375" style="254" customWidth="1"/>
    <col min="14100" max="14100" width="0" style="254" hidden="1" customWidth="1"/>
    <col min="14101" max="14336" width="9.140625" style="254"/>
    <col min="14337" max="14338" width="3.28515625" style="254" customWidth="1"/>
    <col min="14339" max="14339" width="4.7109375" style="254" customWidth="1"/>
    <col min="14340" max="14340" width="4.28515625" style="254" customWidth="1"/>
    <col min="14341" max="14341" width="12.7109375" style="254" customWidth="1"/>
    <col min="14342" max="14342" width="2.7109375" style="254" customWidth="1"/>
    <col min="14343" max="14343" width="7.7109375" style="254" customWidth="1"/>
    <col min="14344" max="14344" width="5.85546875" style="254" customWidth="1"/>
    <col min="14345" max="14345" width="1.7109375" style="254" customWidth="1"/>
    <col min="14346" max="14346" width="10.7109375" style="254" customWidth="1"/>
    <col min="14347" max="14347" width="1.7109375" style="254" customWidth="1"/>
    <col min="14348" max="14348" width="10.7109375" style="254" customWidth="1"/>
    <col min="14349" max="14349" width="1.7109375" style="254" customWidth="1"/>
    <col min="14350" max="14350" width="10.7109375" style="254" customWidth="1"/>
    <col min="14351" max="14351" width="1.7109375" style="254" customWidth="1"/>
    <col min="14352" max="14352" width="10.7109375" style="254" customWidth="1"/>
    <col min="14353" max="14353" width="1.7109375" style="254" customWidth="1"/>
    <col min="14354" max="14354" width="0" style="254" hidden="1" customWidth="1"/>
    <col min="14355" max="14355" width="8.7109375" style="254" customWidth="1"/>
    <col min="14356" max="14356" width="0" style="254" hidden="1" customWidth="1"/>
    <col min="14357" max="14592" width="9.140625" style="254"/>
    <col min="14593" max="14594" width="3.28515625" style="254" customWidth="1"/>
    <col min="14595" max="14595" width="4.7109375" style="254" customWidth="1"/>
    <col min="14596" max="14596" width="4.28515625" style="254" customWidth="1"/>
    <col min="14597" max="14597" width="12.7109375" style="254" customWidth="1"/>
    <col min="14598" max="14598" width="2.7109375" style="254" customWidth="1"/>
    <col min="14599" max="14599" width="7.7109375" style="254" customWidth="1"/>
    <col min="14600" max="14600" width="5.85546875" style="254" customWidth="1"/>
    <col min="14601" max="14601" width="1.7109375" style="254" customWidth="1"/>
    <col min="14602" max="14602" width="10.7109375" style="254" customWidth="1"/>
    <col min="14603" max="14603" width="1.7109375" style="254" customWidth="1"/>
    <col min="14604" max="14604" width="10.7109375" style="254" customWidth="1"/>
    <col min="14605" max="14605" width="1.7109375" style="254" customWidth="1"/>
    <col min="14606" max="14606" width="10.7109375" style="254" customWidth="1"/>
    <col min="14607" max="14607" width="1.7109375" style="254" customWidth="1"/>
    <col min="14608" max="14608" width="10.7109375" style="254" customWidth="1"/>
    <col min="14609" max="14609" width="1.7109375" style="254" customWidth="1"/>
    <col min="14610" max="14610" width="0" style="254" hidden="1" customWidth="1"/>
    <col min="14611" max="14611" width="8.7109375" style="254" customWidth="1"/>
    <col min="14612" max="14612" width="0" style="254" hidden="1" customWidth="1"/>
    <col min="14613" max="14848" width="9.140625" style="254"/>
    <col min="14849" max="14850" width="3.28515625" style="254" customWidth="1"/>
    <col min="14851" max="14851" width="4.7109375" style="254" customWidth="1"/>
    <col min="14852" max="14852" width="4.28515625" style="254" customWidth="1"/>
    <col min="14853" max="14853" width="12.7109375" style="254" customWidth="1"/>
    <col min="14854" max="14854" width="2.7109375" style="254" customWidth="1"/>
    <col min="14855" max="14855" width="7.7109375" style="254" customWidth="1"/>
    <col min="14856" max="14856" width="5.85546875" style="254" customWidth="1"/>
    <col min="14857" max="14857" width="1.7109375" style="254" customWidth="1"/>
    <col min="14858" max="14858" width="10.7109375" style="254" customWidth="1"/>
    <col min="14859" max="14859" width="1.7109375" style="254" customWidth="1"/>
    <col min="14860" max="14860" width="10.7109375" style="254" customWidth="1"/>
    <col min="14861" max="14861" width="1.7109375" style="254" customWidth="1"/>
    <col min="14862" max="14862" width="10.7109375" style="254" customWidth="1"/>
    <col min="14863" max="14863" width="1.7109375" style="254" customWidth="1"/>
    <col min="14864" max="14864" width="10.7109375" style="254" customWidth="1"/>
    <col min="14865" max="14865" width="1.7109375" style="254" customWidth="1"/>
    <col min="14866" max="14866" width="0" style="254" hidden="1" customWidth="1"/>
    <col min="14867" max="14867" width="8.7109375" style="254" customWidth="1"/>
    <col min="14868" max="14868" width="0" style="254" hidden="1" customWidth="1"/>
    <col min="14869" max="15104" width="9.140625" style="254"/>
    <col min="15105" max="15106" width="3.28515625" style="254" customWidth="1"/>
    <col min="15107" max="15107" width="4.7109375" style="254" customWidth="1"/>
    <col min="15108" max="15108" width="4.28515625" style="254" customWidth="1"/>
    <col min="15109" max="15109" width="12.7109375" style="254" customWidth="1"/>
    <col min="15110" max="15110" width="2.7109375" style="254" customWidth="1"/>
    <col min="15111" max="15111" width="7.7109375" style="254" customWidth="1"/>
    <col min="15112" max="15112" width="5.85546875" style="254" customWidth="1"/>
    <col min="15113" max="15113" width="1.7109375" style="254" customWidth="1"/>
    <col min="15114" max="15114" width="10.7109375" style="254" customWidth="1"/>
    <col min="15115" max="15115" width="1.7109375" style="254" customWidth="1"/>
    <col min="15116" max="15116" width="10.7109375" style="254" customWidth="1"/>
    <col min="15117" max="15117" width="1.7109375" style="254" customWidth="1"/>
    <col min="15118" max="15118" width="10.7109375" style="254" customWidth="1"/>
    <col min="15119" max="15119" width="1.7109375" style="254" customWidth="1"/>
    <col min="15120" max="15120" width="10.7109375" style="254" customWidth="1"/>
    <col min="15121" max="15121" width="1.7109375" style="254" customWidth="1"/>
    <col min="15122" max="15122" width="0" style="254" hidden="1" customWidth="1"/>
    <col min="15123" max="15123" width="8.7109375" style="254" customWidth="1"/>
    <col min="15124" max="15124" width="0" style="254" hidden="1" customWidth="1"/>
    <col min="15125" max="15360" width="9.140625" style="254"/>
    <col min="15361" max="15362" width="3.28515625" style="254" customWidth="1"/>
    <col min="15363" max="15363" width="4.7109375" style="254" customWidth="1"/>
    <col min="15364" max="15364" width="4.28515625" style="254" customWidth="1"/>
    <col min="15365" max="15365" width="12.7109375" style="254" customWidth="1"/>
    <col min="15366" max="15366" width="2.7109375" style="254" customWidth="1"/>
    <col min="15367" max="15367" width="7.7109375" style="254" customWidth="1"/>
    <col min="15368" max="15368" width="5.85546875" style="254" customWidth="1"/>
    <col min="15369" max="15369" width="1.7109375" style="254" customWidth="1"/>
    <col min="15370" max="15370" width="10.7109375" style="254" customWidth="1"/>
    <col min="15371" max="15371" width="1.7109375" style="254" customWidth="1"/>
    <col min="15372" max="15372" width="10.7109375" style="254" customWidth="1"/>
    <col min="15373" max="15373" width="1.7109375" style="254" customWidth="1"/>
    <col min="15374" max="15374" width="10.7109375" style="254" customWidth="1"/>
    <col min="15375" max="15375" width="1.7109375" style="254" customWidth="1"/>
    <col min="15376" max="15376" width="10.7109375" style="254" customWidth="1"/>
    <col min="15377" max="15377" width="1.7109375" style="254" customWidth="1"/>
    <col min="15378" max="15378" width="0" style="254" hidden="1" customWidth="1"/>
    <col min="15379" max="15379" width="8.7109375" style="254" customWidth="1"/>
    <col min="15380" max="15380" width="0" style="254" hidden="1" customWidth="1"/>
    <col min="15381" max="15616" width="9.140625" style="254"/>
    <col min="15617" max="15618" width="3.28515625" style="254" customWidth="1"/>
    <col min="15619" max="15619" width="4.7109375" style="254" customWidth="1"/>
    <col min="15620" max="15620" width="4.28515625" style="254" customWidth="1"/>
    <col min="15621" max="15621" width="12.7109375" style="254" customWidth="1"/>
    <col min="15622" max="15622" width="2.7109375" style="254" customWidth="1"/>
    <col min="15623" max="15623" width="7.7109375" style="254" customWidth="1"/>
    <col min="15624" max="15624" width="5.85546875" style="254" customWidth="1"/>
    <col min="15625" max="15625" width="1.7109375" style="254" customWidth="1"/>
    <col min="15626" max="15626" width="10.7109375" style="254" customWidth="1"/>
    <col min="15627" max="15627" width="1.7109375" style="254" customWidth="1"/>
    <col min="15628" max="15628" width="10.7109375" style="254" customWidth="1"/>
    <col min="15629" max="15629" width="1.7109375" style="254" customWidth="1"/>
    <col min="15630" max="15630" width="10.7109375" style="254" customWidth="1"/>
    <col min="15631" max="15631" width="1.7109375" style="254" customWidth="1"/>
    <col min="15632" max="15632" width="10.7109375" style="254" customWidth="1"/>
    <col min="15633" max="15633" width="1.7109375" style="254" customWidth="1"/>
    <col min="15634" max="15634" width="0" style="254" hidden="1" customWidth="1"/>
    <col min="15635" max="15635" width="8.7109375" style="254" customWidth="1"/>
    <col min="15636" max="15636" width="0" style="254" hidden="1" customWidth="1"/>
    <col min="15637" max="15872" width="9.140625" style="254"/>
    <col min="15873" max="15874" width="3.28515625" style="254" customWidth="1"/>
    <col min="15875" max="15875" width="4.7109375" style="254" customWidth="1"/>
    <col min="15876" max="15876" width="4.28515625" style="254" customWidth="1"/>
    <col min="15877" max="15877" width="12.7109375" style="254" customWidth="1"/>
    <col min="15878" max="15878" width="2.7109375" style="254" customWidth="1"/>
    <col min="15879" max="15879" width="7.7109375" style="254" customWidth="1"/>
    <col min="15880" max="15880" width="5.85546875" style="254" customWidth="1"/>
    <col min="15881" max="15881" width="1.7109375" style="254" customWidth="1"/>
    <col min="15882" max="15882" width="10.7109375" style="254" customWidth="1"/>
    <col min="15883" max="15883" width="1.7109375" style="254" customWidth="1"/>
    <col min="15884" max="15884" width="10.7109375" style="254" customWidth="1"/>
    <col min="15885" max="15885" width="1.7109375" style="254" customWidth="1"/>
    <col min="15886" max="15886" width="10.7109375" style="254" customWidth="1"/>
    <col min="15887" max="15887" width="1.7109375" style="254" customWidth="1"/>
    <col min="15888" max="15888" width="10.7109375" style="254" customWidth="1"/>
    <col min="15889" max="15889" width="1.7109375" style="254" customWidth="1"/>
    <col min="15890" max="15890" width="0" style="254" hidden="1" customWidth="1"/>
    <col min="15891" max="15891" width="8.7109375" style="254" customWidth="1"/>
    <col min="15892" max="15892" width="0" style="254" hidden="1" customWidth="1"/>
    <col min="15893" max="16128" width="9.140625" style="254"/>
    <col min="16129" max="16130" width="3.28515625" style="254" customWidth="1"/>
    <col min="16131" max="16131" width="4.7109375" style="254" customWidth="1"/>
    <col min="16132" max="16132" width="4.28515625" style="254" customWidth="1"/>
    <col min="16133" max="16133" width="12.7109375" style="254" customWidth="1"/>
    <col min="16134" max="16134" width="2.7109375" style="254" customWidth="1"/>
    <col min="16135" max="16135" width="7.7109375" style="254" customWidth="1"/>
    <col min="16136" max="16136" width="5.85546875" style="254" customWidth="1"/>
    <col min="16137" max="16137" width="1.7109375" style="254" customWidth="1"/>
    <col min="16138" max="16138" width="10.7109375" style="254" customWidth="1"/>
    <col min="16139" max="16139" width="1.7109375" style="254" customWidth="1"/>
    <col min="16140" max="16140" width="10.7109375" style="254" customWidth="1"/>
    <col min="16141" max="16141" width="1.7109375" style="254" customWidth="1"/>
    <col min="16142" max="16142" width="10.7109375" style="254" customWidth="1"/>
    <col min="16143" max="16143" width="1.7109375" style="254" customWidth="1"/>
    <col min="16144" max="16144" width="10.7109375" style="254" customWidth="1"/>
    <col min="16145" max="16145" width="1.7109375" style="254" customWidth="1"/>
    <col min="16146" max="16146" width="0" style="254" hidden="1" customWidth="1"/>
    <col min="16147" max="16147" width="8.7109375" style="254" customWidth="1"/>
    <col min="16148" max="16148" width="0" style="254" hidden="1" customWidth="1"/>
    <col min="16149" max="16384" width="9.140625" style="254"/>
  </cols>
  <sheetData>
    <row r="1" spans="1:20" s="327" customFormat="1" ht="21.75" customHeight="1">
      <c r="A1" s="322">
        <f>'[1]Week SetUp'!$A$6</f>
        <v>0</v>
      </c>
      <c r="B1" s="322"/>
      <c r="C1" s="323"/>
      <c r="D1" s="323"/>
      <c r="E1" s="323"/>
      <c r="F1" s="323"/>
      <c r="G1" s="323"/>
      <c r="H1" s="323"/>
      <c r="I1" s="324"/>
      <c r="J1" s="325"/>
      <c r="K1" s="325"/>
      <c r="L1" s="326"/>
      <c r="M1" s="324"/>
      <c r="N1" s="324" t="s">
        <v>0</v>
      </c>
      <c r="O1" s="324"/>
      <c r="P1" s="323"/>
      <c r="Q1" s="324"/>
    </row>
    <row r="2" spans="1:20" s="332" customFormat="1" ht="44.25" customHeight="1">
      <c r="A2" s="328"/>
      <c r="B2" s="328"/>
      <c r="C2" s="328"/>
      <c r="D2" s="328"/>
      <c r="E2" s="328"/>
      <c r="F2" s="329"/>
      <c r="G2" s="330"/>
      <c r="H2" s="330"/>
      <c r="I2" s="331"/>
      <c r="J2" s="325"/>
      <c r="K2" s="325"/>
      <c r="L2" s="325"/>
      <c r="M2" s="331"/>
      <c r="N2" s="330"/>
      <c r="O2" s="331"/>
      <c r="P2" s="330"/>
      <c r="Q2" s="331"/>
    </row>
    <row r="3" spans="1:20" s="333" customFormat="1" ht="15.75" customHeight="1">
      <c r="A3" s="447" t="s">
        <v>1</v>
      </c>
      <c r="B3" s="447"/>
      <c r="C3" s="447"/>
      <c r="D3" s="447"/>
      <c r="E3" s="466" t="s">
        <v>493</v>
      </c>
      <c r="F3" s="466"/>
      <c r="G3" s="466"/>
      <c r="H3" s="466"/>
      <c r="I3" s="466"/>
      <c r="J3" s="466"/>
      <c r="K3" s="466"/>
      <c r="L3" s="466"/>
      <c r="M3" s="466"/>
      <c r="N3" s="466"/>
      <c r="O3" s="448"/>
      <c r="P3" s="447"/>
      <c r="Q3" s="449" t="s">
        <v>3</v>
      </c>
    </row>
    <row r="4" spans="1:20" s="338" customFormat="1" ht="14.25" customHeight="1" thickBot="1">
      <c r="A4" s="522" t="str">
        <f>'[1]Week SetUp'!$A$10</f>
        <v>13th - 18th December 2014</v>
      </c>
      <c r="B4" s="522"/>
      <c r="C4" s="522"/>
      <c r="D4" s="522"/>
      <c r="E4" s="522"/>
      <c r="F4" s="522"/>
      <c r="G4" s="522"/>
      <c r="H4" s="334"/>
      <c r="I4" s="335"/>
      <c r="J4" s="336">
        <f>'[1]Week SetUp'!$D$10</f>
        <v>0</v>
      </c>
      <c r="K4" s="335"/>
      <c r="L4" s="337">
        <f>'[1]Week SetUp'!$A$12</f>
        <v>0</v>
      </c>
      <c r="M4" s="335"/>
      <c r="N4" s="474"/>
      <c r="O4" s="475"/>
      <c r="P4" s="474"/>
      <c r="Q4" s="476" t="str">
        <f>'[1]Week SetUp'!$E$10</f>
        <v>Lamech Kevin Clarke</v>
      </c>
      <c r="R4" s="478"/>
      <c r="S4" s="478"/>
    </row>
    <row r="5" spans="1:20" s="333" customFormat="1" ht="11.25">
      <c r="A5" s="339"/>
      <c r="B5" s="471" t="s">
        <v>4</v>
      </c>
      <c r="C5" s="471" t="s">
        <v>5</v>
      </c>
      <c r="D5" s="471" t="s">
        <v>6</v>
      </c>
      <c r="E5" s="472" t="s">
        <v>7</v>
      </c>
      <c r="F5" s="472" t="s">
        <v>8</v>
      </c>
      <c r="G5" s="472"/>
      <c r="H5" s="472"/>
      <c r="I5" s="472"/>
      <c r="J5" s="471" t="s">
        <v>9</v>
      </c>
      <c r="K5" s="473"/>
      <c r="L5" s="471" t="s">
        <v>10</v>
      </c>
      <c r="M5" s="473"/>
      <c r="N5" s="471" t="s">
        <v>11</v>
      </c>
      <c r="O5" s="473"/>
      <c r="P5" s="471" t="s">
        <v>12</v>
      </c>
      <c r="Q5" s="477"/>
    </row>
    <row r="6" spans="1:20" s="333" customFormat="1" ht="3.75" customHeight="1" thickBot="1">
      <c r="A6" s="343"/>
      <c r="B6" s="344"/>
      <c r="C6" s="345"/>
      <c r="D6" s="344"/>
      <c r="E6" s="346"/>
      <c r="F6" s="346"/>
      <c r="G6" s="347"/>
      <c r="H6" s="346"/>
      <c r="I6" s="348"/>
      <c r="J6" s="344"/>
      <c r="K6" s="348"/>
      <c r="L6" s="344"/>
      <c r="M6" s="348"/>
      <c r="N6" s="344"/>
      <c r="O6" s="348"/>
      <c r="P6" s="344"/>
      <c r="Q6" s="349"/>
    </row>
    <row r="7" spans="1:20" s="361" customFormat="1" ht="10.5" customHeight="1">
      <c r="A7" s="350">
        <v>1</v>
      </c>
      <c r="B7" s="351">
        <f>IF($D7="","",VLOOKUP($D7,'[1]Boys Si Main Draw Prep'!$A$7:$P$22,15))</f>
        <v>0</v>
      </c>
      <c r="C7" s="351">
        <f>IF($D7="","",VLOOKUP($D7,'[1]Boys Si Main Draw Prep'!$A$7:$P$22,16))</f>
        <v>0</v>
      </c>
      <c r="D7" s="352">
        <v>1</v>
      </c>
      <c r="E7" s="353" t="str">
        <f>UPPER(IF($D7="","",VLOOKUP($D7,'[1]Boys Si Main Draw Prep'!$A$7:$P$22,2)))</f>
        <v>DWARIKA</v>
      </c>
      <c r="F7" s="353" t="str">
        <f>IF($D7="","",VLOOKUP($D7,'[1]Boys Si Main Draw Prep'!$A$7:$P$22,3))</f>
        <v>MARC</v>
      </c>
      <c r="G7" s="353"/>
      <c r="H7" s="353">
        <f>IF($D7="","",VLOOKUP($D7,'[1]Boys Si Main Draw Prep'!$A$7:$P$22,4))</f>
        <v>0</v>
      </c>
      <c r="I7" s="354"/>
      <c r="J7" s="355"/>
      <c r="K7" s="355"/>
      <c r="L7" s="355"/>
      <c r="M7" s="355"/>
      <c r="N7" s="356"/>
      <c r="O7" s="357"/>
      <c r="P7" s="358"/>
      <c r="Q7" s="359"/>
      <c r="R7" s="360"/>
      <c r="T7" s="362" t="str">
        <f>'[1]SetUp Officials'!P21</f>
        <v>Umpire</v>
      </c>
    </row>
    <row r="8" spans="1:20" s="361" customFormat="1" ht="9.6" customHeight="1">
      <c r="A8" s="363"/>
      <c r="B8" s="364"/>
      <c r="C8" s="364"/>
      <c r="D8" s="364"/>
      <c r="E8" s="355"/>
      <c r="F8" s="355"/>
      <c r="G8" s="365"/>
      <c r="H8" s="366" t="s">
        <v>13</v>
      </c>
      <c r="I8" s="367" t="s">
        <v>14</v>
      </c>
      <c r="J8" s="368" t="str">
        <f>UPPER(IF(OR(I8="a",I8="as"),E7,IF(OR(I8="b",I8="bs"),E9,)))</f>
        <v>DWARIKA</v>
      </c>
      <c r="K8" s="368"/>
      <c r="L8" s="355"/>
      <c r="M8" s="355"/>
      <c r="N8" s="356"/>
      <c r="O8" s="357"/>
      <c r="P8" s="358"/>
      <c r="Q8" s="359"/>
      <c r="R8" s="360"/>
      <c r="T8" s="369" t="str">
        <f>'[1]SetUp Officials'!P22</f>
        <v xml:space="preserve"> </v>
      </c>
    </row>
    <row r="9" spans="1:20" s="361" customFormat="1" ht="9.6" customHeight="1">
      <c r="A9" s="363">
        <v>2</v>
      </c>
      <c r="B9" s="351">
        <f>IF($D9="","",VLOOKUP($D9,'[1]Boys Si Main Draw Prep'!$A$7:$P$22,15))</f>
        <v>0</v>
      </c>
      <c r="C9" s="351">
        <f>IF($D9="","",VLOOKUP($D9,'[1]Boys Si Main Draw Prep'!$A$7:$P$22,16))</f>
        <v>0</v>
      </c>
      <c r="D9" s="352">
        <v>9</v>
      </c>
      <c r="E9" s="351" t="str">
        <f>UPPER(IF($D9="","",VLOOKUP($D9,'[1]Boys Si Main Draw Prep'!$A$7:$P$22,2)))</f>
        <v>ALEXIS</v>
      </c>
      <c r="F9" s="351" t="str">
        <f>IF($D9="","",VLOOKUP($D9,'[1]Boys Si Main Draw Prep'!$A$7:$P$22,3))</f>
        <v>JAMAL</v>
      </c>
      <c r="G9" s="351"/>
      <c r="H9" s="351">
        <f>IF($D9="","",VLOOKUP($D9,'[1]Boys Si Main Draw Prep'!$A$7:$P$22,4))</f>
        <v>0</v>
      </c>
      <c r="I9" s="370"/>
      <c r="J9" s="470">
        <v>62</v>
      </c>
      <c r="K9" s="371"/>
      <c r="L9" s="355"/>
      <c r="M9" s="355"/>
      <c r="N9" s="356"/>
      <c r="O9" s="357"/>
      <c r="P9" s="358"/>
      <c r="Q9" s="359"/>
      <c r="R9" s="360"/>
      <c r="T9" s="369" t="str">
        <f>'[1]SetUp Officials'!P23</f>
        <v xml:space="preserve"> </v>
      </c>
    </row>
    <row r="10" spans="1:20" s="361" customFormat="1" ht="9.6" customHeight="1">
      <c r="A10" s="363"/>
      <c r="B10" s="364"/>
      <c r="C10" s="364"/>
      <c r="D10" s="372"/>
      <c r="E10" s="355"/>
      <c r="F10" s="355"/>
      <c r="G10" s="365"/>
      <c r="H10" s="355"/>
      <c r="I10" s="373"/>
      <c r="J10" s="366" t="s">
        <v>13</v>
      </c>
      <c r="K10" s="374" t="s">
        <v>14</v>
      </c>
      <c r="L10" s="368" t="str">
        <f>UPPER(IF(OR(K10="a",K10="as"),J8,IF(OR(K10="b",K10="bs"),J12,)))</f>
        <v>DWARIKA</v>
      </c>
      <c r="M10" s="375"/>
      <c r="N10" s="376"/>
      <c r="O10" s="376"/>
      <c r="P10" s="358"/>
      <c r="Q10" s="359"/>
      <c r="R10" s="360"/>
      <c r="T10" s="369" t="str">
        <f>'[1]SetUp Officials'!P24</f>
        <v xml:space="preserve"> </v>
      </c>
    </row>
    <row r="11" spans="1:20" s="361" customFormat="1" ht="9.6" customHeight="1">
      <c r="A11" s="363">
        <v>3</v>
      </c>
      <c r="B11" s="351">
        <f>IF($D11="","",VLOOKUP($D11,'[1]Boys Si Main Draw Prep'!$A$7:$P$22,15))</f>
        <v>0</v>
      </c>
      <c r="C11" s="351">
        <f>IF($D11="","",VLOOKUP($D11,'[1]Boys Si Main Draw Prep'!$A$7:$P$22,16))</f>
        <v>0</v>
      </c>
      <c r="D11" s="352">
        <v>13</v>
      </c>
      <c r="E11" s="351" t="str">
        <f>UPPER(IF($D11="","",VLOOKUP($D11,'[1]Boys Si Main Draw Prep'!$A$7:$P$22,2)))</f>
        <v>RUSSELL</v>
      </c>
      <c r="F11" s="351" t="str">
        <f>IF($D11="","",VLOOKUP($D11,'[1]Boys Si Main Draw Prep'!$A$7:$P$22,3))</f>
        <v>THOMAS</v>
      </c>
      <c r="G11" s="351"/>
      <c r="H11" s="351">
        <f>IF($D11="","",VLOOKUP($D11,'[1]Boys Si Main Draw Prep'!$A$7:$P$22,4))</f>
        <v>0</v>
      </c>
      <c r="I11" s="354"/>
      <c r="J11" s="355"/>
      <c r="K11" s="377"/>
      <c r="L11" s="470">
        <v>64</v>
      </c>
      <c r="M11" s="378"/>
      <c r="N11" s="376"/>
      <c r="O11" s="376"/>
      <c r="P11" s="358"/>
      <c r="Q11" s="359"/>
      <c r="R11" s="360"/>
      <c r="T11" s="369" t="str">
        <f>'[1]SetUp Officials'!P25</f>
        <v xml:space="preserve"> </v>
      </c>
    </row>
    <row r="12" spans="1:20" s="361" customFormat="1" ht="9.6" customHeight="1">
      <c r="A12" s="363"/>
      <c r="B12" s="364"/>
      <c r="C12" s="364"/>
      <c r="D12" s="372"/>
      <c r="E12" s="355"/>
      <c r="F12" s="355"/>
      <c r="G12" s="365"/>
      <c r="H12" s="366" t="s">
        <v>13</v>
      </c>
      <c r="I12" s="367" t="s">
        <v>17</v>
      </c>
      <c r="J12" s="368" t="str">
        <f>UPPER(IF(OR(I12="a",I12="as"),E11,IF(OR(I12="b",I12="bs"),E13,)))</f>
        <v>JACOB</v>
      </c>
      <c r="K12" s="379"/>
      <c r="L12" s="355"/>
      <c r="M12" s="378"/>
      <c r="N12" s="376"/>
      <c r="O12" s="376"/>
      <c r="P12" s="358"/>
      <c r="Q12" s="359"/>
      <c r="R12" s="360"/>
      <c r="T12" s="369" t="str">
        <f>'[1]SetUp Officials'!P26</f>
        <v xml:space="preserve"> </v>
      </c>
    </row>
    <row r="13" spans="1:20" s="361" customFormat="1" ht="9.6" customHeight="1">
      <c r="A13" s="363">
        <v>4</v>
      </c>
      <c r="B13" s="351">
        <f>IF($D13="","",VLOOKUP($D13,'[1]Boys Si Main Draw Prep'!$A$7:$P$22,15))</f>
        <v>0</v>
      </c>
      <c r="C13" s="351">
        <f>IF($D13="","",VLOOKUP($D13,'[1]Boys Si Main Draw Prep'!$A$7:$P$22,16))</f>
        <v>0</v>
      </c>
      <c r="D13" s="352">
        <v>11</v>
      </c>
      <c r="E13" s="351" t="str">
        <f>UPPER(IF($D13="","",VLOOKUP($D13,'[1]Boys Si Main Draw Prep'!$A$7:$P$22,2)))</f>
        <v>JACOB</v>
      </c>
      <c r="F13" s="351" t="str">
        <f>IF($D13="","",VLOOKUP($D13,'[1]Boys Si Main Draw Prep'!$A$7:$P$22,3))</f>
        <v>ADRIAN</v>
      </c>
      <c r="G13" s="351"/>
      <c r="H13" s="351">
        <f>IF($D13="","",VLOOKUP($D13,'[1]Boys Si Main Draw Prep'!$A$7:$P$22,4))</f>
        <v>0</v>
      </c>
      <c r="I13" s="380"/>
      <c r="J13" s="470">
        <v>63</v>
      </c>
      <c r="K13" s="355"/>
      <c r="L13" s="355"/>
      <c r="M13" s="378"/>
      <c r="N13" s="376"/>
      <c r="O13" s="376"/>
      <c r="P13" s="358"/>
      <c r="Q13" s="359"/>
      <c r="R13" s="360"/>
      <c r="T13" s="369" t="str">
        <f>'[1]SetUp Officials'!P27</f>
        <v xml:space="preserve"> </v>
      </c>
    </row>
    <row r="14" spans="1:20" s="361" customFormat="1" ht="9.6" customHeight="1">
      <c r="A14" s="363"/>
      <c r="B14" s="364"/>
      <c r="C14" s="364"/>
      <c r="D14" s="372"/>
      <c r="E14" s="355"/>
      <c r="F14" s="355"/>
      <c r="G14" s="365"/>
      <c r="H14" s="381"/>
      <c r="I14" s="373"/>
      <c r="J14" s="355"/>
      <c r="K14" s="355"/>
      <c r="L14" s="366" t="s">
        <v>13</v>
      </c>
      <c r="M14" s="374" t="s">
        <v>14</v>
      </c>
      <c r="N14" s="368" t="str">
        <f>UPPER(IF(OR(M14="a",M14="as"),L10,IF(OR(M14="b",M14="bs"),L18,)))</f>
        <v>DWARIKA</v>
      </c>
      <c r="O14" s="375"/>
      <c r="P14" s="358"/>
      <c r="Q14" s="359"/>
      <c r="R14" s="360"/>
      <c r="T14" s="369" t="str">
        <f>'[1]SetUp Officials'!P28</f>
        <v xml:space="preserve"> </v>
      </c>
    </row>
    <row r="15" spans="1:20" s="361" customFormat="1" ht="9.6" customHeight="1">
      <c r="A15" s="350">
        <v>5</v>
      </c>
      <c r="B15" s="351">
        <f>IF($D15="","",VLOOKUP($D15,'[1]Boys Si Main Draw Prep'!$A$7:$P$22,15))</f>
        <v>0</v>
      </c>
      <c r="C15" s="351">
        <f>IF($D15="","",VLOOKUP($D15,'[1]Boys Si Main Draw Prep'!$A$7:$P$22,16))</f>
        <v>0</v>
      </c>
      <c r="D15" s="352">
        <v>4</v>
      </c>
      <c r="E15" s="353" t="str">
        <f>UPPER(IF($D15="","",VLOOKUP($D15,'[1]Boys Si Main Draw Prep'!$A$7:$P$22,2)))</f>
        <v>CHIN</v>
      </c>
      <c r="F15" s="353" t="str">
        <f>IF($D15="","",VLOOKUP($D15,'[1]Boys Si Main Draw Prep'!$A$7:$P$22,3))</f>
        <v>ALEX</v>
      </c>
      <c r="G15" s="353"/>
      <c r="H15" s="353">
        <f>IF($D15="","",VLOOKUP($D15,'[1]Boys Si Main Draw Prep'!$A$7:$P$22,4))</f>
        <v>0</v>
      </c>
      <c r="I15" s="382"/>
      <c r="J15" s="355"/>
      <c r="K15" s="355"/>
      <c r="L15" s="355"/>
      <c r="M15" s="378"/>
      <c r="N15" s="470">
        <v>64</v>
      </c>
      <c r="O15" s="378"/>
      <c r="P15" s="358"/>
      <c r="Q15" s="359"/>
      <c r="R15" s="360"/>
      <c r="T15" s="369" t="str">
        <f>'[1]SetUp Officials'!P29</f>
        <v xml:space="preserve"> </v>
      </c>
    </row>
    <row r="16" spans="1:20" s="361" customFormat="1" ht="9.6" customHeight="1" thickBot="1">
      <c r="A16" s="363"/>
      <c r="B16" s="364"/>
      <c r="C16" s="364"/>
      <c r="D16" s="372"/>
      <c r="E16" s="355"/>
      <c r="F16" s="355"/>
      <c r="G16" s="365"/>
      <c r="H16" s="366" t="s">
        <v>13</v>
      </c>
      <c r="I16" s="367" t="s">
        <v>17</v>
      </c>
      <c r="J16" s="368" t="str">
        <f>UPPER(IF(OR(I16="a",I16="as"),E15,IF(OR(I16="b",I16="bs"),E17,)))</f>
        <v>JEARY</v>
      </c>
      <c r="K16" s="368"/>
      <c r="L16" s="355"/>
      <c r="M16" s="378"/>
      <c r="N16" s="376"/>
      <c r="O16" s="378"/>
      <c r="P16" s="358"/>
      <c r="Q16" s="359"/>
      <c r="R16" s="360"/>
      <c r="T16" s="383" t="str">
        <f>'[1]SetUp Officials'!P30</f>
        <v>None</v>
      </c>
    </row>
    <row r="17" spans="1:18" s="361" customFormat="1" ht="9.6" customHeight="1">
      <c r="A17" s="363">
        <v>6</v>
      </c>
      <c r="B17" s="351">
        <f>IF($D17="","",VLOOKUP($D17,'[1]Boys Si Main Draw Prep'!$A$7:$P$22,15))</f>
        <v>0</v>
      </c>
      <c r="C17" s="351">
        <f>IF($D17="","",VLOOKUP($D17,'[1]Boys Si Main Draw Prep'!$A$7:$P$22,16))</f>
        <v>0</v>
      </c>
      <c r="D17" s="352">
        <v>14</v>
      </c>
      <c r="E17" s="351" t="str">
        <f>UPPER(IF($D17="","",VLOOKUP($D17,'[1]Boys Si Main Draw Prep'!$A$7:$P$22,2)))</f>
        <v>JEARY</v>
      </c>
      <c r="F17" s="351" t="str">
        <f>IF($D17="","",VLOOKUP($D17,'[1]Boys Si Main Draw Prep'!$A$7:$P$22,3))</f>
        <v>DANIEL</v>
      </c>
      <c r="G17" s="351"/>
      <c r="H17" s="351">
        <f>IF($D17="","",VLOOKUP($D17,'[1]Boys Si Main Draw Prep'!$A$7:$P$22,4))</f>
        <v>0</v>
      </c>
      <c r="I17" s="370"/>
      <c r="J17" s="470">
        <v>62</v>
      </c>
      <c r="K17" s="371"/>
      <c r="L17" s="355"/>
      <c r="M17" s="378"/>
      <c r="N17" s="376"/>
      <c r="O17" s="378"/>
      <c r="P17" s="358"/>
      <c r="Q17" s="359"/>
      <c r="R17" s="360"/>
    </row>
    <row r="18" spans="1:18" s="361" customFormat="1" ht="9.6" customHeight="1">
      <c r="A18" s="363"/>
      <c r="B18" s="364"/>
      <c r="C18" s="364"/>
      <c r="D18" s="372"/>
      <c r="E18" s="355"/>
      <c r="F18" s="355"/>
      <c r="G18" s="365"/>
      <c r="H18" s="355"/>
      <c r="I18" s="373"/>
      <c r="J18" s="366" t="s">
        <v>13</v>
      </c>
      <c r="K18" s="374" t="s">
        <v>14</v>
      </c>
      <c r="L18" s="368" t="str">
        <f>UPPER(IF(OR(K18="a",K18="as"),J16,IF(OR(K18="b",K18="bs"),J20,)))</f>
        <v>JEARY</v>
      </c>
      <c r="M18" s="384"/>
      <c r="N18" s="376"/>
      <c r="O18" s="378"/>
      <c r="P18" s="358"/>
      <c r="Q18" s="359"/>
      <c r="R18" s="360"/>
    </row>
    <row r="19" spans="1:18" s="361" customFormat="1" ht="9.6" customHeight="1">
      <c r="A19" s="363">
        <v>7</v>
      </c>
      <c r="B19" s="351">
        <f>IF($D19="","",VLOOKUP($D19,'[1]Boys Si Main Draw Prep'!$A$7:$P$22,15))</f>
        <v>0</v>
      </c>
      <c r="C19" s="351">
        <f>IF($D19="","",VLOOKUP($D19,'[1]Boys Si Main Draw Prep'!$A$7:$P$22,16))</f>
        <v>0</v>
      </c>
      <c r="D19" s="352">
        <v>6</v>
      </c>
      <c r="E19" s="351" t="str">
        <f>UPPER(IF($D19="","",VLOOKUP($D19,'[1]Boys Si Main Draw Prep'!$A$7:$P$22,2)))</f>
        <v>HART</v>
      </c>
      <c r="F19" s="351" t="str">
        <f>IF($D19="","",VLOOKUP($D19,'[1]Boys Si Main Draw Prep'!$A$7:$P$22,3))</f>
        <v>TYLAR</v>
      </c>
      <c r="G19" s="351"/>
      <c r="H19" s="351">
        <f>IF($D19="","",VLOOKUP($D19,'[1]Boys Si Main Draw Prep'!$A$7:$P$22,4))</f>
        <v>0</v>
      </c>
      <c r="I19" s="354"/>
      <c r="J19" s="355"/>
      <c r="K19" s="377"/>
      <c r="L19" s="470">
        <v>63</v>
      </c>
      <c r="M19" s="376"/>
      <c r="N19" s="376"/>
      <c r="O19" s="378"/>
      <c r="P19" s="358"/>
      <c r="Q19" s="359"/>
      <c r="R19" s="360"/>
    </row>
    <row r="20" spans="1:18" s="361" customFormat="1" ht="9.6" customHeight="1">
      <c r="A20" s="363"/>
      <c r="B20" s="364"/>
      <c r="C20" s="364"/>
      <c r="D20" s="364"/>
      <c r="E20" s="355"/>
      <c r="F20" s="355"/>
      <c r="G20" s="365"/>
      <c r="H20" s="366" t="s">
        <v>13</v>
      </c>
      <c r="I20" s="367" t="s">
        <v>18</v>
      </c>
      <c r="J20" s="368" t="str">
        <f>UPPER(IF(OR(I20="a",I20="as"),E19,IF(OR(I20="b",I20="bs"),E21,)))</f>
        <v>HART</v>
      </c>
      <c r="K20" s="379"/>
      <c r="L20" s="355"/>
      <c r="M20" s="376"/>
      <c r="N20" s="376"/>
      <c r="O20" s="378"/>
      <c r="P20" s="358"/>
      <c r="Q20" s="359"/>
      <c r="R20" s="360"/>
    </row>
    <row r="21" spans="1:18" s="361" customFormat="1" ht="9.6" customHeight="1">
      <c r="A21" s="363">
        <v>8</v>
      </c>
      <c r="B21" s="351">
        <f>IF($D21="","",VLOOKUP($D21,'[1]Boys Si Main Draw Prep'!$A$7:$P$22,15))</f>
        <v>0</v>
      </c>
      <c r="C21" s="351">
        <f>IF($D21="","",VLOOKUP($D21,'[1]Boys Si Main Draw Prep'!$A$7:$P$22,16))</f>
        <v>0</v>
      </c>
      <c r="D21" s="352">
        <v>5</v>
      </c>
      <c r="E21" s="351" t="str">
        <f>UPPER(IF($D21="","",VLOOKUP($D21,'[1]Boys Si Main Draw Prep'!$A$7:$P$22,2)))</f>
        <v>DOBSON</v>
      </c>
      <c r="F21" s="351" t="str">
        <f>IF($D21="","",VLOOKUP($D21,'[1]Boys Si Main Draw Prep'!$A$7:$P$22,3))</f>
        <v>JESSE</v>
      </c>
      <c r="G21" s="351"/>
      <c r="H21" s="351">
        <f>IF($D21="","",VLOOKUP($D21,'[1]Boys Si Main Draw Prep'!$A$7:$P$22,4))</f>
        <v>0</v>
      </c>
      <c r="I21" s="380"/>
      <c r="J21" s="470">
        <v>62</v>
      </c>
      <c r="K21" s="355"/>
      <c r="L21" s="355"/>
      <c r="M21" s="376"/>
      <c r="N21" s="376"/>
      <c r="O21" s="378"/>
      <c r="P21" s="358"/>
      <c r="Q21" s="359"/>
      <c r="R21" s="360"/>
    </row>
    <row r="22" spans="1:18" s="361" customFormat="1" ht="9.6" customHeight="1">
      <c r="A22" s="363"/>
      <c r="B22" s="364"/>
      <c r="C22" s="364"/>
      <c r="D22" s="364"/>
      <c r="E22" s="381"/>
      <c r="F22" s="381"/>
      <c r="G22" s="385"/>
      <c r="H22" s="381"/>
      <c r="I22" s="373"/>
      <c r="J22" s="355"/>
      <c r="K22" s="355"/>
      <c r="L22" s="355"/>
      <c r="M22" s="376"/>
      <c r="N22" s="366" t="s">
        <v>13</v>
      </c>
      <c r="O22" s="374" t="s">
        <v>17</v>
      </c>
      <c r="P22" s="368" t="str">
        <f>UPPER(IF(OR(O22="a",O22="as"),N14,IF(OR(O22="b",O22="bs"),N30,)))</f>
        <v>BYNG</v>
      </c>
      <c r="Q22" s="375"/>
      <c r="R22" s="360"/>
    </row>
    <row r="23" spans="1:18" s="361" customFormat="1" ht="9.6" customHeight="1">
      <c r="A23" s="363">
        <v>9</v>
      </c>
      <c r="B23" s="351">
        <f>IF($D23="","",VLOOKUP($D23,'[1]Boys Si Main Draw Prep'!$A$7:$P$22,15))</f>
        <v>0</v>
      </c>
      <c r="C23" s="351">
        <f>IF($D23="","",VLOOKUP($D23,'[1]Boys Si Main Draw Prep'!$A$7:$P$22,16))</f>
        <v>0</v>
      </c>
      <c r="D23" s="352">
        <v>15</v>
      </c>
      <c r="E23" s="351" t="str">
        <f>UPPER(IF($D23="","",VLOOKUP($D23,'[1]Boys Si Main Draw Prep'!$A$7:$P$22,2)))</f>
        <v>SABGA</v>
      </c>
      <c r="F23" s="351" t="str">
        <f>IF($D23="","",VLOOKUP($D23,'[1]Boys Si Main Draw Prep'!$A$7:$P$22,3))</f>
        <v>JONATHAN</v>
      </c>
      <c r="G23" s="351"/>
      <c r="H23" s="351">
        <f>IF($D23="","",VLOOKUP($D23,'[1]Boys Si Main Draw Prep'!$A$7:$P$22,4))</f>
        <v>0</v>
      </c>
      <c r="I23" s="354"/>
      <c r="J23" s="355"/>
      <c r="K23" s="355"/>
      <c r="L23" s="355"/>
      <c r="M23" s="376"/>
      <c r="N23" s="355"/>
      <c r="O23" s="378"/>
      <c r="P23" s="470" t="s">
        <v>58</v>
      </c>
      <c r="Q23" s="376"/>
      <c r="R23" s="360"/>
    </row>
    <row r="24" spans="1:18" s="361" customFormat="1" ht="9.6" customHeight="1">
      <c r="A24" s="363"/>
      <c r="B24" s="364"/>
      <c r="C24" s="364"/>
      <c r="D24" s="364"/>
      <c r="E24" s="355"/>
      <c r="F24" s="355"/>
      <c r="G24" s="365"/>
      <c r="H24" s="366" t="s">
        <v>13</v>
      </c>
      <c r="I24" s="367" t="s">
        <v>18</v>
      </c>
      <c r="J24" s="368" t="str">
        <f>UPPER(IF(OR(I24="a",I24="as"),E23,IF(OR(I24="b",I24="bs"),E25,)))</f>
        <v>SABGA</v>
      </c>
      <c r="K24" s="368"/>
      <c r="L24" s="355"/>
      <c r="M24" s="376"/>
      <c r="N24" s="376"/>
      <c r="O24" s="378"/>
      <c r="P24" s="358"/>
      <c r="Q24" s="359"/>
      <c r="R24" s="360"/>
    </row>
    <row r="25" spans="1:18" s="361" customFormat="1" ht="9.6" customHeight="1">
      <c r="A25" s="363">
        <v>10</v>
      </c>
      <c r="B25" s="351">
        <f>IF($D25="","",VLOOKUP($D25,'[1]Boys Si Main Draw Prep'!$A$7:$P$22,15))</f>
        <v>0</v>
      </c>
      <c r="C25" s="351">
        <f>IF($D25="","",VLOOKUP($D25,'[1]Boys Si Main Draw Prep'!$A$7:$P$22,16))</f>
        <v>0</v>
      </c>
      <c r="D25" s="352">
        <v>8</v>
      </c>
      <c r="E25" s="351" t="str">
        <f>UPPER(IF($D25="","",VLOOKUP($D25,'[1]Boys Si Main Draw Prep'!$A$7:$P$22,2)))</f>
        <v>CAMPBELL-SMITH</v>
      </c>
      <c r="F25" s="351" t="str">
        <f>IF($D25="","",VLOOKUP($D25,'[1]Boys Si Main Draw Prep'!$A$7:$P$22,3))</f>
        <v>YESHOWAH</v>
      </c>
      <c r="G25" s="351"/>
      <c r="H25" s="351">
        <f>IF($D25="","",VLOOKUP($D25,'[1]Boys Si Main Draw Prep'!$A$7:$P$22,4))</f>
        <v>0</v>
      </c>
      <c r="I25" s="370"/>
      <c r="J25" s="470">
        <v>61</v>
      </c>
      <c r="K25" s="371"/>
      <c r="L25" s="355"/>
      <c r="M25" s="376"/>
      <c r="N25" s="376"/>
      <c r="O25" s="378"/>
      <c r="P25" s="358"/>
      <c r="Q25" s="359"/>
      <c r="R25" s="360"/>
    </row>
    <row r="26" spans="1:18" s="361" customFormat="1" ht="9.6" customHeight="1">
      <c r="A26" s="363"/>
      <c r="B26" s="364"/>
      <c r="C26" s="364"/>
      <c r="D26" s="372"/>
      <c r="E26" s="355"/>
      <c r="F26" s="355"/>
      <c r="G26" s="365"/>
      <c r="H26" s="355"/>
      <c r="I26" s="373"/>
      <c r="J26" s="366" t="s">
        <v>13</v>
      </c>
      <c r="K26" s="374" t="s">
        <v>17</v>
      </c>
      <c r="L26" s="368" t="str">
        <f>UPPER(IF(OR(K26="a",K26="as"),J24,IF(OR(K26="b",K26="bs"),J28,)))</f>
        <v>BYNG</v>
      </c>
      <c r="M26" s="375"/>
      <c r="N26" s="376"/>
      <c r="O26" s="378"/>
      <c r="P26" s="358"/>
      <c r="Q26" s="359"/>
      <c r="R26" s="360"/>
    </row>
    <row r="27" spans="1:18" s="361" customFormat="1" ht="9.6" customHeight="1">
      <c r="A27" s="363">
        <v>11</v>
      </c>
      <c r="B27" s="351">
        <f>IF($D27="","",VLOOKUP($D27,'[1]Boys Si Main Draw Prep'!$A$7:$P$22,15))</f>
        <v>0</v>
      </c>
      <c r="C27" s="351">
        <f>IF($D27="","",VLOOKUP($D27,'[1]Boys Si Main Draw Prep'!$A$7:$P$22,16))</f>
        <v>0</v>
      </c>
      <c r="D27" s="352">
        <v>7</v>
      </c>
      <c r="E27" s="351" t="str">
        <f>UPPER(IF($D27="","",VLOOKUP($D27,'[1]Boys Si Main Draw Prep'!$A$7:$P$22,2)))</f>
        <v>BYNG</v>
      </c>
      <c r="F27" s="351" t="str">
        <f>IF($D27="","",VLOOKUP($D27,'[1]Boys Si Main Draw Prep'!$A$7:$P$22,3))</f>
        <v>SEBASTIEN</v>
      </c>
      <c r="G27" s="351"/>
      <c r="H27" s="351">
        <f>IF($D27="","",VLOOKUP($D27,'[1]Boys Si Main Draw Prep'!$A$7:$P$22,4))</f>
        <v>0</v>
      </c>
      <c r="I27" s="354"/>
      <c r="J27" s="355"/>
      <c r="K27" s="377"/>
      <c r="L27" s="470">
        <v>61</v>
      </c>
      <c r="M27" s="378"/>
      <c r="N27" s="376"/>
      <c r="O27" s="378"/>
      <c r="P27" s="358"/>
      <c r="Q27" s="359"/>
      <c r="R27" s="360"/>
    </row>
    <row r="28" spans="1:18" s="361" customFormat="1" ht="9.6" customHeight="1">
      <c r="A28" s="350"/>
      <c r="B28" s="364"/>
      <c r="C28" s="364"/>
      <c r="D28" s="372"/>
      <c r="E28" s="355"/>
      <c r="F28" s="355"/>
      <c r="G28" s="365"/>
      <c r="H28" s="366" t="s">
        <v>13</v>
      </c>
      <c r="I28" s="367" t="s">
        <v>18</v>
      </c>
      <c r="J28" s="368" t="str">
        <f>UPPER(IF(OR(I28="a",I28="as"),E27,IF(OR(I28="b",I28="bs"),E29,)))</f>
        <v>BYNG</v>
      </c>
      <c r="K28" s="379"/>
      <c r="L28" s="355"/>
      <c r="M28" s="378"/>
      <c r="N28" s="376"/>
      <c r="O28" s="378"/>
      <c r="P28" s="358"/>
      <c r="Q28" s="359"/>
      <c r="R28" s="360"/>
    </row>
    <row r="29" spans="1:18" s="361" customFormat="1" ht="9.6" customHeight="1">
      <c r="A29" s="350">
        <v>12</v>
      </c>
      <c r="B29" s="351">
        <f>IF($D29="","",VLOOKUP($D29,'[1]Boys Si Main Draw Prep'!$A$7:$P$22,15))</f>
        <v>0</v>
      </c>
      <c r="C29" s="351">
        <f>IF($D29="","",VLOOKUP($D29,'[1]Boys Si Main Draw Prep'!$A$7:$P$22,16))</f>
        <v>0</v>
      </c>
      <c r="D29" s="352">
        <v>3</v>
      </c>
      <c r="E29" s="353" t="str">
        <f>UPPER(IF($D29="","",VLOOKUP($D29,'[1]Boys Si Main Draw Prep'!$A$7:$P$22,2)))</f>
        <v>PANTON</v>
      </c>
      <c r="F29" s="353" t="str">
        <f>IF($D29="","",VLOOKUP($D29,'[1]Boys Si Main Draw Prep'!$A$7:$P$22,3))</f>
        <v>AILAN</v>
      </c>
      <c r="G29" s="353"/>
      <c r="H29" s="353">
        <f>IF($D29="","",VLOOKUP($D29,'[1]Boys Si Main Draw Prep'!$A$7:$P$22,4))</f>
        <v>0</v>
      </c>
      <c r="I29" s="380"/>
      <c r="J29" s="470">
        <v>63</v>
      </c>
      <c r="K29" s="355"/>
      <c r="L29" s="355"/>
      <c r="M29" s="378"/>
      <c r="N29" s="376"/>
      <c r="O29" s="378"/>
      <c r="P29" s="358"/>
      <c r="Q29" s="359"/>
      <c r="R29" s="360"/>
    </row>
    <row r="30" spans="1:18" s="361" customFormat="1" ht="9.6" customHeight="1">
      <c r="A30" s="363"/>
      <c r="B30" s="364"/>
      <c r="C30" s="364"/>
      <c r="D30" s="372"/>
      <c r="E30" s="355"/>
      <c r="F30" s="355"/>
      <c r="G30" s="365"/>
      <c r="H30" s="381"/>
      <c r="I30" s="373"/>
      <c r="J30" s="355"/>
      <c r="K30" s="355"/>
      <c r="L30" s="366" t="s">
        <v>13</v>
      </c>
      <c r="M30" s="374" t="s">
        <v>18</v>
      </c>
      <c r="N30" s="368" t="str">
        <f>UPPER(IF(OR(M30="a",M30="as"),L26,IF(OR(M30="b",M30="bs"),L34,)))</f>
        <v>BYNG</v>
      </c>
      <c r="O30" s="384"/>
      <c r="P30" s="358"/>
      <c r="Q30" s="359"/>
      <c r="R30" s="360"/>
    </row>
    <row r="31" spans="1:18" s="361" customFormat="1" ht="9.6" customHeight="1">
      <c r="A31" s="363">
        <v>13</v>
      </c>
      <c r="B31" s="351">
        <f>IF($D31="","",VLOOKUP($D31,'[1]Boys Si Main Draw Prep'!$A$7:$P$22,15))</f>
        <v>0</v>
      </c>
      <c r="C31" s="351">
        <f>IF($D31="","",VLOOKUP($D31,'[1]Boys Si Main Draw Prep'!$A$7:$P$22,16))</f>
        <v>0</v>
      </c>
      <c r="D31" s="352">
        <v>12</v>
      </c>
      <c r="E31" s="351" t="str">
        <f>UPPER(IF($D31="","",VLOOKUP($D31,'[1]Boys Si Main Draw Prep'!$A$7:$P$22,2)))</f>
        <v>GIBBON</v>
      </c>
      <c r="F31" s="351" t="str">
        <f>IF($D31="","",VLOOKUP($D31,'[1]Boys Si Main Draw Prep'!$A$7:$P$22,3))</f>
        <v>ETHAN</v>
      </c>
      <c r="G31" s="351"/>
      <c r="H31" s="351">
        <f>IF($D31="","",VLOOKUP($D31,'[1]Boys Si Main Draw Prep'!$A$7:$P$22,4))</f>
        <v>0</v>
      </c>
      <c r="I31" s="382"/>
      <c r="J31" s="355"/>
      <c r="K31" s="355"/>
      <c r="L31" s="355"/>
      <c r="M31" s="378"/>
      <c r="N31" s="470">
        <v>60</v>
      </c>
      <c r="O31" s="376"/>
      <c r="P31" s="358"/>
      <c r="Q31" s="359"/>
      <c r="R31" s="360"/>
    </row>
    <row r="32" spans="1:18" s="361" customFormat="1" ht="9.6" customHeight="1">
      <c r="A32" s="363"/>
      <c r="B32" s="364"/>
      <c r="C32" s="364"/>
      <c r="D32" s="372"/>
      <c r="E32" s="355"/>
      <c r="F32" s="355"/>
      <c r="G32" s="365"/>
      <c r="H32" s="366" t="s">
        <v>13</v>
      </c>
      <c r="I32" s="367" t="s">
        <v>17</v>
      </c>
      <c r="J32" s="368" t="str">
        <f>UPPER(IF(OR(I32="a",I32="as"),E31,IF(OR(I32="b",I32="bs"),E33,)))</f>
        <v>BYNG</v>
      </c>
      <c r="K32" s="368"/>
      <c r="L32" s="355"/>
      <c r="M32" s="378"/>
      <c r="N32" s="376"/>
      <c r="O32" s="376"/>
      <c r="P32" s="358"/>
      <c r="Q32" s="359"/>
      <c r="R32" s="360"/>
    </row>
    <row r="33" spans="1:18" s="361" customFormat="1" ht="9.6" customHeight="1">
      <c r="A33" s="363">
        <v>14</v>
      </c>
      <c r="B33" s="351">
        <f>IF($D33="","",VLOOKUP($D33,'[1]Boys Si Main Draw Prep'!$A$7:$P$22,15))</f>
        <v>0</v>
      </c>
      <c r="C33" s="351">
        <f>IF($D33="","",VLOOKUP($D33,'[1]Boys Si Main Draw Prep'!$A$7:$P$22,16))</f>
        <v>0</v>
      </c>
      <c r="D33" s="352">
        <v>10</v>
      </c>
      <c r="E33" s="351" t="str">
        <f>UPPER(IF($D33="","",VLOOKUP($D33,'[1]Boys Si Main Draw Prep'!$A$7:$P$22,2)))</f>
        <v>BYNG</v>
      </c>
      <c r="F33" s="351" t="str">
        <f>IF($D33="","",VLOOKUP($D33,'[1]Boys Si Main Draw Prep'!$A$7:$P$22,3))</f>
        <v>ZACHERY</v>
      </c>
      <c r="G33" s="351"/>
      <c r="H33" s="351">
        <f>IF($D33="","",VLOOKUP($D33,'[1]Boys Si Main Draw Prep'!$A$7:$P$22,4))</f>
        <v>0</v>
      </c>
      <c r="I33" s="370"/>
      <c r="J33" s="470">
        <v>64</v>
      </c>
      <c r="K33" s="371"/>
      <c r="L33" s="355"/>
      <c r="M33" s="378"/>
      <c r="N33" s="376"/>
      <c r="O33" s="376"/>
      <c r="P33" s="358"/>
      <c r="Q33" s="359"/>
      <c r="R33" s="360"/>
    </row>
    <row r="34" spans="1:18" s="361" customFormat="1" ht="9.6" customHeight="1">
      <c r="A34" s="363"/>
      <c r="B34" s="364"/>
      <c r="C34" s="364"/>
      <c r="D34" s="372"/>
      <c r="E34" s="355"/>
      <c r="F34" s="355"/>
      <c r="G34" s="365"/>
      <c r="H34" s="355"/>
      <c r="I34" s="373"/>
      <c r="J34" s="366" t="s">
        <v>13</v>
      </c>
      <c r="K34" s="374" t="s">
        <v>20</v>
      </c>
      <c r="L34" s="368" t="str">
        <f>UPPER(IF(OR(K34="a",K34="as"),J32,IF(OR(K34="b",K34="bs"),J36,)))</f>
        <v>SYLVESTER</v>
      </c>
      <c r="M34" s="384"/>
      <c r="N34" s="376"/>
      <c r="O34" s="376"/>
      <c r="P34" s="358"/>
      <c r="Q34" s="359"/>
      <c r="R34" s="360"/>
    </row>
    <row r="35" spans="1:18" s="361" customFormat="1" ht="9.6" customHeight="1">
      <c r="A35" s="363">
        <v>15</v>
      </c>
      <c r="B35" s="351">
        <f>IF($D35="","",VLOOKUP($D35,'[1]Boys Si Main Draw Prep'!$A$7:$P$22,15))</f>
        <v>0</v>
      </c>
      <c r="C35" s="351">
        <f>IF($D35="","",VLOOKUP($D35,'[1]Boys Si Main Draw Prep'!$A$7:$P$22,16))</f>
        <v>0</v>
      </c>
      <c r="D35" s="352">
        <v>16</v>
      </c>
      <c r="E35" s="351" t="str">
        <f>UPPER(IF($D35="","",VLOOKUP($D35,'[1]Boys Si Main Draw Prep'!$A$7:$P$22,2)))</f>
        <v>SHARMA</v>
      </c>
      <c r="F35" s="351" t="str">
        <f>IF($D35="","",VLOOKUP($D35,'[1]Boys Si Main Draw Prep'!$A$7:$P$22,3))</f>
        <v>RAJESH</v>
      </c>
      <c r="G35" s="351"/>
      <c r="H35" s="351">
        <f>IF($D35="","",VLOOKUP($D35,'[1]Boys Si Main Draw Prep'!$A$7:$P$22,4))</f>
        <v>0</v>
      </c>
      <c r="I35" s="354"/>
      <c r="J35" s="355"/>
      <c r="K35" s="377"/>
      <c r="L35" s="470">
        <v>62</v>
      </c>
      <c r="M35" s="376"/>
      <c r="N35" s="376"/>
      <c r="O35" s="376"/>
      <c r="P35" s="358"/>
      <c r="Q35" s="359"/>
      <c r="R35" s="360"/>
    </row>
    <row r="36" spans="1:18" s="361" customFormat="1" ht="9.6" customHeight="1">
      <c r="A36" s="363"/>
      <c r="B36" s="364"/>
      <c r="C36" s="364"/>
      <c r="D36" s="364"/>
      <c r="E36" s="355"/>
      <c r="F36" s="355"/>
      <c r="G36" s="365"/>
      <c r="H36" s="366" t="s">
        <v>13</v>
      </c>
      <c r="I36" s="367" t="s">
        <v>20</v>
      </c>
      <c r="J36" s="368" t="str">
        <f>UPPER(IF(OR(I36="a",I36="as"),E35,IF(OR(I36="b",I36="bs"),E37,)))</f>
        <v>SYLVESTER</v>
      </c>
      <c r="K36" s="379"/>
      <c r="L36" s="355"/>
      <c r="M36" s="376"/>
      <c r="N36" s="376"/>
      <c r="O36" s="376"/>
      <c r="P36" s="358"/>
      <c r="Q36" s="359"/>
      <c r="R36" s="360"/>
    </row>
    <row r="37" spans="1:18" s="361" customFormat="1" ht="9.6" customHeight="1">
      <c r="A37" s="350">
        <v>16</v>
      </c>
      <c r="B37" s="351">
        <f>IF($D37="","",VLOOKUP($D37,'[1]Boys Si Main Draw Prep'!$A$7:$P$22,15))</f>
        <v>0</v>
      </c>
      <c r="C37" s="351">
        <f>IF($D37="","",VLOOKUP($D37,'[1]Boys Si Main Draw Prep'!$A$7:$P$22,16))</f>
        <v>0</v>
      </c>
      <c r="D37" s="352">
        <v>2</v>
      </c>
      <c r="E37" s="353" t="str">
        <f>UPPER(IF($D37="","",VLOOKUP($D37,'[1]Boys Si Main Draw Prep'!$A$7:$P$22,2)))</f>
        <v>SYLVESTER</v>
      </c>
      <c r="F37" s="353" t="str">
        <f>IF($D37="","",VLOOKUP($D37,'[1]Boys Si Main Draw Prep'!$A$7:$P$22,3))</f>
        <v>BECKHAM</v>
      </c>
      <c r="G37" s="351"/>
      <c r="H37" s="353">
        <f>IF($D37="","",VLOOKUP($D37,'[1]Boys Si Main Draw Prep'!$A$7:$P$22,4))</f>
        <v>0</v>
      </c>
      <c r="I37" s="380"/>
      <c r="J37" s="470">
        <v>63</v>
      </c>
      <c r="K37" s="355"/>
      <c r="L37" s="355"/>
      <c r="M37" s="376"/>
      <c r="N37" s="376"/>
      <c r="O37" s="376"/>
      <c r="P37" s="358"/>
      <c r="Q37" s="359"/>
      <c r="R37" s="360"/>
    </row>
    <row r="38" spans="1:18" s="361" customFormat="1" ht="9.6" customHeight="1">
      <c r="A38" s="386"/>
      <c r="B38" s="364"/>
      <c r="C38" s="364"/>
      <c r="D38" s="364"/>
      <c r="E38" s="381"/>
      <c r="F38" s="381"/>
      <c r="G38" s="385"/>
      <c r="H38" s="355"/>
      <c r="I38" s="373"/>
      <c r="J38" s="355"/>
      <c r="K38" s="355"/>
      <c r="L38" s="355"/>
      <c r="M38" s="376"/>
      <c r="N38" s="376"/>
      <c r="O38" s="376"/>
      <c r="P38" s="358"/>
      <c r="Q38" s="359"/>
      <c r="R38" s="360"/>
    </row>
    <row r="39" spans="1:18" s="361" customFormat="1" ht="9.6" customHeight="1">
      <c r="A39" s="387"/>
      <c r="B39" s="388"/>
      <c r="C39" s="388"/>
      <c r="D39" s="364"/>
      <c r="E39" s="388"/>
      <c r="F39" s="388"/>
      <c r="G39" s="388"/>
      <c r="H39" s="388"/>
      <c r="I39" s="364"/>
      <c r="J39" s="388"/>
      <c r="K39" s="388"/>
      <c r="L39" s="388"/>
      <c r="M39" s="389"/>
      <c r="N39" s="389"/>
      <c r="O39" s="389"/>
      <c r="P39" s="358"/>
      <c r="Q39" s="359"/>
      <c r="R39" s="360"/>
    </row>
    <row r="40" spans="1:18" s="361" customFormat="1" ht="9.6" customHeight="1">
      <c r="A40" s="386"/>
      <c r="B40" s="364"/>
      <c r="C40" s="364"/>
      <c r="D40" s="364"/>
      <c r="E40" s="388"/>
      <c r="F40" s="388"/>
      <c r="H40" s="390"/>
      <c r="I40" s="364"/>
      <c r="J40" s="388"/>
      <c r="K40" s="388"/>
      <c r="L40" s="388"/>
      <c r="M40" s="389"/>
      <c r="N40" s="389"/>
      <c r="O40" s="389"/>
      <c r="P40" s="358"/>
      <c r="Q40" s="359"/>
      <c r="R40" s="360"/>
    </row>
    <row r="41" spans="1:18" s="361" customFormat="1" ht="9.6" hidden="1" customHeight="1">
      <c r="A41" s="386"/>
      <c r="B41" s="388"/>
      <c r="C41" s="388"/>
      <c r="D41" s="364"/>
      <c r="E41" s="388"/>
      <c r="F41" s="388"/>
      <c r="G41" s="388"/>
      <c r="H41" s="388"/>
      <c r="I41" s="364"/>
      <c r="J41" s="388"/>
      <c r="K41" s="391"/>
      <c r="L41" s="388"/>
      <c r="M41" s="389"/>
      <c r="N41" s="389"/>
      <c r="O41" s="389"/>
      <c r="P41" s="358"/>
      <c r="Q41" s="359"/>
      <c r="R41" s="360"/>
    </row>
    <row r="42" spans="1:18" s="361" customFormat="1" ht="9.6" hidden="1" customHeight="1">
      <c r="A42" s="386"/>
      <c r="B42" s="364"/>
      <c r="C42" s="364"/>
      <c r="D42" s="364"/>
      <c r="E42" s="388"/>
      <c r="F42" s="388"/>
      <c r="H42" s="388"/>
      <c r="I42" s="364"/>
      <c r="J42" s="390"/>
      <c r="K42" s="364"/>
      <c r="L42" s="388"/>
      <c r="M42" s="389"/>
      <c r="N42" s="389"/>
      <c r="O42" s="389"/>
      <c r="P42" s="358"/>
      <c r="Q42" s="359"/>
      <c r="R42" s="360"/>
    </row>
    <row r="43" spans="1:18" s="361" customFormat="1" ht="9.6" hidden="1" customHeight="1">
      <c r="A43" s="386"/>
      <c r="B43" s="388"/>
      <c r="C43" s="388"/>
      <c r="D43" s="364"/>
      <c r="E43" s="388"/>
      <c r="F43" s="388"/>
      <c r="G43" s="388"/>
      <c r="H43" s="388"/>
      <c r="I43" s="364"/>
      <c r="J43" s="388"/>
      <c r="K43" s="388"/>
      <c r="L43" s="388"/>
      <c r="M43" s="389"/>
      <c r="N43" s="389"/>
      <c r="O43" s="389"/>
      <c r="P43" s="358"/>
      <c r="Q43" s="359"/>
      <c r="R43" s="392"/>
    </row>
    <row r="44" spans="1:18" s="361" customFormat="1" ht="9.6" hidden="1" customHeight="1">
      <c r="A44" s="386"/>
      <c r="B44" s="364"/>
      <c r="C44" s="364"/>
      <c r="D44" s="364"/>
      <c r="E44" s="388"/>
      <c r="F44" s="388"/>
      <c r="H44" s="390"/>
      <c r="I44" s="364"/>
      <c r="J44" s="388"/>
      <c r="K44" s="388"/>
      <c r="L44" s="388"/>
      <c r="M44" s="389"/>
      <c r="N44" s="389"/>
      <c r="O44" s="389"/>
      <c r="P44" s="358"/>
      <c r="Q44" s="359"/>
      <c r="R44" s="360"/>
    </row>
    <row r="45" spans="1:18" s="361" customFormat="1" ht="9.6" hidden="1" customHeight="1">
      <c r="A45" s="386"/>
      <c r="B45" s="388"/>
      <c r="C45" s="388"/>
      <c r="D45" s="364"/>
      <c r="E45" s="388"/>
      <c r="F45" s="388"/>
      <c r="G45" s="388"/>
      <c r="H45" s="388"/>
      <c r="I45" s="364"/>
      <c r="J45" s="388"/>
      <c r="K45" s="388"/>
      <c r="L45" s="388"/>
      <c r="M45" s="389"/>
      <c r="N45" s="389"/>
      <c r="O45" s="389"/>
      <c r="P45" s="358"/>
      <c r="Q45" s="359"/>
      <c r="R45" s="360"/>
    </row>
    <row r="46" spans="1:18" s="361" customFormat="1" ht="9.6" hidden="1" customHeight="1">
      <c r="A46" s="386"/>
      <c r="B46" s="364"/>
      <c r="C46" s="364"/>
      <c r="D46" s="364"/>
      <c r="E46" s="388"/>
      <c r="F46" s="388"/>
      <c r="H46" s="388"/>
      <c r="I46" s="364"/>
      <c r="J46" s="388"/>
      <c r="K46" s="388"/>
      <c r="L46" s="390"/>
      <c r="M46" s="364"/>
      <c r="N46" s="388"/>
      <c r="O46" s="389"/>
      <c r="P46" s="358"/>
      <c r="Q46" s="359"/>
      <c r="R46" s="360"/>
    </row>
    <row r="47" spans="1:18" s="361" customFormat="1" ht="9.6" hidden="1" customHeight="1">
      <c r="A47" s="386"/>
      <c r="B47" s="388"/>
      <c r="C47" s="388"/>
      <c r="D47" s="364"/>
      <c r="E47" s="388"/>
      <c r="F47" s="388"/>
      <c r="G47" s="388"/>
      <c r="H47" s="388"/>
      <c r="I47" s="364"/>
      <c r="J47" s="388"/>
      <c r="K47" s="388"/>
      <c r="L47" s="388"/>
      <c r="M47" s="389"/>
      <c r="N47" s="388"/>
      <c r="O47" s="389"/>
      <c r="P47" s="358"/>
      <c r="Q47" s="359"/>
      <c r="R47" s="360"/>
    </row>
    <row r="48" spans="1:18" s="361" customFormat="1" ht="9.6" hidden="1" customHeight="1">
      <c r="A48" s="386"/>
      <c r="B48" s="364"/>
      <c r="C48" s="364"/>
      <c r="D48" s="364"/>
      <c r="E48" s="388"/>
      <c r="F48" s="388"/>
      <c r="H48" s="390"/>
      <c r="I48" s="364"/>
      <c r="J48" s="388"/>
      <c r="K48" s="388"/>
      <c r="L48" s="388"/>
      <c r="M48" s="389"/>
      <c r="N48" s="389"/>
      <c r="O48" s="389"/>
      <c r="P48" s="358"/>
      <c r="Q48" s="359"/>
      <c r="R48" s="360"/>
    </row>
    <row r="49" spans="1:18" s="361" customFormat="1" ht="9.6" hidden="1" customHeight="1">
      <c r="A49" s="386"/>
      <c r="B49" s="388"/>
      <c r="C49" s="388"/>
      <c r="D49" s="364"/>
      <c r="E49" s="388"/>
      <c r="F49" s="388"/>
      <c r="G49" s="388"/>
      <c r="H49" s="388"/>
      <c r="I49" s="364"/>
      <c r="J49" s="388"/>
      <c r="K49" s="391"/>
      <c r="L49" s="388"/>
      <c r="M49" s="389"/>
      <c r="N49" s="389"/>
      <c r="O49" s="389"/>
      <c r="P49" s="358"/>
      <c r="Q49" s="359"/>
      <c r="R49" s="360"/>
    </row>
    <row r="50" spans="1:18" s="361" customFormat="1" ht="9.6" hidden="1" customHeight="1">
      <c r="A50" s="386"/>
      <c r="B50" s="364"/>
      <c r="C50" s="364"/>
      <c r="D50" s="364"/>
      <c r="E50" s="388"/>
      <c r="F50" s="388"/>
      <c r="H50" s="388"/>
      <c r="I50" s="364"/>
      <c r="J50" s="390"/>
      <c r="K50" s="364"/>
      <c r="L50" s="388"/>
      <c r="M50" s="389"/>
      <c r="N50" s="389"/>
      <c r="O50" s="389"/>
      <c r="P50" s="358"/>
      <c r="Q50" s="359"/>
      <c r="R50" s="360"/>
    </row>
    <row r="51" spans="1:18" s="361" customFormat="1" ht="9.6" hidden="1" customHeight="1">
      <c r="A51" s="386"/>
      <c r="B51" s="388"/>
      <c r="C51" s="388"/>
      <c r="D51" s="364"/>
      <c r="E51" s="388"/>
      <c r="F51" s="388"/>
      <c r="G51" s="388"/>
      <c r="H51" s="388"/>
      <c r="I51" s="364"/>
      <c r="J51" s="388"/>
      <c r="K51" s="388"/>
      <c r="L51" s="388"/>
      <c r="M51" s="389"/>
      <c r="N51" s="389"/>
      <c r="O51" s="389"/>
      <c r="P51" s="358"/>
      <c r="Q51" s="359"/>
      <c r="R51" s="360"/>
    </row>
    <row r="52" spans="1:18" s="361" customFormat="1" ht="9.6" hidden="1" customHeight="1">
      <c r="A52" s="386"/>
      <c r="B52" s="364"/>
      <c r="C52" s="364"/>
      <c r="D52" s="364"/>
      <c r="E52" s="388"/>
      <c r="F52" s="388"/>
      <c r="H52" s="390"/>
      <c r="I52" s="364"/>
      <c r="J52" s="388"/>
      <c r="K52" s="388"/>
      <c r="L52" s="388"/>
      <c r="M52" s="389"/>
      <c r="N52" s="389"/>
      <c r="O52" s="389"/>
      <c r="P52" s="358"/>
      <c r="Q52" s="359"/>
      <c r="R52" s="360"/>
    </row>
    <row r="53" spans="1:18" s="361" customFormat="1" ht="9.6" hidden="1" customHeight="1">
      <c r="A53" s="387"/>
      <c r="B53" s="388"/>
      <c r="C53" s="388"/>
      <c r="D53" s="364"/>
      <c r="E53" s="388"/>
      <c r="F53" s="388"/>
      <c r="G53" s="388"/>
      <c r="H53" s="388"/>
      <c r="I53" s="364"/>
      <c r="J53" s="388"/>
      <c r="K53" s="388"/>
      <c r="L53" s="388"/>
      <c r="M53" s="388"/>
      <c r="N53" s="356"/>
      <c r="O53" s="356"/>
      <c r="P53" s="358"/>
      <c r="Q53" s="359"/>
      <c r="R53" s="360"/>
    </row>
    <row r="54" spans="1:18" s="361" customFormat="1" ht="9.6" hidden="1" customHeight="1">
      <c r="A54" s="386"/>
      <c r="B54" s="364"/>
      <c r="C54" s="364"/>
      <c r="D54" s="364"/>
      <c r="E54" s="381"/>
      <c r="F54" s="381"/>
      <c r="G54" s="385"/>
      <c r="H54" s="355"/>
      <c r="I54" s="373"/>
      <c r="J54" s="355"/>
      <c r="K54" s="355"/>
      <c r="L54" s="355"/>
      <c r="M54" s="376"/>
      <c r="N54" s="376"/>
      <c r="O54" s="376"/>
      <c r="P54" s="358"/>
      <c r="Q54" s="359"/>
      <c r="R54" s="360"/>
    </row>
    <row r="55" spans="1:18" s="361" customFormat="1" ht="9.6" hidden="1" customHeight="1">
      <c r="A55" s="387"/>
      <c r="B55" s="388"/>
      <c r="C55" s="388"/>
      <c r="D55" s="364"/>
      <c r="E55" s="388"/>
      <c r="F55" s="388"/>
      <c r="G55" s="388"/>
      <c r="H55" s="388"/>
      <c r="I55" s="364"/>
      <c r="J55" s="388"/>
      <c r="K55" s="388"/>
      <c r="L55" s="388"/>
      <c r="M55" s="389"/>
      <c r="N55" s="389"/>
      <c r="O55" s="389"/>
      <c r="P55" s="358"/>
      <c r="Q55" s="359"/>
      <c r="R55" s="360"/>
    </row>
    <row r="56" spans="1:18" s="361" customFormat="1" ht="9.6" hidden="1" customHeight="1">
      <c r="A56" s="386"/>
      <c r="B56" s="364"/>
      <c r="C56" s="364"/>
      <c r="D56" s="364"/>
      <c r="E56" s="388"/>
      <c r="F56" s="388"/>
      <c r="H56" s="390"/>
      <c r="I56" s="364"/>
      <c r="J56" s="388"/>
      <c r="K56" s="388"/>
      <c r="L56" s="388"/>
      <c r="M56" s="389"/>
      <c r="N56" s="389"/>
      <c r="O56" s="389"/>
      <c r="P56" s="358"/>
      <c r="Q56" s="359"/>
      <c r="R56" s="360"/>
    </row>
    <row r="57" spans="1:18" s="361" customFormat="1" ht="9.6" hidden="1" customHeight="1">
      <c r="A57" s="386"/>
      <c r="B57" s="388"/>
      <c r="C57" s="388"/>
      <c r="D57" s="364"/>
      <c r="E57" s="388"/>
      <c r="F57" s="388"/>
      <c r="G57" s="388"/>
      <c r="H57" s="388"/>
      <c r="I57" s="364"/>
      <c r="J57" s="388"/>
      <c r="K57" s="391"/>
      <c r="L57" s="388"/>
      <c r="M57" s="389"/>
      <c r="N57" s="389"/>
      <c r="O57" s="389"/>
      <c r="P57" s="358"/>
      <c r="Q57" s="359"/>
      <c r="R57" s="360"/>
    </row>
    <row r="58" spans="1:18" s="361" customFormat="1" ht="9.6" hidden="1" customHeight="1">
      <c r="A58" s="386"/>
      <c r="B58" s="364"/>
      <c r="C58" s="364"/>
      <c r="D58" s="364"/>
      <c r="E58" s="388"/>
      <c r="F58" s="388"/>
      <c r="H58" s="388"/>
      <c r="I58" s="364"/>
      <c r="J58" s="390"/>
      <c r="K58" s="364"/>
      <c r="L58" s="388"/>
      <c r="M58" s="389"/>
      <c r="N58" s="389"/>
      <c r="O58" s="389"/>
      <c r="P58" s="358"/>
      <c r="Q58" s="359"/>
      <c r="R58" s="360"/>
    </row>
    <row r="59" spans="1:18" s="361" customFormat="1" ht="9.6" hidden="1" customHeight="1">
      <c r="A59" s="386"/>
      <c r="B59" s="388"/>
      <c r="C59" s="388"/>
      <c r="D59" s="364"/>
      <c r="E59" s="388"/>
      <c r="F59" s="388"/>
      <c r="G59" s="388"/>
      <c r="H59" s="388"/>
      <c r="I59" s="364"/>
      <c r="J59" s="388"/>
      <c r="K59" s="388"/>
      <c r="L59" s="388"/>
      <c r="M59" s="389"/>
      <c r="N59" s="389"/>
      <c r="O59" s="389"/>
      <c r="P59" s="358"/>
      <c r="Q59" s="359"/>
      <c r="R59" s="392"/>
    </row>
    <row r="60" spans="1:18" s="361" customFormat="1" ht="9.6" hidden="1" customHeight="1">
      <c r="A60" s="386"/>
      <c r="B60" s="364"/>
      <c r="C60" s="364"/>
      <c r="D60" s="364"/>
      <c r="E60" s="388"/>
      <c r="F60" s="388"/>
      <c r="H60" s="390"/>
      <c r="I60" s="364"/>
      <c r="J60" s="388"/>
      <c r="K60" s="388"/>
      <c r="L60" s="388"/>
      <c r="M60" s="389"/>
      <c r="N60" s="389"/>
      <c r="O60" s="389"/>
      <c r="P60" s="358"/>
      <c r="Q60" s="359"/>
      <c r="R60" s="360"/>
    </row>
    <row r="61" spans="1:18" s="361" customFormat="1" ht="9.6" hidden="1" customHeight="1">
      <c r="A61" s="386"/>
      <c r="B61" s="388"/>
      <c r="C61" s="388"/>
      <c r="D61" s="364"/>
      <c r="E61" s="388"/>
      <c r="F61" s="388"/>
      <c r="G61" s="388"/>
      <c r="H61" s="388"/>
      <c r="I61" s="364"/>
      <c r="J61" s="388"/>
      <c r="K61" s="388"/>
      <c r="L61" s="388"/>
      <c r="M61" s="389"/>
      <c r="N61" s="389"/>
      <c r="O61" s="389"/>
      <c r="P61" s="358"/>
      <c r="Q61" s="359"/>
      <c r="R61" s="360"/>
    </row>
    <row r="62" spans="1:18" s="361" customFormat="1" ht="9.6" hidden="1" customHeight="1">
      <c r="A62" s="386"/>
      <c r="B62" s="364"/>
      <c r="C62" s="364"/>
      <c r="D62" s="364"/>
      <c r="E62" s="388"/>
      <c r="F62" s="388"/>
      <c r="H62" s="388"/>
      <c r="I62" s="364"/>
      <c r="J62" s="388"/>
      <c r="K62" s="388"/>
      <c r="L62" s="390"/>
      <c r="M62" s="364"/>
      <c r="N62" s="388"/>
      <c r="O62" s="389"/>
      <c r="P62" s="358"/>
      <c r="Q62" s="359"/>
      <c r="R62" s="360"/>
    </row>
    <row r="63" spans="1:18" s="361" customFormat="1" ht="9.6" hidden="1" customHeight="1">
      <c r="A63" s="386"/>
      <c r="B63" s="388"/>
      <c r="C63" s="388"/>
      <c r="D63" s="364"/>
      <c r="E63" s="388"/>
      <c r="F63" s="388"/>
      <c r="G63" s="388"/>
      <c r="H63" s="388"/>
      <c r="I63" s="364"/>
      <c r="J63" s="388"/>
      <c r="K63" s="388"/>
      <c r="L63" s="388"/>
      <c r="M63" s="389"/>
      <c r="N63" s="388"/>
      <c r="O63" s="389"/>
      <c r="P63" s="358"/>
      <c r="Q63" s="359"/>
      <c r="R63" s="360"/>
    </row>
    <row r="64" spans="1:18" s="361" customFormat="1" ht="9.6" hidden="1" customHeight="1">
      <c r="A64" s="386"/>
      <c r="B64" s="364"/>
      <c r="C64" s="364"/>
      <c r="D64" s="364"/>
      <c r="E64" s="388"/>
      <c r="F64" s="388"/>
      <c r="H64" s="390"/>
      <c r="I64" s="364"/>
      <c r="J64" s="388"/>
      <c r="K64" s="388"/>
      <c r="L64" s="388"/>
      <c r="M64" s="389"/>
      <c r="N64" s="389"/>
      <c r="O64" s="389"/>
      <c r="P64" s="358"/>
      <c r="Q64" s="359"/>
      <c r="R64" s="360"/>
    </row>
    <row r="65" spans="1:18" s="361" customFormat="1" ht="9.6" hidden="1" customHeight="1">
      <c r="A65" s="386"/>
      <c r="B65" s="388"/>
      <c r="C65" s="388"/>
      <c r="D65" s="364"/>
      <c r="E65" s="388"/>
      <c r="F65" s="388"/>
      <c r="G65" s="388"/>
      <c r="H65" s="388"/>
      <c r="I65" s="364"/>
      <c r="J65" s="388"/>
      <c r="K65" s="391"/>
      <c r="L65" s="388"/>
      <c r="M65" s="389"/>
      <c r="N65" s="389"/>
      <c r="O65" s="389"/>
      <c r="P65" s="358"/>
      <c r="Q65" s="359"/>
      <c r="R65" s="360"/>
    </row>
    <row r="66" spans="1:18" s="361" customFormat="1" ht="9.6" hidden="1" customHeight="1">
      <c r="A66" s="386"/>
      <c r="B66" s="364"/>
      <c r="C66" s="364"/>
      <c r="D66" s="364"/>
      <c r="E66" s="388"/>
      <c r="F66" s="388"/>
      <c r="H66" s="388"/>
      <c r="I66" s="364"/>
      <c r="J66" s="390"/>
      <c r="K66" s="364"/>
      <c r="L66" s="388"/>
      <c r="M66" s="389"/>
      <c r="N66" s="389"/>
      <c r="O66" s="389"/>
      <c r="P66" s="358"/>
      <c r="Q66" s="359"/>
      <c r="R66" s="360"/>
    </row>
    <row r="67" spans="1:18" s="361" customFormat="1" ht="9.6" hidden="1" customHeight="1">
      <c r="A67" s="386"/>
      <c r="B67" s="388"/>
      <c r="C67" s="388"/>
      <c r="D67" s="364"/>
      <c r="E67" s="388"/>
      <c r="F67" s="388"/>
      <c r="G67" s="388"/>
      <c r="H67" s="388"/>
      <c r="I67" s="364"/>
      <c r="J67" s="388"/>
      <c r="K67" s="388"/>
      <c r="L67" s="388"/>
      <c r="M67" s="389"/>
      <c r="N67" s="389"/>
      <c r="O67" s="389"/>
      <c r="P67" s="358"/>
      <c r="Q67" s="359"/>
      <c r="R67" s="360"/>
    </row>
    <row r="68" spans="1:18" s="361" customFormat="1" ht="9.6" hidden="1" customHeight="1">
      <c r="A68" s="386"/>
      <c r="B68" s="364"/>
      <c r="C68" s="364"/>
      <c r="D68" s="364"/>
      <c r="E68" s="388"/>
      <c r="F68" s="388"/>
      <c r="H68" s="390"/>
      <c r="I68" s="364"/>
      <c r="J68" s="388"/>
      <c r="K68" s="388"/>
      <c r="L68" s="388"/>
      <c r="M68" s="389"/>
      <c r="N68" s="389"/>
      <c r="O68" s="389"/>
      <c r="P68" s="358"/>
      <c r="Q68" s="359"/>
      <c r="R68" s="360"/>
    </row>
    <row r="69" spans="1:18" s="361" customFormat="1" ht="9.6" customHeight="1">
      <c r="A69" s="387"/>
      <c r="B69" s="388"/>
      <c r="C69" s="388"/>
      <c r="D69" s="364"/>
      <c r="E69" s="388"/>
      <c r="F69" s="388"/>
      <c r="G69" s="388"/>
      <c r="H69" s="388"/>
      <c r="I69" s="364"/>
      <c r="J69" s="388"/>
      <c r="K69" s="388"/>
      <c r="L69" s="388"/>
      <c r="M69" s="388"/>
      <c r="N69" s="356"/>
      <c r="O69" s="356"/>
      <c r="P69" s="358"/>
      <c r="Q69" s="359"/>
      <c r="R69" s="360"/>
    </row>
    <row r="70" spans="1:18" s="399" customFormat="1" ht="6.75" customHeight="1">
      <c r="A70" s="393"/>
      <c r="B70" s="393"/>
      <c r="C70" s="393"/>
      <c r="D70" s="393"/>
      <c r="E70" s="394"/>
      <c r="F70" s="394"/>
      <c r="G70" s="394"/>
      <c r="H70" s="394"/>
      <c r="I70" s="395"/>
      <c r="J70" s="396"/>
      <c r="K70" s="397"/>
      <c r="L70" s="396"/>
      <c r="M70" s="397"/>
      <c r="N70" s="396"/>
      <c r="O70" s="397"/>
      <c r="P70" s="396"/>
      <c r="Q70" s="397"/>
      <c r="R70" s="398"/>
    </row>
    <row r="71" spans="1:18" s="412" customFormat="1" ht="10.5" customHeight="1">
      <c r="A71" s="400" t="s">
        <v>23</v>
      </c>
      <c r="B71" s="401"/>
      <c r="C71" s="402"/>
      <c r="D71" s="403" t="s">
        <v>24</v>
      </c>
      <c r="E71" s="404" t="s">
        <v>25</v>
      </c>
      <c r="F71" s="403"/>
      <c r="G71" s="405"/>
      <c r="H71" s="406"/>
      <c r="I71" s="403" t="s">
        <v>24</v>
      </c>
      <c r="J71" s="404" t="s">
        <v>26</v>
      </c>
      <c r="K71" s="407"/>
      <c r="L71" s="404" t="s">
        <v>27</v>
      </c>
      <c r="M71" s="408"/>
      <c r="N71" s="409" t="s">
        <v>28</v>
      </c>
      <c r="O71" s="409"/>
      <c r="P71" s="410"/>
      <c r="Q71" s="411"/>
    </row>
    <row r="72" spans="1:18" s="412" customFormat="1" ht="9" customHeight="1">
      <c r="A72" s="413" t="s">
        <v>29</v>
      </c>
      <c r="B72" s="414"/>
      <c r="C72" s="415"/>
      <c r="D72" s="416">
        <v>1</v>
      </c>
      <c r="E72" s="417" t="str">
        <f>IF(D72&gt;$Q$79,,UPPER(VLOOKUP(D72,'[1]Boys Si Main Draw Prep'!$A$7:$R$134,2)))</f>
        <v>DWARIKA</v>
      </c>
      <c r="F72" s="418"/>
      <c r="G72" s="417"/>
      <c r="H72" s="419"/>
      <c r="I72" s="420" t="s">
        <v>30</v>
      </c>
      <c r="J72" s="414"/>
      <c r="K72" s="421"/>
      <c r="L72" s="414"/>
      <c r="M72" s="422"/>
      <c r="N72" s="423" t="s">
        <v>31</v>
      </c>
      <c r="O72" s="424"/>
      <c r="P72" s="424"/>
      <c r="Q72" s="425"/>
    </row>
    <row r="73" spans="1:18" s="412" customFormat="1" ht="9" customHeight="1">
      <c r="A73" s="413" t="s">
        <v>32</v>
      </c>
      <c r="B73" s="414"/>
      <c r="C73" s="415"/>
      <c r="D73" s="416">
        <v>2</v>
      </c>
      <c r="E73" s="417" t="str">
        <f>IF(D73&gt;$Q$79,,UPPER(VLOOKUP(D73,'[1]Boys Si Main Draw Prep'!$A$7:$R$134,2)))</f>
        <v>SYLVESTER</v>
      </c>
      <c r="F73" s="418"/>
      <c r="G73" s="417"/>
      <c r="H73" s="419"/>
      <c r="I73" s="420" t="s">
        <v>33</v>
      </c>
      <c r="J73" s="414"/>
      <c r="K73" s="421"/>
      <c r="L73" s="414"/>
      <c r="M73" s="422"/>
      <c r="N73" s="426"/>
      <c r="O73" s="427"/>
      <c r="P73" s="428"/>
      <c r="Q73" s="429"/>
    </row>
    <row r="74" spans="1:18" s="412" customFormat="1" ht="9" customHeight="1">
      <c r="A74" s="430" t="s">
        <v>34</v>
      </c>
      <c r="B74" s="428"/>
      <c r="C74" s="431"/>
      <c r="D74" s="416">
        <v>3</v>
      </c>
      <c r="E74" s="417" t="str">
        <f>IF(D74&gt;$Q$79,,UPPER(VLOOKUP(D74,'[1]Boys Si Main Draw Prep'!$A$7:$R$134,2)))</f>
        <v>PANTON</v>
      </c>
      <c r="F74" s="418"/>
      <c r="G74" s="417"/>
      <c r="H74" s="419"/>
      <c r="I74" s="420" t="s">
        <v>35</v>
      </c>
      <c r="J74" s="414"/>
      <c r="K74" s="421"/>
      <c r="L74" s="414"/>
      <c r="M74" s="422"/>
      <c r="N74" s="423" t="s">
        <v>36</v>
      </c>
      <c r="O74" s="424"/>
      <c r="P74" s="424"/>
      <c r="Q74" s="425"/>
    </row>
    <row r="75" spans="1:18" s="412" customFormat="1" ht="9" customHeight="1">
      <c r="A75" s="432"/>
      <c r="B75" s="339"/>
      <c r="C75" s="433"/>
      <c r="D75" s="416">
        <v>4</v>
      </c>
      <c r="E75" s="417" t="str">
        <f>IF(D75&gt;$Q$79,,UPPER(VLOOKUP(D75,'[1]Boys Si Main Draw Prep'!$A$7:$R$134,2)))</f>
        <v>CHIN</v>
      </c>
      <c r="F75" s="418"/>
      <c r="G75" s="417"/>
      <c r="H75" s="419"/>
      <c r="I75" s="420" t="s">
        <v>37</v>
      </c>
      <c r="J75" s="414"/>
      <c r="K75" s="421"/>
      <c r="L75" s="414"/>
      <c r="M75" s="422"/>
      <c r="N75" s="414"/>
      <c r="O75" s="421"/>
      <c r="P75" s="414"/>
      <c r="Q75" s="422"/>
    </row>
    <row r="76" spans="1:18" s="412" customFormat="1" ht="9" customHeight="1">
      <c r="A76" s="434" t="s">
        <v>38</v>
      </c>
      <c r="B76" s="435"/>
      <c r="C76" s="436"/>
      <c r="D76" s="416"/>
      <c r="E76" s="417"/>
      <c r="F76" s="418"/>
      <c r="G76" s="417"/>
      <c r="H76" s="419"/>
      <c r="I76" s="420" t="s">
        <v>39</v>
      </c>
      <c r="J76" s="414"/>
      <c r="K76" s="421"/>
      <c r="L76" s="414"/>
      <c r="M76" s="422"/>
      <c r="N76" s="428"/>
      <c r="O76" s="427"/>
      <c r="P76" s="428"/>
      <c r="Q76" s="429"/>
    </row>
    <row r="77" spans="1:18" s="412" customFormat="1" ht="9" customHeight="1">
      <c r="A77" s="413" t="s">
        <v>29</v>
      </c>
      <c r="B77" s="414"/>
      <c r="C77" s="415"/>
      <c r="D77" s="416"/>
      <c r="E77" s="417"/>
      <c r="F77" s="418"/>
      <c r="G77" s="417"/>
      <c r="H77" s="419"/>
      <c r="I77" s="420" t="s">
        <v>40</v>
      </c>
      <c r="J77" s="414"/>
      <c r="K77" s="421"/>
      <c r="L77" s="414"/>
      <c r="M77" s="422"/>
      <c r="N77" s="423" t="s">
        <v>41</v>
      </c>
      <c r="O77" s="424"/>
      <c r="P77" s="424"/>
      <c r="Q77" s="425"/>
    </row>
    <row r="78" spans="1:18" s="412" customFormat="1" ht="9" customHeight="1">
      <c r="A78" s="413" t="s">
        <v>42</v>
      </c>
      <c r="B78" s="414"/>
      <c r="C78" s="437"/>
      <c r="D78" s="416"/>
      <c r="E78" s="417"/>
      <c r="F78" s="418"/>
      <c r="G78" s="417"/>
      <c r="H78" s="419"/>
      <c r="I78" s="420" t="s">
        <v>43</v>
      </c>
      <c r="J78" s="414"/>
      <c r="K78" s="421"/>
      <c r="L78" s="414"/>
      <c r="M78" s="422"/>
      <c r="N78" s="414"/>
      <c r="O78" s="421"/>
      <c r="P78" s="414"/>
      <c r="Q78" s="422"/>
    </row>
    <row r="79" spans="1:18" s="412" customFormat="1" ht="9" customHeight="1">
      <c r="A79" s="430" t="s">
        <v>44</v>
      </c>
      <c r="B79" s="428"/>
      <c r="C79" s="438"/>
      <c r="D79" s="439"/>
      <c r="E79" s="440"/>
      <c r="F79" s="441"/>
      <c r="G79" s="440"/>
      <c r="H79" s="442"/>
      <c r="I79" s="443" t="s">
        <v>45</v>
      </c>
      <c r="J79" s="428"/>
      <c r="K79" s="427"/>
      <c r="L79" s="428"/>
      <c r="M79" s="429"/>
      <c r="N79" s="428" t="str">
        <f>Q4</f>
        <v>Lamech Kevin Clarke</v>
      </c>
      <c r="O79" s="427"/>
      <c r="P79" s="428"/>
      <c r="Q79" s="444">
        <f>MIN(4,'[1]Boys Si Main Draw Prep'!R5)</f>
        <v>4</v>
      </c>
    </row>
  </sheetData>
  <mergeCells count="1">
    <mergeCell ref="A4:G4"/>
  </mergeCells>
  <conditionalFormatting sqref="F67:H67 F51:H51 F53:H53 F39:H39 F41:H41 F43:H43 F45:H45 F47:H47 G23 G25 G27 G29 G31 G33 G35 G37 F49:H49 F69:H69 F55:H55 F57:H57 F59:H59 F61:H61 F63:H63 F65:H65 G7 G9 G11 G13 G15 G17 G19 G21">
    <cfRule type="expression" dxfId="431" priority="14" stopIfTrue="1">
      <formula>AND($D7&lt;9,$C7&gt;0)</formula>
    </cfRule>
  </conditionalFormatting>
  <conditionalFormatting sqref="H40 H60 J50 H24 H48 H32 J58 H68 H36 H56 J66 H64 J10 L46 H28 L14 J18 J26 J34 L30 L62 H44 J42 H52 H8 H16 H20 H12 N22">
    <cfRule type="expression" dxfId="430" priority="11" stopIfTrue="1">
      <formula>AND($N$1="CU",H8="Umpire")</formula>
    </cfRule>
    <cfRule type="expression" dxfId="429" priority="12" stopIfTrue="1">
      <formula>AND($N$1="CU",H8&lt;&gt;"Umpire",I8&lt;&gt;"")</formula>
    </cfRule>
    <cfRule type="expression" dxfId="428" priority="13" stopIfTrue="1">
      <formula>AND($N$1="CU",H8&lt;&gt;"Umpire")</formula>
    </cfRule>
  </conditionalFormatting>
  <conditionalFormatting sqref="D53 D47 D45 D43 D41 D39 D69 D67 D49 D65 D63 D61 D59 D57 D55 D51">
    <cfRule type="expression" dxfId="427" priority="10" stopIfTrue="1">
      <formula>AND($D39&lt;9,$C39&gt;0)</formula>
    </cfRule>
  </conditionalFormatting>
  <conditionalFormatting sqref="E55 E57 E59 E61 E63 E65 E67 E69 E39 E41 E43 E45 E47 E49 E51 E53">
    <cfRule type="cellIs" dxfId="426" priority="8" stopIfTrue="1" operator="equal">
      <formula>"Bye"</formula>
    </cfRule>
    <cfRule type="expression" dxfId="425" priority="9" stopIfTrue="1">
      <formula>AND($D39&lt;9,$C39&gt;0)</formula>
    </cfRule>
  </conditionalFormatting>
  <conditionalFormatting sqref="L10 L18 L26 L34 N30 N62 L58 L66 N14 N46 L42 L50 P22 J8 J12 J16 J20 J24 J28 J32 J36 J56 J60 J64 J68 J40 J44 J48 J52">
    <cfRule type="expression" dxfId="424" priority="6" stopIfTrue="1">
      <formula>I8="as"</formula>
    </cfRule>
    <cfRule type="expression" dxfId="423" priority="7" stopIfTrue="1">
      <formula>I8="bs"</formula>
    </cfRule>
  </conditionalFormatting>
  <conditionalFormatting sqref="B7 B9 B11 B13 B15 B17 B19 B21 B23 B25 B27 B29 B31 B33 B35 B37 B55 B57 B59 B61 B63 B65 B67 B69 B39 B41 B43 B45 B47 B49 B51 B53">
    <cfRule type="cellIs" dxfId="422" priority="4" stopIfTrue="1" operator="equal">
      <formula>"QA"</formula>
    </cfRule>
    <cfRule type="cellIs" dxfId="421" priority="5" stopIfTrue="1" operator="equal">
      <formula>"DA"</formula>
    </cfRule>
  </conditionalFormatting>
  <conditionalFormatting sqref="I8 I12 I16 I20 I24 I28 I32 I36 M30 M14 K10 K34 Q79 K18 K26 O22">
    <cfRule type="expression" dxfId="420" priority="3" stopIfTrue="1">
      <formula>$N$1="CU"</formula>
    </cfRule>
  </conditionalFormatting>
  <conditionalFormatting sqref="E35 E37 E25 E33 E31 E29 E27 E23 E19 E21 E9 E17 E15 E13 E11 E7">
    <cfRule type="cellIs" dxfId="419" priority="2" stopIfTrue="1" operator="equal">
      <formula>"Bye"</formula>
    </cfRule>
  </conditionalFormatting>
  <conditionalFormatting sqref="D9 D7 D11 D13 D15 D17 D19 D21 D23 D25 D27 D29 D31 D33 D35 D37">
    <cfRule type="expression" dxfId="418" priority="1" stopIfTrue="1">
      <formula>$D7&lt;5</formula>
    </cfRule>
  </conditionalFormatting>
  <dataValidations count="1">
    <dataValidation type="list" allowBlank="1" showInputMessage="1" sqref="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ormula1>$T$7:$T$16</formula1>
    </dataValidation>
  </dataValidations>
  <printOptions horizontalCentered="1"/>
  <pageMargins left="0.35433070866141736" right="0.35433070866141736" top="0.39370078740157483" bottom="0.39370078740157483" header="0" footer="0"/>
  <pageSetup paperSize="9" orientation="landscape" horizontalDpi="4294967293" verticalDpi="4294967293"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codeName="Sheet139">
    <tabColor theme="9" tint="-0.499984740745262"/>
    <pageSetUpPr fitToPage="1"/>
  </sheetPr>
  <dimension ref="A1:T55"/>
  <sheetViews>
    <sheetView showGridLines="0" showZeros="0" workbookViewId="0">
      <selection activeCell="W45" sqref="W45"/>
    </sheetView>
  </sheetViews>
  <sheetFormatPr defaultRowHeight="12.75"/>
  <cols>
    <col min="1" max="2" width="3.28515625" style="254" customWidth="1"/>
    <col min="3" max="3" width="4.7109375" style="254" customWidth="1"/>
    <col min="4" max="4" width="4.28515625" style="254" customWidth="1"/>
    <col min="5" max="5" width="12.7109375" style="254" customWidth="1"/>
    <col min="6" max="6" width="2.7109375" style="254" customWidth="1"/>
    <col min="7" max="7" width="8.28515625" style="254" customWidth="1"/>
    <col min="8" max="8" width="6.7109375" style="254" customWidth="1"/>
    <col min="9" max="9" width="3.140625" style="445" customWidth="1"/>
    <col min="10" max="10" width="10.7109375" style="254" customWidth="1"/>
    <col min="11" max="11" width="1.7109375" style="445" customWidth="1"/>
    <col min="12" max="12" width="10.7109375" style="254" customWidth="1"/>
    <col min="13" max="13" width="1.7109375" style="446" customWidth="1"/>
    <col min="14" max="14" width="10.7109375" style="254" customWidth="1"/>
    <col min="15" max="15" width="1.7109375" style="445" customWidth="1"/>
    <col min="16" max="16" width="10.7109375" style="254" customWidth="1"/>
    <col min="17" max="17" width="1.7109375" style="446" customWidth="1"/>
    <col min="18" max="18" width="9.140625" style="254" hidden="1" customWidth="1"/>
    <col min="19" max="19" width="8.7109375" style="254" customWidth="1"/>
    <col min="20" max="20" width="9.140625" style="254" hidden="1" customWidth="1"/>
    <col min="21" max="256" width="9.140625" style="254"/>
    <col min="257" max="258" width="3.28515625" style="254" customWidth="1"/>
    <col min="259" max="259" width="4.7109375" style="254" customWidth="1"/>
    <col min="260" max="260" width="4.28515625" style="254" customWidth="1"/>
    <col min="261" max="261" width="12.7109375" style="254" customWidth="1"/>
    <col min="262" max="262" width="2.7109375" style="254" customWidth="1"/>
    <col min="263" max="263" width="7.7109375" style="254" customWidth="1"/>
    <col min="264" max="264" width="5.85546875" style="254" customWidth="1"/>
    <col min="265" max="265" width="1.7109375" style="254" customWidth="1"/>
    <col min="266" max="266" width="10.7109375" style="254" customWidth="1"/>
    <col min="267" max="267" width="1.7109375" style="254" customWidth="1"/>
    <col min="268" max="268" width="10.7109375" style="254" customWidth="1"/>
    <col min="269" max="269" width="1.7109375" style="254" customWidth="1"/>
    <col min="270" max="270" width="10.7109375" style="254" customWidth="1"/>
    <col min="271" max="271" width="1.7109375" style="254" customWidth="1"/>
    <col min="272" max="272" width="10.7109375" style="254" customWidth="1"/>
    <col min="273" max="273" width="1.7109375" style="254" customWidth="1"/>
    <col min="274" max="274" width="0" style="254" hidden="1" customWidth="1"/>
    <col min="275" max="275" width="8.7109375" style="254" customWidth="1"/>
    <col min="276" max="276" width="0" style="254" hidden="1" customWidth="1"/>
    <col min="277" max="512" width="9.140625" style="254"/>
    <col min="513" max="514" width="3.28515625" style="254" customWidth="1"/>
    <col min="515" max="515" width="4.7109375" style="254" customWidth="1"/>
    <col min="516" max="516" width="4.28515625" style="254" customWidth="1"/>
    <col min="517" max="517" width="12.7109375" style="254" customWidth="1"/>
    <col min="518" max="518" width="2.7109375" style="254" customWidth="1"/>
    <col min="519" max="519" width="7.7109375" style="254" customWidth="1"/>
    <col min="520" max="520" width="5.85546875" style="254" customWidth="1"/>
    <col min="521" max="521" width="1.7109375" style="254" customWidth="1"/>
    <col min="522" max="522" width="10.7109375" style="254" customWidth="1"/>
    <col min="523" max="523" width="1.7109375" style="254" customWidth="1"/>
    <col min="524" max="524" width="10.7109375" style="254" customWidth="1"/>
    <col min="525" max="525" width="1.7109375" style="254" customWidth="1"/>
    <col min="526" max="526" width="10.7109375" style="254" customWidth="1"/>
    <col min="527" max="527" width="1.7109375" style="254" customWidth="1"/>
    <col min="528" max="528" width="10.7109375" style="254" customWidth="1"/>
    <col min="529" max="529" width="1.7109375" style="254" customWidth="1"/>
    <col min="530" max="530" width="0" style="254" hidden="1" customWidth="1"/>
    <col min="531" max="531" width="8.7109375" style="254" customWidth="1"/>
    <col min="532" max="532" width="0" style="254" hidden="1" customWidth="1"/>
    <col min="533" max="768" width="9.140625" style="254"/>
    <col min="769" max="770" width="3.28515625" style="254" customWidth="1"/>
    <col min="771" max="771" width="4.7109375" style="254" customWidth="1"/>
    <col min="772" max="772" width="4.28515625" style="254" customWidth="1"/>
    <col min="773" max="773" width="12.7109375" style="254" customWidth="1"/>
    <col min="774" max="774" width="2.7109375" style="254" customWidth="1"/>
    <col min="775" max="775" width="7.7109375" style="254" customWidth="1"/>
    <col min="776" max="776" width="5.85546875" style="254" customWidth="1"/>
    <col min="777" max="777" width="1.7109375" style="254" customWidth="1"/>
    <col min="778" max="778" width="10.7109375" style="254" customWidth="1"/>
    <col min="779" max="779" width="1.7109375" style="254" customWidth="1"/>
    <col min="780" max="780" width="10.7109375" style="254" customWidth="1"/>
    <col min="781" max="781" width="1.7109375" style="254" customWidth="1"/>
    <col min="782" max="782" width="10.7109375" style="254" customWidth="1"/>
    <col min="783" max="783" width="1.7109375" style="254" customWidth="1"/>
    <col min="784" max="784" width="10.7109375" style="254" customWidth="1"/>
    <col min="785" max="785" width="1.7109375" style="254" customWidth="1"/>
    <col min="786" max="786" width="0" style="254" hidden="1" customWidth="1"/>
    <col min="787" max="787" width="8.7109375" style="254" customWidth="1"/>
    <col min="788" max="788" width="0" style="254" hidden="1" customWidth="1"/>
    <col min="789" max="1024" width="9.140625" style="254"/>
    <col min="1025" max="1026" width="3.28515625" style="254" customWidth="1"/>
    <col min="1027" max="1027" width="4.7109375" style="254" customWidth="1"/>
    <col min="1028" max="1028" width="4.28515625" style="254" customWidth="1"/>
    <col min="1029" max="1029" width="12.7109375" style="254" customWidth="1"/>
    <col min="1030" max="1030" width="2.7109375" style="254" customWidth="1"/>
    <col min="1031" max="1031" width="7.7109375" style="254" customWidth="1"/>
    <col min="1032" max="1032" width="5.85546875" style="254" customWidth="1"/>
    <col min="1033" max="1033" width="1.7109375" style="254" customWidth="1"/>
    <col min="1034" max="1034" width="10.7109375" style="254" customWidth="1"/>
    <col min="1035" max="1035" width="1.7109375" style="254" customWidth="1"/>
    <col min="1036" max="1036" width="10.7109375" style="254" customWidth="1"/>
    <col min="1037" max="1037" width="1.7109375" style="254" customWidth="1"/>
    <col min="1038" max="1038" width="10.7109375" style="254" customWidth="1"/>
    <col min="1039" max="1039" width="1.7109375" style="254" customWidth="1"/>
    <col min="1040" max="1040" width="10.7109375" style="254" customWidth="1"/>
    <col min="1041" max="1041" width="1.7109375" style="254" customWidth="1"/>
    <col min="1042" max="1042" width="0" style="254" hidden="1" customWidth="1"/>
    <col min="1043" max="1043" width="8.7109375" style="254" customWidth="1"/>
    <col min="1044" max="1044" width="0" style="254" hidden="1" customWidth="1"/>
    <col min="1045" max="1280" width="9.140625" style="254"/>
    <col min="1281" max="1282" width="3.28515625" style="254" customWidth="1"/>
    <col min="1283" max="1283" width="4.7109375" style="254" customWidth="1"/>
    <col min="1284" max="1284" width="4.28515625" style="254" customWidth="1"/>
    <col min="1285" max="1285" width="12.7109375" style="254" customWidth="1"/>
    <col min="1286" max="1286" width="2.7109375" style="254" customWidth="1"/>
    <col min="1287" max="1287" width="7.7109375" style="254" customWidth="1"/>
    <col min="1288" max="1288" width="5.85546875" style="254" customWidth="1"/>
    <col min="1289" max="1289" width="1.7109375" style="254" customWidth="1"/>
    <col min="1290" max="1290" width="10.7109375" style="254" customWidth="1"/>
    <col min="1291" max="1291" width="1.7109375" style="254" customWidth="1"/>
    <col min="1292" max="1292" width="10.7109375" style="254" customWidth="1"/>
    <col min="1293" max="1293" width="1.7109375" style="254" customWidth="1"/>
    <col min="1294" max="1294" width="10.7109375" style="254" customWidth="1"/>
    <col min="1295" max="1295" width="1.7109375" style="254" customWidth="1"/>
    <col min="1296" max="1296" width="10.7109375" style="254" customWidth="1"/>
    <col min="1297" max="1297" width="1.7109375" style="254" customWidth="1"/>
    <col min="1298" max="1298" width="0" style="254" hidden="1" customWidth="1"/>
    <col min="1299" max="1299" width="8.7109375" style="254" customWidth="1"/>
    <col min="1300" max="1300" width="0" style="254" hidden="1" customWidth="1"/>
    <col min="1301" max="1536" width="9.140625" style="254"/>
    <col min="1537" max="1538" width="3.28515625" style="254" customWidth="1"/>
    <col min="1539" max="1539" width="4.7109375" style="254" customWidth="1"/>
    <col min="1540" max="1540" width="4.28515625" style="254" customWidth="1"/>
    <col min="1541" max="1541" width="12.7109375" style="254" customWidth="1"/>
    <col min="1542" max="1542" width="2.7109375" style="254" customWidth="1"/>
    <col min="1543" max="1543" width="7.7109375" style="254" customWidth="1"/>
    <col min="1544" max="1544" width="5.85546875" style="254" customWidth="1"/>
    <col min="1545" max="1545" width="1.7109375" style="254" customWidth="1"/>
    <col min="1546" max="1546" width="10.7109375" style="254" customWidth="1"/>
    <col min="1547" max="1547" width="1.7109375" style="254" customWidth="1"/>
    <col min="1548" max="1548" width="10.7109375" style="254" customWidth="1"/>
    <col min="1549" max="1549" width="1.7109375" style="254" customWidth="1"/>
    <col min="1550" max="1550" width="10.7109375" style="254" customWidth="1"/>
    <col min="1551" max="1551" width="1.7109375" style="254" customWidth="1"/>
    <col min="1552" max="1552" width="10.7109375" style="254" customWidth="1"/>
    <col min="1553" max="1553" width="1.7109375" style="254" customWidth="1"/>
    <col min="1554" max="1554" width="0" style="254" hidden="1" customWidth="1"/>
    <col min="1555" max="1555" width="8.7109375" style="254" customWidth="1"/>
    <col min="1556" max="1556" width="0" style="254" hidden="1" customWidth="1"/>
    <col min="1557" max="1792" width="9.140625" style="254"/>
    <col min="1793" max="1794" width="3.28515625" style="254" customWidth="1"/>
    <col min="1795" max="1795" width="4.7109375" style="254" customWidth="1"/>
    <col min="1796" max="1796" width="4.28515625" style="254" customWidth="1"/>
    <col min="1797" max="1797" width="12.7109375" style="254" customWidth="1"/>
    <col min="1798" max="1798" width="2.7109375" style="254" customWidth="1"/>
    <col min="1799" max="1799" width="7.7109375" style="254" customWidth="1"/>
    <col min="1800" max="1800" width="5.85546875" style="254" customWidth="1"/>
    <col min="1801" max="1801" width="1.7109375" style="254" customWidth="1"/>
    <col min="1802" max="1802" width="10.7109375" style="254" customWidth="1"/>
    <col min="1803" max="1803" width="1.7109375" style="254" customWidth="1"/>
    <col min="1804" max="1804" width="10.7109375" style="254" customWidth="1"/>
    <col min="1805" max="1805" width="1.7109375" style="254" customWidth="1"/>
    <col min="1806" max="1806" width="10.7109375" style="254" customWidth="1"/>
    <col min="1807" max="1807" width="1.7109375" style="254" customWidth="1"/>
    <col min="1808" max="1808" width="10.7109375" style="254" customWidth="1"/>
    <col min="1809" max="1809" width="1.7109375" style="254" customWidth="1"/>
    <col min="1810" max="1810" width="0" style="254" hidden="1" customWidth="1"/>
    <col min="1811" max="1811" width="8.7109375" style="254" customWidth="1"/>
    <col min="1812" max="1812" width="0" style="254" hidden="1" customWidth="1"/>
    <col min="1813" max="2048" width="9.140625" style="254"/>
    <col min="2049" max="2050" width="3.28515625" style="254" customWidth="1"/>
    <col min="2051" max="2051" width="4.7109375" style="254" customWidth="1"/>
    <col min="2052" max="2052" width="4.28515625" style="254" customWidth="1"/>
    <col min="2053" max="2053" width="12.7109375" style="254" customWidth="1"/>
    <col min="2054" max="2054" width="2.7109375" style="254" customWidth="1"/>
    <col min="2055" max="2055" width="7.7109375" style="254" customWidth="1"/>
    <col min="2056" max="2056" width="5.85546875" style="254" customWidth="1"/>
    <col min="2057" max="2057" width="1.7109375" style="254" customWidth="1"/>
    <col min="2058" max="2058" width="10.7109375" style="254" customWidth="1"/>
    <col min="2059" max="2059" width="1.7109375" style="254" customWidth="1"/>
    <col min="2060" max="2060" width="10.7109375" style="254" customWidth="1"/>
    <col min="2061" max="2061" width="1.7109375" style="254" customWidth="1"/>
    <col min="2062" max="2062" width="10.7109375" style="254" customWidth="1"/>
    <col min="2063" max="2063" width="1.7109375" style="254" customWidth="1"/>
    <col min="2064" max="2064" width="10.7109375" style="254" customWidth="1"/>
    <col min="2065" max="2065" width="1.7109375" style="254" customWidth="1"/>
    <col min="2066" max="2066" width="0" style="254" hidden="1" customWidth="1"/>
    <col min="2067" max="2067" width="8.7109375" style="254" customWidth="1"/>
    <col min="2068" max="2068" width="0" style="254" hidden="1" customWidth="1"/>
    <col min="2069" max="2304" width="9.140625" style="254"/>
    <col min="2305" max="2306" width="3.28515625" style="254" customWidth="1"/>
    <col min="2307" max="2307" width="4.7109375" style="254" customWidth="1"/>
    <col min="2308" max="2308" width="4.28515625" style="254" customWidth="1"/>
    <col min="2309" max="2309" width="12.7109375" style="254" customWidth="1"/>
    <col min="2310" max="2310" width="2.7109375" style="254" customWidth="1"/>
    <col min="2311" max="2311" width="7.7109375" style="254" customWidth="1"/>
    <col min="2312" max="2312" width="5.85546875" style="254" customWidth="1"/>
    <col min="2313" max="2313" width="1.7109375" style="254" customWidth="1"/>
    <col min="2314" max="2314" width="10.7109375" style="254" customWidth="1"/>
    <col min="2315" max="2315" width="1.7109375" style="254" customWidth="1"/>
    <col min="2316" max="2316" width="10.7109375" style="254" customWidth="1"/>
    <col min="2317" max="2317" width="1.7109375" style="254" customWidth="1"/>
    <col min="2318" max="2318" width="10.7109375" style="254" customWidth="1"/>
    <col min="2319" max="2319" width="1.7109375" style="254" customWidth="1"/>
    <col min="2320" max="2320" width="10.7109375" style="254" customWidth="1"/>
    <col min="2321" max="2321" width="1.7109375" style="254" customWidth="1"/>
    <col min="2322" max="2322" width="0" style="254" hidden="1" customWidth="1"/>
    <col min="2323" max="2323" width="8.7109375" style="254" customWidth="1"/>
    <col min="2324" max="2324" width="0" style="254" hidden="1" customWidth="1"/>
    <col min="2325" max="2560" width="9.140625" style="254"/>
    <col min="2561" max="2562" width="3.28515625" style="254" customWidth="1"/>
    <col min="2563" max="2563" width="4.7109375" style="254" customWidth="1"/>
    <col min="2564" max="2564" width="4.28515625" style="254" customWidth="1"/>
    <col min="2565" max="2565" width="12.7109375" style="254" customWidth="1"/>
    <col min="2566" max="2566" width="2.7109375" style="254" customWidth="1"/>
    <col min="2567" max="2567" width="7.7109375" style="254" customWidth="1"/>
    <col min="2568" max="2568" width="5.85546875" style="254" customWidth="1"/>
    <col min="2569" max="2569" width="1.7109375" style="254" customWidth="1"/>
    <col min="2570" max="2570" width="10.7109375" style="254" customWidth="1"/>
    <col min="2571" max="2571" width="1.7109375" style="254" customWidth="1"/>
    <col min="2572" max="2572" width="10.7109375" style="254" customWidth="1"/>
    <col min="2573" max="2573" width="1.7109375" style="254" customWidth="1"/>
    <col min="2574" max="2574" width="10.7109375" style="254" customWidth="1"/>
    <col min="2575" max="2575" width="1.7109375" style="254" customWidth="1"/>
    <col min="2576" max="2576" width="10.7109375" style="254" customWidth="1"/>
    <col min="2577" max="2577" width="1.7109375" style="254" customWidth="1"/>
    <col min="2578" max="2578" width="0" style="254" hidden="1" customWidth="1"/>
    <col min="2579" max="2579" width="8.7109375" style="254" customWidth="1"/>
    <col min="2580" max="2580" width="0" style="254" hidden="1" customWidth="1"/>
    <col min="2581" max="2816" width="9.140625" style="254"/>
    <col min="2817" max="2818" width="3.28515625" style="254" customWidth="1"/>
    <col min="2819" max="2819" width="4.7109375" style="254" customWidth="1"/>
    <col min="2820" max="2820" width="4.28515625" style="254" customWidth="1"/>
    <col min="2821" max="2821" width="12.7109375" style="254" customWidth="1"/>
    <col min="2822" max="2822" width="2.7109375" style="254" customWidth="1"/>
    <col min="2823" max="2823" width="7.7109375" style="254" customWidth="1"/>
    <col min="2824" max="2824" width="5.85546875" style="254" customWidth="1"/>
    <col min="2825" max="2825" width="1.7109375" style="254" customWidth="1"/>
    <col min="2826" max="2826" width="10.7109375" style="254" customWidth="1"/>
    <col min="2827" max="2827" width="1.7109375" style="254" customWidth="1"/>
    <col min="2828" max="2828" width="10.7109375" style="254" customWidth="1"/>
    <col min="2829" max="2829" width="1.7109375" style="254" customWidth="1"/>
    <col min="2830" max="2830" width="10.7109375" style="254" customWidth="1"/>
    <col min="2831" max="2831" width="1.7109375" style="254" customWidth="1"/>
    <col min="2832" max="2832" width="10.7109375" style="254" customWidth="1"/>
    <col min="2833" max="2833" width="1.7109375" style="254" customWidth="1"/>
    <col min="2834" max="2834" width="0" style="254" hidden="1" customWidth="1"/>
    <col min="2835" max="2835" width="8.7109375" style="254" customWidth="1"/>
    <col min="2836" max="2836" width="0" style="254" hidden="1" customWidth="1"/>
    <col min="2837" max="3072" width="9.140625" style="254"/>
    <col min="3073" max="3074" width="3.28515625" style="254" customWidth="1"/>
    <col min="3075" max="3075" width="4.7109375" style="254" customWidth="1"/>
    <col min="3076" max="3076" width="4.28515625" style="254" customWidth="1"/>
    <col min="3077" max="3077" width="12.7109375" style="254" customWidth="1"/>
    <col min="3078" max="3078" width="2.7109375" style="254" customWidth="1"/>
    <col min="3079" max="3079" width="7.7109375" style="254" customWidth="1"/>
    <col min="3080" max="3080" width="5.85546875" style="254" customWidth="1"/>
    <col min="3081" max="3081" width="1.7109375" style="254" customWidth="1"/>
    <col min="3082" max="3082" width="10.7109375" style="254" customWidth="1"/>
    <col min="3083" max="3083" width="1.7109375" style="254" customWidth="1"/>
    <col min="3084" max="3084" width="10.7109375" style="254" customWidth="1"/>
    <col min="3085" max="3085" width="1.7109375" style="254" customWidth="1"/>
    <col min="3086" max="3086" width="10.7109375" style="254" customWidth="1"/>
    <col min="3087" max="3087" width="1.7109375" style="254" customWidth="1"/>
    <col min="3088" max="3088" width="10.7109375" style="254" customWidth="1"/>
    <col min="3089" max="3089" width="1.7109375" style="254" customWidth="1"/>
    <col min="3090" max="3090" width="0" style="254" hidden="1" customWidth="1"/>
    <col min="3091" max="3091" width="8.7109375" style="254" customWidth="1"/>
    <col min="3092" max="3092" width="0" style="254" hidden="1" customWidth="1"/>
    <col min="3093" max="3328" width="9.140625" style="254"/>
    <col min="3329" max="3330" width="3.28515625" style="254" customWidth="1"/>
    <col min="3331" max="3331" width="4.7109375" style="254" customWidth="1"/>
    <col min="3332" max="3332" width="4.28515625" style="254" customWidth="1"/>
    <col min="3333" max="3333" width="12.7109375" style="254" customWidth="1"/>
    <col min="3334" max="3334" width="2.7109375" style="254" customWidth="1"/>
    <col min="3335" max="3335" width="7.7109375" style="254" customWidth="1"/>
    <col min="3336" max="3336" width="5.85546875" style="254" customWidth="1"/>
    <col min="3337" max="3337" width="1.7109375" style="254" customWidth="1"/>
    <col min="3338" max="3338" width="10.7109375" style="254" customWidth="1"/>
    <col min="3339" max="3339" width="1.7109375" style="254" customWidth="1"/>
    <col min="3340" max="3340" width="10.7109375" style="254" customWidth="1"/>
    <col min="3341" max="3341" width="1.7109375" style="254" customWidth="1"/>
    <col min="3342" max="3342" width="10.7109375" style="254" customWidth="1"/>
    <col min="3343" max="3343" width="1.7109375" style="254" customWidth="1"/>
    <col min="3344" max="3344" width="10.7109375" style="254" customWidth="1"/>
    <col min="3345" max="3345" width="1.7109375" style="254" customWidth="1"/>
    <col min="3346" max="3346" width="0" style="254" hidden="1" customWidth="1"/>
    <col min="3347" max="3347" width="8.7109375" style="254" customWidth="1"/>
    <col min="3348" max="3348" width="0" style="254" hidden="1" customWidth="1"/>
    <col min="3349" max="3584" width="9.140625" style="254"/>
    <col min="3585" max="3586" width="3.28515625" style="254" customWidth="1"/>
    <col min="3587" max="3587" width="4.7109375" style="254" customWidth="1"/>
    <col min="3588" max="3588" width="4.28515625" style="254" customWidth="1"/>
    <col min="3589" max="3589" width="12.7109375" style="254" customWidth="1"/>
    <col min="3590" max="3590" width="2.7109375" style="254" customWidth="1"/>
    <col min="3591" max="3591" width="7.7109375" style="254" customWidth="1"/>
    <col min="3592" max="3592" width="5.85546875" style="254" customWidth="1"/>
    <col min="3593" max="3593" width="1.7109375" style="254" customWidth="1"/>
    <col min="3594" max="3594" width="10.7109375" style="254" customWidth="1"/>
    <col min="3595" max="3595" width="1.7109375" style="254" customWidth="1"/>
    <col min="3596" max="3596" width="10.7109375" style="254" customWidth="1"/>
    <col min="3597" max="3597" width="1.7109375" style="254" customWidth="1"/>
    <col min="3598" max="3598" width="10.7109375" style="254" customWidth="1"/>
    <col min="3599" max="3599" width="1.7109375" style="254" customWidth="1"/>
    <col min="3600" max="3600" width="10.7109375" style="254" customWidth="1"/>
    <col min="3601" max="3601" width="1.7109375" style="254" customWidth="1"/>
    <col min="3602" max="3602" width="0" style="254" hidden="1" customWidth="1"/>
    <col min="3603" max="3603" width="8.7109375" style="254" customWidth="1"/>
    <col min="3604" max="3604" width="0" style="254" hidden="1" customWidth="1"/>
    <col min="3605" max="3840" width="9.140625" style="254"/>
    <col min="3841" max="3842" width="3.28515625" style="254" customWidth="1"/>
    <col min="3843" max="3843" width="4.7109375" style="254" customWidth="1"/>
    <col min="3844" max="3844" width="4.28515625" style="254" customWidth="1"/>
    <col min="3845" max="3845" width="12.7109375" style="254" customWidth="1"/>
    <col min="3846" max="3846" width="2.7109375" style="254" customWidth="1"/>
    <col min="3847" max="3847" width="7.7109375" style="254" customWidth="1"/>
    <col min="3848" max="3848" width="5.85546875" style="254" customWidth="1"/>
    <col min="3849" max="3849" width="1.7109375" style="254" customWidth="1"/>
    <col min="3850" max="3850" width="10.7109375" style="254" customWidth="1"/>
    <col min="3851" max="3851" width="1.7109375" style="254" customWidth="1"/>
    <col min="3852" max="3852" width="10.7109375" style="254" customWidth="1"/>
    <col min="3853" max="3853" width="1.7109375" style="254" customWidth="1"/>
    <col min="3854" max="3854" width="10.7109375" style="254" customWidth="1"/>
    <col min="3855" max="3855" width="1.7109375" style="254" customWidth="1"/>
    <col min="3856" max="3856" width="10.7109375" style="254" customWidth="1"/>
    <col min="3857" max="3857" width="1.7109375" style="254" customWidth="1"/>
    <col min="3858" max="3858" width="0" style="254" hidden="1" customWidth="1"/>
    <col min="3859" max="3859" width="8.7109375" style="254" customWidth="1"/>
    <col min="3860" max="3860" width="0" style="254" hidden="1" customWidth="1"/>
    <col min="3861" max="4096" width="9.140625" style="254"/>
    <col min="4097" max="4098" width="3.28515625" style="254" customWidth="1"/>
    <col min="4099" max="4099" width="4.7109375" style="254" customWidth="1"/>
    <col min="4100" max="4100" width="4.28515625" style="254" customWidth="1"/>
    <col min="4101" max="4101" width="12.7109375" style="254" customWidth="1"/>
    <col min="4102" max="4102" width="2.7109375" style="254" customWidth="1"/>
    <col min="4103" max="4103" width="7.7109375" style="254" customWidth="1"/>
    <col min="4104" max="4104" width="5.85546875" style="254" customWidth="1"/>
    <col min="4105" max="4105" width="1.7109375" style="254" customWidth="1"/>
    <col min="4106" max="4106" width="10.7109375" style="254" customWidth="1"/>
    <col min="4107" max="4107" width="1.7109375" style="254" customWidth="1"/>
    <col min="4108" max="4108" width="10.7109375" style="254" customWidth="1"/>
    <col min="4109" max="4109" width="1.7109375" style="254" customWidth="1"/>
    <col min="4110" max="4110" width="10.7109375" style="254" customWidth="1"/>
    <col min="4111" max="4111" width="1.7109375" style="254" customWidth="1"/>
    <col min="4112" max="4112" width="10.7109375" style="254" customWidth="1"/>
    <col min="4113" max="4113" width="1.7109375" style="254" customWidth="1"/>
    <col min="4114" max="4114" width="0" style="254" hidden="1" customWidth="1"/>
    <col min="4115" max="4115" width="8.7109375" style="254" customWidth="1"/>
    <col min="4116" max="4116" width="0" style="254" hidden="1" customWidth="1"/>
    <col min="4117" max="4352" width="9.140625" style="254"/>
    <col min="4353" max="4354" width="3.28515625" style="254" customWidth="1"/>
    <col min="4355" max="4355" width="4.7109375" style="254" customWidth="1"/>
    <col min="4356" max="4356" width="4.28515625" style="254" customWidth="1"/>
    <col min="4357" max="4357" width="12.7109375" style="254" customWidth="1"/>
    <col min="4358" max="4358" width="2.7109375" style="254" customWidth="1"/>
    <col min="4359" max="4359" width="7.7109375" style="254" customWidth="1"/>
    <col min="4360" max="4360" width="5.85546875" style="254" customWidth="1"/>
    <col min="4361" max="4361" width="1.7109375" style="254" customWidth="1"/>
    <col min="4362" max="4362" width="10.7109375" style="254" customWidth="1"/>
    <col min="4363" max="4363" width="1.7109375" style="254" customWidth="1"/>
    <col min="4364" max="4364" width="10.7109375" style="254" customWidth="1"/>
    <col min="4365" max="4365" width="1.7109375" style="254" customWidth="1"/>
    <col min="4366" max="4366" width="10.7109375" style="254" customWidth="1"/>
    <col min="4367" max="4367" width="1.7109375" style="254" customWidth="1"/>
    <col min="4368" max="4368" width="10.7109375" style="254" customWidth="1"/>
    <col min="4369" max="4369" width="1.7109375" style="254" customWidth="1"/>
    <col min="4370" max="4370" width="0" style="254" hidden="1" customWidth="1"/>
    <col min="4371" max="4371" width="8.7109375" style="254" customWidth="1"/>
    <col min="4372" max="4372" width="0" style="254" hidden="1" customWidth="1"/>
    <col min="4373" max="4608" width="9.140625" style="254"/>
    <col min="4609" max="4610" width="3.28515625" style="254" customWidth="1"/>
    <col min="4611" max="4611" width="4.7109375" style="254" customWidth="1"/>
    <col min="4612" max="4612" width="4.28515625" style="254" customWidth="1"/>
    <col min="4613" max="4613" width="12.7109375" style="254" customWidth="1"/>
    <col min="4614" max="4614" width="2.7109375" style="254" customWidth="1"/>
    <col min="4615" max="4615" width="7.7109375" style="254" customWidth="1"/>
    <col min="4616" max="4616" width="5.85546875" style="254" customWidth="1"/>
    <col min="4617" max="4617" width="1.7109375" style="254" customWidth="1"/>
    <col min="4618" max="4618" width="10.7109375" style="254" customWidth="1"/>
    <col min="4619" max="4619" width="1.7109375" style="254" customWidth="1"/>
    <col min="4620" max="4620" width="10.7109375" style="254" customWidth="1"/>
    <col min="4621" max="4621" width="1.7109375" style="254" customWidth="1"/>
    <col min="4622" max="4622" width="10.7109375" style="254" customWidth="1"/>
    <col min="4623" max="4623" width="1.7109375" style="254" customWidth="1"/>
    <col min="4624" max="4624" width="10.7109375" style="254" customWidth="1"/>
    <col min="4625" max="4625" width="1.7109375" style="254" customWidth="1"/>
    <col min="4626" max="4626" width="0" style="254" hidden="1" customWidth="1"/>
    <col min="4627" max="4627" width="8.7109375" style="254" customWidth="1"/>
    <col min="4628" max="4628" width="0" style="254" hidden="1" customWidth="1"/>
    <col min="4629" max="4864" width="9.140625" style="254"/>
    <col min="4865" max="4866" width="3.28515625" style="254" customWidth="1"/>
    <col min="4867" max="4867" width="4.7109375" style="254" customWidth="1"/>
    <col min="4868" max="4868" width="4.28515625" style="254" customWidth="1"/>
    <col min="4869" max="4869" width="12.7109375" style="254" customWidth="1"/>
    <col min="4870" max="4870" width="2.7109375" style="254" customWidth="1"/>
    <col min="4871" max="4871" width="7.7109375" style="254" customWidth="1"/>
    <col min="4872" max="4872" width="5.85546875" style="254" customWidth="1"/>
    <col min="4873" max="4873" width="1.7109375" style="254" customWidth="1"/>
    <col min="4874" max="4874" width="10.7109375" style="254" customWidth="1"/>
    <col min="4875" max="4875" width="1.7109375" style="254" customWidth="1"/>
    <col min="4876" max="4876" width="10.7109375" style="254" customWidth="1"/>
    <col min="4877" max="4877" width="1.7109375" style="254" customWidth="1"/>
    <col min="4878" max="4878" width="10.7109375" style="254" customWidth="1"/>
    <col min="4879" max="4879" width="1.7109375" style="254" customWidth="1"/>
    <col min="4880" max="4880" width="10.7109375" style="254" customWidth="1"/>
    <col min="4881" max="4881" width="1.7109375" style="254" customWidth="1"/>
    <col min="4882" max="4882" width="0" style="254" hidden="1" customWidth="1"/>
    <col min="4883" max="4883" width="8.7109375" style="254" customWidth="1"/>
    <col min="4884" max="4884" width="0" style="254" hidden="1" customWidth="1"/>
    <col min="4885" max="5120" width="9.140625" style="254"/>
    <col min="5121" max="5122" width="3.28515625" style="254" customWidth="1"/>
    <col min="5123" max="5123" width="4.7109375" style="254" customWidth="1"/>
    <col min="5124" max="5124" width="4.28515625" style="254" customWidth="1"/>
    <col min="5125" max="5125" width="12.7109375" style="254" customWidth="1"/>
    <col min="5126" max="5126" width="2.7109375" style="254" customWidth="1"/>
    <col min="5127" max="5127" width="7.7109375" style="254" customWidth="1"/>
    <col min="5128" max="5128" width="5.85546875" style="254" customWidth="1"/>
    <col min="5129" max="5129" width="1.7109375" style="254" customWidth="1"/>
    <col min="5130" max="5130" width="10.7109375" style="254" customWidth="1"/>
    <col min="5131" max="5131" width="1.7109375" style="254" customWidth="1"/>
    <col min="5132" max="5132" width="10.7109375" style="254" customWidth="1"/>
    <col min="5133" max="5133" width="1.7109375" style="254" customWidth="1"/>
    <col min="5134" max="5134" width="10.7109375" style="254" customWidth="1"/>
    <col min="5135" max="5135" width="1.7109375" style="254" customWidth="1"/>
    <col min="5136" max="5136" width="10.7109375" style="254" customWidth="1"/>
    <col min="5137" max="5137" width="1.7109375" style="254" customWidth="1"/>
    <col min="5138" max="5138" width="0" style="254" hidden="1" customWidth="1"/>
    <col min="5139" max="5139" width="8.7109375" style="254" customWidth="1"/>
    <col min="5140" max="5140" width="0" style="254" hidden="1" customWidth="1"/>
    <col min="5141" max="5376" width="9.140625" style="254"/>
    <col min="5377" max="5378" width="3.28515625" style="254" customWidth="1"/>
    <col min="5379" max="5379" width="4.7109375" style="254" customWidth="1"/>
    <col min="5380" max="5380" width="4.28515625" style="254" customWidth="1"/>
    <col min="5381" max="5381" width="12.7109375" style="254" customWidth="1"/>
    <col min="5382" max="5382" width="2.7109375" style="254" customWidth="1"/>
    <col min="5383" max="5383" width="7.7109375" style="254" customWidth="1"/>
    <col min="5384" max="5384" width="5.85546875" style="254" customWidth="1"/>
    <col min="5385" max="5385" width="1.7109375" style="254" customWidth="1"/>
    <col min="5386" max="5386" width="10.7109375" style="254" customWidth="1"/>
    <col min="5387" max="5387" width="1.7109375" style="254" customWidth="1"/>
    <col min="5388" max="5388" width="10.7109375" style="254" customWidth="1"/>
    <col min="5389" max="5389" width="1.7109375" style="254" customWidth="1"/>
    <col min="5390" max="5390" width="10.7109375" style="254" customWidth="1"/>
    <col min="5391" max="5391" width="1.7109375" style="254" customWidth="1"/>
    <col min="5392" max="5392" width="10.7109375" style="254" customWidth="1"/>
    <col min="5393" max="5393" width="1.7109375" style="254" customWidth="1"/>
    <col min="5394" max="5394" width="0" style="254" hidden="1" customWidth="1"/>
    <col min="5395" max="5395" width="8.7109375" style="254" customWidth="1"/>
    <col min="5396" max="5396" width="0" style="254" hidden="1" customWidth="1"/>
    <col min="5397" max="5632" width="9.140625" style="254"/>
    <col min="5633" max="5634" width="3.28515625" style="254" customWidth="1"/>
    <col min="5635" max="5635" width="4.7109375" style="254" customWidth="1"/>
    <col min="5636" max="5636" width="4.28515625" style="254" customWidth="1"/>
    <col min="5637" max="5637" width="12.7109375" style="254" customWidth="1"/>
    <col min="5638" max="5638" width="2.7109375" style="254" customWidth="1"/>
    <col min="5639" max="5639" width="7.7109375" style="254" customWidth="1"/>
    <col min="5640" max="5640" width="5.85546875" style="254" customWidth="1"/>
    <col min="5641" max="5641" width="1.7109375" style="254" customWidth="1"/>
    <col min="5642" max="5642" width="10.7109375" style="254" customWidth="1"/>
    <col min="5643" max="5643" width="1.7109375" style="254" customWidth="1"/>
    <col min="5644" max="5644" width="10.7109375" style="254" customWidth="1"/>
    <col min="5645" max="5645" width="1.7109375" style="254" customWidth="1"/>
    <col min="5646" max="5646" width="10.7109375" style="254" customWidth="1"/>
    <col min="5647" max="5647" width="1.7109375" style="254" customWidth="1"/>
    <col min="5648" max="5648" width="10.7109375" style="254" customWidth="1"/>
    <col min="5649" max="5649" width="1.7109375" style="254" customWidth="1"/>
    <col min="5650" max="5650" width="0" style="254" hidden="1" customWidth="1"/>
    <col min="5651" max="5651" width="8.7109375" style="254" customWidth="1"/>
    <col min="5652" max="5652" width="0" style="254" hidden="1" customWidth="1"/>
    <col min="5653" max="5888" width="9.140625" style="254"/>
    <col min="5889" max="5890" width="3.28515625" style="254" customWidth="1"/>
    <col min="5891" max="5891" width="4.7109375" style="254" customWidth="1"/>
    <col min="5892" max="5892" width="4.28515625" style="254" customWidth="1"/>
    <col min="5893" max="5893" width="12.7109375" style="254" customWidth="1"/>
    <col min="5894" max="5894" width="2.7109375" style="254" customWidth="1"/>
    <col min="5895" max="5895" width="7.7109375" style="254" customWidth="1"/>
    <col min="5896" max="5896" width="5.85546875" style="254" customWidth="1"/>
    <col min="5897" max="5897" width="1.7109375" style="254" customWidth="1"/>
    <col min="5898" max="5898" width="10.7109375" style="254" customWidth="1"/>
    <col min="5899" max="5899" width="1.7109375" style="254" customWidth="1"/>
    <col min="5900" max="5900" width="10.7109375" style="254" customWidth="1"/>
    <col min="5901" max="5901" width="1.7109375" style="254" customWidth="1"/>
    <col min="5902" max="5902" width="10.7109375" style="254" customWidth="1"/>
    <col min="5903" max="5903" width="1.7109375" style="254" customWidth="1"/>
    <col min="5904" max="5904" width="10.7109375" style="254" customWidth="1"/>
    <col min="5905" max="5905" width="1.7109375" style="254" customWidth="1"/>
    <col min="5906" max="5906" width="0" style="254" hidden="1" customWidth="1"/>
    <col min="5907" max="5907" width="8.7109375" style="254" customWidth="1"/>
    <col min="5908" max="5908" width="0" style="254" hidden="1" customWidth="1"/>
    <col min="5909" max="6144" width="9.140625" style="254"/>
    <col min="6145" max="6146" width="3.28515625" style="254" customWidth="1"/>
    <col min="6147" max="6147" width="4.7109375" style="254" customWidth="1"/>
    <col min="6148" max="6148" width="4.28515625" style="254" customWidth="1"/>
    <col min="6149" max="6149" width="12.7109375" style="254" customWidth="1"/>
    <col min="6150" max="6150" width="2.7109375" style="254" customWidth="1"/>
    <col min="6151" max="6151" width="7.7109375" style="254" customWidth="1"/>
    <col min="6152" max="6152" width="5.85546875" style="254" customWidth="1"/>
    <col min="6153" max="6153" width="1.7109375" style="254" customWidth="1"/>
    <col min="6154" max="6154" width="10.7109375" style="254" customWidth="1"/>
    <col min="6155" max="6155" width="1.7109375" style="254" customWidth="1"/>
    <col min="6156" max="6156" width="10.7109375" style="254" customWidth="1"/>
    <col min="6157" max="6157" width="1.7109375" style="254" customWidth="1"/>
    <col min="6158" max="6158" width="10.7109375" style="254" customWidth="1"/>
    <col min="6159" max="6159" width="1.7109375" style="254" customWidth="1"/>
    <col min="6160" max="6160" width="10.7109375" style="254" customWidth="1"/>
    <col min="6161" max="6161" width="1.7109375" style="254" customWidth="1"/>
    <col min="6162" max="6162" width="0" style="254" hidden="1" customWidth="1"/>
    <col min="6163" max="6163" width="8.7109375" style="254" customWidth="1"/>
    <col min="6164" max="6164" width="0" style="254" hidden="1" customWidth="1"/>
    <col min="6165" max="6400" width="9.140625" style="254"/>
    <col min="6401" max="6402" width="3.28515625" style="254" customWidth="1"/>
    <col min="6403" max="6403" width="4.7109375" style="254" customWidth="1"/>
    <col min="6404" max="6404" width="4.28515625" style="254" customWidth="1"/>
    <col min="6405" max="6405" width="12.7109375" style="254" customWidth="1"/>
    <col min="6406" max="6406" width="2.7109375" style="254" customWidth="1"/>
    <col min="6407" max="6407" width="7.7109375" style="254" customWidth="1"/>
    <col min="6408" max="6408" width="5.85546875" style="254" customWidth="1"/>
    <col min="6409" max="6409" width="1.7109375" style="254" customWidth="1"/>
    <col min="6410" max="6410" width="10.7109375" style="254" customWidth="1"/>
    <col min="6411" max="6411" width="1.7109375" style="254" customWidth="1"/>
    <col min="6412" max="6412" width="10.7109375" style="254" customWidth="1"/>
    <col min="6413" max="6413" width="1.7109375" style="254" customWidth="1"/>
    <col min="6414" max="6414" width="10.7109375" style="254" customWidth="1"/>
    <col min="6415" max="6415" width="1.7109375" style="254" customWidth="1"/>
    <col min="6416" max="6416" width="10.7109375" style="254" customWidth="1"/>
    <col min="6417" max="6417" width="1.7109375" style="254" customWidth="1"/>
    <col min="6418" max="6418" width="0" style="254" hidden="1" customWidth="1"/>
    <col min="6419" max="6419" width="8.7109375" style="254" customWidth="1"/>
    <col min="6420" max="6420" width="0" style="254" hidden="1" customWidth="1"/>
    <col min="6421" max="6656" width="9.140625" style="254"/>
    <col min="6657" max="6658" width="3.28515625" style="254" customWidth="1"/>
    <col min="6659" max="6659" width="4.7109375" style="254" customWidth="1"/>
    <col min="6660" max="6660" width="4.28515625" style="254" customWidth="1"/>
    <col min="6661" max="6661" width="12.7109375" style="254" customWidth="1"/>
    <col min="6662" max="6662" width="2.7109375" style="254" customWidth="1"/>
    <col min="6663" max="6663" width="7.7109375" style="254" customWidth="1"/>
    <col min="6664" max="6664" width="5.85546875" style="254" customWidth="1"/>
    <col min="6665" max="6665" width="1.7109375" style="254" customWidth="1"/>
    <col min="6666" max="6666" width="10.7109375" style="254" customWidth="1"/>
    <col min="6667" max="6667" width="1.7109375" style="254" customWidth="1"/>
    <col min="6668" max="6668" width="10.7109375" style="254" customWidth="1"/>
    <col min="6669" max="6669" width="1.7109375" style="254" customWidth="1"/>
    <col min="6670" max="6670" width="10.7109375" style="254" customWidth="1"/>
    <col min="6671" max="6671" width="1.7109375" style="254" customWidth="1"/>
    <col min="6672" max="6672" width="10.7109375" style="254" customWidth="1"/>
    <col min="6673" max="6673" width="1.7109375" style="254" customWidth="1"/>
    <col min="6674" max="6674" width="0" style="254" hidden="1" customWidth="1"/>
    <col min="6675" max="6675" width="8.7109375" style="254" customWidth="1"/>
    <col min="6676" max="6676" width="0" style="254" hidden="1" customWidth="1"/>
    <col min="6677" max="6912" width="9.140625" style="254"/>
    <col min="6913" max="6914" width="3.28515625" style="254" customWidth="1"/>
    <col min="6915" max="6915" width="4.7109375" style="254" customWidth="1"/>
    <col min="6916" max="6916" width="4.28515625" style="254" customWidth="1"/>
    <col min="6917" max="6917" width="12.7109375" style="254" customWidth="1"/>
    <col min="6918" max="6918" width="2.7109375" style="254" customWidth="1"/>
    <col min="6919" max="6919" width="7.7109375" style="254" customWidth="1"/>
    <col min="6920" max="6920" width="5.85546875" style="254" customWidth="1"/>
    <col min="6921" max="6921" width="1.7109375" style="254" customWidth="1"/>
    <col min="6922" max="6922" width="10.7109375" style="254" customWidth="1"/>
    <col min="6923" max="6923" width="1.7109375" style="254" customWidth="1"/>
    <col min="6924" max="6924" width="10.7109375" style="254" customWidth="1"/>
    <col min="6925" max="6925" width="1.7109375" style="254" customWidth="1"/>
    <col min="6926" max="6926" width="10.7109375" style="254" customWidth="1"/>
    <col min="6927" max="6927" width="1.7109375" style="254" customWidth="1"/>
    <col min="6928" max="6928" width="10.7109375" style="254" customWidth="1"/>
    <col min="6929" max="6929" width="1.7109375" style="254" customWidth="1"/>
    <col min="6930" max="6930" width="0" style="254" hidden="1" customWidth="1"/>
    <col min="6931" max="6931" width="8.7109375" style="254" customWidth="1"/>
    <col min="6932" max="6932" width="0" style="254" hidden="1" customWidth="1"/>
    <col min="6933" max="7168" width="9.140625" style="254"/>
    <col min="7169" max="7170" width="3.28515625" style="254" customWidth="1"/>
    <col min="7171" max="7171" width="4.7109375" style="254" customWidth="1"/>
    <col min="7172" max="7172" width="4.28515625" style="254" customWidth="1"/>
    <col min="7173" max="7173" width="12.7109375" style="254" customWidth="1"/>
    <col min="7174" max="7174" width="2.7109375" style="254" customWidth="1"/>
    <col min="7175" max="7175" width="7.7109375" style="254" customWidth="1"/>
    <col min="7176" max="7176" width="5.85546875" style="254" customWidth="1"/>
    <col min="7177" max="7177" width="1.7109375" style="254" customWidth="1"/>
    <col min="7178" max="7178" width="10.7109375" style="254" customWidth="1"/>
    <col min="7179" max="7179" width="1.7109375" style="254" customWidth="1"/>
    <col min="7180" max="7180" width="10.7109375" style="254" customWidth="1"/>
    <col min="7181" max="7181" width="1.7109375" style="254" customWidth="1"/>
    <col min="7182" max="7182" width="10.7109375" style="254" customWidth="1"/>
    <col min="7183" max="7183" width="1.7109375" style="254" customWidth="1"/>
    <col min="7184" max="7184" width="10.7109375" style="254" customWidth="1"/>
    <col min="7185" max="7185" width="1.7109375" style="254" customWidth="1"/>
    <col min="7186" max="7186" width="0" style="254" hidden="1" customWidth="1"/>
    <col min="7187" max="7187" width="8.7109375" style="254" customWidth="1"/>
    <col min="7188" max="7188" width="0" style="254" hidden="1" customWidth="1"/>
    <col min="7189" max="7424" width="9.140625" style="254"/>
    <col min="7425" max="7426" width="3.28515625" style="254" customWidth="1"/>
    <col min="7427" max="7427" width="4.7109375" style="254" customWidth="1"/>
    <col min="7428" max="7428" width="4.28515625" style="254" customWidth="1"/>
    <col min="7429" max="7429" width="12.7109375" style="254" customWidth="1"/>
    <col min="7430" max="7430" width="2.7109375" style="254" customWidth="1"/>
    <col min="7431" max="7431" width="7.7109375" style="254" customWidth="1"/>
    <col min="7432" max="7432" width="5.85546875" style="254" customWidth="1"/>
    <col min="7433" max="7433" width="1.7109375" style="254" customWidth="1"/>
    <col min="7434" max="7434" width="10.7109375" style="254" customWidth="1"/>
    <col min="7435" max="7435" width="1.7109375" style="254" customWidth="1"/>
    <col min="7436" max="7436" width="10.7109375" style="254" customWidth="1"/>
    <col min="7437" max="7437" width="1.7109375" style="254" customWidth="1"/>
    <col min="7438" max="7438" width="10.7109375" style="254" customWidth="1"/>
    <col min="7439" max="7439" width="1.7109375" style="254" customWidth="1"/>
    <col min="7440" max="7440" width="10.7109375" style="254" customWidth="1"/>
    <col min="7441" max="7441" width="1.7109375" style="254" customWidth="1"/>
    <col min="7442" max="7442" width="0" style="254" hidden="1" customWidth="1"/>
    <col min="7443" max="7443" width="8.7109375" style="254" customWidth="1"/>
    <col min="7444" max="7444" width="0" style="254" hidden="1" customWidth="1"/>
    <col min="7445" max="7680" width="9.140625" style="254"/>
    <col min="7681" max="7682" width="3.28515625" style="254" customWidth="1"/>
    <col min="7683" max="7683" width="4.7109375" style="254" customWidth="1"/>
    <col min="7684" max="7684" width="4.28515625" style="254" customWidth="1"/>
    <col min="7685" max="7685" width="12.7109375" style="254" customWidth="1"/>
    <col min="7686" max="7686" width="2.7109375" style="254" customWidth="1"/>
    <col min="7687" max="7687" width="7.7109375" style="254" customWidth="1"/>
    <col min="7688" max="7688" width="5.85546875" style="254" customWidth="1"/>
    <col min="7689" max="7689" width="1.7109375" style="254" customWidth="1"/>
    <col min="7690" max="7690" width="10.7109375" style="254" customWidth="1"/>
    <col min="7691" max="7691" width="1.7109375" style="254" customWidth="1"/>
    <col min="7692" max="7692" width="10.7109375" style="254" customWidth="1"/>
    <col min="7693" max="7693" width="1.7109375" style="254" customWidth="1"/>
    <col min="7694" max="7694" width="10.7109375" style="254" customWidth="1"/>
    <col min="7695" max="7695" width="1.7109375" style="254" customWidth="1"/>
    <col min="7696" max="7696" width="10.7109375" style="254" customWidth="1"/>
    <col min="7697" max="7697" width="1.7109375" style="254" customWidth="1"/>
    <col min="7698" max="7698" width="0" style="254" hidden="1" customWidth="1"/>
    <col min="7699" max="7699" width="8.7109375" style="254" customWidth="1"/>
    <col min="7700" max="7700" width="0" style="254" hidden="1" customWidth="1"/>
    <col min="7701" max="7936" width="9.140625" style="254"/>
    <col min="7937" max="7938" width="3.28515625" style="254" customWidth="1"/>
    <col min="7939" max="7939" width="4.7109375" style="254" customWidth="1"/>
    <col min="7940" max="7940" width="4.28515625" style="254" customWidth="1"/>
    <col min="7941" max="7941" width="12.7109375" style="254" customWidth="1"/>
    <col min="7942" max="7942" width="2.7109375" style="254" customWidth="1"/>
    <col min="7943" max="7943" width="7.7109375" style="254" customWidth="1"/>
    <col min="7944" max="7944" width="5.85546875" style="254" customWidth="1"/>
    <col min="7945" max="7945" width="1.7109375" style="254" customWidth="1"/>
    <col min="7946" max="7946" width="10.7109375" style="254" customWidth="1"/>
    <col min="7947" max="7947" width="1.7109375" style="254" customWidth="1"/>
    <col min="7948" max="7948" width="10.7109375" style="254" customWidth="1"/>
    <col min="7949" max="7949" width="1.7109375" style="254" customWidth="1"/>
    <col min="7950" max="7950" width="10.7109375" style="254" customWidth="1"/>
    <col min="7951" max="7951" width="1.7109375" style="254" customWidth="1"/>
    <col min="7952" max="7952" width="10.7109375" style="254" customWidth="1"/>
    <col min="7953" max="7953" width="1.7109375" style="254" customWidth="1"/>
    <col min="7954" max="7954" width="0" style="254" hidden="1" customWidth="1"/>
    <col min="7955" max="7955" width="8.7109375" style="254" customWidth="1"/>
    <col min="7956" max="7956" width="0" style="254" hidden="1" customWidth="1"/>
    <col min="7957" max="8192" width="9.140625" style="254"/>
    <col min="8193" max="8194" width="3.28515625" style="254" customWidth="1"/>
    <col min="8195" max="8195" width="4.7109375" style="254" customWidth="1"/>
    <col min="8196" max="8196" width="4.28515625" style="254" customWidth="1"/>
    <col min="8197" max="8197" width="12.7109375" style="254" customWidth="1"/>
    <col min="8198" max="8198" width="2.7109375" style="254" customWidth="1"/>
    <col min="8199" max="8199" width="7.7109375" style="254" customWidth="1"/>
    <col min="8200" max="8200" width="5.85546875" style="254" customWidth="1"/>
    <col min="8201" max="8201" width="1.7109375" style="254" customWidth="1"/>
    <col min="8202" max="8202" width="10.7109375" style="254" customWidth="1"/>
    <col min="8203" max="8203" width="1.7109375" style="254" customWidth="1"/>
    <col min="8204" max="8204" width="10.7109375" style="254" customWidth="1"/>
    <col min="8205" max="8205" width="1.7109375" style="254" customWidth="1"/>
    <col min="8206" max="8206" width="10.7109375" style="254" customWidth="1"/>
    <col min="8207" max="8207" width="1.7109375" style="254" customWidth="1"/>
    <col min="8208" max="8208" width="10.7109375" style="254" customWidth="1"/>
    <col min="8209" max="8209" width="1.7109375" style="254" customWidth="1"/>
    <col min="8210" max="8210" width="0" style="254" hidden="1" customWidth="1"/>
    <col min="8211" max="8211" width="8.7109375" style="254" customWidth="1"/>
    <col min="8212" max="8212" width="0" style="254" hidden="1" customWidth="1"/>
    <col min="8213" max="8448" width="9.140625" style="254"/>
    <col min="8449" max="8450" width="3.28515625" style="254" customWidth="1"/>
    <col min="8451" max="8451" width="4.7109375" style="254" customWidth="1"/>
    <col min="8452" max="8452" width="4.28515625" style="254" customWidth="1"/>
    <col min="8453" max="8453" width="12.7109375" style="254" customWidth="1"/>
    <col min="8454" max="8454" width="2.7109375" style="254" customWidth="1"/>
    <col min="8455" max="8455" width="7.7109375" style="254" customWidth="1"/>
    <col min="8456" max="8456" width="5.85546875" style="254" customWidth="1"/>
    <col min="8457" max="8457" width="1.7109375" style="254" customWidth="1"/>
    <col min="8458" max="8458" width="10.7109375" style="254" customWidth="1"/>
    <col min="8459" max="8459" width="1.7109375" style="254" customWidth="1"/>
    <col min="8460" max="8460" width="10.7109375" style="254" customWidth="1"/>
    <col min="8461" max="8461" width="1.7109375" style="254" customWidth="1"/>
    <col min="8462" max="8462" width="10.7109375" style="254" customWidth="1"/>
    <col min="8463" max="8463" width="1.7109375" style="254" customWidth="1"/>
    <col min="8464" max="8464" width="10.7109375" style="254" customWidth="1"/>
    <col min="8465" max="8465" width="1.7109375" style="254" customWidth="1"/>
    <col min="8466" max="8466" width="0" style="254" hidden="1" customWidth="1"/>
    <col min="8467" max="8467" width="8.7109375" style="254" customWidth="1"/>
    <col min="8468" max="8468" width="0" style="254" hidden="1" customWidth="1"/>
    <col min="8469" max="8704" width="9.140625" style="254"/>
    <col min="8705" max="8706" width="3.28515625" style="254" customWidth="1"/>
    <col min="8707" max="8707" width="4.7109375" style="254" customWidth="1"/>
    <col min="8708" max="8708" width="4.28515625" style="254" customWidth="1"/>
    <col min="8709" max="8709" width="12.7109375" style="254" customWidth="1"/>
    <col min="8710" max="8710" width="2.7109375" style="254" customWidth="1"/>
    <col min="8711" max="8711" width="7.7109375" style="254" customWidth="1"/>
    <col min="8712" max="8712" width="5.85546875" style="254" customWidth="1"/>
    <col min="8713" max="8713" width="1.7109375" style="254" customWidth="1"/>
    <col min="8714" max="8714" width="10.7109375" style="254" customWidth="1"/>
    <col min="8715" max="8715" width="1.7109375" style="254" customWidth="1"/>
    <col min="8716" max="8716" width="10.7109375" style="254" customWidth="1"/>
    <col min="8717" max="8717" width="1.7109375" style="254" customWidth="1"/>
    <col min="8718" max="8718" width="10.7109375" style="254" customWidth="1"/>
    <col min="8719" max="8719" width="1.7109375" style="254" customWidth="1"/>
    <col min="8720" max="8720" width="10.7109375" style="254" customWidth="1"/>
    <col min="8721" max="8721" width="1.7109375" style="254" customWidth="1"/>
    <col min="8722" max="8722" width="0" style="254" hidden="1" customWidth="1"/>
    <col min="8723" max="8723" width="8.7109375" style="254" customWidth="1"/>
    <col min="8724" max="8724" width="0" style="254" hidden="1" customWidth="1"/>
    <col min="8725" max="8960" width="9.140625" style="254"/>
    <col min="8961" max="8962" width="3.28515625" style="254" customWidth="1"/>
    <col min="8963" max="8963" width="4.7109375" style="254" customWidth="1"/>
    <col min="8964" max="8964" width="4.28515625" style="254" customWidth="1"/>
    <col min="8965" max="8965" width="12.7109375" style="254" customWidth="1"/>
    <col min="8966" max="8966" width="2.7109375" style="254" customWidth="1"/>
    <col min="8967" max="8967" width="7.7109375" style="254" customWidth="1"/>
    <col min="8968" max="8968" width="5.85546875" style="254" customWidth="1"/>
    <col min="8969" max="8969" width="1.7109375" style="254" customWidth="1"/>
    <col min="8970" max="8970" width="10.7109375" style="254" customWidth="1"/>
    <col min="8971" max="8971" width="1.7109375" style="254" customWidth="1"/>
    <col min="8972" max="8972" width="10.7109375" style="254" customWidth="1"/>
    <col min="8973" max="8973" width="1.7109375" style="254" customWidth="1"/>
    <col min="8974" max="8974" width="10.7109375" style="254" customWidth="1"/>
    <col min="8975" max="8975" width="1.7109375" style="254" customWidth="1"/>
    <col min="8976" max="8976" width="10.7109375" style="254" customWidth="1"/>
    <col min="8977" max="8977" width="1.7109375" style="254" customWidth="1"/>
    <col min="8978" max="8978" width="0" style="254" hidden="1" customWidth="1"/>
    <col min="8979" max="8979" width="8.7109375" style="254" customWidth="1"/>
    <col min="8980" max="8980" width="0" style="254" hidden="1" customWidth="1"/>
    <col min="8981" max="9216" width="9.140625" style="254"/>
    <col min="9217" max="9218" width="3.28515625" style="254" customWidth="1"/>
    <col min="9219" max="9219" width="4.7109375" style="254" customWidth="1"/>
    <col min="9220" max="9220" width="4.28515625" style="254" customWidth="1"/>
    <col min="9221" max="9221" width="12.7109375" style="254" customWidth="1"/>
    <col min="9222" max="9222" width="2.7109375" style="254" customWidth="1"/>
    <col min="9223" max="9223" width="7.7109375" style="254" customWidth="1"/>
    <col min="9224" max="9224" width="5.85546875" style="254" customWidth="1"/>
    <col min="9225" max="9225" width="1.7109375" style="254" customWidth="1"/>
    <col min="9226" max="9226" width="10.7109375" style="254" customWidth="1"/>
    <col min="9227" max="9227" width="1.7109375" style="254" customWidth="1"/>
    <col min="9228" max="9228" width="10.7109375" style="254" customWidth="1"/>
    <col min="9229" max="9229" width="1.7109375" style="254" customWidth="1"/>
    <col min="9230" max="9230" width="10.7109375" style="254" customWidth="1"/>
    <col min="9231" max="9231" width="1.7109375" style="254" customWidth="1"/>
    <col min="9232" max="9232" width="10.7109375" style="254" customWidth="1"/>
    <col min="9233" max="9233" width="1.7109375" style="254" customWidth="1"/>
    <col min="9234" max="9234" width="0" style="254" hidden="1" customWidth="1"/>
    <col min="9235" max="9235" width="8.7109375" style="254" customWidth="1"/>
    <col min="9236" max="9236" width="0" style="254" hidden="1" customWidth="1"/>
    <col min="9237" max="9472" width="9.140625" style="254"/>
    <col min="9473" max="9474" width="3.28515625" style="254" customWidth="1"/>
    <col min="9475" max="9475" width="4.7109375" style="254" customWidth="1"/>
    <col min="9476" max="9476" width="4.28515625" style="254" customWidth="1"/>
    <col min="9477" max="9477" width="12.7109375" style="254" customWidth="1"/>
    <col min="9478" max="9478" width="2.7109375" style="254" customWidth="1"/>
    <col min="9479" max="9479" width="7.7109375" style="254" customWidth="1"/>
    <col min="9480" max="9480" width="5.85546875" style="254" customWidth="1"/>
    <col min="9481" max="9481" width="1.7109375" style="254" customWidth="1"/>
    <col min="9482" max="9482" width="10.7109375" style="254" customWidth="1"/>
    <col min="9483" max="9483" width="1.7109375" style="254" customWidth="1"/>
    <col min="9484" max="9484" width="10.7109375" style="254" customWidth="1"/>
    <col min="9485" max="9485" width="1.7109375" style="254" customWidth="1"/>
    <col min="9486" max="9486" width="10.7109375" style="254" customWidth="1"/>
    <col min="9487" max="9487" width="1.7109375" style="254" customWidth="1"/>
    <col min="9488" max="9488" width="10.7109375" style="254" customWidth="1"/>
    <col min="9489" max="9489" width="1.7109375" style="254" customWidth="1"/>
    <col min="9490" max="9490" width="0" style="254" hidden="1" customWidth="1"/>
    <col min="9491" max="9491" width="8.7109375" style="254" customWidth="1"/>
    <col min="9492" max="9492" width="0" style="254" hidden="1" customWidth="1"/>
    <col min="9493" max="9728" width="9.140625" style="254"/>
    <col min="9729" max="9730" width="3.28515625" style="254" customWidth="1"/>
    <col min="9731" max="9731" width="4.7109375" style="254" customWidth="1"/>
    <col min="9732" max="9732" width="4.28515625" style="254" customWidth="1"/>
    <col min="9733" max="9733" width="12.7109375" style="254" customWidth="1"/>
    <col min="9734" max="9734" width="2.7109375" style="254" customWidth="1"/>
    <col min="9735" max="9735" width="7.7109375" style="254" customWidth="1"/>
    <col min="9736" max="9736" width="5.85546875" style="254" customWidth="1"/>
    <col min="9737" max="9737" width="1.7109375" style="254" customWidth="1"/>
    <col min="9738" max="9738" width="10.7109375" style="254" customWidth="1"/>
    <col min="9739" max="9739" width="1.7109375" style="254" customWidth="1"/>
    <col min="9740" max="9740" width="10.7109375" style="254" customWidth="1"/>
    <col min="9741" max="9741" width="1.7109375" style="254" customWidth="1"/>
    <col min="9742" max="9742" width="10.7109375" style="254" customWidth="1"/>
    <col min="9743" max="9743" width="1.7109375" style="254" customWidth="1"/>
    <col min="9744" max="9744" width="10.7109375" style="254" customWidth="1"/>
    <col min="9745" max="9745" width="1.7109375" style="254" customWidth="1"/>
    <col min="9746" max="9746" width="0" style="254" hidden="1" customWidth="1"/>
    <col min="9747" max="9747" width="8.7109375" style="254" customWidth="1"/>
    <col min="9748" max="9748" width="0" style="254" hidden="1" customWidth="1"/>
    <col min="9749" max="9984" width="9.140625" style="254"/>
    <col min="9985" max="9986" width="3.28515625" style="254" customWidth="1"/>
    <col min="9987" max="9987" width="4.7109375" style="254" customWidth="1"/>
    <col min="9988" max="9988" width="4.28515625" style="254" customWidth="1"/>
    <col min="9989" max="9989" width="12.7109375" style="254" customWidth="1"/>
    <col min="9990" max="9990" width="2.7109375" style="254" customWidth="1"/>
    <col min="9991" max="9991" width="7.7109375" style="254" customWidth="1"/>
    <col min="9992" max="9992" width="5.85546875" style="254" customWidth="1"/>
    <col min="9993" max="9993" width="1.7109375" style="254" customWidth="1"/>
    <col min="9994" max="9994" width="10.7109375" style="254" customWidth="1"/>
    <col min="9995" max="9995" width="1.7109375" style="254" customWidth="1"/>
    <col min="9996" max="9996" width="10.7109375" style="254" customWidth="1"/>
    <col min="9997" max="9997" width="1.7109375" style="254" customWidth="1"/>
    <col min="9998" max="9998" width="10.7109375" style="254" customWidth="1"/>
    <col min="9999" max="9999" width="1.7109375" style="254" customWidth="1"/>
    <col min="10000" max="10000" width="10.7109375" style="254" customWidth="1"/>
    <col min="10001" max="10001" width="1.7109375" style="254" customWidth="1"/>
    <col min="10002" max="10002" width="0" style="254" hidden="1" customWidth="1"/>
    <col min="10003" max="10003" width="8.7109375" style="254" customWidth="1"/>
    <col min="10004" max="10004" width="0" style="254" hidden="1" customWidth="1"/>
    <col min="10005" max="10240" width="9.140625" style="254"/>
    <col min="10241" max="10242" width="3.28515625" style="254" customWidth="1"/>
    <col min="10243" max="10243" width="4.7109375" style="254" customWidth="1"/>
    <col min="10244" max="10244" width="4.28515625" style="254" customWidth="1"/>
    <col min="10245" max="10245" width="12.7109375" style="254" customWidth="1"/>
    <col min="10246" max="10246" width="2.7109375" style="254" customWidth="1"/>
    <col min="10247" max="10247" width="7.7109375" style="254" customWidth="1"/>
    <col min="10248" max="10248" width="5.85546875" style="254" customWidth="1"/>
    <col min="10249" max="10249" width="1.7109375" style="254" customWidth="1"/>
    <col min="10250" max="10250" width="10.7109375" style="254" customWidth="1"/>
    <col min="10251" max="10251" width="1.7109375" style="254" customWidth="1"/>
    <col min="10252" max="10252" width="10.7109375" style="254" customWidth="1"/>
    <col min="10253" max="10253" width="1.7109375" style="254" customWidth="1"/>
    <col min="10254" max="10254" width="10.7109375" style="254" customWidth="1"/>
    <col min="10255" max="10255" width="1.7109375" style="254" customWidth="1"/>
    <col min="10256" max="10256" width="10.7109375" style="254" customWidth="1"/>
    <col min="10257" max="10257" width="1.7109375" style="254" customWidth="1"/>
    <col min="10258" max="10258" width="0" style="254" hidden="1" customWidth="1"/>
    <col min="10259" max="10259" width="8.7109375" style="254" customWidth="1"/>
    <col min="10260" max="10260" width="0" style="254" hidden="1" customWidth="1"/>
    <col min="10261" max="10496" width="9.140625" style="254"/>
    <col min="10497" max="10498" width="3.28515625" style="254" customWidth="1"/>
    <col min="10499" max="10499" width="4.7109375" style="254" customWidth="1"/>
    <col min="10500" max="10500" width="4.28515625" style="254" customWidth="1"/>
    <col min="10501" max="10501" width="12.7109375" style="254" customWidth="1"/>
    <col min="10502" max="10502" width="2.7109375" style="254" customWidth="1"/>
    <col min="10503" max="10503" width="7.7109375" style="254" customWidth="1"/>
    <col min="10504" max="10504" width="5.85546875" style="254" customWidth="1"/>
    <col min="10505" max="10505" width="1.7109375" style="254" customWidth="1"/>
    <col min="10506" max="10506" width="10.7109375" style="254" customWidth="1"/>
    <col min="10507" max="10507" width="1.7109375" style="254" customWidth="1"/>
    <col min="10508" max="10508" width="10.7109375" style="254" customWidth="1"/>
    <col min="10509" max="10509" width="1.7109375" style="254" customWidth="1"/>
    <col min="10510" max="10510" width="10.7109375" style="254" customWidth="1"/>
    <col min="10511" max="10511" width="1.7109375" style="254" customWidth="1"/>
    <col min="10512" max="10512" width="10.7109375" style="254" customWidth="1"/>
    <col min="10513" max="10513" width="1.7109375" style="254" customWidth="1"/>
    <col min="10514" max="10514" width="0" style="254" hidden="1" customWidth="1"/>
    <col min="10515" max="10515" width="8.7109375" style="254" customWidth="1"/>
    <col min="10516" max="10516" width="0" style="254" hidden="1" customWidth="1"/>
    <col min="10517" max="10752" width="9.140625" style="254"/>
    <col min="10753" max="10754" width="3.28515625" style="254" customWidth="1"/>
    <col min="10755" max="10755" width="4.7109375" style="254" customWidth="1"/>
    <col min="10756" max="10756" width="4.28515625" style="254" customWidth="1"/>
    <col min="10757" max="10757" width="12.7109375" style="254" customWidth="1"/>
    <col min="10758" max="10758" width="2.7109375" style="254" customWidth="1"/>
    <col min="10759" max="10759" width="7.7109375" style="254" customWidth="1"/>
    <col min="10760" max="10760" width="5.85546875" style="254" customWidth="1"/>
    <col min="10761" max="10761" width="1.7109375" style="254" customWidth="1"/>
    <col min="10762" max="10762" width="10.7109375" style="254" customWidth="1"/>
    <col min="10763" max="10763" width="1.7109375" style="254" customWidth="1"/>
    <col min="10764" max="10764" width="10.7109375" style="254" customWidth="1"/>
    <col min="10765" max="10765" width="1.7109375" style="254" customWidth="1"/>
    <col min="10766" max="10766" width="10.7109375" style="254" customWidth="1"/>
    <col min="10767" max="10767" width="1.7109375" style="254" customWidth="1"/>
    <col min="10768" max="10768" width="10.7109375" style="254" customWidth="1"/>
    <col min="10769" max="10769" width="1.7109375" style="254" customWidth="1"/>
    <col min="10770" max="10770" width="0" style="254" hidden="1" customWidth="1"/>
    <col min="10771" max="10771" width="8.7109375" style="254" customWidth="1"/>
    <col min="10772" max="10772" width="0" style="254" hidden="1" customWidth="1"/>
    <col min="10773" max="11008" width="9.140625" style="254"/>
    <col min="11009" max="11010" width="3.28515625" style="254" customWidth="1"/>
    <col min="11011" max="11011" width="4.7109375" style="254" customWidth="1"/>
    <col min="11012" max="11012" width="4.28515625" style="254" customWidth="1"/>
    <col min="11013" max="11013" width="12.7109375" style="254" customWidth="1"/>
    <col min="11014" max="11014" width="2.7109375" style="254" customWidth="1"/>
    <col min="11015" max="11015" width="7.7109375" style="254" customWidth="1"/>
    <col min="11016" max="11016" width="5.85546875" style="254" customWidth="1"/>
    <col min="11017" max="11017" width="1.7109375" style="254" customWidth="1"/>
    <col min="11018" max="11018" width="10.7109375" style="254" customWidth="1"/>
    <col min="11019" max="11019" width="1.7109375" style="254" customWidth="1"/>
    <col min="11020" max="11020" width="10.7109375" style="254" customWidth="1"/>
    <col min="11021" max="11021" width="1.7109375" style="254" customWidth="1"/>
    <col min="11022" max="11022" width="10.7109375" style="254" customWidth="1"/>
    <col min="11023" max="11023" width="1.7109375" style="254" customWidth="1"/>
    <col min="11024" max="11024" width="10.7109375" style="254" customWidth="1"/>
    <col min="11025" max="11025" width="1.7109375" style="254" customWidth="1"/>
    <col min="11026" max="11026" width="0" style="254" hidden="1" customWidth="1"/>
    <col min="11027" max="11027" width="8.7109375" style="254" customWidth="1"/>
    <col min="11028" max="11028" width="0" style="254" hidden="1" customWidth="1"/>
    <col min="11029" max="11264" width="9.140625" style="254"/>
    <col min="11265" max="11266" width="3.28515625" style="254" customWidth="1"/>
    <col min="11267" max="11267" width="4.7109375" style="254" customWidth="1"/>
    <col min="11268" max="11268" width="4.28515625" style="254" customWidth="1"/>
    <col min="11269" max="11269" width="12.7109375" style="254" customWidth="1"/>
    <col min="11270" max="11270" width="2.7109375" style="254" customWidth="1"/>
    <col min="11271" max="11271" width="7.7109375" style="254" customWidth="1"/>
    <col min="11272" max="11272" width="5.85546875" style="254" customWidth="1"/>
    <col min="11273" max="11273" width="1.7109375" style="254" customWidth="1"/>
    <col min="11274" max="11274" width="10.7109375" style="254" customWidth="1"/>
    <col min="11275" max="11275" width="1.7109375" style="254" customWidth="1"/>
    <col min="11276" max="11276" width="10.7109375" style="254" customWidth="1"/>
    <col min="11277" max="11277" width="1.7109375" style="254" customWidth="1"/>
    <col min="11278" max="11278" width="10.7109375" style="254" customWidth="1"/>
    <col min="11279" max="11279" width="1.7109375" style="254" customWidth="1"/>
    <col min="11280" max="11280" width="10.7109375" style="254" customWidth="1"/>
    <col min="11281" max="11281" width="1.7109375" style="254" customWidth="1"/>
    <col min="11282" max="11282" width="0" style="254" hidden="1" customWidth="1"/>
    <col min="11283" max="11283" width="8.7109375" style="254" customWidth="1"/>
    <col min="11284" max="11284" width="0" style="254" hidden="1" customWidth="1"/>
    <col min="11285" max="11520" width="9.140625" style="254"/>
    <col min="11521" max="11522" width="3.28515625" style="254" customWidth="1"/>
    <col min="11523" max="11523" width="4.7109375" style="254" customWidth="1"/>
    <col min="11524" max="11524" width="4.28515625" style="254" customWidth="1"/>
    <col min="11525" max="11525" width="12.7109375" style="254" customWidth="1"/>
    <col min="11526" max="11526" width="2.7109375" style="254" customWidth="1"/>
    <col min="11527" max="11527" width="7.7109375" style="254" customWidth="1"/>
    <col min="11528" max="11528" width="5.85546875" style="254" customWidth="1"/>
    <col min="11529" max="11529" width="1.7109375" style="254" customWidth="1"/>
    <col min="11530" max="11530" width="10.7109375" style="254" customWidth="1"/>
    <col min="11531" max="11531" width="1.7109375" style="254" customWidth="1"/>
    <col min="11532" max="11532" width="10.7109375" style="254" customWidth="1"/>
    <col min="11533" max="11533" width="1.7109375" style="254" customWidth="1"/>
    <col min="11534" max="11534" width="10.7109375" style="254" customWidth="1"/>
    <col min="11535" max="11535" width="1.7109375" style="254" customWidth="1"/>
    <col min="11536" max="11536" width="10.7109375" style="254" customWidth="1"/>
    <col min="11537" max="11537" width="1.7109375" style="254" customWidth="1"/>
    <col min="11538" max="11538" width="0" style="254" hidden="1" customWidth="1"/>
    <col min="11539" max="11539" width="8.7109375" style="254" customWidth="1"/>
    <col min="11540" max="11540" width="0" style="254" hidden="1" customWidth="1"/>
    <col min="11541" max="11776" width="9.140625" style="254"/>
    <col min="11777" max="11778" width="3.28515625" style="254" customWidth="1"/>
    <col min="11779" max="11779" width="4.7109375" style="254" customWidth="1"/>
    <col min="11780" max="11780" width="4.28515625" style="254" customWidth="1"/>
    <col min="11781" max="11781" width="12.7109375" style="254" customWidth="1"/>
    <col min="11782" max="11782" width="2.7109375" style="254" customWidth="1"/>
    <col min="11783" max="11783" width="7.7109375" style="254" customWidth="1"/>
    <col min="11784" max="11784" width="5.85546875" style="254" customWidth="1"/>
    <col min="11785" max="11785" width="1.7109375" style="254" customWidth="1"/>
    <col min="11786" max="11786" width="10.7109375" style="254" customWidth="1"/>
    <col min="11787" max="11787" width="1.7109375" style="254" customWidth="1"/>
    <col min="11788" max="11788" width="10.7109375" style="254" customWidth="1"/>
    <col min="11789" max="11789" width="1.7109375" style="254" customWidth="1"/>
    <col min="11790" max="11790" width="10.7109375" style="254" customWidth="1"/>
    <col min="11791" max="11791" width="1.7109375" style="254" customWidth="1"/>
    <col min="11792" max="11792" width="10.7109375" style="254" customWidth="1"/>
    <col min="11793" max="11793" width="1.7109375" style="254" customWidth="1"/>
    <col min="11794" max="11794" width="0" style="254" hidden="1" customWidth="1"/>
    <col min="11795" max="11795" width="8.7109375" style="254" customWidth="1"/>
    <col min="11796" max="11796" width="0" style="254" hidden="1" customWidth="1"/>
    <col min="11797" max="12032" width="9.140625" style="254"/>
    <col min="12033" max="12034" width="3.28515625" style="254" customWidth="1"/>
    <col min="12035" max="12035" width="4.7109375" style="254" customWidth="1"/>
    <col min="12036" max="12036" width="4.28515625" style="254" customWidth="1"/>
    <col min="12037" max="12037" width="12.7109375" style="254" customWidth="1"/>
    <col min="12038" max="12038" width="2.7109375" style="254" customWidth="1"/>
    <col min="12039" max="12039" width="7.7109375" style="254" customWidth="1"/>
    <col min="12040" max="12040" width="5.85546875" style="254" customWidth="1"/>
    <col min="12041" max="12041" width="1.7109375" style="254" customWidth="1"/>
    <col min="12042" max="12042" width="10.7109375" style="254" customWidth="1"/>
    <col min="12043" max="12043" width="1.7109375" style="254" customWidth="1"/>
    <col min="12044" max="12044" width="10.7109375" style="254" customWidth="1"/>
    <col min="12045" max="12045" width="1.7109375" style="254" customWidth="1"/>
    <col min="12046" max="12046" width="10.7109375" style="254" customWidth="1"/>
    <col min="12047" max="12047" width="1.7109375" style="254" customWidth="1"/>
    <col min="12048" max="12048" width="10.7109375" style="254" customWidth="1"/>
    <col min="12049" max="12049" width="1.7109375" style="254" customWidth="1"/>
    <col min="12050" max="12050" width="0" style="254" hidden="1" customWidth="1"/>
    <col min="12051" max="12051" width="8.7109375" style="254" customWidth="1"/>
    <col min="12052" max="12052" width="0" style="254" hidden="1" customWidth="1"/>
    <col min="12053" max="12288" width="9.140625" style="254"/>
    <col min="12289" max="12290" width="3.28515625" style="254" customWidth="1"/>
    <col min="12291" max="12291" width="4.7109375" style="254" customWidth="1"/>
    <col min="12292" max="12292" width="4.28515625" style="254" customWidth="1"/>
    <col min="12293" max="12293" width="12.7109375" style="254" customWidth="1"/>
    <col min="12294" max="12294" width="2.7109375" style="254" customWidth="1"/>
    <col min="12295" max="12295" width="7.7109375" style="254" customWidth="1"/>
    <col min="12296" max="12296" width="5.85546875" style="254" customWidth="1"/>
    <col min="12297" max="12297" width="1.7109375" style="254" customWidth="1"/>
    <col min="12298" max="12298" width="10.7109375" style="254" customWidth="1"/>
    <col min="12299" max="12299" width="1.7109375" style="254" customWidth="1"/>
    <col min="12300" max="12300" width="10.7109375" style="254" customWidth="1"/>
    <col min="12301" max="12301" width="1.7109375" style="254" customWidth="1"/>
    <col min="12302" max="12302" width="10.7109375" style="254" customWidth="1"/>
    <col min="12303" max="12303" width="1.7109375" style="254" customWidth="1"/>
    <col min="12304" max="12304" width="10.7109375" style="254" customWidth="1"/>
    <col min="12305" max="12305" width="1.7109375" style="254" customWidth="1"/>
    <col min="12306" max="12306" width="0" style="254" hidden="1" customWidth="1"/>
    <col min="12307" max="12307" width="8.7109375" style="254" customWidth="1"/>
    <col min="12308" max="12308" width="0" style="254" hidden="1" customWidth="1"/>
    <col min="12309" max="12544" width="9.140625" style="254"/>
    <col min="12545" max="12546" width="3.28515625" style="254" customWidth="1"/>
    <col min="12547" max="12547" width="4.7109375" style="254" customWidth="1"/>
    <col min="12548" max="12548" width="4.28515625" style="254" customWidth="1"/>
    <col min="12549" max="12549" width="12.7109375" style="254" customWidth="1"/>
    <col min="12550" max="12550" width="2.7109375" style="254" customWidth="1"/>
    <col min="12551" max="12551" width="7.7109375" style="254" customWidth="1"/>
    <col min="12552" max="12552" width="5.85546875" style="254" customWidth="1"/>
    <col min="12553" max="12553" width="1.7109375" style="254" customWidth="1"/>
    <col min="12554" max="12554" width="10.7109375" style="254" customWidth="1"/>
    <col min="12555" max="12555" width="1.7109375" style="254" customWidth="1"/>
    <col min="12556" max="12556" width="10.7109375" style="254" customWidth="1"/>
    <col min="12557" max="12557" width="1.7109375" style="254" customWidth="1"/>
    <col min="12558" max="12558" width="10.7109375" style="254" customWidth="1"/>
    <col min="12559" max="12559" width="1.7109375" style="254" customWidth="1"/>
    <col min="12560" max="12560" width="10.7109375" style="254" customWidth="1"/>
    <col min="12561" max="12561" width="1.7109375" style="254" customWidth="1"/>
    <col min="12562" max="12562" width="0" style="254" hidden="1" customWidth="1"/>
    <col min="12563" max="12563" width="8.7109375" style="254" customWidth="1"/>
    <col min="12564" max="12564" width="0" style="254" hidden="1" customWidth="1"/>
    <col min="12565" max="12800" width="9.140625" style="254"/>
    <col min="12801" max="12802" width="3.28515625" style="254" customWidth="1"/>
    <col min="12803" max="12803" width="4.7109375" style="254" customWidth="1"/>
    <col min="12804" max="12804" width="4.28515625" style="254" customWidth="1"/>
    <col min="12805" max="12805" width="12.7109375" style="254" customWidth="1"/>
    <col min="12806" max="12806" width="2.7109375" style="254" customWidth="1"/>
    <col min="12807" max="12807" width="7.7109375" style="254" customWidth="1"/>
    <col min="12808" max="12808" width="5.85546875" style="254" customWidth="1"/>
    <col min="12809" max="12809" width="1.7109375" style="254" customWidth="1"/>
    <col min="12810" max="12810" width="10.7109375" style="254" customWidth="1"/>
    <col min="12811" max="12811" width="1.7109375" style="254" customWidth="1"/>
    <col min="12812" max="12812" width="10.7109375" style="254" customWidth="1"/>
    <col min="12813" max="12813" width="1.7109375" style="254" customWidth="1"/>
    <col min="12814" max="12814" width="10.7109375" style="254" customWidth="1"/>
    <col min="12815" max="12815" width="1.7109375" style="254" customWidth="1"/>
    <col min="12816" max="12816" width="10.7109375" style="254" customWidth="1"/>
    <col min="12817" max="12817" width="1.7109375" style="254" customWidth="1"/>
    <col min="12818" max="12818" width="0" style="254" hidden="1" customWidth="1"/>
    <col min="12819" max="12819" width="8.7109375" style="254" customWidth="1"/>
    <col min="12820" max="12820" width="0" style="254" hidden="1" customWidth="1"/>
    <col min="12821" max="13056" width="9.140625" style="254"/>
    <col min="13057" max="13058" width="3.28515625" style="254" customWidth="1"/>
    <col min="13059" max="13059" width="4.7109375" style="254" customWidth="1"/>
    <col min="13060" max="13060" width="4.28515625" style="254" customWidth="1"/>
    <col min="13061" max="13061" width="12.7109375" style="254" customWidth="1"/>
    <col min="13062" max="13062" width="2.7109375" style="254" customWidth="1"/>
    <col min="13063" max="13063" width="7.7109375" style="254" customWidth="1"/>
    <col min="13064" max="13064" width="5.85546875" style="254" customWidth="1"/>
    <col min="13065" max="13065" width="1.7109375" style="254" customWidth="1"/>
    <col min="13066" max="13066" width="10.7109375" style="254" customWidth="1"/>
    <col min="13067" max="13067" width="1.7109375" style="254" customWidth="1"/>
    <col min="13068" max="13068" width="10.7109375" style="254" customWidth="1"/>
    <col min="13069" max="13069" width="1.7109375" style="254" customWidth="1"/>
    <col min="13070" max="13070" width="10.7109375" style="254" customWidth="1"/>
    <col min="13071" max="13071" width="1.7109375" style="254" customWidth="1"/>
    <col min="13072" max="13072" width="10.7109375" style="254" customWidth="1"/>
    <col min="13073" max="13073" width="1.7109375" style="254" customWidth="1"/>
    <col min="13074" max="13074" width="0" style="254" hidden="1" customWidth="1"/>
    <col min="13075" max="13075" width="8.7109375" style="254" customWidth="1"/>
    <col min="13076" max="13076" width="0" style="254" hidden="1" customWidth="1"/>
    <col min="13077" max="13312" width="9.140625" style="254"/>
    <col min="13313" max="13314" width="3.28515625" style="254" customWidth="1"/>
    <col min="13315" max="13315" width="4.7109375" style="254" customWidth="1"/>
    <col min="13316" max="13316" width="4.28515625" style="254" customWidth="1"/>
    <col min="13317" max="13317" width="12.7109375" style="254" customWidth="1"/>
    <col min="13318" max="13318" width="2.7109375" style="254" customWidth="1"/>
    <col min="13319" max="13319" width="7.7109375" style="254" customWidth="1"/>
    <col min="13320" max="13320" width="5.85546875" style="254" customWidth="1"/>
    <col min="13321" max="13321" width="1.7109375" style="254" customWidth="1"/>
    <col min="13322" max="13322" width="10.7109375" style="254" customWidth="1"/>
    <col min="13323" max="13323" width="1.7109375" style="254" customWidth="1"/>
    <col min="13324" max="13324" width="10.7109375" style="254" customWidth="1"/>
    <col min="13325" max="13325" width="1.7109375" style="254" customWidth="1"/>
    <col min="13326" max="13326" width="10.7109375" style="254" customWidth="1"/>
    <col min="13327" max="13327" width="1.7109375" style="254" customWidth="1"/>
    <col min="13328" max="13328" width="10.7109375" style="254" customWidth="1"/>
    <col min="13329" max="13329" width="1.7109375" style="254" customWidth="1"/>
    <col min="13330" max="13330" width="0" style="254" hidden="1" customWidth="1"/>
    <col min="13331" max="13331" width="8.7109375" style="254" customWidth="1"/>
    <col min="13332" max="13332" width="0" style="254" hidden="1" customWidth="1"/>
    <col min="13333" max="13568" width="9.140625" style="254"/>
    <col min="13569" max="13570" width="3.28515625" style="254" customWidth="1"/>
    <col min="13571" max="13571" width="4.7109375" style="254" customWidth="1"/>
    <col min="13572" max="13572" width="4.28515625" style="254" customWidth="1"/>
    <col min="13573" max="13573" width="12.7109375" style="254" customWidth="1"/>
    <col min="13574" max="13574" width="2.7109375" style="254" customWidth="1"/>
    <col min="13575" max="13575" width="7.7109375" style="254" customWidth="1"/>
    <col min="13576" max="13576" width="5.85546875" style="254" customWidth="1"/>
    <col min="13577" max="13577" width="1.7109375" style="254" customWidth="1"/>
    <col min="13578" max="13578" width="10.7109375" style="254" customWidth="1"/>
    <col min="13579" max="13579" width="1.7109375" style="254" customWidth="1"/>
    <col min="13580" max="13580" width="10.7109375" style="254" customWidth="1"/>
    <col min="13581" max="13581" width="1.7109375" style="254" customWidth="1"/>
    <col min="13582" max="13582" width="10.7109375" style="254" customWidth="1"/>
    <col min="13583" max="13583" width="1.7109375" style="254" customWidth="1"/>
    <col min="13584" max="13584" width="10.7109375" style="254" customWidth="1"/>
    <col min="13585" max="13585" width="1.7109375" style="254" customWidth="1"/>
    <col min="13586" max="13586" width="0" style="254" hidden="1" customWidth="1"/>
    <col min="13587" max="13587" width="8.7109375" style="254" customWidth="1"/>
    <col min="13588" max="13588" width="0" style="254" hidden="1" customWidth="1"/>
    <col min="13589" max="13824" width="9.140625" style="254"/>
    <col min="13825" max="13826" width="3.28515625" style="254" customWidth="1"/>
    <col min="13827" max="13827" width="4.7109375" style="254" customWidth="1"/>
    <col min="13828" max="13828" width="4.28515625" style="254" customWidth="1"/>
    <col min="13829" max="13829" width="12.7109375" style="254" customWidth="1"/>
    <col min="13830" max="13830" width="2.7109375" style="254" customWidth="1"/>
    <col min="13831" max="13831" width="7.7109375" style="254" customWidth="1"/>
    <col min="13832" max="13832" width="5.85546875" style="254" customWidth="1"/>
    <col min="13833" max="13833" width="1.7109375" style="254" customWidth="1"/>
    <col min="13834" max="13834" width="10.7109375" style="254" customWidth="1"/>
    <col min="13835" max="13835" width="1.7109375" style="254" customWidth="1"/>
    <col min="13836" max="13836" width="10.7109375" style="254" customWidth="1"/>
    <col min="13837" max="13837" width="1.7109375" style="254" customWidth="1"/>
    <col min="13838" max="13838" width="10.7109375" style="254" customWidth="1"/>
    <col min="13839" max="13839" width="1.7109375" style="254" customWidth="1"/>
    <col min="13840" max="13840" width="10.7109375" style="254" customWidth="1"/>
    <col min="13841" max="13841" width="1.7109375" style="254" customWidth="1"/>
    <col min="13842" max="13842" width="0" style="254" hidden="1" customWidth="1"/>
    <col min="13843" max="13843" width="8.7109375" style="254" customWidth="1"/>
    <col min="13844" max="13844" width="0" style="254" hidden="1" customWidth="1"/>
    <col min="13845" max="14080" width="9.140625" style="254"/>
    <col min="14081" max="14082" width="3.28515625" style="254" customWidth="1"/>
    <col min="14083" max="14083" width="4.7109375" style="254" customWidth="1"/>
    <col min="14084" max="14084" width="4.28515625" style="254" customWidth="1"/>
    <col min="14085" max="14085" width="12.7109375" style="254" customWidth="1"/>
    <col min="14086" max="14086" width="2.7109375" style="254" customWidth="1"/>
    <col min="14087" max="14087" width="7.7109375" style="254" customWidth="1"/>
    <col min="14088" max="14088" width="5.85546875" style="254" customWidth="1"/>
    <col min="14089" max="14089" width="1.7109375" style="254" customWidth="1"/>
    <col min="14090" max="14090" width="10.7109375" style="254" customWidth="1"/>
    <col min="14091" max="14091" width="1.7109375" style="254" customWidth="1"/>
    <col min="14092" max="14092" width="10.7109375" style="254" customWidth="1"/>
    <col min="14093" max="14093" width="1.7109375" style="254" customWidth="1"/>
    <col min="14094" max="14094" width="10.7109375" style="254" customWidth="1"/>
    <col min="14095" max="14095" width="1.7109375" style="254" customWidth="1"/>
    <col min="14096" max="14096" width="10.7109375" style="254" customWidth="1"/>
    <col min="14097" max="14097" width="1.7109375" style="254" customWidth="1"/>
    <col min="14098" max="14098" width="0" style="254" hidden="1" customWidth="1"/>
    <col min="14099" max="14099" width="8.7109375" style="254" customWidth="1"/>
    <col min="14100" max="14100" width="0" style="254" hidden="1" customWidth="1"/>
    <col min="14101" max="14336" width="9.140625" style="254"/>
    <col min="14337" max="14338" width="3.28515625" style="254" customWidth="1"/>
    <col min="14339" max="14339" width="4.7109375" style="254" customWidth="1"/>
    <col min="14340" max="14340" width="4.28515625" style="254" customWidth="1"/>
    <col min="14341" max="14341" width="12.7109375" style="254" customWidth="1"/>
    <col min="14342" max="14342" width="2.7109375" style="254" customWidth="1"/>
    <col min="14343" max="14343" width="7.7109375" style="254" customWidth="1"/>
    <col min="14344" max="14344" width="5.85546875" style="254" customWidth="1"/>
    <col min="14345" max="14345" width="1.7109375" style="254" customWidth="1"/>
    <col min="14346" max="14346" width="10.7109375" style="254" customWidth="1"/>
    <col min="14347" max="14347" width="1.7109375" style="254" customWidth="1"/>
    <col min="14348" max="14348" width="10.7109375" style="254" customWidth="1"/>
    <col min="14349" max="14349" width="1.7109375" style="254" customWidth="1"/>
    <col min="14350" max="14350" width="10.7109375" style="254" customWidth="1"/>
    <col min="14351" max="14351" width="1.7109375" style="254" customWidth="1"/>
    <col min="14352" max="14352" width="10.7109375" style="254" customWidth="1"/>
    <col min="14353" max="14353" width="1.7109375" style="254" customWidth="1"/>
    <col min="14354" max="14354" width="0" style="254" hidden="1" customWidth="1"/>
    <col min="14355" max="14355" width="8.7109375" style="254" customWidth="1"/>
    <col min="14356" max="14356" width="0" style="254" hidden="1" customWidth="1"/>
    <col min="14357" max="14592" width="9.140625" style="254"/>
    <col min="14593" max="14594" width="3.28515625" style="254" customWidth="1"/>
    <col min="14595" max="14595" width="4.7109375" style="254" customWidth="1"/>
    <col min="14596" max="14596" width="4.28515625" style="254" customWidth="1"/>
    <col min="14597" max="14597" width="12.7109375" style="254" customWidth="1"/>
    <col min="14598" max="14598" width="2.7109375" style="254" customWidth="1"/>
    <col min="14599" max="14599" width="7.7109375" style="254" customWidth="1"/>
    <col min="14600" max="14600" width="5.85546875" style="254" customWidth="1"/>
    <col min="14601" max="14601" width="1.7109375" style="254" customWidth="1"/>
    <col min="14602" max="14602" width="10.7109375" style="254" customWidth="1"/>
    <col min="14603" max="14603" width="1.7109375" style="254" customWidth="1"/>
    <col min="14604" max="14604" width="10.7109375" style="254" customWidth="1"/>
    <col min="14605" max="14605" width="1.7109375" style="254" customWidth="1"/>
    <col min="14606" max="14606" width="10.7109375" style="254" customWidth="1"/>
    <col min="14607" max="14607" width="1.7109375" style="254" customWidth="1"/>
    <col min="14608" max="14608" width="10.7109375" style="254" customWidth="1"/>
    <col min="14609" max="14609" width="1.7109375" style="254" customWidth="1"/>
    <col min="14610" max="14610" width="0" style="254" hidden="1" customWidth="1"/>
    <col min="14611" max="14611" width="8.7109375" style="254" customWidth="1"/>
    <col min="14612" max="14612" width="0" style="254" hidden="1" customWidth="1"/>
    <col min="14613" max="14848" width="9.140625" style="254"/>
    <col min="14849" max="14850" width="3.28515625" style="254" customWidth="1"/>
    <col min="14851" max="14851" width="4.7109375" style="254" customWidth="1"/>
    <col min="14852" max="14852" width="4.28515625" style="254" customWidth="1"/>
    <col min="14853" max="14853" width="12.7109375" style="254" customWidth="1"/>
    <col min="14854" max="14854" width="2.7109375" style="254" customWidth="1"/>
    <col min="14855" max="14855" width="7.7109375" style="254" customWidth="1"/>
    <col min="14856" max="14856" width="5.85546875" style="254" customWidth="1"/>
    <col min="14857" max="14857" width="1.7109375" style="254" customWidth="1"/>
    <col min="14858" max="14858" width="10.7109375" style="254" customWidth="1"/>
    <col min="14859" max="14859" width="1.7109375" style="254" customWidth="1"/>
    <col min="14860" max="14860" width="10.7109375" style="254" customWidth="1"/>
    <col min="14861" max="14861" width="1.7109375" style="254" customWidth="1"/>
    <col min="14862" max="14862" width="10.7109375" style="254" customWidth="1"/>
    <col min="14863" max="14863" width="1.7109375" style="254" customWidth="1"/>
    <col min="14864" max="14864" width="10.7109375" style="254" customWidth="1"/>
    <col min="14865" max="14865" width="1.7109375" style="254" customWidth="1"/>
    <col min="14866" max="14866" width="0" style="254" hidden="1" customWidth="1"/>
    <col min="14867" max="14867" width="8.7109375" style="254" customWidth="1"/>
    <col min="14868" max="14868" width="0" style="254" hidden="1" customWidth="1"/>
    <col min="14869" max="15104" width="9.140625" style="254"/>
    <col min="15105" max="15106" width="3.28515625" style="254" customWidth="1"/>
    <col min="15107" max="15107" width="4.7109375" style="254" customWidth="1"/>
    <col min="15108" max="15108" width="4.28515625" style="254" customWidth="1"/>
    <col min="15109" max="15109" width="12.7109375" style="254" customWidth="1"/>
    <col min="15110" max="15110" width="2.7109375" style="254" customWidth="1"/>
    <col min="15111" max="15111" width="7.7109375" style="254" customWidth="1"/>
    <col min="15112" max="15112" width="5.85546875" style="254" customWidth="1"/>
    <col min="15113" max="15113" width="1.7109375" style="254" customWidth="1"/>
    <col min="15114" max="15114" width="10.7109375" style="254" customWidth="1"/>
    <col min="15115" max="15115" width="1.7109375" style="254" customWidth="1"/>
    <col min="15116" max="15116" width="10.7109375" style="254" customWidth="1"/>
    <col min="15117" max="15117" width="1.7109375" style="254" customWidth="1"/>
    <col min="15118" max="15118" width="10.7109375" style="254" customWidth="1"/>
    <col min="15119" max="15119" width="1.7109375" style="254" customWidth="1"/>
    <col min="15120" max="15120" width="10.7109375" style="254" customWidth="1"/>
    <col min="15121" max="15121" width="1.7109375" style="254" customWidth="1"/>
    <col min="15122" max="15122" width="0" style="254" hidden="1" customWidth="1"/>
    <col min="15123" max="15123" width="8.7109375" style="254" customWidth="1"/>
    <col min="15124" max="15124" width="0" style="254" hidden="1" customWidth="1"/>
    <col min="15125" max="15360" width="9.140625" style="254"/>
    <col min="15361" max="15362" width="3.28515625" style="254" customWidth="1"/>
    <col min="15363" max="15363" width="4.7109375" style="254" customWidth="1"/>
    <col min="15364" max="15364" width="4.28515625" style="254" customWidth="1"/>
    <col min="15365" max="15365" width="12.7109375" style="254" customWidth="1"/>
    <col min="15366" max="15366" width="2.7109375" style="254" customWidth="1"/>
    <col min="15367" max="15367" width="7.7109375" style="254" customWidth="1"/>
    <col min="15368" max="15368" width="5.85546875" style="254" customWidth="1"/>
    <col min="15369" max="15369" width="1.7109375" style="254" customWidth="1"/>
    <col min="15370" max="15370" width="10.7109375" style="254" customWidth="1"/>
    <col min="15371" max="15371" width="1.7109375" style="254" customWidth="1"/>
    <col min="15372" max="15372" width="10.7109375" style="254" customWidth="1"/>
    <col min="15373" max="15373" width="1.7109375" style="254" customWidth="1"/>
    <col min="15374" max="15374" width="10.7109375" style="254" customWidth="1"/>
    <col min="15375" max="15375" width="1.7109375" style="254" customWidth="1"/>
    <col min="15376" max="15376" width="10.7109375" style="254" customWidth="1"/>
    <col min="15377" max="15377" width="1.7109375" style="254" customWidth="1"/>
    <col min="15378" max="15378" width="0" style="254" hidden="1" customWidth="1"/>
    <col min="15379" max="15379" width="8.7109375" style="254" customWidth="1"/>
    <col min="15380" max="15380" width="0" style="254" hidden="1" customWidth="1"/>
    <col min="15381" max="15616" width="9.140625" style="254"/>
    <col min="15617" max="15618" width="3.28515625" style="254" customWidth="1"/>
    <col min="15619" max="15619" width="4.7109375" style="254" customWidth="1"/>
    <col min="15620" max="15620" width="4.28515625" style="254" customWidth="1"/>
    <col min="15621" max="15621" width="12.7109375" style="254" customWidth="1"/>
    <col min="15622" max="15622" width="2.7109375" style="254" customWidth="1"/>
    <col min="15623" max="15623" width="7.7109375" style="254" customWidth="1"/>
    <col min="15624" max="15624" width="5.85546875" style="254" customWidth="1"/>
    <col min="15625" max="15625" width="1.7109375" style="254" customWidth="1"/>
    <col min="15626" max="15626" width="10.7109375" style="254" customWidth="1"/>
    <col min="15627" max="15627" width="1.7109375" style="254" customWidth="1"/>
    <col min="15628" max="15628" width="10.7109375" style="254" customWidth="1"/>
    <col min="15629" max="15629" width="1.7109375" style="254" customWidth="1"/>
    <col min="15630" max="15630" width="10.7109375" style="254" customWidth="1"/>
    <col min="15631" max="15631" width="1.7109375" style="254" customWidth="1"/>
    <col min="15632" max="15632" width="10.7109375" style="254" customWidth="1"/>
    <col min="15633" max="15633" width="1.7109375" style="254" customWidth="1"/>
    <col min="15634" max="15634" width="0" style="254" hidden="1" customWidth="1"/>
    <col min="15635" max="15635" width="8.7109375" style="254" customWidth="1"/>
    <col min="15636" max="15636" width="0" style="254" hidden="1" customWidth="1"/>
    <col min="15637" max="15872" width="9.140625" style="254"/>
    <col min="15873" max="15874" width="3.28515625" style="254" customWidth="1"/>
    <col min="15875" max="15875" width="4.7109375" style="254" customWidth="1"/>
    <col min="15876" max="15876" width="4.28515625" style="254" customWidth="1"/>
    <col min="15877" max="15877" width="12.7109375" style="254" customWidth="1"/>
    <col min="15878" max="15878" width="2.7109375" style="254" customWidth="1"/>
    <col min="15879" max="15879" width="7.7109375" style="254" customWidth="1"/>
    <col min="15880" max="15880" width="5.85546875" style="254" customWidth="1"/>
    <col min="15881" max="15881" width="1.7109375" style="254" customWidth="1"/>
    <col min="15882" max="15882" width="10.7109375" style="254" customWidth="1"/>
    <col min="15883" max="15883" width="1.7109375" style="254" customWidth="1"/>
    <col min="15884" max="15884" width="10.7109375" style="254" customWidth="1"/>
    <col min="15885" max="15885" width="1.7109375" style="254" customWidth="1"/>
    <col min="15886" max="15886" width="10.7109375" style="254" customWidth="1"/>
    <col min="15887" max="15887" width="1.7109375" style="254" customWidth="1"/>
    <col min="15888" max="15888" width="10.7109375" style="254" customWidth="1"/>
    <col min="15889" max="15889" width="1.7109375" style="254" customWidth="1"/>
    <col min="15890" max="15890" width="0" style="254" hidden="1" customWidth="1"/>
    <col min="15891" max="15891" width="8.7109375" style="254" customWidth="1"/>
    <col min="15892" max="15892" width="0" style="254" hidden="1" customWidth="1"/>
    <col min="15893" max="16128" width="9.140625" style="254"/>
    <col min="16129" max="16130" width="3.28515625" style="254" customWidth="1"/>
    <col min="16131" max="16131" width="4.7109375" style="254" customWidth="1"/>
    <col min="16132" max="16132" width="4.28515625" style="254" customWidth="1"/>
    <col min="16133" max="16133" width="12.7109375" style="254" customWidth="1"/>
    <col min="16134" max="16134" width="2.7109375" style="254" customWidth="1"/>
    <col min="16135" max="16135" width="7.7109375" style="254" customWidth="1"/>
    <col min="16136" max="16136" width="5.85546875" style="254" customWidth="1"/>
    <col min="16137" max="16137" width="1.7109375" style="254" customWidth="1"/>
    <col min="16138" max="16138" width="10.7109375" style="254" customWidth="1"/>
    <col min="16139" max="16139" width="1.7109375" style="254" customWidth="1"/>
    <col min="16140" max="16140" width="10.7109375" style="254" customWidth="1"/>
    <col min="16141" max="16141" width="1.7109375" style="254" customWidth="1"/>
    <col min="16142" max="16142" width="10.7109375" style="254" customWidth="1"/>
    <col min="16143" max="16143" width="1.7109375" style="254" customWidth="1"/>
    <col min="16144" max="16144" width="10.7109375" style="254" customWidth="1"/>
    <col min="16145" max="16145" width="1.7109375" style="254" customWidth="1"/>
    <col min="16146" max="16146" width="0" style="254" hidden="1" customWidth="1"/>
    <col min="16147" max="16147" width="8.7109375" style="254" customWidth="1"/>
    <col min="16148" max="16148" width="0" style="254" hidden="1" customWidth="1"/>
    <col min="16149" max="16384" width="9.140625" style="254"/>
  </cols>
  <sheetData>
    <row r="1" spans="1:20" s="327" customFormat="1" ht="36.75" customHeight="1">
      <c r="A1" s="322">
        <f>'[2]Week SetUp'!$A$6</f>
        <v>0</v>
      </c>
      <c r="B1" s="322"/>
      <c r="C1" s="323"/>
      <c r="D1" s="323"/>
      <c r="E1" s="323"/>
      <c r="F1" s="323"/>
      <c r="G1" s="323"/>
      <c r="H1" s="323"/>
      <c r="I1" s="324"/>
      <c r="J1" s="325"/>
      <c r="K1" s="325"/>
      <c r="L1" s="326"/>
      <c r="M1" s="324"/>
      <c r="N1" s="324" t="s">
        <v>0</v>
      </c>
      <c r="O1" s="324"/>
      <c r="P1" s="323"/>
      <c r="Q1" s="324"/>
    </row>
    <row r="2" spans="1:20" s="332" customFormat="1" ht="38.25" customHeight="1">
      <c r="A2" s="328"/>
      <c r="B2" s="328"/>
      <c r="C2" s="328"/>
      <c r="D2" s="328"/>
      <c r="E2" s="328"/>
      <c r="F2" s="329"/>
      <c r="G2" s="330"/>
      <c r="H2" s="330"/>
      <c r="I2" s="331"/>
      <c r="J2" s="325"/>
      <c r="K2" s="325"/>
      <c r="L2" s="325"/>
      <c r="M2" s="331"/>
      <c r="N2" s="330"/>
      <c r="O2" s="331"/>
      <c r="P2" s="330"/>
      <c r="Q2" s="331"/>
    </row>
    <row r="3" spans="1:20" s="333" customFormat="1" ht="29.25" customHeight="1">
      <c r="A3" s="447" t="s">
        <v>1</v>
      </c>
      <c r="B3" s="447"/>
      <c r="C3" s="447"/>
      <c r="D3" s="447"/>
      <c r="E3" s="523" t="s">
        <v>462</v>
      </c>
      <c r="F3" s="523"/>
      <c r="G3" s="523"/>
      <c r="H3" s="523"/>
      <c r="I3" s="523"/>
      <c r="J3" s="523"/>
      <c r="K3" s="523"/>
      <c r="L3" s="523"/>
      <c r="M3" s="523"/>
      <c r="N3" s="523"/>
      <c r="O3" s="448"/>
      <c r="P3" s="447"/>
      <c r="Q3" s="449" t="s">
        <v>3</v>
      </c>
      <c r="R3" s="457"/>
      <c r="S3" s="457"/>
    </row>
    <row r="4" spans="1:20" s="338" customFormat="1" ht="22.5" customHeight="1" thickBot="1">
      <c r="A4" s="524" t="str">
        <f>'[2]Week SetUp'!$A$10</f>
        <v>12th - 18th December 2014</v>
      </c>
      <c r="B4" s="524"/>
      <c r="C4" s="524"/>
      <c r="D4" s="524"/>
      <c r="E4" s="524"/>
      <c r="F4" s="524"/>
      <c r="G4" s="524"/>
      <c r="H4" s="334"/>
      <c r="I4" s="335"/>
      <c r="J4" s="336">
        <f>'[2]Week SetUp'!$D$10</f>
        <v>0</v>
      </c>
      <c r="K4" s="335"/>
      <c r="L4" s="337">
        <f>'[2]Week SetUp'!$A$12</f>
        <v>0</v>
      </c>
      <c r="M4" s="335"/>
      <c r="N4" s="474"/>
      <c r="O4" s="475"/>
      <c r="P4" s="474"/>
      <c r="Q4" s="476" t="str">
        <f>'[2]Week SetUp'!$E$10</f>
        <v>Lamech Kevin clarke</v>
      </c>
    </row>
    <row r="5" spans="1:20" s="333" customFormat="1" ht="16.5" customHeight="1">
      <c r="A5" s="339"/>
      <c r="B5" s="340" t="s">
        <v>4</v>
      </c>
      <c r="C5" s="450" t="s">
        <v>5</v>
      </c>
      <c r="D5" s="450" t="s">
        <v>6</v>
      </c>
      <c r="E5" s="451" t="s">
        <v>7</v>
      </c>
      <c r="F5" s="451" t="s">
        <v>8</v>
      </c>
      <c r="G5" s="451"/>
      <c r="H5" s="450" t="s">
        <v>10</v>
      </c>
      <c r="I5" s="451"/>
      <c r="J5" s="450" t="s">
        <v>11</v>
      </c>
      <c r="K5" s="452"/>
      <c r="L5" s="450" t="s">
        <v>12</v>
      </c>
      <c r="M5" s="452"/>
      <c r="N5" s="450"/>
      <c r="O5" s="341"/>
      <c r="P5" s="340"/>
      <c r="Q5" s="342"/>
    </row>
    <row r="6" spans="1:20" s="333" customFormat="1" ht="3.75" customHeight="1" thickBot="1">
      <c r="A6" s="343"/>
      <c r="B6" s="344"/>
      <c r="C6" s="345"/>
      <c r="D6" s="344"/>
      <c r="E6" s="346"/>
      <c r="F6" s="346"/>
      <c r="G6" s="347"/>
      <c r="H6" s="346"/>
      <c r="I6" s="348"/>
      <c r="J6" s="344"/>
      <c r="K6" s="348"/>
      <c r="L6" s="344"/>
      <c r="M6" s="348"/>
      <c r="N6" s="344"/>
      <c r="O6" s="348"/>
      <c r="P6" s="344"/>
      <c r="Q6" s="349"/>
    </row>
    <row r="7" spans="1:20" s="361" customFormat="1" ht="10.5" customHeight="1">
      <c r="A7" s="350">
        <v>1</v>
      </c>
      <c r="B7" s="351">
        <f>IF($D7="","",VLOOKUP($D7,'[2]Boys Si Main Draw Prep'!$A$7:$P$22,15))</f>
        <v>0</v>
      </c>
      <c r="C7" s="351">
        <f>IF($D7="","",VLOOKUP($D7,'[2]Boys Si Main Draw Prep'!$A$7:$P$22,16))</f>
        <v>0</v>
      </c>
      <c r="D7" s="352">
        <v>5</v>
      </c>
      <c r="E7" s="353" t="str">
        <f>UPPER(IF($D7="","",VLOOKUP($D7,'[2]Boys Si Main Draw Prep'!$A$7:$P$22,2)))</f>
        <v>MC KENZIE</v>
      </c>
      <c r="F7" s="353" t="str">
        <f>IF($D7="","",VLOOKUP($D7,'[2]Boys Si Main Draw Prep'!$A$7:$P$22,3))</f>
        <v>PIERCE</v>
      </c>
      <c r="G7" s="353"/>
      <c r="H7" s="353">
        <f>IF($D7="","",VLOOKUP($D7,'[2]Boys Si Main Draw Prep'!$A$7:$P$22,4))</f>
        <v>0</v>
      </c>
      <c r="I7" s="354"/>
      <c r="J7" s="355"/>
      <c r="K7" s="355"/>
      <c r="L7" s="355"/>
      <c r="M7" s="355"/>
      <c r="N7" s="356"/>
      <c r="O7" s="357"/>
      <c r="P7" s="358"/>
      <c r="Q7" s="359"/>
      <c r="R7" s="360"/>
      <c r="T7" s="362" t="str">
        <f>'[2]SetUp Officials'!P21</f>
        <v>Umpire</v>
      </c>
    </row>
    <row r="8" spans="1:20" s="361" customFormat="1" ht="9.6" customHeight="1">
      <c r="A8" s="363"/>
      <c r="B8" s="364"/>
      <c r="C8" s="364"/>
      <c r="D8" s="364"/>
      <c r="E8" s="355"/>
      <c r="F8" s="355"/>
      <c r="G8" s="365"/>
      <c r="H8" s="366" t="s">
        <v>13</v>
      </c>
      <c r="I8" s="367" t="s">
        <v>14</v>
      </c>
      <c r="J8" s="368" t="str">
        <f>UPPER(IF(OR(I8="a",I8="as"),E7,IF(OR(I8="b",I8="bs"),E9,)))</f>
        <v>MC KENZIE</v>
      </c>
      <c r="K8" s="368"/>
      <c r="L8" s="355"/>
      <c r="M8" s="355"/>
      <c r="N8" s="356"/>
      <c r="O8" s="357"/>
      <c r="P8" s="358"/>
      <c r="Q8" s="359"/>
      <c r="R8" s="360"/>
      <c r="T8" s="369" t="str">
        <f>'[2]SetUp Officials'!P22</f>
        <v xml:space="preserve"> </v>
      </c>
    </row>
    <row r="9" spans="1:20" s="361" customFormat="1" ht="9.6" customHeight="1">
      <c r="A9" s="363">
        <v>2</v>
      </c>
      <c r="B9" s="351">
        <f>IF($D9="","",VLOOKUP($D9,'[2]Boys Si Main Draw Prep'!$A$7:$P$22,15))</f>
        <v>0</v>
      </c>
      <c r="C9" s="351">
        <f>IF($D9="","",VLOOKUP($D9,'[2]Boys Si Main Draw Prep'!$A$7:$P$22,16))</f>
        <v>0</v>
      </c>
      <c r="D9" s="352">
        <v>4</v>
      </c>
      <c r="E9" s="351" t="str">
        <f>UPPER(IF($D9="","",VLOOKUP($D9,'[2]Boys Si Main Draw Prep'!$A$7:$P$22,2)))</f>
        <v>ROSS-DICK</v>
      </c>
      <c r="F9" s="351" t="str">
        <f>IF($D9="","",VLOOKUP($D9,'[2]Boys Si Main Draw Prep'!$A$7:$P$22,3))</f>
        <v>ELLIOT</v>
      </c>
      <c r="G9" s="351"/>
      <c r="H9" s="351">
        <f>IF($D9="","",VLOOKUP($D9,'[2]Boys Si Main Draw Prep'!$A$7:$P$22,4))</f>
        <v>0</v>
      </c>
      <c r="I9" s="370"/>
      <c r="J9" s="470">
        <v>63</v>
      </c>
      <c r="K9" s="371"/>
      <c r="L9" s="355"/>
      <c r="M9" s="355"/>
      <c r="N9" s="356"/>
      <c r="O9" s="357"/>
      <c r="P9" s="358"/>
      <c r="Q9" s="359"/>
      <c r="R9" s="360"/>
      <c r="T9" s="369" t="str">
        <f>'[2]SetUp Officials'!P23</f>
        <v xml:space="preserve"> </v>
      </c>
    </row>
    <row r="10" spans="1:20" s="361" customFormat="1" ht="9.6" customHeight="1">
      <c r="A10" s="363"/>
      <c r="B10" s="364"/>
      <c r="C10" s="364"/>
      <c r="D10" s="372"/>
      <c r="E10" s="355"/>
      <c r="F10" s="355"/>
      <c r="G10" s="365"/>
      <c r="H10" s="355"/>
      <c r="I10" s="373"/>
      <c r="J10" s="366" t="s">
        <v>13</v>
      </c>
      <c r="K10" s="374" t="s">
        <v>20</v>
      </c>
      <c r="L10" s="368" t="str">
        <f>UPPER(IF(OR(K10="a",K10="as"),J8,IF(OR(K10="b",K10="bs"),J12,)))</f>
        <v>DUCHESNE</v>
      </c>
      <c r="M10" s="375"/>
      <c r="N10" s="376"/>
      <c r="O10" s="376"/>
      <c r="P10" s="358"/>
      <c r="Q10" s="359"/>
      <c r="R10" s="360"/>
      <c r="T10" s="369" t="str">
        <f>'[2]SetUp Officials'!P24</f>
        <v xml:space="preserve"> </v>
      </c>
    </row>
    <row r="11" spans="1:20" s="361" customFormat="1" ht="9.6" customHeight="1">
      <c r="A11" s="363">
        <v>3</v>
      </c>
      <c r="B11" s="351">
        <f>IF($D11="","",VLOOKUP($D11,'[2]Boys Si Main Draw Prep'!$A$7:$P$22,15))</f>
        <v>0</v>
      </c>
      <c r="C11" s="351">
        <f>IF($D11="","",VLOOKUP($D11,'[2]Boys Si Main Draw Prep'!$A$7:$P$22,16))</f>
        <v>0</v>
      </c>
      <c r="D11" s="352">
        <v>2</v>
      </c>
      <c r="E11" s="351" t="str">
        <f>UPPER(IF($D11="","",VLOOKUP($D11,'[2]Boys Si Main Draw Prep'!$A$7:$P$22,2)))</f>
        <v>GEORGE</v>
      </c>
      <c r="F11" s="351" t="str">
        <f>IF($D11="","",VLOOKUP($D11,'[2]Boys Si Main Draw Prep'!$A$7:$P$22,3))</f>
        <v>ENOCH</v>
      </c>
      <c r="G11" s="351"/>
      <c r="H11" s="351">
        <f>IF($D11="","",VLOOKUP($D11,'[2]Boys Si Main Draw Prep'!$A$7:$P$22,4))</f>
        <v>0</v>
      </c>
      <c r="I11" s="354"/>
      <c r="J11" s="355"/>
      <c r="K11" s="377"/>
      <c r="L11" s="355" t="s">
        <v>470</v>
      </c>
      <c r="M11" s="455"/>
      <c r="N11" s="455"/>
      <c r="O11" s="376"/>
      <c r="P11" s="358"/>
      <c r="Q11" s="359"/>
      <c r="R11" s="360"/>
      <c r="T11" s="369" t="str">
        <f>'[2]SetUp Officials'!P25</f>
        <v xml:space="preserve"> </v>
      </c>
    </row>
    <row r="12" spans="1:20" s="361" customFormat="1" ht="9.6" customHeight="1">
      <c r="A12" s="363"/>
      <c r="B12" s="364"/>
      <c r="C12" s="364"/>
      <c r="D12" s="372"/>
      <c r="E12" s="355"/>
      <c r="F12" s="355"/>
      <c r="G12" s="365"/>
      <c r="H12" s="366" t="s">
        <v>13</v>
      </c>
      <c r="I12" s="367" t="s">
        <v>20</v>
      </c>
      <c r="J12" s="368" t="str">
        <f>UPPER(IF(OR(I12="a",I12="as"),E11,IF(OR(I12="b",I12="bs"),E13,)))</f>
        <v>DUCHESNE</v>
      </c>
      <c r="K12" s="379"/>
      <c r="L12" s="355"/>
      <c r="M12" s="455"/>
      <c r="N12" s="455"/>
      <c r="O12" s="376"/>
      <c r="P12" s="358"/>
      <c r="Q12" s="359"/>
      <c r="R12" s="360"/>
      <c r="T12" s="369" t="str">
        <f>'[2]SetUp Officials'!P26</f>
        <v xml:space="preserve"> </v>
      </c>
    </row>
    <row r="13" spans="1:20" s="361" customFormat="1" ht="9.6" customHeight="1">
      <c r="A13" s="363">
        <v>4</v>
      </c>
      <c r="B13" s="351">
        <f>IF($D13="","",VLOOKUP($D13,'[2]Boys Si Main Draw Prep'!$A$7:$P$22,15))</f>
        <v>0</v>
      </c>
      <c r="C13" s="351">
        <f>IF($D13="","",VLOOKUP($D13,'[2]Boys Si Main Draw Prep'!$A$7:$P$22,16))</f>
        <v>0</v>
      </c>
      <c r="D13" s="352">
        <v>3</v>
      </c>
      <c r="E13" s="351" t="str">
        <f>UPPER(IF($D13="","",VLOOKUP($D13,'[2]Boys Si Main Draw Prep'!$A$7:$P$22,2)))</f>
        <v>DUCHESNE</v>
      </c>
      <c r="F13" s="351" t="str">
        <f>IF($D13="","",VLOOKUP($D13,'[2]Boys Si Main Draw Prep'!$A$7:$P$22,3))</f>
        <v>JEAN-LUC</v>
      </c>
      <c r="G13" s="351"/>
      <c r="H13" s="351">
        <f>IF($D13="","",VLOOKUP($D13,'[2]Boys Si Main Draw Prep'!$A$7:$P$22,4))</f>
        <v>0</v>
      </c>
      <c r="I13" s="380"/>
      <c r="J13" s="470">
        <v>63</v>
      </c>
      <c r="K13" s="355"/>
      <c r="L13" s="355"/>
      <c r="M13" s="455"/>
      <c r="N13" s="455"/>
      <c r="O13" s="376"/>
      <c r="P13" s="358"/>
      <c r="Q13" s="359"/>
      <c r="R13" s="360"/>
      <c r="T13" s="369" t="str">
        <f>'[2]SetUp Officials'!P27</f>
        <v xml:space="preserve"> </v>
      </c>
    </row>
    <row r="14" spans="1:20" s="361" customFormat="1" ht="9.6" customHeight="1">
      <c r="A14" s="386"/>
      <c r="B14" s="364"/>
      <c r="C14" s="364"/>
      <c r="D14" s="364"/>
      <c r="E14" s="381"/>
      <c r="F14" s="381"/>
      <c r="G14" s="385"/>
      <c r="H14" s="355"/>
      <c r="I14" s="373"/>
      <c r="J14" s="355"/>
      <c r="K14" s="355"/>
      <c r="L14" s="355"/>
      <c r="M14" s="376"/>
      <c r="N14" s="376"/>
      <c r="O14" s="376"/>
      <c r="P14" s="358"/>
      <c r="Q14" s="359"/>
      <c r="R14" s="360"/>
    </row>
    <row r="15" spans="1:20" s="361" customFormat="1" ht="9.6" customHeight="1">
      <c r="A15" s="387"/>
      <c r="B15" s="388"/>
      <c r="C15" s="388"/>
      <c r="D15" s="364"/>
      <c r="E15" s="388"/>
      <c r="F15" s="388"/>
      <c r="G15" s="388"/>
      <c r="H15" s="388"/>
      <c r="I15" s="364"/>
      <c r="J15" s="388"/>
      <c r="K15" s="388"/>
      <c r="L15" s="388"/>
      <c r="M15" s="389"/>
      <c r="N15" s="389"/>
      <c r="O15" s="389"/>
      <c r="P15" s="358"/>
      <c r="Q15" s="359"/>
      <c r="R15" s="360"/>
    </row>
    <row r="16" spans="1:20" s="361" customFormat="1" ht="9.6" customHeight="1">
      <c r="A16" s="386"/>
      <c r="B16" s="364"/>
      <c r="C16" s="364"/>
      <c r="D16" s="364"/>
      <c r="E16" s="388"/>
      <c r="F16" s="388"/>
      <c r="H16" s="390"/>
      <c r="I16" s="364"/>
      <c r="J16" s="388"/>
      <c r="K16" s="388"/>
      <c r="L16" s="388"/>
      <c r="M16" s="389"/>
      <c r="N16" s="389"/>
      <c r="O16" s="389"/>
      <c r="P16" s="358"/>
      <c r="Q16" s="359"/>
      <c r="R16" s="360"/>
    </row>
    <row r="17" spans="1:18" s="361" customFormat="1" ht="9.6" hidden="1" customHeight="1">
      <c r="A17" s="386"/>
      <c r="B17" s="388"/>
      <c r="C17" s="388"/>
      <c r="D17" s="364"/>
      <c r="E17" s="388"/>
      <c r="F17" s="388"/>
      <c r="G17" s="388"/>
      <c r="H17" s="388"/>
      <c r="I17" s="364"/>
      <c r="J17" s="388"/>
      <c r="K17" s="391"/>
      <c r="L17" s="388"/>
      <c r="M17" s="389"/>
      <c r="N17" s="389"/>
      <c r="O17" s="389"/>
      <c r="P17" s="358"/>
      <c r="Q17" s="359"/>
      <c r="R17" s="360"/>
    </row>
    <row r="18" spans="1:18" s="361" customFormat="1" ht="9.6" hidden="1" customHeight="1">
      <c r="A18" s="386"/>
      <c r="B18" s="364"/>
      <c r="C18" s="364"/>
      <c r="D18" s="364"/>
      <c r="E18" s="388"/>
      <c r="F18" s="388"/>
      <c r="H18" s="388"/>
      <c r="I18" s="364"/>
      <c r="J18" s="390"/>
      <c r="K18" s="364"/>
      <c r="L18" s="388"/>
      <c r="M18" s="389"/>
      <c r="N18" s="389"/>
      <c r="O18" s="389"/>
      <c r="P18" s="358"/>
      <c r="Q18" s="359"/>
      <c r="R18" s="360"/>
    </row>
    <row r="19" spans="1:18" s="361" customFormat="1" ht="9.6" hidden="1" customHeight="1">
      <c r="A19" s="386"/>
      <c r="B19" s="388"/>
      <c r="C19" s="388"/>
      <c r="D19" s="364"/>
      <c r="E19" s="388"/>
      <c r="F19" s="388"/>
      <c r="G19" s="388"/>
      <c r="H19" s="388"/>
      <c r="I19" s="364"/>
      <c r="J19" s="388"/>
      <c r="K19" s="388"/>
      <c r="L19" s="388"/>
      <c r="M19" s="389"/>
      <c r="N19" s="389"/>
      <c r="O19" s="389"/>
      <c r="P19" s="358"/>
      <c r="Q19" s="359"/>
      <c r="R19" s="392"/>
    </row>
    <row r="20" spans="1:18" s="361" customFormat="1" ht="9.6" hidden="1" customHeight="1">
      <c r="A20" s="386"/>
      <c r="B20" s="364"/>
      <c r="C20" s="364"/>
      <c r="D20" s="364"/>
      <c r="E20" s="388"/>
      <c r="F20" s="388"/>
      <c r="H20" s="390"/>
      <c r="I20" s="364"/>
      <c r="J20" s="388"/>
      <c r="K20" s="388"/>
      <c r="L20" s="388"/>
      <c r="M20" s="389"/>
      <c r="N20" s="389"/>
      <c r="O20" s="389"/>
      <c r="P20" s="358"/>
      <c r="Q20" s="359"/>
      <c r="R20" s="360"/>
    </row>
    <row r="21" spans="1:18" s="361" customFormat="1" ht="9.6" hidden="1" customHeight="1">
      <c r="A21" s="386"/>
      <c r="B21" s="388"/>
      <c r="C21" s="388"/>
      <c r="D21" s="364"/>
      <c r="E21" s="388"/>
      <c r="F21" s="388"/>
      <c r="G21" s="388"/>
      <c r="H21" s="388"/>
      <c r="I21" s="364"/>
      <c r="J21" s="388"/>
      <c r="K21" s="388"/>
      <c r="L21" s="388"/>
      <c r="M21" s="389"/>
      <c r="N21" s="389"/>
      <c r="O21" s="389"/>
      <c r="P21" s="358"/>
      <c r="Q21" s="359"/>
      <c r="R21" s="360"/>
    </row>
    <row r="22" spans="1:18" s="361" customFormat="1" ht="9.6" hidden="1" customHeight="1">
      <c r="A22" s="386"/>
      <c r="B22" s="364"/>
      <c r="C22" s="364"/>
      <c r="D22" s="364"/>
      <c r="E22" s="388"/>
      <c r="F22" s="388"/>
      <c r="H22" s="388"/>
      <c r="I22" s="364"/>
      <c r="J22" s="388"/>
      <c r="K22" s="388"/>
      <c r="L22" s="390"/>
      <c r="M22" s="364"/>
      <c r="N22" s="388"/>
      <c r="O22" s="389"/>
      <c r="P22" s="358"/>
      <c r="Q22" s="359"/>
      <c r="R22" s="360"/>
    </row>
    <row r="23" spans="1:18" s="361" customFormat="1" ht="9.6" hidden="1" customHeight="1">
      <c r="A23" s="386"/>
      <c r="B23" s="388"/>
      <c r="C23" s="388"/>
      <c r="D23" s="364"/>
      <c r="E23" s="388"/>
      <c r="F23" s="388"/>
      <c r="G23" s="388"/>
      <c r="H23" s="388"/>
      <c r="I23" s="364"/>
      <c r="J23" s="388"/>
      <c r="K23" s="388"/>
      <c r="L23" s="388"/>
      <c r="M23" s="389"/>
      <c r="N23" s="388"/>
      <c r="O23" s="389"/>
      <c r="P23" s="358"/>
      <c r="Q23" s="359"/>
      <c r="R23" s="360"/>
    </row>
    <row r="24" spans="1:18" s="361" customFormat="1" ht="9.6" hidden="1" customHeight="1">
      <c r="A24" s="386"/>
      <c r="B24" s="364"/>
      <c r="C24" s="364"/>
      <c r="D24" s="364"/>
      <c r="E24" s="388"/>
      <c r="F24" s="388"/>
      <c r="H24" s="390"/>
      <c r="I24" s="364"/>
      <c r="J24" s="388"/>
      <c r="K24" s="388"/>
      <c r="L24" s="388"/>
      <c r="M24" s="389"/>
      <c r="N24" s="389"/>
      <c r="O24" s="389"/>
      <c r="P24" s="358"/>
      <c r="Q24" s="359"/>
      <c r="R24" s="360"/>
    </row>
    <row r="25" spans="1:18" s="361" customFormat="1" ht="9.6" hidden="1" customHeight="1">
      <c r="A25" s="386"/>
      <c r="B25" s="388"/>
      <c r="C25" s="388"/>
      <c r="D25" s="364"/>
      <c r="E25" s="388"/>
      <c r="F25" s="388"/>
      <c r="G25" s="388"/>
      <c r="H25" s="388"/>
      <c r="I25" s="364"/>
      <c r="J25" s="388"/>
      <c r="K25" s="391"/>
      <c r="L25" s="388"/>
      <c r="M25" s="389"/>
      <c r="N25" s="389"/>
      <c r="O25" s="389"/>
      <c r="P25" s="358"/>
      <c r="Q25" s="359"/>
      <c r="R25" s="360"/>
    </row>
    <row r="26" spans="1:18" s="361" customFormat="1" ht="9.6" hidden="1" customHeight="1">
      <c r="A26" s="386"/>
      <c r="B26" s="364"/>
      <c r="C26" s="364"/>
      <c r="D26" s="364"/>
      <c r="E26" s="388"/>
      <c r="F26" s="388"/>
      <c r="H26" s="388"/>
      <c r="I26" s="364"/>
      <c r="J26" s="390"/>
      <c r="K26" s="364"/>
      <c r="L26" s="388"/>
      <c r="M26" s="389"/>
      <c r="N26" s="389"/>
      <c r="O26" s="389"/>
      <c r="P26" s="358"/>
      <c r="Q26" s="359"/>
      <c r="R26" s="360"/>
    </row>
    <row r="27" spans="1:18" s="361" customFormat="1" ht="9.6" hidden="1" customHeight="1">
      <c r="A27" s="386"/>
      <c r="B27" s="388"/>
      <c r="C27" s="388"/>
      <c r="D27" s="364"/>
      <c r="E27" s="388"/>
      <c r="F27" s="388"/>
      <c r="G27" s="388"/>
      <c r="H27" s="388"/>
      <c r="I27" s="364"/>
      <c r="J27" s="388"/>
      <c r="K27" s="388"/>
      <c r="L27" s="388"/>
      <c r="M27" s="389"/>
      <c r="N27" s="389"/>
      <c r="O27" s="389"/>
      <c r="P27" s="358"/>
      <c r="Q27" s="359"/>
      <c r="R27" s="360"/>
    </row>
    <row r="28" spans="1:18" s="361" customFormat="1" ht="9.6" hidden="1" customHeight="1">
      <c r="A28" s="386"/>
      <c r="B28" s="364"/>
      <c r="C28" s="364"/>
      <c r="D28" s="364"/>
      <c r="E28" s="388"/>
      <c r="F28" s="388"/>
      <c r="H28" s="390"/>
      <c r="I28" s="364"/>
      <c r="J28" s="388"/>
      <c r="K28" s="388"/>
      <c r="L28" s="388"/>
      <c r="M28" s="389"/>
      <c r="N28" s="389"/>
      <c r="O28" s="389"/>
      <c r="P28" s="358"/>
      <c r="Q28" s="359"/>
      <c r="R28" s="360"/>
    </row>
    <row r="29" spans="1:18" s="361" customFormat="1" ht="9.6" hidden="1" customHeight="1">
      <c r="A29" s="387"/>
      <c r="B29" s="388"/>
      <c r="C29" s="388"/>
      <c r="D29" s="364"/>
      <c r="E29" s="388"/>
      <c r="F29" s="388"/>
      <c r="G29" s="388"/>
      <c r="H29" s="388"/>
      <c r="I29" s="364"/>
      <c r="J29" s="388"/>
      <c r="K29" s="388"/>
      <c r="L29" s="388"/>
      <c r="M29" s="388"/>
      <c r="N29" s="356"/>
      <c r="O29" s="356"/>
      <c r="P29" s="358"/>
      <c r="Q29" s="359"/>
      <c r="R29" s="360"/>
    </row>
    <row r="30" spans="1:18" s="361" customFormat="1" ht="9.6" hidden="1" customHeight="1">
      <c r="A30" s="386"/>
      <c r="B30" s="364"/>
      <c r="C30" s="364"/>
      <c r="D30" s="364"/>
      <c r="E30" s="381"/>
      <c r="F30" s="381"/>
      <c r="G30" s="385"/>
      <c r="H30" s="355"/>
      <c r="I30" s="373"/>
      <c r="J30" s="355"/>
      <c r="K30" s="355"/>
      <c r="L30" s="355"/>
      <c r="M30" s="376"/>
      <c r="N30" s="376"/>
      <c r="O30" s="376"/>
      <c r="P30" s="358"/>
      <c r="Q30" s="359"/>
      <c r="R30" s="360"/>
    </row>
    <row r="31" spans="1:18" s="361" customFormat="1" ht="9.6" hidden="1" customHeight="1">
      <c r="A31" s="387"/>
      <c r="B31" s="388"/>
      <c r="C31" s="388"/>
      <c r="D31" s="364"/>
      <c r="E31" s="388"/>
      <c r="F31" s="388"/>
      <c r="G31" s="388"/>
      <c r="H31" s="388"/>
      <c r="I31" s="364"/>
      <c r="J31" s="388"/>
      <c r="K31" s="388"/>
      <c r="L31" s="388"/>
      <c r="M31" s="389"/>
      <c r="N31" s="389"/>
      <c r="O31" s="389"/>
      <c r="P31" s="358"/>
      <c r="Q31" s="359"/>
      <c r="R31" s="360"/>
    </row>
    <row r="32" spans="1:18" s="361" customFormat="1" ht="9.6" hidden="1" customHeight="1">
      <c r="A32" s="386"/>
      <c r="B32" s="364"/>
      <c r="C32" s="364"/>
      <c r="D32" s="364"/>
      <c r="E32" s="388"/>
      <c r="F32" s="388"/>
      <c r="H32" s="390"/>
      <c r="I32" s="364"/>
      <c r="J32" s="388"/>
      <c r="K32" s="388"/>
      <c r="L32" s="388"/>
      <c r="M32" s="389"/>
      <c r="N32" s="389"/>
      <c r="O32" s="389"/>
      <c r="P32" s="358"/>
      <c r="Q32" s="359"/>
      <c r="R32" s="360"/>
    </row>
    <row r="33" spans="1:18" s="361" customFormat="1" ht="9.6" hidden="1" customHeight="1">
      <c r="A33" s="386"/>
      <c r="B33" s="388"/>
      <c r="C33" s="388"/>
      <c r="D33" s="364"/>
      <c r="E33" s="388"/>
      <c r="F33" s="388"/>
      <c r="G33" s="388"/>
      <c r="H33" s="388"/>
      <c r="I33" s="364"/>
      <c r="J33" s="388"/>
      <c r="K33" s="391"/>
      <c r="L33" s="388"/>
      <c r="M33" s="389"/>
      <c r="N33" s="389"/>
      <c r="O33" s="389"/>
      <c r="P33" s="358"/>
      <c r="Q33" s="359"/>
      <c r="R33" s="360"/>
    </row>
    <row r="34" spans="1:18" s="361" customFormat="1" ht="9.6" hidden="1" customHeight="1">
      <c r="A34" s="386"/>
      <c r="B34" s="364"/>
      <c r="C34" s="364"/>
      <c r="D34" s="364"/>
      <c r="E34" s="388"/>
      <c r="F34" s="388"/>
      <c r="H34" s="388"/>
      <c r="I34" s="364"/>
      <c r="J34" s="390"/>
      <c r="K34" s="364"/>
      <c r="L34" s="388"/>
      <c r="M34" s="389"/>
      <c r="N34" s="389"/>
      <c r="O34" s="389"/>
      <c r="P34" s="358"/>
      <c r="Q34" s="359"/>
      <c r="R34" s="360"/>
    </row>
    <row r="35" spans="1:18" s="361" customFormat="1" ht="9.6" hidden="1" customHeight="1">
      <c r="A35" s="386"/>
      <c r="B35" s="388"/>
      <c r="C35" s="388"/>
      <c r="D35" s="364"/>
      <c r="E35" s="388"/>
      <c r="F35" s="388"/>
      <c r="G35" s="388"/>
      <c r="H35" s="388"/>
      <c r="I35" s="364"/>
      <c r="J35" s="388"/>
      <c r="K35" s="388"/>
      <c r="L35" s="388"/>
      <c r="M35" s="389"/>
      <c r="N35" s="389"/>
      <c r="O35" s="389"/>
      <c r="P35" s="358"/>
      <c r="Q35" s="359"/>
      <c r="R35" s="392"/>
    </row>
    <row r="36" spans="1:18" s="361" customFormat="1" ht="9.6" hidden="1" customHeight="1">
      <c r="A36" s="386"/>
      <c r="B36" s="364"/>
      <c r="C36" s="364"/>
      <c r="D36" s="364"/>
      <c r="E36" s="388"/>
      <c r="F36" s="388"/>
      <c r="H36" s="390"/>
      <c r="I36" s="364"/>
      <c r="J36" s="388"/>
      <c r="K36" s="388"/>
      <c r="L36" s="388"/>
      <c r="M36" s="389"/>
      <c r="N36" s="389"/>
      <c r="O36" s="389"/>
      <c r="P36" s="358"/>
      <c r="Q36" s="359"/>
      <c r="R36" s="360"/>
    </row>
    <row r="37" spans="1:18" s="361" customFormat="1" ht="9.6" hidden="1" customHeight="1">
      <c r="A37" s="386"/>
      <c r="B37" s="388"/>
      <c r="C37" s="388"/>
      <c r="D37" s="364"/>
      <c r="E37" s="388"/>
      <c r="F37" s="388"/>
      <c r="G37" s="388"/>
      <c r="H37" s="388"/>
      <c r="I37" s="364"/>
      <c r="J37" s="388"/>
      <c r="K37" s="388"/>
      <c r="L37" s="388"/>
      <c r="M37" s="389"/>
      <c r="N37" s="389"/>
      <c r="O37" s="389"/>
      <c r="P37" s="358"/>
      <c r="Q37" s="359"/>
      <c r="R37" s="360"/>
    </row>
    <row r="38" spans="1:18" s="361" customFormat="1" ht="9.6" hidden="1" customHeight="1">
      <c r="A38" s="386"/>
      <c r="B38" s="364"/>
      <c r="C38" s="364"/>
      <c r="D38" s="364"/>
      <c r="E38" s="388"/>
      <c r="F38" s="388"/>
      <c r="H38" s="388"/>
      <c r="I38" s="364"/>
      <c r="J38" s="388"/>
      <c r="K38" s="388"/>
      <c r="L38" s="390"/>
      <c r="M38" s="364"/>
      <c r="N38" s="388"/>
      <c r="O38" s="389"/>
      <c r="P38" s="358"/>
      <c r="Q38" s="359"/>
      <c r="R38" s="360"/>
    </row>
    <row r="39" spans="1:18" s="361" customFormat="1" ht="9.6" hidden="1" customHeight="1">
      <c r="A39" s="386"/>
      <c r="B39" s="388"/>
      <c r="C39" s="388"/>
      <c r="D39" s="364"/>
      <c r="E39" s="388"/>
      <c r="F39" s="388"/>
      <c r="G39" s="388"/>
      <c r="H39" s="388"/>
      <c r="I39" s="364"/>
      <c r="J39" s="388"/>
      <c r="K39" s="388"/>
      <c r="L39" s="388"/>
      <c r="M39" s="389"/>
      <c r="N39" s="388"/>
      <c r="O39" s="389"/>
      <c r="P39" s="358"/>
      <c r="Q39" s="359"/>
      <c r="R39" s="360"/>
    </row>
    <row r="40" spans="1:18" s="361" customFormat="1" ht="9.6" hidden="1" customHeight="1">
      <c r="A40" s="386"/>
      <c r="B40" s="364"/>
      <c r="C40" s="364"/>
      <c r="D40" s="364"/>
      <c r="E40" s="388"/>
      <c r="F40" s="388"/>
      <c r="H40" s="390"/>
      <c r="I40" s="364"/>
      <c r="J40" s="388"/>
      <c r="K40" s="388"/>
      <c r="L40" s="388"/>
      <c r="M40" s="389"/>
      <c r="N40" s="389"/>
      <c r="O40" s="389"/>
      <c r="P40" s="358"/>
      <c r="Q40" s="359"/>
      <c r="R40" s="360"/>
    </row>
    <row r="41" spans="1:18" s="361" customFormat="1" ht="9.6" hidden="1" customHeight="1">
      <c r="A41" s="386"/>
      <c r="B41" s="388"/>
      <c r="C41" s="388"/>
      <c r="D41" s="364"/>
      <c r="E41" s="388"/>
      <c r="F41" s="388"/>
      <c r="G41" s="388"/>
      <c r="H41" s="388"/>
      <c r="I41" s="364"/>
      <c r="J41" s="388"/>
      <c r="K41" s="391"/>
      <c r="L41" s="388"/>
      <c r="M41" s="389"/>
      <c r="N41" s="389"/>
      <c r="O41" s="389"/>
      <c r="P41" s="358"/>
      <c r="Q41" s="359"/>
      <c r="R41" s="360"/>
    </row>
    <row r="42" spans="1:18" s="361" customFormat="1" ht="9.6" hidden="1" customHeight="1">
      <c r="A42" s="386"/>
      <c r="B42" s="364"/>
      <c r="C42" s="364"/>
      <c r="D42" s="364"/>
      <c r="E42" s="388"/>
      <c r="F42" s="388"/>
      <c r="H42" s="388"/>
      <c r="I42" s="364"/>
      <c r="J42" s="390"/>
      <c r="K42" s="364"/>
      <c r="L42" s="388"/>
      <c r="M42" s="389"/>
      <c r="N42" s="389"/>
      <c r="O42" s="389"/>
      <c r="P42" s="358"/>
      <c r="Q42" s="359"/>
      <c r="R42" s="360"/>
    </row>
    <row r="43" spans="1:18" s="361" customFormat="1" ht="9.6" hidden="1" customHeight="1">
      <c r="A43" s="386"/>
      <c r="B43" s="388"/>
      <c r="C43" s="388"/>
      <c r="D43" s="364"/>
      <c r="E43" s="388"/>
      <c r="F43" s="388"/>
      <c r="G43" s="388"/>
      <c r="H43" s="388"/>
      <c r="I43" s="364"/>
      <c r="J43" s="388"/>
      <c r="K43" s="388"/>
      <c r="L43" s="388"/>
      <c r="M43" s="389"/>
      <c r="N43" s="389"/>
      <c r="O43" s="389"/>
      <c r="P43" s="358"/>
      <c r="Q43" s="359"/>
      <c r="R43" s="360"/>
    </row>
    <row r="44" spans="1:18" s="361" customFormat="1" ht="9.6" hidden="1" customHeight="1">
      <c r="A44" s="386"/>
      <c r="B44" s="364"/>
      <c r="C44" s="364"/>
      <c r="D44" s="364"/>
      <c r="E44" s="388"/>
      <c r="F44" s="388"/>
      <c r="H44" s="390"/>
      <c r="I44" s="364"/>
      <c r="J44" s="388"/>
      <c r="K44" s="388"/>
      <c r="L44" s="388"/>
      <c r="M44" s="389"/>
      <c r="N44" s="389"/>
      <c r="O44" s="389"/>
      <c r="P44" s="358"/>
      <c r="Q44" s="359"/>
      <c r="R44" s="360"/>
    </row>
    <row r="45" spans="1:18" s="361" customFormat="1" ht="9.6" customHeight="1">
      <c r="A45" s="387"/>
      <c r="B45" s="388"/>
      <c r="C45" s="388"/>
      <c r="D45" s="364"/>
      <c r="E45" s="388"/>
      <c r="F45" s="388"/>
      <c r="G45" s="388"/>
      <c r="H45" s="388"/>
      <c r="I45" s="364"/>
      <c r="J45" s="388"/>
      <c r="K45" s="388"/>
      <c r="L45" s="388"/>
      <c r="M45" s="388"/>
      <c r="N45" s="356"/>
      <c r="O45" s="356"/>
      <c r="P45" s="358"/>
      <c r="Q45" s="359"/>
      <c r="R45" s="360"/>
    </row>
    <row r="46" spans="1:18" s="399" customFormat="1" ht="6.75" customHeight="1">
      <c r="A46" s="393"/>
      <c r="B46" s="393"/>
      <c r="C46" s="393"/>
      <c r="D46" s="393"/>
      <c r="E46" s="394"/>
      <c r="F46" s="394"/>
      <c r="G46" s="394"/>
      <c r="H46" s="394"/>
      <c r="I46" s="395"/>
      <c r="J46" s="396"/>
      <c r="K46" s="397"/>
      <c r="L46" s="396"/>
      <c r="M46" s="397"/>
      <c r="N46" s="396"/>
      <c r="O46" s="397"/>
      <c r="P46" s="396"/>
      <c r="Q46" s="397"/>
      <c r="R46" s="398"/>
    </row>
    <row r="47" spans="1:18" s="412" customFormat="1" ht="10.5" customHeight="1">
      <c r="A47" s="400" t="s">
        <v>23</v>
      </c>
      <c r="B47" s="401"/>
      <c r="C47" s="402"/>
      <c r="D47" s="403" t="s">
        <v>24</v>
      </c>
      <c r="E47" s="404" t="s">
        <v>25</v>
      </c>
      <c r="F47" s="403"/>
      <c r="G47" s="405"/>
      <c r="H47" s="406"/>
      <c r="I47" s="403" t="s">
        <v>24</v>
      </c>
      <c r="J47" s="404" t="s">
        <v>26</v>
      </c>
      <c r="K47" s="407"/>
      <c r="L47" s="404" t="s">
        <v>27</v>
      </c>
      <c r="M47" s="408"/>
      <c r="N47" s="409" t="s">
        <v>28</v>
      </c>
      <c r="O47" s="409"/>
      <c r="P47" s="410"/>
      <c r="Q47" s="411"/>
    </row>
    <row r="48" spans="1:18" s="412" customFormat="1" ht="9" customHeight="1">
      <c r="A48" s="413" t="s">
        <v>29</v>
      </c>
      <c r="B48" s="414"/>
      <c r="C48" s="415"/>
      <c r="D48" s="416">
        <v>1</v>
      </c>
      <c r="E48" s="417">
        <f>IF(D48&gt;$Q$55,,UPPER(VLOOKUP(D48,'[2]Boys Si Main Draw Prep'!$A$7:$R$134,2)))</f>
        <v>0</v>
      </c>
      <c r="F48" s="418"/>
      <c r="G48" s="417"/>
      <c r="H48" s="419"/>
      <c r="I48" s="420" t="s">
        <v>30</v>
      </c>
      <c r="J48" s="414"/>
      <c r="K48" s="421"/>
      <c r="L48" s="414"/>
      <c r="M48" s="422"/>
      <c r="N48" s="423" t="s">
        <v>31</v>
      </c>
      <c r="O48" s="424"/>
      <c r="P48" s="424"/>
      <c r="Q48" s="425"/>
    </row>
    <row r="49" spans="1:17" s="412" customFormat="1" ht="9" customHeight="1">
      <c r="A49" s="413" t="s">
        <v>32</v>
      </c>
      <c r="B49" s="414"/>
      <c r="C49" s="415"/>
      <c r="D49" s="416">
        <v>2</v>
      </c>
      <c r="E49" s="417">
        <f>IF(D49&gt;$Q$55,,UPPER(VLOOKUP(D49,'[2]Boys Si Main Draw Prep'!$A$7:$R$134,2)))</f>
        <v>0</v>
      </c>
      <c r="F49" s="418"/>
      <c r="G49" s="417"/>
      <c r="H49" s="419"/>
      <c r="I49" s="420" t="s">
        <v>33</v>
      </c>
      <c r="J49" s="414"/>
      <c r="K49" s="421"/>
      <c r="L49" s="414"/>
      <c r="M49" s="422"/>
      <c r="N49" s="426"/>
      <c r="O49" s="427"/>
      <c r="P49" s="428"/>
      <c r="Q49" s="429"/>
    </row>
    <row r="50" spans="1:17" s="412" customFormat="1" ht="9" customHeight="1">
      <c r="A50" s="430" t="s">
        <v>34</v>
      </c>
      <c r="B50" s="428"/>
      <c r="C50" s="431"/>
      <c r="D50" s="416">
        <v>3</v>
      </c>
      <c r="E50" s="417">
        <f>IF(D50&gt;$Q$55,,UPPER(VLOOKUP(D50,'[2]Boys Si Main Draw Prep'!$A$7:$R$134,2)))</f>
        <v>0</v>
      </c>
      <c r="F50" s="418"/>
      <c r="G50" s="417"/>
      <c r="H50" s="419"/>
      <c r="I50" s="420" t="s">
        <v>35</v>
      </c>
      <c r="J50" s="414"/>
      <c r="K50" s="421"/>
      <c r="L50" s="414"/>
      <c r="M50" s="422"/>
      <c r="N50" s="423" t="s">
        <v>36</v>
      </c>
      <c r="O50" s="424"/>
      <c r="P50" s="424"/>
      <c r="Q50" s="425"/>
    </row>
    <row r="51" spans="1:17" s="412" customFormat="1" ht="9" customHeight="1">
      <c r="A51" s="432"/>
      <c r="B51" s="339"/>
      <c r="C51" s="433"/>
      <c r="D51" s="416">
        <v>4</v>
      </c>
      <c r="E51" s="417">
        <f>IF(D51&gt;$Q$55,,UPPER(VLOOKUP(D51,'[2]Boys Si Main Draw Prep'!$A$7:$R$134,2)))</f>
        <v>0</v>
      </c>
      <c r="F51" s="418"/>
      <c r="G51" s="417"/>
      <c r="H51" s="419"/>
      <c r="I51" s="420" t="s">
        <v>37</v>
      </c>
      <c r="J51" s="414"/>
      <c r="K51" s="421"/>
      <c r="L51" s="414"/>
      <c r="M51" s="422"/>
      <c r="N51" s="414"/>
      <c r="O51" s="421"/>
      <c r="P51" s="414"/>
      <c r="Q51" s="422"/>
    </row>
    <row r="52" spans="1:17" s="412" customFormat="1" ht="9" customHeight="1">
      <c r="A52" s="434" t="s">
        <v>38</v>
      </c>
      <c r="B52" s="435"/>
      <c r="C52" s="436"/>
      <c r="D52" s="416"/>
      <c r="E52" s="417"/>
      <c r="F52" s="418"/>
      <c r="G52" s="417"/>
      <c r="H52" s="419"/>
      <c r="I52" s="420" t="s">
        <v>39</v>
      </c>
      <c r="J52" s="414"/>
      <c r="K52" s="421"/>
      <c r="L52" s="414"/>
      <c r="M52" s="422"/>
      <c r="N52" s="428"/>
      <c r="O52" s="427"/>
      <c r="P52" s="428"/>
      <c r="Q52" s="429"/>
    </row>
    <row r="53" spans="1:17" s="412" customFormat="1" ht="9" customHeight="1">
      <c r="A53" s="413" t="s">
        <v>29</v>
      </c>
      <c r="B53" s="414"/>
      <c r="C53" s="415"/>
      <c r="D53" s="416"/>
      <c r="E53" s="417"/>
      <c r="F53" s="418"/>
      <c r="G53" s="417"/>
      <c r="H53" s="419"/>
      <c r="I53" s="420" t="s">
        <v>40</v>
      </c>
      <c r="J53" s="414"/>
      <c r="K53" s="421"/>
      <c r="L53" s="414"/>
      <c r="M53" s="422"/>
      <c r="N53" s="423" t="s">
        <v>41</v>
      </c>
      <c r="O53" s="424"/>
      <c r="P53" s="424"/>
      <c r="Q53" s="425"/>
    </row>
    <row r="54" spans="1:17" s="412" customFormat="1" ht="9" customHeight="1">
      <c r="A54" s="413" t="s">
        <v>42</v>
      </c>
      <c r="B54" s="414"/>
      <c r="C54" s="437"/>
      <c r="D54" s="416"/>
      <c r="E54" s="417"/>
      <c r="F54" s="418"/>
      <c r="G54" s="417"/>
      <c r="H54" s="419"/>
      <c r="I54" s="420" t="s">
        <v>43</v>
      </c>
      <c r="J54" s="414"/>
      <c r="K54" s="421"/>
      <c r="L54" s="414"/>
      <c r="M54" s="422"/>
      <c r="N54" s="414"/>
      <c r="O54" s="421"/>
      <c r="P54" s="414"/>
      <c r="Q54" s="422"/>
    </row>
    <row r="55" spans="1:17" s="412" customFormat="1" ht="9" customHeight="1">
      <c r="A55" s="430" t="s">
        <v>44</v>
      </c>
      <c r="B55" s="428"/>
      <c r="C55" s="438"/>
      <c r="D55" s="439"/>
      <c r="E55" s="440"/>
      <c r="F55" s="441"/>
      <c r="G55" s="440"/>
      <c r="H55" s="442"/>
      <c r="I55" s="443" t="s">
        <v>45</v>
      </c>
      <c r="J55" s="428"/>
      <c r="K55" s="427"/>
      <c r="L55" s="428"/>
      <c r="M55" s="429"/>
      <c r="N55" s="428" t="str">
        <f>Q4</f>
        <v>Lamech Kevin clarke</v>
      </c>
      <c r="O55" s="427"/>
      <c r="P55" s="428"/>
      <c r="Q55" s="444">
        <f>MIN(4,'[2]Boys Si Main Draw Prep'!R5)</f>
        <v>0</v>
      </c>
    </row>
  </sheetData>
  <mergeCells count="2">
    <mergeCell ref="E3:N3"/>
    <mergeCell ref="A4:G4"/>
  </mergeCells>
  <conditionalFormatting sqref="F43:H43 F27:H27 F29:H29 F15:H15 F17:H17 F19:H19 F21:H21 F23:H23 F25:H25 F45:H45 F31:H31 F33:H33 F35:H35 F37:H37 F39:H39 F41:H41 G7 G9 G11 G13">
    <cfRule type="expression" dxfId="417" priority="14" stopIfTrue="1">
      <formula>AND($D7&lt;9,$C7&gt;0)</formula>
    </cfRule>
  </conditionalFormatting>
  <conditionalFormatting sqref="H16 H36 J26 H24 J34 H44 H32 J42 H40 J10 L22 L38 H20 J18 H28 H8 H12">
    <cfRule type="expression" dxfId="416" priority="11" stopIfTrue="1">
      <formula>AND($N$1="CU",H8="Umpire")</formula>
    </cfRule>
    <cfRule type="expression" dxfId="415" priority="12" stopIfTrue="1">
      <formula>AND($N$1="CU",H8&lt;&gt;"Umpire",I8&lt;&gt;"")</formula>
    </cfRule>
    <cfRule type="expression" dxfId="414" priority="13" stopIfTrue="1">
      <formula>AND($N$1="CU",H8&lt;&gt;"Umpire")</formula>
    </cfRule>
  </conditionalFormatting>
  <conditionalFormatting sqref="D29 D23 D21 D19 D17 D15 D45 D43 D25 D41 D39 D37 D35 D33 D31 D27">
    <cfRule type="expression" dxfId="413" priority="10" stopIfTrue="1">
      <formula>AND($D15&lt;9,$C15&gt;0)</formula>
    </cfRule>
  </conditionalFormatting>
  <conditionalFormatting sqref="E31 E33 E35 E37 E39 E41 E43 E45 E15 E17 E19 E21 E23 E25 E27 E29">
    <cfRule type="cellIs" dxfId="412" priority="8" stopIfTrue="1" operator="equal">
      <formula>"Bye"</formula>
    </cfRule>
    <cfRule type="expression" dxfId="411" priority="9" stopIfTrue="1">
      <formula>AND($D15&lt;9,$C15&gt;0)</formula>
    </cfRule>
  </conditionalFormatting>
  <conditionalFormatting sqref="L10 N38 L34 L42 N22 L18 L26 J8 J12 J32 J36 J40 J44 J16 J20 J24 J28">
    <cfRule type="expression" dxfId="410" priority="6" stopIfTrue="1">
      <formula>I8="as"</formula>
    </cfRule>
    <cfRule type="expression" dxfId="409" priority="7" stopIfTrue="1">
      <formula>I8="bs"</formula>
    </cfRule>
  </conditionalFormatting>
  <conditionalFormatting sqref="B31 B33 B35 B37 B39 B41 B43 B45 B15 B17 B19 B21 B23 B25 B27 B29 B7 B9 B11 B13">
    <cfRule type="cellIs" dxfId="408" priority="4" stopIfTrue="1" operator="equal">
      <formula>"QA"</formula>
    </cfRule>
    <cfRule type="cellIs" dxfId="407" priority="5" stopIfTrue="1" operator="equal">
      <formula>"DA"</formula>
    </cfRule>
  </conditionalFormatting>
  <conditionalFormatting sqref="Q55 I8 I12 K10">
    <cfRule type="expression" dxfId="406" priority="3" stopIfTrue="1">
      <formula>$N$1="CU"</formula>
    </cfRule>
  </conditionalFormatting>
  <conditionalFormatting sqref="E9 E13 E11 E7">
    <cfRule type="cellIs" dxfId="405" priority="2" stopIfTrue="1" operator="equal">
      <formula>"Bye"</formula>
    </cfRule>
  </conditionalFormatting>
  <conditionalFormatting sqref="D7">
    <cfRule type="expression" dxfId="404" priority="1" stopIfTrue="1">
      <formula>$D7&lt;5</formula>
    </cfRule>
  </conditionalFormatting>
  <dataValidations count="1">
    <dataValidation type="list" allowBlank="1" showInputMessage="1" sqref="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L38 JH38 TD38 ACZ38 AMV38 AWR38 BGN38 BQJ38 CAF38 CKB38 CTX38 DDT38 DNP38 DXL38 EHH38 ERD38 FAZ38 FKV38 FUR38 GEN38 GOJ38 GYF38 HIB38 HRX38 IBT38 ILP38 IVL38 JFH38 JPD38 JYZ38 KIV38 KSR38 LCN38 LMJ38 LWF38 MGB38 MPX38 MZT38 NJP38 NTL38 ODH38 OND38 OWZ38 PGV38 PQR38 QAN38 QKJ38 QUF38 REB38 RNX38 RXT38 SHP38 SRL38 TBH38 TLD38 TUZ38 UEV38 UOR38 UYN38 VIJ38 VSF38 WCB38 WLX38 WVT38 L65574 JH65574 TD65574 ACZ65574 AMV65574 AWR65574 BGN65574 BQJ65574 CAF65574 CKB65574 CTX65574 DDT65574 DNP65574 DXL65574 EHH65574 ERD65574 FAZ65574 FKV65574 FUR65574 GEN65574 GOJ65574 GYF65574 HIB65574 HRX65574 IBT65574 ILP65574 IVL65574 JFH65574 JPD65574 JYZ65574 KIV65574 KSR65574 LCN65574 LMJ65574 LWF65574 MGB65574 MPX65574 MZT65574 NJP65574 NTL65574 ODH65574 OND65574 OWZ65574 PGV65574 PQR65574 QAN65574 QKJ65574 QUF65574 REB65574 RNX65574 RXT65574 SHP65574 SRL65574 TBH65574 TLD65574 TUZ65574 UEV65574 UOR65574 UYN65574 VIJ65574 VSF65574 WCB65574 WLX65574 WVT65574 L131110 JH131110 TD131110 ACZ131110 AMV131110 AWR131110 BGN131110 BQJ131110 CAF131110 CKB131110 CTX131110 DDT131110 DNP131110 DXL131110 EHH131110 ERD131110 FAZ131110 FKV131110 FUR131110 GEN131110 GOJ131110 GYF131110 HIB131110 HRX131110 IBT131110 ILP131110 IVL131110 JFH131110 JPD131110 JYZ131110 KIV131110 KSR131110 LCN131110 LMJ131110 LWF131110 MGB131110 MPX131110 MZT131110 NJP131110 NTL131110 ODH131110 OND131110 OWZ131110 PGV131110 PQR131110 QAN131110 QKJ131110 QUF131110 REB131110 RNX131110 RXT131110 SHP131110 SRL131110 TBH131110 TLD131110 TUZ131110 UEV131110 UOR131110 UYN131110 VIJ131110 VSF131110 WCB131110 WLX131110 WVT131110 L196646 JH196646 TD196646 ACZ196646 AMV196646 AWR196646 BGN196646 BQJ196646 CAF196646 CKB196646 CTX196646 DDT196646 DNP196646 DXL196646 EHH196646 ERD196646 FAZ196646 FKV196646 FUR196646 GEN196646 GOJ196646 GYF196646 HIB196646 HRX196646 IBT196646 ILP196646 IVL196646 JFH196646 JPD196646 JYZ196646 KIV196646 KSR196646 LCN196646 LMJ196646 LWF196646 MGB196646 MPX196646 MZT196646 NJP196646 NTL196646 ODH196646 OND196646 OWZ196646 PGV196646 PQR196646 QAN196646 QKJ196646 QUF196646 REB196646 RNX196646 RXT196646 SHP196646 SRL196646 TBH196646 TLD196646 TUZ196646 UEV196646 UOR196646 UYN196646 VIJ196646 VSF196646 WCB196646 WLX196646 WVT196646 L262182 JH262182 TD262182 ACZ262182 AMV262182 AWR262182 BGN262182 BQJ262182 CAF262182 CKB262182 CTX262182 DDT262182 DNP262182 DXL262182 EHH262182 ERD262182 FAZ262182 FKV262182 FUR262182 GEN262182 GOJ262182 GYF262182 HIB262182 HRX262182 IBT262182 ILP262182 IVL262182 JFH262182 JPD262182 JYZ262182 KIV262182 KSR262182 LCN262182 LMJ262182 LWF262182 MGB262182 MPX262182 MZT262182 NJP262182 NTL262182 ODH262182 OND262182 OWZ262182 PGV262182 PQR262182 QAN262182 QKJ262182 QUF262182 REB262182 RNX262182 RXT262182 SHP262182 SRL262182 TBH262182 TLD262182 TUZ262182 UEV262182 UOR262182 UYN262182 VIJ262182 VSF262182 WCB262182 WLX262182 WVT262182 L327718 JH327718 TD327718 ACZ327718 AMV327718 AWR327718 BGN327718 BQJ327718 CAF327718 CKB327718 CTX327718 DDT327718 DNP327718 DXL327718 EHH327718 ERD327718 FAZ327718 FKV327718 FUR327718 GEN327718 GOJ327718 GYF327718 HIB327718 HRX327718 IBT327718 ILP327718 IVL327718 JFH327718 JPD327718 JYZ327718 KIV327718 KSR327718 LCN327718 LMJ327718 LWF327718 MGB327718 MPX327718 MZT327718 NJP327718 NTL327718 ODH327718 OND327718 OWZ327718 PGV327718 PQR327718 QAN327718 QKJ327718 QUF327718 REB327718 RNX327718 RXT327718 SHP327718 SRL327718 TBH327718 TLD327718 TUZ327718 UEV327718 UOR327718 UYN327718 VIJ327718 VSF327718 WCB327718 WLX327718 WVT327718 L393254 JH393254 TD393254 ACZ393254 AMV393254 AWR393254 BGN393254 BQJ393254 CAF393254 CKB393254 CTX393254 DDT393254 DNP393254 DXL393254 EHH393254 ERD393254 FAZ393254 FKV393254 FUR393254 GEN393254 GOJ393254 GYF393254 HIB393254 HRX393254 IBT393254 ILP393254 IVL393254 JFH393254 JPD393254 JYZ393254 KIV393254 KSR393254 LCN393254 LMJ393254 LWF393254 MGB393254 MPX393254 MZT393254 NJP393254 NTL393254 ODH393254 OND393254 OWZ393254 PGV393254 PQR393254 QAN393254 QKJ393254 QUF393254 REB393254 RNX393254 RXT393254 SHP393254 SRL393254 TBH393254 TLD393254 TUZ393254 UEV393254 UOR393254 UYN393254 VIJ393254 VSF393254 WCB393254 WLX393254 WVT393254 L458790 JH458790 TD458790 ACZ458790 AMV458790 AWR458790 BGN458790 BQJ458790 CAF458790 CKB458790 CTX458790 DDT458790 DNP458790 DXL458790 EHH458790 ERD458790 FAZ458790 FKV458790 FUR458790 GEN458790 GOJ458790 GYF458790 HIB458790 HRX458790 IBT458790 ILP458790 IVL458790 JFH458790 JPD458790 JYZ458790 KIV458790 KSR458790 LCN458790 LMJ458790 LWF458790 MGB458790 MPX458790 MZT458790 NJP458790 NTL458790 ODH458790 OND458790 OWZ458790 PGV458790 PQR458790 QAN458790 QKJ458790 QUF458790 REB458790 RNX458790 RXT458790 SHP458790 SRL458790 TBH458790 TLD458790 TUZ458790 UEV458790 UOR458790 UYN458790 VIJ458790 VSF458790 WCB458790 WLX458790 WVT458790 L524326 JH524326 TD524326 ACZ524326 AMV524326 AWR524326 BGN524326 BQJ524326 CAF524326 CKB524326 CTX524326 DDT524326 DNP524326 DXL524326 EHH524326 ERD524326 FAZ524326 FKV524326 FUR524326 GEN524326 GOJ524326 GYF524326 HIB524326 HRX524326 IBT524326 ILP524326 IVL524326 JFH524326 JPD524326 JYZ524326 KIV524326 KSR524326 LCN524326 LMJ524326 LWF524326 MGB524326 MPX524326 MZT524326 NJP524326 NTL524326 ODH524326 OND524326 OWZ524326 PGV524326 PQR524326 QAN524326 QKJ524326 QUF524326 REB524326 RNX524326 RXT524326 SHP524326 SRL524326 TBH524326 TLD524326 TUZ524326 UEV524326 UOR524326 UYN524326 VIJ524326 VSF524326 WCB524326 WLX524326 WVT524326 L589862 JH589862 TD589862 ACZ589862 AMV589862 AWR589862 BGN589862 BQJ589862 CAF589862 CKB589862 CTX589862 DDT589862 DNP589862 DXL589862 EHH589862 ERD589862 FAZ589862 FKV589862 FUR589862 GEN589862 GOJ589862 GYF589862 HIB589862 HRX589862 IBT589862 ILP589862 IVL589862 JFH589862 JPD589862 JYZ589862 KIV589862 KSR589862 LCN589862 LMJ589862 LWF589862 MGB589862 MPX589862 MZT589862 NJP589862 NTL589862 ODH589862 OND589862 OWZ589862 PGV589862 PQR589862 QAN589862 QKJ589862 QUF589862 REB589862 RNX589862 RXT589862 SHP589862 SRL589862 TBH589862 TLD589862 TUZ589862 UEV589862 UOR589862 UYN589862 VIJ589862 VSF589862 WCB589862 WLX589862 WVT589862 L655398 JH655398 TD655398 ACZ655398 AMV655398 AWR655398 BGN655398 BQJ655398 CAF655398 CKB655398 CTX655398 DDT655398 DNP655398 DXL655398 EHH655398 ERD655398 FAZ655398 FKV655398 FUR655398 GEN655398 GOJ655398 GYF655398 HIB655398 HRX655398 IBT655398 ILP655398 IVL655398 JFH655398 JPD655398 JYZ655398 KIV655398 KSR655398 LCN655398 LMJ655398 LWF655398 MGB655398 MPX655398 MZT655398 NJP655398 NTL655398 ODH655398 OND655398 OWZ655398 PGV655398 PQR655398 QAN655398 QKJ655398 QUF655398 REB655398 RNX655398 RXT655398 SHP655398 SRL655398 TBH655398 TLD655398 TUZ655398 UEV655398 UOR655398 UYN655398 VIJ655398 VSF655398 WCB655398 WLX655398 WVT655398 L720934 JH720934 TD720934 ACZ720934 AMV720934 AWR720934 BGN720934 BQJ720934 CAF720934 CKB720934 CTX720934 DDT720934 DNP720934 DXL720934 EHH720934 ERD720934 FAZ720934 FKV720934 FUR720934 GEN720934 GOJ720934 GYF720934 HIB720934 HRX720934 IBT720934 ILP720934 IVL720934 JFH720934 JPD720934 JYZ720934 KIV720934 KSR720934 LCN720934 LMJ720934 LWF720934 MGB720934 MPX720934 MZT720934 NJP720934 NTL720934 ODH720934 OND720934 OWZ720934 PGV720934 PQR720934 QAN720934 QKJ720934 QUF720934 REB720934 RNX720934 RXT720934 SHP720934 SRL720934 TBH720934 TLD720934 TUZ720934 UEV720934 UOR720934 UYN720934 VIJ720934 VSF720934 WCB720934 WLX720934 WVT720934 L786470 JH786470 TD786470 ACZ786470 AMV786470 AWR786470 BGN786470 BQJ786470 CAF786470 CKB786470 CTX786470 DDT786470 DNP786470 DXL786470 EHH786470 ERD786470 FAZ786470 FKV786470 FUR786470 GEN786470 GOJ786470 GYF786470 HIB786470 HRX786470 IBT786470 ILP786470 IVL786470 JFH786470 JPD786470 JYZ786470 KIV786470 KSR786470 LCN786470 LMJ786470 LWF786470 MGB786470 MPX786470 MZT786470 NJP786470 NTL786470 ODH786470 OND786470 OWZ786470 PGV786470 PQR786470 QAN786470 QKJ786470 QUF786470 REB786470 RNX786470 RXT786470 SHP786470 SRL786470 TBH786470 TLD786470 TUZ786470 UEV786470 UOR786470 UYN786470 VIJ786470 VSF786470 WCB786470 WLX786470 WVT786470 L852006 JH852006 TD852006 ACZ852006 AMV852006 AWR852006 BGN852006 BQJ852006 CAF852006 CKB852006 CTX852006 DDT852006 DNP852006 DXL852006 EHH852006 ERD852006 FAZ852006 FKV852006 FUR852006 GEN852006 GOJ852006 GYF852006 HIB852006 HRX852006 IBT852006 ILP852006 IVL852006 JFH852006 JPD852006 JYZ852006 KIV852006 KSR852006 LCN852006 LMJ852006 LWF852006 MGB852006 MPX852006 MZT852006 NJP852006 NTL852006 ODH852006 OND852006 OWZ852006 PGV852006 PQR852006 QAN852006 QKJ852006 QUF852006 REB852006 RNX852006 RXT852006 SHP852006 SRL852006 TBH852006 TLD852006 TUZ852006 UEV852006 UOR852006 UYN852006 VIJ852006 VSF852006 WCB852006 WLX852006 WVT852006 L917542 JH917542 TD917542 ACZ917542 AMV917542 AWR917542 BGN917542 BQJ917542 CAF917542 CKB917542 CTX917542 DDT917542 DNP917542 DXL917542 EHH917542 ERD917542 FAZ917542 FKV917542 FUR917542 GEN917542 GOJ917542 GYF917542 HIB917542 HRX917542 IBT917542 ILP917542 IVL917542 JFH917542 JPD917542 JYZ917542 KIV917542 KSR917542 LCN917542 LMJ917542 LWF917542 MGB917542 MPX917542 MZT917542 NJP917542 NTL917542 ODH917542 OND917542 OWZ917542 PGV917542 PQR917542 QAN917542 QKJ917542 QUF917542 REB917542 RNX917542 RXT917542 SHP917542 SRL917542 TBH917542 TLD917542 TUZ917542 UEV917542 UOR917542 UYN917542 VIJ917542 VSF917542 WCB917542 WLX917542 WVT917542 L983078 JH983078 TD983078 ACZ983078 AMV983078 AWR983078 BGN983078 BQJ983078 CAF983078 CKB983078 CTX983078 DDT983078 DNP983078 DXL983078 EHH983078 ERD983078 FAZ983078 FKV983078 FUR983078 GEN983078 GOJ983078 GYF983078 HIB983078 HRX983078 IBT983078 ILP983078 IVL983078 JFH983078 JPD983078 JYZ983078 KIV983078 KSR983078 LCN983078 LMJ983078 LWF983078 MGB983078 MPX983078 MZT983078 NJP983078 NTL983078 ODH983078 OND983078 OWZ983078 PGV983078 PQR983078 QAN983078 QKJ983078 QUF983078 REB983078 RNX983078 RXT983078 SHP983078 SRL983078 TBH983078 TLD983078 TUZ983078 UEV983078 UOR983078 UYN983078 VIJ983078 VSF983078 WCB983078 WLX983078 WVT983078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formula1>$T$7:$T$13</formula1>
    </dataValidation>
  </dataValidations>
  <printOptions horizontalCentered="1"/>
  <pageMargins left="0.35433070866141703" right="0.35433070866141703" top="1.393700787" bottom="0.39370078740157499" header="0" footer="0"/>
  <pageSetup paperSize="9" orientation="landscape" horizontalDpi="4294967293" verticalDpi="4294967293"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sheetPr codeName="Sheet138">
    <tabColor theme="5" tint="0.39997558519241921"/>
    <pageSetUpPr fitToPage="1"/>
  </sheetPr>
  <dimension ref="A1:T55"/>
  <sheetViews>
    <sheetView showGridLines="0" showZeros="0" workbookViewId="0">
      <selection activeCell="W4" sqref="W4"/>
    </sheetView>
  </sheetViews>
  <sheetFormatPr defaultRowHeight="12.75"/>
  <cols>
    <col min="1" max="2" width="3.28515625" style="254" customWidth="1"/>
    <col min="3" max="3" width="4.7109375" style="254" customWidth="1"/>
    <col min="4" max="4" width="4.28515625" style="254" customWidth="1"/>
    <col min="5" max="5" width="12.7109375" style="254" customWidth="1"/>
    <col min="6" max="6" width="2.85546875" style="254" customWidth="1"/>
    <col min="7" max="7" width="8.140625" style="254" customWidth="1"/>
    <col min="8" max="8" width="6.42578125" style="254" customWidth="1"/>
    <col min="9" max="9" width="1.7109375" style="445" customWidth="1"/>
    <col min="10" max="10" width="10.7109375" style="254" customWidth="1"/>
    <col min="11" max="11" width="1.7109375" style="445" customWidth="1"/>
    <col min="12" max="12" width="10.7109375" style="254" customWidth="1"/>
    <col min="13" max="13" width="1.7109375" style="446" customWidth="1"/>
    <col min="14" max="14" width="10.7109375" style="254" customWidth="1"/>
    <col min="15" max="15" width="1.7109375" style="445" customWidth="1"/>
    <col min="16" max="16" width="10.7109375" style="254" customWidth="1"/>
    <col min="17" max="17" width="1.7109375" style="446" customWidth="1"/>
    <col min="18" max="18" width="9.140625" style="254" hidden="1" customWidth="1"/>
    <col min="19" max="19" width="8.7109375" style="254" customWidth="1"/>
    <col min="20" max="20" width="9.140625" style="254" hidden="1" customWidth="1"/>
    <col min="21" max="256" width="9.140625" style="254"/>
    <col min="257" max="258" width="3.28515625" style="254" customWidth="1"/>
    <col min="259" max="259" width="4.7109375" style="254" customWidth="1"/>
    <col min="260" max="260" width="4.28515625" style="254" customWidth="1"/>
    <col min="261" max="261" width="12.7109375" style="254" customWidth="1"/>
    <col min="262" max="262" width="2.7109375" style="254" customWidth="1"/>
    <col min="263" max="263" width="7.7109375" style="254" customWidth="1"/>
    <col min="264" max="264" width="5.85546875" style="254" customWidth="1"/>
    <col min="265" max="265" width="1.7109375" style="254" customWidth="1"/>
    <col min="266" max="266" width="10.7109375" style="254" customWidth="1"/>
    <col min="267" max="267" width="1.7109375" style="254" customWidth="1"/>
    <col min="268" max="268" width="10.7109375" style="254" customWidth="1"/>
    <col min="269" max="269" width="1.7109375" style="254" customWidth="1"/>
    <col min="270" max="270" width="10.7109375" style="254" customWidth="1"/>
    <col min="271" max="271" width="1.7109375" style="254" customWidth="1"/>
    <col min="272" max="272" width="10.7109375" style="254" customWidth="1"/>
    <col min="273" max="273" width="1.7109375" style="254" customWidth="1"/>
    <col min="274" max="274" width="0" style="254" hidden="1" customWidth="1"/>
    <col min="275" max="275" width="8.7109375" style="254" customWidth="1"/>
    <col min="276" max="276" width="0" style="254" hidden="1" customWidth="1"/>
    <col min="277" max="512" width="9.140625" style="254"/>
    <col min="513" max="514" width="3.28515625" style="254" customWidth="1"/>
    <col min="515" max="515" width="4.7109375" style="254" customWidth="1"/>
    <col min="516" max="516" width="4.28515625" style="254" customWidth="1"/>
    <col min="517" max="517" width="12.7109375" style="254" customWidth="1"/>
    <col min="518" max="518" width="2.7109375" style="254" customWidth="1"/>
    <col min="519" max="519" width="7.7109375" style="254" customWidth="1"/>
    <col min="520" max="520" width="5.85546875" style="254" customWidth="1"/>
    <col min="521" max="521" width="1.7109375" style="254" customWidth="1"/>
    <col min="522" max="522" width="10.7109375" style="254" customWidth="1"/>
    <col min="523" max="523" width="1.7109375" style="254" customWidth="1"/>
    <col min="524" max="524" width="10.7109375" style="254" customWidth="1"/>
    <col min="525" max="525" width="1.7109375" style="254" customWidth="1"/>
    <col min="526" max="526" width="10.7109375" style="254" customWidth="1"/>
    <col min="527" max="527" width="1.7109375" style="254" customWidth="1"/>
    <col min="528" max="528" width="10.7109375" style="254" customWidth="1"/>
    <col min="529" max="529" width="1.7109375" style="254" customWidth="1"/>
    <col min="530" max="530" width="0" style="254" hidden="1" customWidth="1"/>
    <col min="531" max="531" width="8.7109375" style="254" customWidth="1"/>
    <col min="532" max="532" width="0" style="254" hidden="1" customWidth="1"/>
    <col min="533" max="768" width="9.140625" style="254"/>
    <col min="769" max="770" width="3.28515625" style="254" customWidth="1"/>
    <col min="771" max="771" width="4.7109375" style="254" customWidth="1"/>
    <col min="772" max="772" width="4.28515625" style="254" customWidth="1"/>
    <col min="773" max="773" width="12.7109375" style="254" customWidth="1"/>
    <col min="774" max="774" width="2.7109375" style="254" customWidth="1"/>
    <col min="775" max="775" width="7.7109375" style="254" customWidth="1"/>
    <col min="776" max="776" width="5.85546875" style="254" customWidth="1"/>
    <col min="777" max="777" width="1.7109375" style="254" customWidth="1"/>
    <col min="778" max="778" width="10.7109375" style="254" customWidth="1"/>
    <col min="779" max="779" width="1.7109375" style="254" customWidth="1"/>
    <col min="780" max="780" width="10.7109375" style="254" customWidth="1"/>
    <col min="781" max="781" width="1.7109375" style="254" customWidth="1"/>
    <col min="782" max="782" width="10.7109375" style="254" customWidth="1"/>
    <col min="783" max="783" width="1.7109375" style="254" customWidth="1"/>
    <col min="784" max="784" width="10.7109375" style="254" customWidth="1"/>
    <col min="785" max="785" width="1.7109375" style="254" customWidth="1"/>
    <col min="786" max="786" width="0" style="254" hidden="1" customWidth="1"/>
    <col min="787" max="787" width="8.7109375" style="254" customWidth="1"/>
    <col min="788" max="788" width="0" style="254" hidden="1" customWidth="1"/>
    <col min="789" max="1024" width="9.140625" style="254"/>
    <col min="1025" max="1026" width="3.28515625" style="254" customWidth="1"/>
    <col min="1027" max="1027" width="4.7109375" style="254" customWidth="1"/>
    <col min="1028" max="1028" width="4.28515625" style="254" customWidth="1"/>
    <col min="1029" max="1029" width="12.7109375" style="254" customWidth="1"/>
    <col min="1030" max="1030" width="2.7109375" style="254" customWidth="1"/>
    <col min="1031" max="1031" width="7.7109375" style="254" customWidth="1"/>
    <col min="1032" max="1032" width="5.85546875" style="254" customWidth="1"/>
    <col min="1033" max="1033" width="1.7109375" style="254" customWidth="1"/>
    <col min="1034" max="1034" width="10.7109375" style="254" customWidth="1"/>
    <col min="1035" max="1035" width="1.7109375" style="254" customWidth="1"/>
    <col min="1036" max="1036" width="10.7109375" style="254" customWidth="1"/>
    <col min="1037" max="1037" width="1.7109375" style="254" customWidth="1"/>
    <col min="1038" max="1038" width="10.7109375" style="254" customWidth="1"/>
    <col min="1039" max="1039" width="1.7109375" style="254" customWidth="1"/>
    <col min="1040" max="1040" width="10.7109375" style="254" customWidth="1"/>
    <col min="1041" max="1041" width="1.7109375" style="254" customWidth="1"/>
    <col min="1042" max="1042" width="0" style="254" hidden="1" customWidth="1"/>
    <col min="1043" max="1043" width="8.7109375" style="254" customWidth="1"/>
    <col min="1044" max="1044" width="0" style="254" hidden="1" customWidth="1"/>
    <col min="1045" max="1280" width="9.140625" style="254"/>
    <col min="1281" max="1282" width="3.28515625" style="254" customWidth="1"/>
    <col min="1283" max="1283" width="4.7109375" style="254" customWidth="1"/>
    <col min="1284" max="1284" width="4.28515625" style="254" customWidth="1"/>
    <col min="1285" max="1285" width="12.7109375" style="254" customWidth="1"/>
    <col min="1286" max="1286" width="2.7109375" style="254" customWidth="1"/>
    <col min="1287" max="1287" width="7.7109375" style="254" customWidth="1"/>
    <col min="1288" max="1288" width="5.85546875" style="254" customWidth="1"/>
    <col min="1289" max="1289" width="1.7109375" style="254" customWidth="1"/>
    <col min="1290" max="1290" width="10.7109375" style="254" customWidth="1"/>
    <col min="1291" max="1291" width="1.7109375" style="254" customWidth="1"/>
    <col min="1292" max="1292" width="10.7109375" style="254" customWidth="1"/>
    <col min="1293" max="1293" width="1.7109375" style="254" customWidth="1"/>
    <col min="1294" max="1294" width="10.7109375" style="254" customWidth="1"/>
    <col min="1295" max="1295" width="1.7109375" style="254" customWidth="1"/>
    <col min="1296" max="1296" width="10.7109375" style="254" customWidth="1"/>
    <col min="1297" max="1297" width="1.7109375" style="254" customWidth="1"/>
    <col min="1298" max="1298" width="0" style="254" hidden="1" customWidth="1"/>
    <col min="1299" max="1299" width="8.7109375" style="254" customWidth="1"/>
    <col min="1300" max="1300" width="0" style="254" hidden="1" customWidth="1"/>
    <col min="1301" max="1536" width="9.140625" style="254"/>
    <col min="1537" max="1538" width="3.28515625" style="254" customWidth="1"/>
    <col min="1539" max="1539" width="4.7109375" style="254" customWidth="1"/>
    <col min="1540" max="1540" width="4.28515625" style="254" customWidth="1"/>
    <col min="1541" max="1541" width="12.7109375" style="254" customWidth="1"/>
    <col min="1542" max="1542" width="2.7109375" style="254" customWidth="1"/>
    <col min="1543" max="1543" width="7.7109375" style="254" customWidth="1"/>
    <col min="1544" max="1544" width="5.85546875" style="254" customWidth="1"/>
    <col min="1545" max="1545" width="1.7109375" style="254" customWidth="1"/>
    <col min="1546" max="1546" width="10.7109375" style="254" customWidth="1"/>
    <col min="1547" max="1547" width="1.7109375" style="254" customWidth="1"/>
    <col min="1548" max="1548" width="10.7109375" style="254" customWidth="1"/>
    <col min="1549" max="1549" width="1.7109375" style="254" customWidth="1"/>
    <col min="1550" max="1550" width="10.7109375" style="254" customWidth="1"/>
    <col min="1551" max="1551" width="1.7109375" style="254" customWidth="1"/>
    <col min="1552" max="1552" width="10.7109375" style="254" customWidth="1"/>
    <col min="1553" max="1553" width="1.7109375" style="254" customWidth="1"/>
    <col min="1554" max="1554" width="0" style="254" hidden="1" customWidth="1"/>
    <col min="1555" max="1555" width="8.7109375" style="254" customWidth="1"/>
    <col min="1556" max="1556" width="0" style="254" hidden="1" customWidth="1"/>
    <col min="1557" max="1792" width="9.140625" style="254"/>
    <col min="1793" max="1794" width="3.28515625" style="254" customWidth="1"/>
    <col min="1795" max="1795" width="4.7109375" style="254" customWidth="1"/>
    <col min="1796" max="1796" width="4.28515625" style="254" customWidth="1"/>
    <col min="1797" max="1797" width="12.7109375" style="254" customWidth="1"/>
    <col min="1798" max="1798" width="2.7109375" style="254" customWidth="1"/>
    <col min="1799" max="1799" width="7.7109375" style="254" customWidth="1"/>
    <col min="1800" max="1800" width="5.85546875" style="254" customWidth="1"/>
    <col min="1801" max="1801" width="1.7109375" style="254" customWidth="1"/>
    <col min="1802" max="1802" width="10.7109375" style="254" customWidth="1"/>
    <col min="1803" max="1803" width="1.7109375" style="254" customWidth="1"/>
    <col min="1804" max="1804" width="10.7109375" style="254" customWidth="1"/>
    <col min="1805" max="1805" width="1.7109375" style="254" customWidth="1"/>
    <col min="1806" max="1806" width="10.7109375" style="254" customWidth="1"/>
    <col min="1807" max="1807" width="1.7109375" style="254" customWidth="1"/>
    <col min="1808" max="1808" width="10.7109375" style="254" customWidth="1"/>
    <col min="1809" max="1809" width="1.7109375" style="254" customWidth="1"/>
    <col min="1810" max="1810" width="0" style="254" hidden="1" customWidth="1"/>
    <col min="1811" max="1811" width="8.7109375" style="254" customWidth="1"/>
    <col min="1812" max="1812" width="0" style="254" hidden="1" customWidth="1"/>
    <col min="1813" max="2048" width="9.140625" style="254"/>
    <col min="2049" max="2050" width="3.28515625" style="254" customWidth="1"/>
    <col min="2051" max="2051" width="4.7109375" style="254" customWidth="1"/>
    <col min="2052" max="2052" width="4.28515625" style="254" customWidth="1"/>
    <col min="2053" max="2053" width="12.7109375" style="254" customWidth="1"/>
    <col min="2054" max="2054" width="2.7109375" style="254" customWidth="1"/>
    <col min="2055" max="2055" width="7.7109375" style="254" customWidth="1"/>
    <col min="2056" max="2056" width="5.85546875" style="254" customWidth="1"/>
    <col min="2057" max="2057" width="1.7109375" style="254" customWidth="1"/>
    <col min="2058" max="2058" width="10.7109375" style="254" customWidth="1"/>
    <col min="2059" max="2059" width="1.7109375" style="254" customWidth="1"/>
    <col min="2060" max="2060" width="10.7109375" style="254" customWidth="1"/>
    <col min="2061" max="2061" width="1.7109375" style="254" customWidth="1"/>
    <col min="2062" max="2062" width="10.7109375" style="254" customWidth="1"/>
    <col min="2063" max="2063" width="1.7109375" style="254" customWidth="1"/>
    <col min="2064" max="2064" width="10.7109375" style="254" customWidth="1"/>
    <col min="2065" max="2065" width="1.7109375" style="254" customWidth="1"/>
    <col min="2066" max="2066" width="0" style="254" hidden="1" customWidth="1"/>
    <col min="2067" max="2067" width="8.7109375" style="254" customWidth="1"/>
    <col min="2068" max="2068" width="0" style="254" hidden="1" customWidth="1"/>
    <col min="2069" max="2304" width="9.140625" style="254"/>
    <col min="2305" max="2306" width="3.28515625" style="254" customWidth="1"/>
    <col min="2307" max="2307" width="4.7109375" style="254" customWidth="1"/>
    <col min="2308" max="2308" width="4.28515625" style="254" customWidth="1"/>
    <col min="2309" max="2309" width="12.7109375" style="254" customWidth="1"/>
    <col min="2310" max="2310" width="2.7109375" style="254" customWidth="1"/>
    <col min="2311" max="2311" width="7.7109375" style="254" customWidth="1"/>
    <col min="2312" max="2312" width="5.85546875" style="254" customWidth="1"/>
    <col min="2313" max="2313" width="1.7109375" style="254" customWidth="1"/>
    <col min="2314" max="2314" width="10.7109375" style="254" customWidth="1"/>
    <col min="2315" max="2315" width="1.7109375" style="254" customWidth="1"/>
    <col min="2316" max="2316" width="10.7109375" style="254" customWidth="1"/>
    <col min="2317" max="2317" width="1.7109375" style="254" customWidth="1"/>
    <col min="2318" max="2318" width="10.7109375" style="254" customWidth="1"/>
    <col min="2319" max="2319" width="1.7109375" style="254" customWidth="1"/>
    <col min="2320" max="2320" width="10.7109375" style="254" customWidth="1"/>
    <col min="2321" max="2321" width="1.7109375" style="254" customWidth="1"/>
    <col min="2322" max="2322" width="0" style="254" hidden="1" customWidth="1"/>
    <col min="2323" max="2323" width="8.7109375" style="254" customWidth="1"/>
    <col min="2324" max="2324" width="0" style="254" hidden="1" customWidth="1"/>
    <col min="2325" max="2560" width="9.140625" style="254"/>
    <col min="2561" max="2562" width="3.28515625" style="254" customWidth="1"/>
    <col min="2563" max="2563" width="4.7109375" style="254" customWidth="1"/>
    <col min="2564" max="2564" width="4.28515625" style="254" customWidth="1"/>
    <col min="2565" max="2565" width="12.7109375" style="254" customWidth="1"/>
    <col min="2566" max="2566" width="2.7109375" style="254" customWidth="1"/>
    <col min="2567" max="2567" width="7.7109375" style="254" customWidth="1"/>
    <col min="2568" max="2568" width="5.85546875" style="254" customWidth="1"/>
    <col min="2569" max="2569" width="1.7109375" style="254" customWidth="1"/>
    <col min="2570" max="2570" width="10.7109375" style="254" customWidth="1"/>
    <col min="2571" max="2571" width="1.7109375" style="254" customWidth="1"/>
    <col min="2572" max="2572" width="10.7109375" style="254" customWidth="1"/>
    <col min="2573" max="2573" width="1.7109375" style="254" customWidth="1"/>
    <col min="2574" max="2574" width="10.7109375" style="254" customWidth="1"/>
    <col min="2575" max="2575" width="1.7109375" style="254" customWidth="1"/>
    <col min="2576" max="2576" width="10.7109375" style="254" customWidth="1"/>
    <col min="2577" max="2577" width="1.7109375" style="254" customWidth="1"/>
    <col min="2578" max="2578" width="0" style="254" hidden="1" customWidth="1"/>
    <col min="2579" max="2579" width="8.7109375" style="254" customWidth="1"/>
    <col min="2580" max="2580" width="0" style="254" hidden="1" customWidth="1"/>
    <col min="2581" max="2816" width="9.140625" style="254"/>
    <col min="2817" max="2818" width="3.28515625" style="254" customWidth="1"/>
    <col min="2819" max="2819" width="4.7109375" style="254" customWidth="1"/>
    <col min="2820" max="2820" width="4.28515625" style="254" customWidth="1"/>
    <col min="2821" max="2821" width="12.7109375" style="254" customWidth="1"/>
    <col min="2822" max="2822" width="2.7109375" style="254" customWidth="1"/>
    <col min="2823" max="2823" width="7.7109375" style="254" customWidth="1"/>
    <col min="2824" max="2824" width="5.85546875" style="254" customWidth="1"/>
    <col min="2825" max="2825" width="1.7109375" style="254" customWidth="1"/>
    <col min="2826" max="2826" width="10.7109375" style="254" customWidth="1"/>
    <col min="2827" max="2827" width="1.7109375" style="254" customWidth="1"/>
    <col min="2828" max="2828" width="10.7109375" style="254" customWidth="1"/>
    <col min="2829" max="2829" width="1.7109375" style="254" customWidth="1"/>
    <col min="2830" max="2830" width="10.7109375" style="254" customWidth="1"/>
    <col min="2831" max="2831" width="1.7109375" style="254" customWidth="1"/>
    <col min="2832" max="2832" width="10.7109375" style="254" customWidth="1"/>
    <col min="2833" max="2833" width="1.7109375" style="254" customWidth="1"/>
    <col min="2834" max="2834" width="0" style="254" hidden="1" customWidth="1"/>
    <col min="2835" max="2835" width="8.7109375" style="254" customWidth="1"/>
    <col min="2836" max="2836" width="0" style="254" hidden="1" customWidth="1"/>
    <col min="2837" max="3072" width="9.140625" style="254"/>
    <col min="3073" max="3074" width="3.28515625" style="254" customWidth="1"/>
    <col min="3075" max="3075" width="4.7109375" style="254" customWidth="1"/>
    <col min="3076" max="3076" width="4.28515625" style="254" customWidth="1"/>
    <col min="3077" max="3077" width="12.7109375" style="254" customWidth="1"/>
    <col min="3078" max="3078" width="2.7109375" style="254" customWidth="1"/>
    <col min="3079" max="3079" width="7.7109375" style="254" customWidth="1"/>
    <col min="3080" max="3080" width="5.85546875" style="254" customWidth="1"/>
    <col min="3081" max="3081" width="1.7109375" style="254" customWidth="1"/>
    <col min="3082" max="3082" width="10.7109375" style="254" customWidth="1"/>
    <col min="3083" max="3083" width="1.7109375" style="254" customWidth="1"/>
    <col min="3084" max="3084" width="10.7109375" style="254" customWidth="1"/>
    <col min="3085" max="3085" width="1.7109375" style="254" customWidth="1"/>
    <col min="3086" max="3086" width="10.7109375" style="254" customWidth="1"/>
    <col min="3087" max="3087" width="1.7109375" style="254" customWidth="1"/>
    <col min="3088" max="3088" width="10.7109375" style="254" customWidth="1"/>
    <col min="3089" max="3089" width="1.7109375" style="254" customWidth="1"/>
    <col min="3090" max="3090" width="0" style="254" hidden="1" customWidth="1"/>
    <col min="3091" max="3091" width="8.7109375" style="254" customWidth="1"/>
    <col min="3092" max="3092" width="0" style="254" hidden="1" customWidth="1"/>
    <col min="3093" max="3328" width="9.140625" style="254"/>
    <col min="3329" max="3330" width="3.28515625" style="254" customWidth="1"/>
    <col min="3331" max="3331" width="4.7109375" style="254" customWidth="1"/>
    <col min="3332" max="3332" width="4.28515625" style="254" customWidth="1"/>
    <col min="3333" max="3333" width="12.7109375" style="254" customWidth="1"/>
    <col min="3334" max="3334" width="2.7109375" style="254" customWidth="1"/>
    <col min="3335" max="3335" width="7.7109375" style="254" customWidth="1"/>
    <col min="3336" max="3336" width="5.85546875" style="254" customWidth="1"/>
    <col min="3337" max="3337" width="1.7109375" style="254" customWidth="1"/>
    <col min="3338" max="3338" width="10.7109375" style="254" customWidth="1"/>
    <col min="3339" max="3339" width="1.7109375" style="254" customWidth="1"/>
    <col min="3340" max="3340" width="10.7109375" style="254" customWidth="1"/>
    <col min="3341" max="3341" width="1.7109375" style="254" customWidth="1"/>
    <col min="3342" max="3342" width="10.7109375" style="254" customWidth="1"/>
    <col min="3343" max="3343" width="1.7109375" style="254" customWidth="1"/>
    <col min="3344" max="3344" width="10.7109375" style="254" customWidth="1"/>
    <col min="3345" max="3345" width="1.7109375" style="254" customWidth="1"/>
    <col min="3346" max="3346" width="0" style="254" hidden="1" customWidth="1"/>
    <col min="3347" max="3347" width="8.7109375" style="254" customWidth="1"/>
    <col min="3348" max="3348" width="0" style="254" hidden="1" customWidth="1"/>
    <col min="3349" max="3584" width="9.140625" style="254"/>
    <col min="3585" max="3586" width="3.28515625" style="254" customWidth="1"/>
    <col min="3587" max="3587" width="4.7109375" style="254" customWidth="1"/>
    <col min="3588" max="3588" width="4.28515625" style="254" customWidth="1"/>
    <col min="3589" max="3589" width="12.7109375" style="254" customWidth="1"/>
    <col min="3590" max="3590" width="2.7109375" style="254" customWidth="1"/>
    <col min="3591" max="3591" width="7.7109375" style="254" customWidth="1"/>
    <col min="3592" max="3592" width="5.85546875" style="254" customWidth="1"/>
    <col min="3593" max="3593" width="1.7109375" style="254" customWidth="1"/>
    <col min="3594" max="3594" width="10.7109375" style="254" customWidth="1"/>
    <col min="3595" max="3595" width="1.7109375" style="254" customWidth="1"/>
    <col min="3596" max="3596" width="10.7109375" style="254" customWidth="1"/>
    <col min="3597" max="3597" width="1.7109375" style="254" customWidth="1"/>
    <col min="3598" max="3598" width="10.7109375" style="254" customWidth="1"/>
    <col min="3599" max="3599" width="1.7109375" style="254" customWidth="1"/>
    <col min="3600" max="3600" width="10.7109375" style="254" customWidth="1"/>
    <col min="3601" max="3601" width="1.7109375" style="254" customWidth="1"/>
    <col min="3602" max="3602" width="0" style="254" hidden="1" customWidth="1"/>
    <col min="3603" max="3603" width="8.7109375" style="254" customWidth="1"/>
    <col min="3604" max="3604" width="0" style="254" hidden="1" customWidth="1"/>
    <col min="3605" max="3840" width="9.140625" style="254"/>
    <col min="3841" max="3842" width="3.28515625" style="254" customWidth="1"/>
    <col min="3843" max="3843" width="4.7109375" style="254" customWidth="1"/>
    <col min="3844" max="3844" width="4.28515625" style="254" customWidth="1"/>
    <col min="3845" max="3845" width="12.7109375" style="254" customWidth="1"/>
    <col min="3846" max="3846" width="2.7109375" style="254" customWidth="1"/>
    <col min="3847" max="3847" width="7.7109375" style="254" customWidth="1"/>
    <col min="3848" max="3848" width="5.85546875" style="254" customWidth="1"/>
    <col min="3849" max="3849" width="1.7109375" style="254" customWidth="1"/>
    <col min="3850" max="3850" width="10.7109375" style="254" customWidth="1"/>
    <col min="3851" max="3851" width="1.7109375" style="254" customWidth="1"/>
    <col min="3852" max="3852" width="10.7109375" style="254" customWidth="1"/>
    <col min="3853" max="3853" width="1.7109375" style="254" customWidth="1"/>
    <col min="3854" max="3854" width="10.7109375" style="254" customWidth="1"/>
    <col min="3855" max="3855" width="1.7109375" style="254" customWidth="1"/>
    <col min="3856" max="3856" width="10.7109375" style="254" customWidth="1"/>
    <col min="3857" max="3857" width="1.7109375" style="254" customWidth="1"/>
    <col min="3858" max="3858" width="0" style="254" hidden="1" customWidth="1"/>
    <col min="3859" max="3859" width="8.7109375" style="254" customWidth="1"/>
    <col min="3860" max="3860" width="0" style="254" hidden="1" customWidth="1"/>
    <col min="3861" max="4096" width="9.140625" style="254"/>
    <col min="4097" max="4098" width="3.28515625" style="254" customWidth="1"/>
    <col min="4099" max="4099" width="4.7109375" style="254" customWidth="1"/>
    <col min="4100" max="4100" width="4.28515625" style="254" customWidth="1"/>
    <col min="4101" max="4101" width="12.7109375" style="254" customWidth="1"/>
    <col min="4102" max="4102" width="2.7109375" style="254" customWidth="1"/>
    <col min="4103" max="4103" width="7.7109375" style="254" customWidth="1"/>
    <col min="4104" max="4104" width="5.85546875" style="254" customWidth="1"/>
    <col min="4105" max="4105" width="1.7109375" style="254" customWidth="1"/>
    <col min="4106" max="4106" width="10.7109375" style="254" customWidth="1"/>
    <col min="4107" max="4107" width="1.7109375" style="254" customWidth="1"/>
    <col min="4108" max="4108" width="10.7109375" style="254" customWidth="1"/>
    <col min="4109" max="4109" width="1.7109375" style="254" customWidth="1"/>
    <col min="4110" max="4110" width="10.7109375" style="254" customWidth="1"/>
    <col min="4111" max="4111" width="1.7109375" style="254" customWidth="1"/>
    <col min="4112" max="4112" width="10.7109375" style="254" customWidth="1"/>
    <col min="4113" max="4113" width="1.7109375" style="254" customWidth="1"/>
    <col min="4114" max="4114" width="0" style="254" hidden="1" customWidth="1"/>
    <col min="4115" max="4115" width="8.7109375" style="254" customWidth="1"/>
    <col min="4116" max="4116" width="0" style="254" hidden="1" customWidth="1"/>
    <col min="4117" max="4352" width="9.140625" style="254"/>
    <col min="4353" max="4354" width="3.28515625" style="254" customWidth="1"/>
    <col min="4355" max="4355" width="4.7109375" style="254" customWidth="1"/>
    <col min="4356" max="4356" width="4.28515625" style="254" customWidth="1"/>
    <col min="4357" max="4357" width="12.7109375" style="254" customWidth="1"/>
    <col min="4358" max="4358" width="2.7109375" style="254" customWidth="1"/>
    <col min="4359" max="4359" width="7.7109375" style="254" customWidth="1"/>
    <col min="4360" max="4360" width="5.85546875" style="254" customWidth="1"/>
    <col min="4361" max="4361" width="1.7109375" style="254" customWidth="1"/>
    <col min="4362" max="4362" width="10.7109375" style="254" customWidth="1"/>
    <col min="4363" max="4363" width="1.7109375" style="254" customWidth="1"/>
    <col min="4364" max="4364" width="10.7109375" style="254" customWidth="1"/>
    <col min="4365" max="4365" width="1.7109375" style="254" customWidth="1"/>
    <col min="4366" max="4366" width="10.7109375" style="254" customWidth="1"/>
    <col min="4367" max="4367" width="1.7109375" style="254" customWidth="1"/>
    <col min="4368" max="4368" width="10.7109375" style="254" customWidth="1"/>
    <col min="4369" max="4369" width="1.7109375" style="254" customWidth="1"/>
    <col min="4370" max="4370" width="0" style="254" hidden="1" customWidth="1"/>
    <col min="4371" max="4371" width="8.7109375" style="254" customWidth="1"/>
    <col min="4372" max="4372" width="0" style="254" hidden="1" customWidth="1"/>
    <col min="4373" max="4608" width="9.140625" style="254"/>
    <col min="4609" max="4610" width="3.28515625" style="254" customWidth="1"/>
    <col min="4611" max="4611" width="4.7109375" style="254" customWidth="1"/>
    <col min="4612" max="4612" width="4.28515625" style="254" customWidth="1"/>
    <col min="4613" max="4613" width="12.7109375" style="254" customWidth="1"/>
    <col min="4614" max="4614" width="2.7109375" style="254" customWidth="1"/>
    <col min="4615" max="4615" width="7.7109375" style="254" customWidth="1"/>
    <col min="4616" max="4616" width="5.85546875" style="254" customWidth="1"/>
    <col min="4617" max="4617" width="1.7109375" style="254" customWidth="1"/>
    <col min="4618" max="4618" width="10.7109375" style="254" customWidth="1"/>
    <col min="4619" max="4619" width="1.7109375" style="254" customWidth="1"/>
    <col min="4620" max="4620" width="10.7109375" style="254" customWidth="1"/>
    <col min="4621" max="4621" width="1.7109375" style="254" customWidth="1"/>
    <col min="4622" max="4622" width="10.7109375" style="254" customWidth="1"/>
    <col min="4623" max="4623" width="1.7109375" style="254" customWidth="1"/>
    <col min="4624" max="4624" width="10.7109375" style="254" customWidth="1"/>
    <col min="4625" max="4625" width="1.7109375" style="254" customWidth="1"/>
    <col min="4626" max="4626" width="0" style="254" hidden="1" customWidth="1"/>
    <col min="4627" max="4627" width="8.7109375" style="254" customWidth="1"/>
    <col min="4628" max="4628" width="0" style="254" hidden="1" customWidth="1"/>
    <col min="4629" max="4864" width="9.140625" style="254"/>
    <col min="4865" max="4866" width="3.28515625" style="254" customWidth="1"/>
    <col min="4867" max="4867" width="4.7109375" style="254" customWidth="1"/>
    <col min="4868" max="4868" width="4.28515625" style="254" customWidth="1"/>
    <col min="4869" max="4869" width="12.7109375" style="254" customWidth="1"/>
    <col min="4870" max="4870" width="2.7109375" style="254" customWidth="1"/>
    <col min="4871" max="4871" width="7.7109375" style="254" customWidth="1"/>
    <col min="4872" max="4872" width="5.85546875" style="254" customWidth="1"/>
    <col min="4873" max="4873" width="1.7109375" style="254" customWidth="1"/>
    <col min="4874" max="4874" width="10.7109375" style="254" customWidth="1"/>
    <col min="4875" max="4875" width="1.7109375" style="254" customWidth="1"/>
    <col min="4876" max="4876" width="10.7109375" style="254" customWidth="1"/>
    <col min="4877" max="4877" width="1.7109375" style="254" customWidth="1"/>
    <col min="4878" max="4878" width="10.7109375" style="254" customWidth="1"/>
    <col min="4879" max="4879" width="1.7109375" style="254" customWidth="1"/>
    <col min="4880" max="4880" width="10.7109375" style="254" customWidth="1"/>
    <col min="4881" max="4881" width="1.7109375" style="254" customWidth="1"/>
    <col min="4882" max="4882" width="0" style="254" hidden="1" customWidth="1"/>
    <col min="4883" max="4883" width="8.7109375" style="254" customWidth="1"/>
    <col min="4884" max="4884" width="0" style="254" hidden="1" customWidth="1"/>
    <col min="4885" max="5120" width="9.140625" style="254"/>
    <col min="5121" max="5122" width="3.28515625" style="254" customWidth="1"/>
    <col min="5123" max="5123" width="4.7109375" style="254" customWidth="1"/>
    <col min="5124" max="5124" width="4.28515625" style="254" customWidth="1"/>
    <col min="5125" max="5125" width="12.7109375" style="254" customWidth="1"/>
    <col min="5126" max="5126" width="2.7109375" style="254" customWidth="1"/>
    <col min="5127" max="5127" width="7.7109375" style="254" customWidth="1"/>
    <col min="5128" max="5128" width="5.85546875" style="254" customWidth="1"/>
    <col min="5129" max="5129" width="1.7109375" style="254" customWidth="1"/>
    <col min="5130" max="5130" width="10.7109375" style="254" customWidth="1"/>
    <col min="5131" max="5131" width="1.7109375" style="254" customWidth="1"/>
    <col min="5132" max="5132" width="10.7109375" style="254" customWidth="1"/>
    <col min="5133" max="5133" width="1.7109375" style="254" customWidth="1"/>
    <col min="5134" max="5134" width="10.7109375" style="254" customWidth="1"/>
    <col min="5135" max="5135" width="1.7109375" style="254" customWidth="1"/>
    <col min="5136" max="5136" width="10.7109375" style="254" customWidth="1"/>
    <col min="5137" max="5137" width="1.7109375" style="254" customWidth="1"/>
    <col min="5138" max="5138" width="0" style="254" hidden="1" customWidth="1"/>
    <col min="5139" max="5139" width="8.7109375" style="254" customWidth="1"/>
    <col min="5140" max="5140" width="0" style="254" hidden="1" customWidth="1"/>
    <col min="5141" max="5376" width="9.140625" style="254"/>
    <col min="5377" max="5378" width="3.28515625" style="254" customWidth="1"/>
    <col min="5379" max="5379" width="4.7109375" style="254" customWidth="1"/>
    <col min="5380" max="5380" width="4.28515625" style="254" customWidth="1"/>
    <col min="5381" max="5381" width="12.7109375" style="254" customWidth="1"/>
    <col min="5382" max="5382" width="2.7109375" style="254" customWidth="1"/>
    <col min="5383" max="5383" width="7.7109375" style="254" customWidth="1"/>
    <col min="5384" max="5384" width="5.85546875" style="254" customWidth="1"/>
    <col min="5385" max="5385" width="1.7109375" style="254" customWidth="1"/>
    <col min="5386" max="5386" width="10.7109375" style="254" customWidth="1"/>
    <col min="5387" max="5387" width="1.7109375" style="254" customWidth="1"/>
    <col min="5388" max="5388" width="10.7109375" style="254" customWidth="1"/>
    <col min="5389" max="5389" width="1.7109375" style="254" customWidth="1"/>
    <col min="5390" max="5390" width="10.7109375" style="254" customWidth="1"/>
    <col min="5391" max="5391" width="1.7109375" style="254" customWidth="1"/>
    <col min="5392" max="5392" width="10.7109375" style="254" customWidth="1"/>
    <col min="5393" max="5393" width="1.7109375" style="254" customWidth="1"/>
    <col min="5394" max="5394" width="0" style="254" hidden="1" customWidth="1"/>
    <col min="5395" max="5395" width="8.7109375" style="254" customWidth="1"/>
    <col min="5396" max="5396" width="0" style="254" hidden="1" customWidth="1"/>
    <col min="5397" max="5632" width="9.140625" style="254"/>
    <col min="5633" max="5634" width="3.28515625" style="254" customWidth="1"/>
    <col min="5635" max="5635" width="4.7109375" style="254" customWidth="1"/>
    <col min="5636" max="5636" width="4.28515625" style="254" customWidth="1"/>
    <col min="5637" max="5637" width="12.7109375" style="254" customWidth="1"/>
    <col min="5638" max="5638" width="2.7109375" style="254" customWidth="1"/>
    <col min="5639" max="5639" width="7.7109375" style="254" customWidth="1"/>
    <col min="5640" max="5640" width="5.85546875" style="254" customWidth="1"/>
    <col min="5641" max="5641" width="1.7109375" style="254" customWidth="1"/>
    <col min="5642" max="5642" width="10.7109375" style="254" customWidth="1"/>
    <col min="5643" max="5643" width="1.7109375" style="254" customWidth="1"/>
    <col min="5644" max="5644" width="10.7109375" style="254" customWidth="1"/>
    <col min="5645" max="5645" width="1.7109375" style="254" customWidth="1"/>
    <col min="5646" max="5646" width="10.7109375" style="254" customWidth="1"/>
    <col min="5647" max="5647" width="1.7109375" style="254" customWidth="1"/>
    <col min="5648" max="5648" width="10.7109375" style="254" customWidth="1"/>
    <col min="5649" max="5649" width="1.7109375" style="254" customWidth="1"/>
    <col min="5650" max="5650" width="0" style="254" hidden="1" customWidth="1"/>
    <col min="5651" max="5651" width="8.7109375" style="254" customWidth="1"/>
    <col min="5652" max="5652" width="0" style="254" hidden="1" customWidth="1"/>
    <col min="5653" max="5888" width="9.140625" style="254"/>
    <col min="5889" max="5890" width="3.28515625" style="254" customWidth="1"/>
    <col min="5891" max="5891" width="4.7109375" style="254" customWidth="1"/>
    <col min="5892" max="5892" width="4.28515625" style="254" customWidth="1"/>
    <col min="5893" max="5893" width="12.7109375" style="254" customWidth="1"/>
    <col min="5894" max="5894" width="2.7109375" style="254" customWidth="1"/>
    <col min="5895" max="5895" width="7.7109375" style="254" customWidth="1"/>
    <col min="5896" max="5896" width="5.85546875" style="254" customWidth="1"/>
    <col min="5897" max="5897" width="1.7109375" style="254" customWidth="1"/>
    <col min="5898" max="5898" width="10.7109375" style="254" customWidth="1"/>
    <col min="5899" max="5899" width="1.7109375" style="254" customWidth="1"/>
    <col min="5900" max="5900" width="10.7109375" style="254" customWidth="1"/>
    <col min="5901" max="5901" width="1.7109375" style="254" customWidth="1"/>
    <col min="5902" max="5902" width="10.7109375" style="254" customWidth="1"/>
    <col min="5903" max="5903" width="1.7109375" style="254" customWidth="1"/>
    <col min="5904" max="5904" width="10.7109375" style="254" customWidth="1"/>
    <col min="5905" max="5905" width="1.7109375" style="254" customWidth="1"/>
    <col min="5906" max="5906" width="0" style="254" hidden="1" customWidth="1"/>
    <col min="5907" max="5907" width="8.7109375" style="254" customWidth="1"/>
    <col min="5908" max="5908" width="0" style="254" hidden="1" customWidth="1"/>
    <col min="5909" max="6144" width="9.140625" style="254"/>
    <col min="6145" max="6146" width="3.28515625" style="254" customWidth="1"/>
    <col min="6147" max="6147" width="4.7109375" style="254" customWidth="1"/>
    <col min="6148" max="6148" width="4.28515625" style="254" customWidth="1"/>
    <col min="6149" max="6149" width="12.7109375" style="254" customWidth="1"/>
    <col min="6150" max="6150" width="2.7109375" style="254" customWidth="1"/>
    <col min="6151" max="6151" width="7.7109375" style="254" customWidth="1"/>
    <col min="6152" max="6152" width="5.85546875" style="254" customWidth="1"/>
    <col min="6153" max="6153" width="1.7109375" style="254" customWidth="1"/>
    <col min="6154" max="6154" width="10.7109375" style="254" customWidth="1"/>
    <col min="6155" max="6155" width="1.7109375" style="254" customWidth="1"/>
    <col min="6156" max="6156" width="10.7109375" style="254" customWidth="1"/>
    <col min="6157" max="6157" width="1.7109375" style="254" customWidth="1"/>
    <col min="6158" max="6158" width="10.7109375" style="254" customWidth="1"/>
    <col min="6159" max="6159" width="1.7109375" style="254" customWidth="1"/>
    <col min="6160" max="6160" width="10.7109375" style="254" customWidth="1"/>
    <col min="6161" max="6161" width="1.7109375" style="254" customWidth="1"/>
    <col min="6162" max="6162" width="0" style="254" hidden="1" customWidth="1"/>
    <col min="6163" max="6163" width="8.7109375" style="254" customWidth="1"/>
    <col min="6164" max="6164" width="0" style="254" hidden="1" customWidth="1"/>
    <col min="6165" max="6400" width="9.140625" style="254"/>
    <col min="6401" max="6402" width="3.28515625" style="254" customWidth="1"/>
    <col min="6403" max="6403" width="4.7109375" style="254" customWidth="1"/>
    <col min="6404" max="6404" width="4.28515625" style="254" customWidth="1"/>
    <col min="6405" max="6405" width="12.7109375" style="254" customWidth="1"/>
    <col min="6406" max="6406" width="2.7109375" style="254" customWidth="1"/>
    <col min="6407" max="6407" width="7.7109375" style="254" customWidth="1"/>
    <col min="6408" max="6408" width="5.85546875" style="254" customWidth="1"/>
    <col min="6409" max="6409" width="1.7109375" style="254" customWidth="1"/>
    <col min="6410" max="6410" width="10.7109375" style="254" customWidth="1"/>
    <col min="6411" max="6411" width="1.7109375" style="254" customWidth="1"/>
    <col min="6412" max="6412" width="10.7109375" style="254" customWidth="1"/>
    <col min="6413" max="6413" width="1.7109375" style="254" customWidth="1"/>
    <col min="6414" max="6414" width="10.7109375" style="254" customWidth="1"/>
    <col min="6415" max="6415" width="1.7109375" style="254" customWidth="1"/>
    <col min="6416" max="6416" width="10.7109375" style="254" customWidth="1"/>
    <col min="6417" max="6417" width="1.7109375" style="254" customWidth="1"/>
    <col min="6418" max="6418" width="0" style="254" hidden="1" customWidth="1"/>
    <col min="6419" max="6419" width="8.7109375" style="254" customWidth="1"/>
    <col min="6420" max="6420" width="0" style="254" hidden="1" customWidth="1"/>
    <col min="6421" max="6656" width="9.140625" style="254"/>
    <col min="6657" max="6658" width="3.28515625" style="254" customWidth="1"/>
    <col min="6659" max="6659" width="4.7109375" style="254" customWidth="1"/>
    <col min="6660" max="6660" width="4.28515625" style="254" customWidth="1"/>
    <col min="6661" max="6661" width="12.7109375" style="254" customWidth="1"/>
    <col min="6662" max="6662" width="2.7109375" style="254" customWidth="1"/>
    <col min="6663" max="6663" width="7.7109375" style="254" customWidth="1"/>
    <col min="6664" max="6664" width="5.85546875" style="254" customWidth="1"/>
    <col min="6665" max="6665" width="1.7109375" style="254" customWidth="1"/>
    <col min="6666" max="6666" width="10.7109375" style="254" customWidth="1"/>
    <col min="6667" max="6667" width="1.7109375" style="254" customWidth="1"/>
    <col min="6668" max="6668" width="10.7109375" style="254" customWidth="1"/>
    <col min="6669" max="6669" width="1.7109375" style="254" customWidth="1"/>
    <col min="6670" max="6670" width="10.7109375" style="254" customWidth="1"/>
    <col min="6671" max="6671" width="1.7109375" style="254" customWidth="1"/>
    <col min="6672" max="6672" width="10.7109375" style="254" customWidth="1"/>
    <col min="6673" max="6673" width="1.7109375" style="254" customWidth="1"/>
    <col min="6674" max="6674" width="0" style="254" hidden="1" customWidth="1"/>
    <col min="6675" max="6675" width="8.7109375" style="254" customWidth="1"/>
    <col min="6676" max="6676" width="0" style="254" hidden="1" customWidth="1"/>
    <col min="6677" max="6912" width="9.140625" style="254"/>
    <col min="6913" max="6914" width="3.28515625" style="254" customWidth="1"/>
    <col min="6915" max="6915" width="4.7109375" style="254" customWidth="1"/>
    <col min="6916" max="6916" width="4.28515625" style="254" customWidth="1"/>
    <col min="6917" max="6917" width="12.7109375" style="254" customWidth="1"/>
    <col min="6918" max="6918" width="2.7109375" style="254" customWidth="1"/>
    <col min="6919" max="6919" width="7.7109375" style="254" customWidth="1"/>
    <col min="6920" max="6920" width="5.85546875" style="254" customWidth="1"/>
    <col min="6921" max="6921" width="1.7109375" style="254" customWidth="1"/>
    <col min="6922" max="6922" width="10.7109375" style="254" customWidth="1"/>
    <col min="6923" max="6923" width="1.7109375" style="254" customWidth="1"/>
    <col min="6924" max="6924" width="10.7109375" style="254" customWidth="1"/>
    <col min="6925" max="6925" width="1.7109375" style="254" customWidth="1"/>
    <col min="6926" max="6926" width="10.7109375" style="254" customWidth="1"/>
    <col min="6927" max="6927" width="1.7109375" style="254" customWidth="1"/>
    <col min="6928" max="6928" width="10.7109375" style="254" customWidth="1"/>
    <col min="6929" max="6929" width="1.7109375" style="254" customWidth="1"/>
    <col min="6930" max="6930" width="0" style="254" hidden="1" customWidth="1"/>
    <col min="6931" max="6931" width="8.7109375" style="254" customWidth="1"/>
    <col min="6932" max="6932" width="0" style="254" hidden="1" customWidth="1"/>
    <col min="6933" max="7168" width="9.140625" style="254"/>
    <col min="7169" max="7170" width="3.28515625" style="254" customWidth="1"/>
    <col min="7171" max="7171" width="4.7109375" style="254" customWidth="1"/>
    <col min="7172" max="7172" width="4.28515625" style="254" customWidth="1"/>
    <col min="7173" max="7173" width="12.7109375" style="254" customWidth="1"/>
    <col min="7174" max="7174" width="2.7109375" style="254" customWidth="1"/>
    <col min="7175" max="7175" width="7.7109375" style="254" customWidth="1"/>
    <col min="7176" max="7176" width="5.85546875" style="254" customWidth="1"/>
    <col min="7177" max="7177" width="1.7109375" style="254" customWidth="1"/>
    <col min="7178" max="7178" width="10.7109375" style="254" customWidth="1"/>
    <col min="7179" max="7179" width="1.7109375" style="254" customWidth="1"/>
    <col min="7180" max="7180" width="10.7109375" style="254" customWidth="1"/>
    <col min="7181" max="7181" width="1.7109375" style="254" customWidth="1"/>
    <col min="7182" max="7182" width="10.7109375" style="254" customWidth="1"/>
    <col min="7183" max="7183" width="1.7109375" style="254" customWidth="1"/>
    <col min="7184" max="7184" width="10.7109375" style="254" customWidth="1"/>
    <col min="7185" max="7185" width="1.7109375" style="254" customWidth="1"/>
    <col min="7186" max="7186" width="0" style="254" hidden="1" customWidth="1"/>
    <col min="7187" max="7187" width="8.7109375" style="254" customWidth="1"/>
    <col min="7188" max="7188" width="0" style="254" hidden="1" customWidth="1"/>
    <col min="7189" max="7424" width="9.140625" style="254"/>
    <col min="7425" max="7426" width="3.28515625" style="254" customWidth="1"/>
    <col min="7427" max="7427" width="4.7109375" style="254" customWidth="1"/>
    <col min="7428" max="7428" width="4.28515625" style="254" customWidth="1"/>
    <col min="7429" max="7429" width="12.7109375" style="254" customWidth="1"/>
    <col min="7430" max="7430" width="2.7109375" style="254" customWidth="1"/>
    <col min="7431" max="7431" width="7.7109375" style="254" customWidth="1"/>
    <col min="7432" max="7432" width="5.85546875" style="254" customWidth="1"/>
    <col min="7433" max="7433" width="1.7109375" style="254" customWidth="1"/>
    <col min="7434" max="7434" width="10.7109375" style="254" customWidth="1"/>
    <col min="7435" max="7435" width="1.7109375" style="254" customWidth="1"/>
    <col min="7436" max="7436" width="10.7109375" style="254" customWidth="1"/>
    <col min="7437" max="7437" width="1.7109375" style="254" customWidth="1"/>
    <col min="7438" max="7438" width="10.7109375" style="254" customWidth="1"/>
    <col min="7439" max="7439" width="1.7109375" style="254" customWidth="1"/>
    <col min="7440" max="7440" width="10.7109375" style="254" customWidth="1"/>
    <col min="7441" max="7441" width="1.7109375" style="254" customWidth="1"/>
    <col min="7442" max="7442" width="0" style="254" hidden="1" customWidth="1"/>
    <col min="7443" max="7443" width="8.7109375" style="254" customWidth="1"/>
    <col min="7444" max="7444" width="0" style="254" hidden="1" customWidth="1"/>
    <col min="7445" max="7680" width="9.140625" style="254"/>
    <col min="7681" max="7682" width="3.28515625" style="254" customWidth="1"/>
    <col min="7683" max="7683" width="4.7109375" style="254" customWidth="1"/>
    <col min="7684" max="7684" width="4.28515625" style="254" customWidth="1"/>
    <col min="7685" max="7685" width="12.7109375" style="254" customWidth="1"/>
    <col min="7686" max="7686" width="2.7109375" style="254" customWidth="1"/>
    <col min="7687" max="7687" width="7.7109375" style="254" customWidth="1"/>
    <col min="7688" max="7688" width="5.85546875" style="254" customWidth="1"/>
    <col min="7689" max="7689" width="1.7109375" style="254" customWidth="1"/>
    <col min="7690" max="7690" width="10.7109375" style="254" customWidth="1"/>
    <col min="7691" max="7691" width="1.7109375" style="254" customWidth="1"/>
    <col min="7692" max="7692" width="10.7109375" style="254" customWidth="1"/>
    <col min="7693" max="7693" width="1.7109375" style="254" customWidth="1"/>
    <col min="7694" max="7694" width="10.7109375" style="254" customWidth="1"/>
    <col min="7695" max="7695" width="1.7109375" style="254" customWidth="1"/>
    <col min="7696" max="7696" width="10.7109375" style="254" customWidth="1"/>
    <col min="7697" max="7697" width="1.7109375" style="254" customWidth="1"/>
    <col min="7698" max="7698" width="0" style="254" hidden="1" customWidth="1"/>
    <col min="7699" max="7699" width="8.7109375" style="254" customWidth="1"/>
    <col min="7700" max="7700" width="0" style="254" hidden="1" customWidth="1"/>
    <col min="7701" max="7936" width="9.140625" style="254"/>
    <col min="7937" max="7938" width="3.28515625" style="254" customWidth="1"/>
    <col min="7939" max="7939" width="4.7109375" style="254" customWidth="1"/>
    <col min="7940" max="7940" width="4.28515625" style="254" customWidth="1"/>
    <col min="7941" max="7941" width="12.7109375" style="254" customWidth="1"/>
    <col min="7942" max="7942" width="2.7109375" style="254" customWidth="1"/>
    <col min="7943" max="7943" width="7.7109375" style="254" customWidth="1"/>
    <col min="7944" max="7944" width="5.85546875" style="254" customWidth="1"/>
    <col min="7945" max="7945" width="1.7109375" style="254" customWidth="1"/>
    <col min="7946" max="7946" width="10.7109375" style="254" customWidth="1"/>
    <col min="7947" max="7947" width="1.7109375" style="254" customWidth="1"/>
    <col min="7948" max="7948" width="10.7109375" style="254" customWidth="1"/>
    <col min="7949" max="7949" width="1.7109375" style="254" customWidth="1"/>
    <col min="7950" max="7950" width="10.7109375" style="254" customWidth="1"/>
    <col min="7951" max="7951" width="1.7109375" style="254" customWidth="1"/>
    <col min="7952" max="7952" width="10.7109375" style="254" customWidth="1"/>
    <col min="7953" max="7953" width="1.7109375" style="254" customWidth="1"/>
    <col min="7954" max="7954" width="0" style="254" hidden="1" customWidth="1"/>
    <col min="7955" max="7955" width="8.7109375" style="254" customWidth="1"/>
    <col min="7956" max="7956" width="0" style="254" hidden="1" customWidth="1"/>
    <col min="7957" max="8192" width="9.140625" style="254"/>
    <col min="8193" max="8194" width="3.28515625" style="254" customWidth="1"/>
    <col min="8195" max="8195" width="4.7109375" style="254" customWidth="1"/>
    <col min="8196" max="8196" width="4.28515625" style="254" customWidth="1"/>
    <col min="8197" max="8197" width="12.7109375" style="254" customWidth="1"/>
    <col min="8198" max="8198" width="2.7109375" style="254" customWidth="1"/>
    <col min="8199" max="8199" width="7.7109375" style="254" customWidth="1"/>
    <col min="8200" max="8200" width="5.85546875" style="254" customWidth="1"/>
    <col min="8201" max="8201" width="1.7109375" style="254" customWidth="1"/>
    <col min="8202" max="8202" width="10.7109375" style="254" customWidth="1"/>
    <col min="8203" max="8203" width="1.7109375" style="254" customWidth="1"/>
    <col min="8204" max="8204" width="10.7109375" style="254" customWidth="1"/>
    <col min="8205" max="8205" width="1.7109375" style="254" customWidth="1"/>
    <col min="8206" max="8206" width="10.7109375" style="254" customWidth="1"/>
    <col min="8207" max="8207" width="1.7109375" style="254" customWidth="1"/>
    <col min="8208" max="8208" width="10.7109375" style="254" customWidth="1"/>
    <col min="8209" max="8209" width="1.7109375" style="254" customWidth="1"/>
    <col min="8210" max="8210" width="0" style="254" hidden="1" customWidth="1"/>
    <col min="8211" max="8211" width="8.7109375" style="254" customWidth="1"/>
    <col min="8212" max="8212" width="0" style="254" hidden="1" customWidth="1"/>
    <col min="8213" max="8448" width="9.140625" style="254"/>
    <col min="8449" max="8450" width="3.28515625" style="254" customWidth="1"/>
    <col min="8451" max="8451" width="4.7109375" style="254" customWidth="1"/>
    <col min="8452" max="8452" width="4.28515625" style="254" customWidth="1"/>
    <col min="8453" max="8453" width="12.7109375" style="254" customWidth="1"/>
    <col min="8454" max="8454" width="2.7109375" style="254" customWidth="1"/>
    <col min="8455" max="8455" width="7.7109375" style="254" customWidth="1"/>
    <col min="8456" max="8456" width="5.85546875" style="254" customWidth="1"/>
    <col min="8457" max="8457" width="1.7109375" style="254" customWidth="1"/>
    <col min="8458" max="8458" width="10.7109375" style="254" customWidth="1"/>
    <col min="8459" max="8459" width="1.7109375" style="254" customWidth="1"/>
    <col min="8460" max="8460" width="10.7109375" style="254" customWidth="1"/>
    <col min="8461" max="8461" width="1.7109375" style="254" customWidth="1"/>
    <col min="8462" max="8462" width="10.7109375" style="254" customWidth="1"/>
    <col min="8463" max="8463" width="1.7109375" style="254" customWidth="1"/>
    <col min="8464" max="8464" width="10.7109375" style="254" customWidth="1"/>
    <col min="8465" max="8465" width="1.7109375" style="254" customWidth="1"/>
    <col min="8466" max="8466" width="0" style="254" hidden="1" customWidth="1"/>
    <col min="8467" max="8467" width="8.7109375" style="254" customWidth="1"/>
    <col min="8468" max="8468" width="0" style="254" hidden="1" customWidth="1"/>
    <col min="8469" max="8704" width="9.140625" style="254"/>
    <col min="8705" max="8706" width="3.28515625" style="254" customWidth="1"/>
    <col min="8707" max="8707" width="4.7109375" style="254" customWidth="1"/>
    <col min="8708" max="8708" width="4.28515625" style="254" customWidth="1"/>
    <col min="8709" max="8709" width="12.7109375" style="254" customWidth="1"/>
    <col min="8710" max="8710" width="2.7109375" style="254" customWidth="1"/>
    <col min="8711" max="8711" width="7.7109375" style="254" customWidth="1"/>
    <col min="8712" max="8712" width="5.85546875" style="254" customWidth="1"/>
    <col min="8713" max="8713" width="1.7109375" style="254" customWidth="1"/>
    <col min="8714" max="8714" width="10.7109375" style="254" customWidth="1"/>
    <col min="8715" max="8715" width="1.7109375" style="254" customWidth="1"/>
    <col min="8716" max="8716" width="10.7109375" style="254" customWidth="1"/>
    <col min="8717" max="8717" width="1.7109375" style="254" customWidth="1"/>
    <col min="8718" max="8718" width="10.7109375" style="254" customWidth="1"/>
    <col min="8719" max="8719" width="1.7109375" style="254" customWidth="1"/>
    <col min="8720" max="8720" width="10.7109375" style="254" customWidth="1"/>
    <col min="8721" max="8721" width="1.7109375" style="254" customWidth="1"/>
    <col min="8722" max="8722" width="0" style="254" hidden="1" customWidth="1"/>
    <col min="8723" max="8723" width="8.7109375" style="254" customWidth="1"/>
    <col min="8724" max="8724" width="0" style="254" hidden="1" customWidth="1"/>
    <col min="8725" max="8960" width="9.140625" style="254"/>
    <col min="8961" max="8962" width="3.28515625" style="254" customWidth="1"/>
    <col min="8963" max="8963" width="4.7109375" style="254" customWidth="1"/>
    <col min="8964" max="8964" width="4.28515625" style="254" customWidth="1"/>
    <col min="8965" max="8965" width="12.7109375" style="254" customWidth="1"/>
    <col min="8966" max="8966" width="2.7109375" style="254" customWidth="1"/>
    <col min="8967" max="8967" width="7.7109375" style="254" customWidth="1"/>
    <col min="8968" max="8968" width="5.85546875" style="254" customWidth="1"/>
    <col min="8969" max="8969" width="1.7109375" style="254" customWidth="1"/>
    <col min="8970" max="8970" width="10.7109375" style="254" customWidth="1"/>
    <col min="8971" max="8971" width="1.7109375" style="254" customWidth="1"/>
    <col min="8972" max="8972" width="10.7109375" style="254" customWidth="1"/>
    <col min="8973" max="8973" width="1.7109375" style="254" customWidth="1"/>
    <col min="8974" max="8974" width="10.7109375" style="254" customWidth="1"/>
    <col min="8975" max="8975" width="1.7109375" style="254" customWidth="1"/>
    <col min="8976" max="8976" width="10.7109375" style="254" customWidth="1"/>
    <col min="8977" max="8977" width="1.7109375" style="254" customWidth="1"/>
    <col min="8978" max="8978" width="0" style="254" hidden="1" customWidth="1"/>
    <col min="8979" max="8979" width="8.7109375" style="254" customWidth="1"/>
    <col min="8980" max="8980" width="0" style="254" hidden="1" customWidth="1"/>
    <col min="8981" max="9216" width="9.140625" style="254"/>
    <col min="9217" max="9218" width="3.28515625" style="254" customWidth="1"/>
    <col min="9219" max="9219" width="4.7109375" style="254" customWidth="1"/>
    <col min="9220" max="9220" width="4.28515625" style="254" customWidth="1"/>
    <col min="9221" max="9221" width="12.7109375" style="254" customWidth="1"/>
    <col min="9222" max="9222" width="2.7109375" style="254" customWidth="1"/>
    <col min="9223" max="9223" width="7.7109375" style="254" customWidth="1"/>
    <col min="9224" max="9224" width="5.85546875" style="254" customWidth="1"/>
    <col min="9225" max="9225" width="1.7109375" style="254" customWidth="1"/>
    <col min="9226" max="9226" width="10.7109375" style="254" customWidth="1"/>
    <col min="9227" max="9227" width="1.7109375" style="254" customWidth="1"/>
    <col min="9228" max="9228" width="10.7109375" style="254" customWidth="1"/>
    <col min="9229" max="9229" width="1.7109375" style="254" customWidth="1"/>
    <col min="9230" max="9230" width="10.7109375" style="254" customWidth="1"/>
    <col min="9231" max="9231" width="1.7109375" style="254" customWidth="1"/>
    <col min="9232" max="9232" width="10.7109375" style="254" customWidth="1"/>
    <col min="9233" max="9233" width="1.7109375" style="254" customWidth="1"/>
    <col min="9234" max="9234" width="0" style="254" hidden="1" customWidth="1"/>
    <col min="9235" max="9235" width="8.7109375" style="254" customWidth="1"/>
    <col min="9236" max="9236" width="0" style="254" hidden="1" customWidth="1"/>
    <col min="9237" max="9472" width="9.140625" style="254"/>
    <col min="9473" max="9474" width="3.28515625" style="254" customWidth="1"/>
    <col min="9475" max="9475" width="4.7109375" style="254" customWidth="1"/>
    <col min="9476" max="9476" width="4.28515625" style="254" customWidth="1"/>
    <col min="9477" max="9477" width="12.7109375" style="254" customWidth="1"/>
    <col min="9478" max="9478" width="2.7109375" style="254" customWidth="1"/>
    <col min="9479" max="9479" width="7.7109375" style="254" customWidth="1"/>
    <col min="9480" max="9480" width="5.85546875" style="254" customWidth="1"/>
    <col min="9481" max="9481" width="1.7109375" style="254" customWidth="1"/>
    <col min="9482" max="9482" width="10.7109375" style="254" customWidth="1"/>
    <col min="9483" max="9483" width="1.7109375" style="254" customWidth="1"/>
    <col min="9484" max="9484" width="10.7109375" style="254" customWidth="1"/>
    <col min="9485" max="9485" width="1.7109375" style="254" customWidth="1"/>
    <col min="9486" max="9486" width="10.7109375" style="254" customWidth="1"/>
    <col min="9487" max="9487" width="1.7109375" style="254" customWidth="1"/>
    <col min="9488" max="9488" width="10.7109375" style="254" customWidth="1"/>
    <col min="9489" max="9489" width="1.7109375" style="254" customWidth="1"/>
    <col min="9490" max="9490" width="0" style="254" hidden="1" customWidth="1"/>
    <col min="9491" max="9491" width="8.7109375" style="254" customWidth="1"/>
    <col min="9492" max="9492" width="0" style="254" hidden="1" customWidth="1"/>
    <col min="9493" max="9728" width="9.140625" style="254"/>
    <col min="9729" max="9730" width="3.28515625" style="254" customWidth="1"/>
    <col min="9731" max="9731" width="4.7109375" style="254" customWidth="1"/>
    <col min="9732" max="9732" width="4.28515625" style="254" customWidth="1"/>
    <col min="9733" max="9733" width="12.7109375" style="254" customWidth="1"/>
    <col min="9734" max="9734" width="2.7109375" style="254" customWidth="1"/>
    <col min="9735" max="9735" width="7.7109375" style="254" customWidth="1"/>
    <col min="9736" max="9736" width="5.85546875" style="254" customWidth="1"/>
    <col min="9737" max="9737" width="1.7109375" style="254" customWidth="1"/>
    <col min="9738" max="9738" width="10.7109375" style="254" customWidth="1"/>
    <col min="9739" max="9739" width="1.7109375" style="254" customWidth="1"/>
    <col min="9740" max="9740" width="10.7109375" style="254" customWidth="1"/>
    <col min="9741" max="9741" width="1.7109375" style="254" customWidth="1"/>
    <col min="9742" max="9742" width="10.7109375" style="254" customWidth="1"/>
    <col min="9743" max="9743" width="1.7109375" style="254" customWidth="1"/>
    <col min="9744" max="9744" width="10.7109375" style="254" customWidth="1"/>
    <col min="9745" max="9745" width="1.7109375" style="254" customWidth="1"/>
    <col min="9746" max="9746" width="0" style="254" hidden="1" customWidth="1"/>
    <col min="9747" max="9747" width="8.7109375" style="254" customWidth="1"/>
    <col min="9748" max="9748" width="0" style="254" hidden="1" customWidth="1"/>
    <col min="9749" max="9984" width="9.140625" style="254"/>
    <col min="9985" max="9986" width="3.28515625" style="254" customWidth="1"/>
    <col min="9987" max="9987" width="4.7109375" style="254" customWidth="1"/>
    <col min="9988" max="9988" width="4.28515625" style="254" customWidth="1"/>
    <col min="9989" max="9989" width="12.7109375" style="254" customWidth="1"/>
    <col min="9990" max="9990" width="2.7109375" style="254" customWidth="1"/>
    <col min="9991" max="9991" width="7.7109375" style="254" customWidth="1"/>
    <col min="9992" max="9992" width="5.85546875" style="254" customWidth="1"/>
    <col min="9993" max="9993" width="1.7109375" style="254" customWidth="1"/>
    <col min="9994" max="9994" width="10.7109375" style="254" customWidth="1"/>
    <col min="9995" max="9995" width="1.7109375" style="254" customWidth="1"/>
    <col min="9996" max="9996" width="10.7109375" style="254" customWidth="1"/>
    <col min="9997" max="9997" width="1.7109375" style="254" customWidth="1"/>
    <col min="9998" max="9998" width="10.7109375" style="254" customWidth="1"/>
    <col min="9999" max="9999" width="1.7109375" style="254" customWidth="1"/>
    <col min="10000" max="10000" width="10.7109375" style="254" customWidth="1"/>
    <col min="10001" max="10001" width="1.7109375" style="254" customWidth="1"/>
    <col min="10002" max="10002" width="0" style="254" hidden="1" customWidth="1"/>
    <col min="10003" max="10003" width="8.7109375" style="254" customWidth="1"/>
    <col min="10004" max="10004" width="0" style="254" hidden="1" customWidth="1"/>
    <col min="10005" max="10240" width="9.140625" style="254"/>
    <col min="10241" max="10242" width="3.28515625" style="254" customWidth="1"/>
    <col min="10243" max="10243" width="4.7109375" style="254" customWidth="1"/>
    <col min="10244" max="10244" width="4.28515625" style="254" customWidth="1"/>
    <col min="10245" max="10245" width="12.7109375" style="254" customWidth="1"/>
    <col min="10246" max="10246" width="2.7109375" style="254" customWidth="1"/>
    <col min="10247" max="10247" width="7.7109375" style="254" customWidth="1"/>
    <col min="10248" max="10248" width="5.85546875" style="254" customWidth="1"/>
    <col min="10249" max="10249" width="1.7109375" style="254" customWidth="1"/>
    <col min="10250" max="10250" width="10.7109375" style="254" customWidth="1"/>
    <col min="10251" max="10251" width="1.7109375" style="254" customWidth="1"/>
    <col min="10252" max="10252" width="10.7109375" style="254" customWidth="1"/>
    <col min="10253" max="10253" width="1.7109375" style="254" customWidth="1"/>
    <col min="10254" max="10254" width="10.7109375" style="254" customWidth="1"/>
    <col min="10255" max="10255" width="1.7109375" style="254" customWidth="1"/>
    <col min="10256" max="10256" width="10.7109375" style="254" customWidth="1"/>
    <col min="10257" max="10257" width="1.7109375" style="254" customWidth="1"/>
    <col min="10258" max="10258" width="0" style="254" hidden="1" customWidth="1"/>
    <col min="10259" max="10259" width="8.7109375" style="254" customWidth="1"/>
    <col min="10260" max="10260" width="0" style="254" hidden="1" customWidth="1"/>
    <col min="10261" max="10496" width="9.140625" style="254"/>
    <col min="10497" max="10498" width="3.28515625" style="254" customWidth="1"/>
    <col min="10499" max="10499" width="4.7109375" style="254" customWidth="1"/>
    <col min="10500" max="10500" width="4.28515625" style="254" customWidth="1"/>
    <col min="10501" max="10501" width="12.7109375" style="254" customWidth="1"/>
    <col min="10502" max="10502" width="2.7109375" style="254" customWidth="1"/>
    <col min="10503" max="10503" width="7.7109375" style="254" customWidth="1"/>
    <col min="10504" max="10504" width="5.85546875" style="254" customWidth="1"/>
    <col min="10505" max="10505" width="1.7109375" style="254" customWidth="1"/>
    <col min="10506" max="10506" width="10.7109375" style="254" customWidth="1"/>
    <col min="10507" max="10507" width="1.7109375" style="254" customWidth="1"/>
    <col min="10508" max="10508" width="10.7109375" style="254" customWidth="1"/>
    <col min="10509" max="10509" width="1.7109375" style="254" customWidth="1"/>
    <col min="10510" max="10510" width="10.7109375" style="254" customWidth="1"/>
    <col min="10511" max="10511" width="1.7109375" style="254" customWidth="1"/>
    <col min="10512" max="10512" width="10.7109375" style="254" customWidth="1"/>
    <col min="10513" max="10513" width="1.7109375" style="254" customWidth="1"/>
    <col min="10514" max="10514" width="0" style="254" hidden="1" customWidth="1"/>
    <col min="10515" max="10515" width="8.7109375" style="254" customWidth="1"/>
    <col min="10516" max="10516" width="0" style="254" hidden="1" customWidth="1"/>
    <col min="10517" max="10752" width="9.140625" style="254"/>
    <col min="10753" max="10754" width="3.28515625" style="254" customWidth="1"/>
    <col min="10755" max="10755" width="4.7109375" style="254" customWidth="1"/>
    <col min="10756" max="10756" width="4.28515625" style="254" customWidth="1"/>
    <col min="10757" max="10757" width="12.7109375" style="254" customWidth="1"/>
    <col min="10758" max="10758" width="2.7109375" style="254" customWidth="1"/>
    <col min="10759" max="10759" width="7.7109375" style="254" customWidth="1"/>
    <col min="10760" max="10760" width="5.85546875" style="254" customWidth="1"/>
    <col min="10761" max="10761" width="1.7109375" style="254" customWidth="1"/>
    <col min="10762" max="10762" width="10.7109375" style="254" customWidth="1"/>
    <col min="10763" max="10763" width="1.7109375" style="254" customWidth="1"/>
    <col min="10764" max="10764" width="10.7109375" style="254" customWidth="1"/>
    <col min="10765" max="10765" width="1.7109375" style="254" customWidth="1"/>
    <col min="10766" max="10766" width="10.7109375" style="254" customWidth="1"/>
    <col min="10767" max="10767" width="1.7109375" style="254" customWidth="1"/>
    <col min="10768" max="10768" width="10.7109375" style="254" customWidth="1"/>
    <col min="10769" max="10769" width="1.7109375" style="254" customWidth="1"/>
    <col min="10770" max="10770" width="0" style="254" hidden="1" customWidth="1"/>
    <col min="10771" max="10771" width="8.7109375" style="254" customWidth="1"/>
    <col min="10772" max="10772" width="0" style="254" hidden="1" customWidth="1"/>
    <col min="10773" max="11008" width="9.140625" style="254"/>
    <col min="11009" max="11010" width="3.28515625" style="254" customWidth="1"/>
    <col min="11011" max="11011" width="4.7109375" style="254" customWidth="1"/>
    <col min="11012" max="11012" width="4.28515625" style="254" customWidth="1"/>
    <col min="11013" max="11013" width="12.7109375" style="254" customWidth="1"/>
    <col min="11014" max="11014" width="2.7109375" style="254" customWidth="1"/>
    <col min="11015" max="11015" width="7.7109375" style="254" customWidth="1"/>
    <col min="11016" max="11016" width="5.85546875" style="254" customWidth="1"/>
    <col min="11017" max="11017" width="1.7109375" style="254" customWidth="1"/>
    <col min="11018" max="11018" width="10.7109375" style="254" customWidth="1"/>
    <col min="11019" max="11019" width="1.7109375" style="254" customWidth="1"/>
    <col min="11020" max="11020" width="10.7109375" style="254" customWidth="1"/>
    <col min="11021" max="11021" width="1.7109375" style="254" customWidth="1"/>
    <col min="11022" max="11022" width="10.7109375" style="254" customWidth="1"/>
    <col min="11023" max="11023" width="1.7109375" style="254" customWidth="1"/>
    <col min="11024" max="11024" width="10.7109375" style="254" customWidth="1"/>
    <col min="11025" max="11025" width="1.7109375" style="254" customWidth="1"/>
    <col min="11026" max="11026" width="0" style="254" hidden="1" customWidth="1"/>
    <col min="11027" max="11027" width="8.7109375" style="254" customWidth="1"/>
    <col min="11028" max="11028" width="0" style="254" hidden="1" customWidth="1"/>
    <col min="11029" max="11264" width="9.140625" style="254"/>
    <col min="11265" max="11266" width="3.28515625" style="254" customWidth="1"/>
    <col min="11267" max="11267" width="4.7109375" style="254" customWidth="1"/>
    <col min="11268" max="11268" width="4.28515625" style="254" customWidth="1"/>
    <col min="11269" max="11269" width="12.7109375" style="254" customWidth="1"/>
    <col min="11270" max="11270" width="2.7109375" style="254" customWidth="1"/>
    <col min="11271" max="11271" width="7.7109375" style="254" customWidth="1"/>
    <col min="11272" max="11272" width="5.85546875" style="254" customWidth="1"/>
    <col min="11273" max="11273" width="1.7109375" style="254" customWidth="1"/>
    <col min="11274" max="11274" width="10.7109375" style="254" customWidth="1"/>
    <col min="11275" max="11275" width="1.7109375" style="254" customWidth="1"/>
    <col min="11276" max="11276" width="10.7109375" style="254" customWidth="1"/>
    <col min="11277" max="11277" width="1.7109375" style="254" customWidth="1"/>
    <col min="11278" max="11278" width="10.7109375" style="254" customWidth="1"/>
    <col min="11279" max="11279" width="1.7109375" style="254" customWidth="1"/>
    <col min="11280" max="11280" width="10.7109375" style="254" customWidth="1"/>
    <col min="11281" max="11281" width="1.7109375" style="254" customWidth="1"/>
    <col min="11282" max="11282" width="0" style="254" hidden="1" customWidth="1"/>
    <col min="11283" max="11283" width="8.7109375" style="254" customWidth="1"/>
    <col min="11284" max="11284" width="0" style="254" hidden="1" customWidth="1"/>
    <col min="11285" max="11520" width="9.140625" style="254"/>
    <col min="11521" max="11522" width="3.28515625" style="254" customWidth="1"/>
    <col min="11523" max="11523" width="4.7109375" style="254" customWidth="1"/>
    <col min="11524" max="11524" width="4.28515625" style="254" customWidth="1"/>
    <col min="11525" max="11525" width="12.7109375" style="254" customWidth="1"/>
    <col min="11526" max="11526" width="2.7109375" style="254" customWidth="1"/>
    <col min="11527" max="11527" width="7.7109375" style="254" customWidth="1"/>
    <col min="11528" max="11528" width="5.85546875" style="254" customWidth="1"/>
    <col min="11529" max="11529" width="1.7109375" style="254" customWidth="1"/>
    <col min="11530" max="11530" width="10.7109375" style="254" customWidth="1"/>
    <col min="11531" max="11531" width="1.7109375" style="254" customWidth="1"/>
    <col min="11532" max="11532" width="10.7109375" style="254" customWidth="1"/>
    <col min="11533" max="11533" width="1.7109375" style="254" customWidth="1"/>
    <col min="11534" max="11534" width="10.7109375" style="254" customWidth="1"/>
    <col min="11535" max="11535" width="1.7109375" style="254" customWidth="1"/>
    <col min="11536" max="11536" width="10.7109375" style="254" customWidth="1"/>
    <col min="11537" max="11537" width="1.7109375" style="254" customWidth="1"/>
    <col min="11538" max="11538" width="0" style="254" hidden="1" customWidth="1"/>
    <col min="11539" max="11539" width="8.7109375" style="254" customWidth="1"/>
    <col min="11540" max="11540" width="0" style="254" hidden="1" customWidth="1"/>
    <col min="11541" max="11776" width="9.140625" style="254"/>
    <col min="11777" max="11778" width="3.28515625" style="254" customWidth="1"/>
    <col min="11779" max="11779" width="4.7109375" style="254" customWidth="1"/>
    <col min="11780" max="11780" width="4.28515625" style="254" customWidth="1"/>
    <col min="11781" max="11781" width="12.7109375" style="254" customWidth="1"/>
    <col min="11782" max="11782" width="2.7109375" style="254" customWidth="1"/>
    <col min="11783" max="11783" width="7.7109375" style="254" customWidth="1"/>
    <col min="11784" max="11784" width="5.85546875" style="254" customWidth="1"/>
    <col min="11785" max="11785" width="1.7109375" style="254" customWidth="1"/>
    <col min="11786" max="11786" width="10.7109375" style="254" customWidth="1"/>
    <col min="11787" max="11787" width="1.7109375" style="254" customWidth="1"/>
    <col min="11788" max="11788" width="10.7109375" style="254" customWidth="1"/>
    <col min="11789" max="11789" width="1.7109375" style="254" customWidth="1"/>
    <col min="11790" max="11790" width="10.7109375" style="254" customWidth="1"/>
    <col min="11791" max="11791" width="1.7109375" style="254" customWidth="1"/>
    <col min="11792" max="11792" width="10.7109375" style="254" customWidth="1"/>
    <col min="11793" max="11793" width="1.7109375" style="254" customWidth="1"/>
    <col min="11794" max="11794" width="0" style="254" hidden="1" customWidth="1"/>
    <col min="11795" max="11795" width="8.7109375" style="254" customWidth="1"/>
    <col min="11796" max="11796" width="0" style="254" hidden="1" customWidth="1"/>
    <col min="11797" max="12032" width="9.140625" style="254"/>
    <col min="12033" max="12034" width="3.28515625" style="254" customWidth="1"/>
    <col min="12035" max="12035" width="4.7109375" style="254" customWidth="1"/>
    <col min="12036" max="12036" width="4.28515625" style="254" customWidth="1"/>
    <col min="12037" max="12037" width="12.7109375" style="254" customWidth="1"/>
    <col min="12038" max="12038" width="2.7109375" style="254" customWidth="1"/>
    <col min="12039" max="12039" width="7.7109375" style="254" customWidth="1"/>
    <col min="12040" max="12040" width="5.85546875" style="254" customWidth="1"/>
    <col min="12041" max="12041" width="1.7109375" style="254" customWidth="1"/>
    <col min="12042" max="12042" width="10.7109375" style="254" customWidth="1"/>
    <col min="12043" max="12043" width="1.7109375" style="254" customWidth="1"/>
    <col min="12044" max="12044" width="10.7109375" style="254" customWidth="1"/>
    <col min="12045" max="12045" width="1.7109375" style="254" customWidth="1"/>
    <col min="12046" max="12046" width="10.7109375" style="254" customWidth="1"/>
    <col min="12047" max="12047" width="1.7109375" style="254" customWidth="1"/>
    <col min="12048" max="12048" width="10.7109375" style="254" customWidth="1"/>
    <col min="12049" max="12049" width="1.7109375" style="254" customWidth="1"/>
    <col min="12050" max="12050" width="0" style="254" hidden="1" customWidth="1"/>
    <col min="12051" max="12051" width="8.7109375" style="254" customWidth="1"/>
    <col min="12052" max="12052" width="0" style="254" hidden="1" customWidth="1"/>
    <col min="12053" max="12288" width="9.140625" style="254"/>
    <col min="12289" max="12290" width="3.28515625" style="254" customWidth="1"/>
    <col min="12291" max="12291" width="4.7109375" style="254" customWidth="1"/>
    <col min="12292" max="12292" width="4.28515625" style="254" customWidth="1"/>
    <col min="12293" max="12293" width="12.7109375" style="254" customWidth="1"/>
    <col min="12294" max="12294" width="2.7109375" style="254" customWidth="1"/>
    <col min="12295" max="12295" width="7.7109375" style="254" customWidth="1"/>
    <col min="12296" max="12296" width="5.85546875" style="254" customWidth="1"/>
    <col min="12297" max="12297" width="1.7109375" style="254" customWidth="1"/>
    <col min="12298" max="12298" width="10.7109375" style="254" customWidth="1"/>
    <col min="12299" max="12299" width="1.7109375" style="254" customWidth="1"/>
    <col min="12300" max="12300" width="10.7109375" style="254" customWidth="1"/>
    <col min="12301" max="12301" width="1.7109375" style="254" customWidth="1"/>
    <col min="12302" max="12302" width="10.7109375" style="254" customWidth="1"/>
    <col min="12303" max="12303" width="1.7109375" style="254" customWidth="1"/>
    <col min="12304" max="12304" width="10.7109375" style="254" customWidth="1"/>
    <col min="12305" max="12305" width="1.7109375" style="254" customWidth="1"/>
    <col min="12306" max="12306" width="0" style="254" hidden="1" customWidth="1"/>
    <col min="12307" max="12307" width="8.7109375" style="254" customWidth="1"/>
    <col min="12308" max="12308" width="0" style="254" hidden="1" customWidth="1"/>
    <col min="12309" max="12544" width="9.140625" style="254"/>
    <col min="12545" max="12546" width="3.28515625" style="254" customWidth="1"/>
    <col min="12547" max="12547" width="4.7109375" style="254" customWidth="1"/>
    <col min="12548" max="12548" width="4.28515625" style="254" customWidth="1"/>
    <col min="12549" max="12549" width="12.7109375" style="254" customWidth="1"/>
    <col min="12550" max="12550" width="2.7109375" style="254" customWidth="1"/>
    <col min="12551" max="12551" width="7.7109375" style="254" customWidth="1"/>
    <col min="12552" max="12552" width="5.85546875" style="254" customWidth="1"/>
    <col min="12553" max="12553" width="1.7109375" style="254" customWidth="1"/>
    <col min="12554" max="12554" width="10.7109375" style="254" customWidth="1"/>
    <col min="12555" max="12555" width="1.7109375" style="254" customWidth="1"/>
    <col min="12556" max="12556" width="10.7109375" style="254" customWidth="1"/>
    <col min="12557" max="12557" width="1.7109375" style="254" customWidth="1"/>
    <col min="12558" max="12558" width="10.7109375" style="254" customWidth="1"/>
    <col min="12559" max="12559" width="1.7109375" style="254" customWidth="1"/>
    <col min="12560" max="12560" width="10.7109375" style="254" customWidth="1"/>
    <col min="12561" max="12561" width="1.7109375" style="254" customWidth="1"/>
    <col min="12562" max="12562" width="0" style="254" hidden="1" customWidth="1"/>
    <col min="12563" max="12563" width="8.7109375" style="254" customWidth="1"/>
    <col min="12564" max="12564" width="0" style="254" hidden="1" customWidth="1"/>
    <col min="12565" max="12800" width="9.140625" style="254"/>
    <col min="12801" max="12802" width="3.28515625" style="254" customWidth="1"/>
    <col min="12803" max="12803" width="4.7109375" style="254" customWidth="1"/>
    <col min="12804" max="12804" width="4.28515625" style="254" customWidth="1"/>
    <col min="12805" max="12805" width="12.7109375" style="254" customWidth="1"/>
    <col min="12806" max="12806" width="2.7109375" style="254" customWidth="1"/>
    <col min="12807" max="12807" width="7.7109375" style="254" customWidth="1"/>
    <col min="12808" max="12808" width="5.85546875" style="254" customWidth="1"/>
    <col min="12809" max="12809" width="1.7109375" style="254" customWidth="1"/>
    <col min="12810" max="12810" width="10.7109375" style="254" customWidth="1"/>
    <col min="12811" max="12811" width="1.7109375" style="254" customWidth="1"/>
    <col min="12812" max="12812" width="10.7109375" style="254" customWidth="1"/>
    <col min="12813" max="12813" width="1.7109375" style="254" customWidth="1"/>
    <col min="12814" max="12814" width="10.7109375" style="254" customWidth="1"/>
    <col min="12815" max="12815" width="1.7109375" style="254" customWidth="1"/>
    <col min="12816" max="12816" width="10.7109375" style="254" customWidth="1"/>
    <col min="12817" max="12817" width="1.7109375" style="254" customWidth="1"/>
    <col min="12818" max="12818" width="0" style="254" hidden="1" customWidth="1"/>
    <col min="12819" max="12819" width="8.7109375" style="254" customWidth="1"/>
    <col min="12820" max="12820" width="0" style="254" hidden="1" customWidth="1"/>
    <col min="12821" max="13056" width="9.140625" style="254"/>
    <col min="13057" max="13058" width="3.28515625" style="254" customWidth="1"/>
    <col min="13059" max="13059" width="4.7109375" style="254" customWidth="1"/>
    <col min="13060" max="13060" width="4.28515625" style="254" customWidth="1"/>
    <col min="13061" max="13061" width="12.7109375" style="254" customWidth="1"/>
    <col min="13062" max="13062" width="2.7109375" style="254" customWidth="1"/>
    <col min="13063" max="13063" width="7.7109375" style="254" customWidth="1"/>
    <col min="13064" max="13064" width="5.85546875" style="254" customWidth="1"/>
    <col min="13065" max="13065" width="1.7109375" style="254" customWidth="1"/>
    <col min="13066" max="13066" width="10.7109375" style="254" customWidth="1"/>
    <col min="13067" max="13067" width="1.7109375" style="254" customWidth="1"/>
    <col min="13068" max="13068" width="10.7109375" style="254" customWidth="1"/>
    <col min="13069" max="13069" width="1.7109375" style="254" customWidth="1"/>
    <col min="13070" max="13070" width="10.7109375" style="254" customWidth="1"/>
    <col min="13071" max="13071" width="1.7109375" style="254" customWidth="1"/>
    <col min="13072" max="13072" width="10.7109375" style="254" customWidth="1"/>
    <col min="13073" max="13073" width="1.7109375" style="254" customWidth="1"/>
    <col min="13074" max="13074" width="0" style="254" hidden="1" customWidth="1"/>
    <col min="13075" max="13075" width="8.7109375" style="254" customWidth="1"/>
    <col min="13076" max="13076" width="0" style="254" hidden="1" customWidth="1"/>
    <col min="13077" max="13312" width="9.140625" style="254"/>
    <col min="13313" max="13314" width="3.28515625" style="254" customWidth="1"/>
    <col min="13315" max="13315" width="4.7109375" style="254" customWidth="1"/>
    <col min="13316" max="13316" width="4.28515625" style="254" customWidth="1"/>
    <col min="13317" max="13317" width="12.7109375" style="254" customWidth="1"/>
    <col min="13318" max="13318" width="2.7109375" style="254" customWidth="1"/>
    <col min="13319" max="13319" width="7.7109375" style="254" customWidth="1"/>
    <col min="13320" max="13320" width="5.85546875" style="254" customWidth="1"/>
    <col min="13321" max="13321" width="1.7109375" style="254" customWidth="1"/>
    <col min="13322" max="13322" width="10.7109375" style="254" customWidth="1"/>
    <col min="13323" max="13323" width="1.7109375" style="254" customWidth="1"/>
    <col min="13324" max="13324" width="10.7109375" style="254" customWidth="1"/>
    <col min="13325" max="13325" width="1.7109375" style="254" customWidth="1"/>
    <col min="13326" max="13326" width="10.7109375" style="254" customWidth="1"/>
    <col min="13327" max="13327" width="1.7109375" style="254" customWidth="1"/>
    <col min="13328" max="13328" width="10.7109375" style="254" customWidth="1"/>
    <col min="13329" max="13329" width="1.7109375" style="254" customWidth="1"/>
    <col min="13330" max="13330" width="0" style="254" hidden="1" customWidth="1"/>
    <col min="13331" max="13331" width="8.7109375" style="254" customWidth="1"/>
    <col min="13332" max="13332" width="0" style="254" hidden="1" customWidth="1"/>
    <col min="13333" max="13568" width="9.140625" style="254"/>
    <col min="13569" max="13570" width="3.28515625" style="254" customWidth="1"/>
    <col min="13571" max="13571" width="4.7109375" style="254" customWidth="1"/>
    <col min="13572" max="13572" width="4.28515625" style="254" customWidth="1"/>
    <col min="13573" max="13573" width="12.7109375" style="254" customWidth="1"/>
    <col min="13574" max="13574" width="2.7109375" style="254" customWidth="1"/>
    <col min="13575" max="13575" width="7.7109375" style="254" customWidth="1"/>
    <col min="13576" max="13576" width="5.85546875" style="254" customWidth="1"/>
    <col min="13577" max="13577" width="1.7109375" style="254" customWidth="1"/>
    <col min="13578" max="13578" width="10.7109375" style="254" customWidth="1"/>
    <col min="13579" max="13579" width="1.7109375" style="254" customWidth="1"/>
    <col min="13580" max="13580" width="10.7109375" style="254" customWidth="1"/>
    <col min="13581" max="13581" width="1.7109375" style="254" customWidth="1"/>
    <col min="13582" max="13582" width="10.7109375" style="254" customWidth="1"/>
    <col min="13583" max="13583" width="1.7109375" style="254" customWidth="1"/>
    <col min="13584" max="13584" width="10.7109375" style="254" customWidth="1"/>
    <col min="13585" max="13585" width="1.7109375" style="254" customWidth="1"/>
    <col min="13586" max="13586" width="0" style="254" hidden="1" customWidth="1"/>
    <col min="13587" max="13587" width="8.7109375" style="254" customWidth="1"/>
    <col min="13588" max="13588" width="0" style="254" hidden="1" customWidth="1"/>
    <col min="13589" max="13824" width="9.140625" style="254"/>
    <col min="13825" max="13826" width="3.28515625" style="254" customWidth="1"/>
    <col min="13827" max="13827" width="4.7109375" style="254" customWidth="1"/>
    <col min="13828" max="13828" width="4.28515625" style="254" customWidth="1"/>
    <col min="13829" max="13829" width="12.7109375" style="254" customWidth="1"/>
    <col min="13830" max="13830" width="2.7109375" style="254" customWidth="1"/>
    <col min="13831" max="13831" width="7.7109375" style="254" customWidth="1"/>
    <col min="13832" max="13832" width="5.85546875" style="254" customWidth="1"/>
    <col min="13833" max="13833" width="1.7109375" style="254" customWidth="1"/>
    <col min="13834" max="13834" width="10.7109375" style="254" customWidth="1"/>
    <col min="13835" max="13835" width="1.7109375" style="254" customWidth="1"/>
    <col min="13836" max="13836" width="10.7109375" style="254" customWidth="1"/>
    <col min="13837" max="13837" width="1.7109375" style="254" customWidth="1"/>
    <col min="13838" max="13838" width="10.7109375" style="254" customWidth="1"/>
    <col min="13839" max="13839" width="1.7109375" style="254" customWidth="1"/>
    <col min="13840" max="13840" width="10.7109375" style="254" customWidth="1"/>
    <col min="13841" max="13841" width="1.7109375" style="254" customWidth="1"/>
    <col min="13842" max="13842" width="0" style="254" hidden="1" customWidth="1"/>
    <col min="13843" max="13843" width="8.7109375" style="254" customWidth="1"/>
    <col min="13844" max="13844" width="0" style="254" hidden="1" customWidth="1"/>
    <col min="13845" max="14080" width="9.140625" style="254"/>
    <col min="14081" max="14082" width="3.28515625" style="254" customWidth="1"/>
    <col min="14083" max="14083" width="4.7109375" style="254" customWidth="1"/>
    <col min="14084" max="14084" width="4.28515625" style="254" customWidth="1"/>
    <col min="14085" max="14085" width="12.7109375" style="254" customWidth="1"/>
    <col min="14086" max="14086" width="2.7109375" style="254" customWidth="1"/>
    <col min="14087" max="14087" width="7.7109375" style="254" customWidth="1"/>
    <col min="14088" max="14088" width="5.85546875" style="254" customWidth="1"/>
    <col min="14089" max="14089" width="1.7109375" style="254" customWidth="1"/>
    <col min="14090" max="14090" width="10.7109375" style="254" customWidth="1"/>
    <col min="14091" max="14091" width="1.7109375" style="254" customWidth="1"/>
    <col min="14092" max="14092" width="10.7109375" style="254" customWidth="1"/>
    <col min="14093" max="14093" width="1.7109375" style="254" customWidth="1"/>
    <col min="14094" max="14094" width="10.7109375" style="254" customWidth="1"/>
    <col min="14095" max="14095" width="1.7109375" style="254" customWidth="1"/>
    <col min="14096" max="14096" width="10.7109375" style="254" customWidth="1"/>
    <col min="14097" max="14097" width="1.7109375" style="254" customWidth="1"/>
    <col min="14098" max="14098" width="0" style="254" hidden="1" customWidth="1"/>
    <col min="14099" max="14099" width="8.7109375" style="254" customWidth="1"/>
    <col min="14100" max="14100" width="0" style="254" hidden="1" customWidth="1"/>
    <col min="14101" max="14336" width="9.140625" style="254"/>
    <col min="14337" max="14338" width="3.28515625" style="254" customWidth="1"/>
    <col min="14339" max="14339" width="4.7109375" style="254" customWidth="1"/>
    <col min="14340" max="14340" width="4.28515625" style="254" customWidth="1"/>
    <col min="14341" max="14341" width="12.7109375" style="254" customWidth="1"/>
    <col min="14342" max="14342" width="2.7109375" style="254" customWidth="1"/>
    <col min="14343" max="14343" width="7.7109375" style="254" customWidth="1"/>
    <col min="14344" max="14344" width="5.85546875" style="254" customWidth="1"/>
    <col min="14345" max="14345" width="1.7109375" style="254" customWidth="1"/>
    <col min="14346" max="14346" width="10.7109375" style="254" customWidth="1"/>
    <col min="14347" max="14347" width="1.7109375" style="254" customWidth="1"/>
    <col min="14348" max="14348" width="10.7109375" style="254" customWidth="1"/>
    <col min="14349" max="14349" width="1.7109375" style="254" customWidth="1"/>
    <col min="14350" max="14350" width="10.7109375" style="254" customWidth="1"/>
    <col min="14351" max="14351" width="1.7109375" style="254" customWidth="1"/>
    <col min="14352" max="14352" width="10.7109375" style="254" customWidth="1"/>
    <col min="14353" max="14353" width="1.7109375" style="254" customWidth="1"/>
    <col min="14354" max="14354" width="0" style="254" hidden="1" customWidth="1"/>
    <col min="14355" max="14355" width="8.7109375" style="254" customWidth="1"/>
    <col min="14356" max="14356" width="0" style="254" hidden="1" customWidth="1"/>
    <col min="14357" max="14592" width="9.140625" style="254"/>
    <col min="14593" max="14594" width="3.28515625" style="254" customWidth="1"/>
    <col min="14595" max="14595" width="4.7109375" style="254" customWidth="1"/>
    <col min="14596" max="14596" width="4.28515625" style="254" customWidth="1"/>
    <col min="14597" max="14597" width="12.7109375" style="254" customWidth="1"/>
    <col min="14598" max="14598" width="2.7109375" style="254" customWidth="1"/>
    <col min="14599" max="14599" width="7.7109375" style="254" customWidth="1"/>
    <col min="14600" max="14600" width="5.85546875" style="254" customWidth="1"/>
    <col min="14601" max="14601" width="1.7109375" style="254" customWidth="1"/>
    <col min="14602" max="14602" width="10.7109375" style="254" customWidth="1"/>
    <col min="14603" max="14603" width="1.7109375" style="254" customWidth="1"/>
    <col min="14604" max="14604" width="10.7109375" style="254" customWidth="1"/>
    <col min="14605" max="14605" width="1.7109375" style="254" customWidth="1"/>
    <col min="14606" max="14606" width="10.7109375" style="254" customWidth="1"/>
    <col min="14607" max="14607" width="1.7109375" style="254" customWidth="1"/>
    <col min="14608" max="14608" width="10.7109375" style="254" customWidth="1"/>
    <col min="14609" max="14609" width="1.7109375" style="254" customWidth="1"/>
    <col min="14610" max="14610" width="0" style="254" hidden="1" customWidth="1"/>
    <col min="14611" max="14611" width="8.7109375" style="254" customWidth="1"/>
    <col min="14612" max="14612" width="0" style="254" hidden="1" customWidth="1"/>
    <col min="14613" max="14848" width="9.140625" style="254"/>
    <col min="14849" max="14850" width="3.28515625" style="254" customWidth="1"/>
    <col min="14851" max="14851" width="4.7109375" style="254" customWidth="1"/>
    <col min="14852" max="14852" width="4.28515625" style="254" customWidth="1"/>
    <col min="14853" max="14853" width="12.7109375" style="254" customWidth="1"/>
    <col min="14854" max="14854" width="2.7109375" style="254" customWidth="1"/>
    <col min="14855" max="14855" width="7.7109375" style="254" customWidth="1"/>
    <col min="14856" max="14856" width="5.85546875" style="254" customWidth="1"/>
    <col min="14857" max="14857" width="1.7109375" style="254" customWidth="1"/>
    <col min="14858" max="14858" width="10.7109375" style="254" customWidth="1"/>
    <col min="14859" max="14859" width="1.7109375" style="254" customWidth="1"/>
    <col min="14860" max="14860" width="10.7109375" style="254" customWidth="1"/>
    <col min="14861" max="14861" width="1.7109375" style="254" customWidth="1"/>
    <col min="14862" max="14862" width="10.7109375" style="254" customWidth="1"/>
    <col min="14863" max="14863" width="1.7109375" style="254" customWidth="1"/>
    <col min="14864" max="14864" width="10.7109375" style="254" customWidth="1"/>
    <col min="14865" max="14865" width="1.7109375" style="254" customWidth="1"/>
    <col min="14866" max="14866" width="0" style="254" hidden="1" customWidth="1"/>
    <col min="14867" max="14867" width="8.7109375" style="254" customWidth="1"/>
    <col min="14868" max="14868" width="0" style="254" hidden="1" customWidth="1"/>
    <col min="14869" max="15104" width="9.140625" style="254"/>
    <col min="15105" max="15106" width="3.28515625" style="254" customWidth="1"/>
    <col min="15107" max="15107" width="4.7109375" style="254" customWidth="1"/>
    <col min="15108" max="15108" width="4.28515625" style="254" customWidth="1"/>
    <col min="15109" max="15109" width="12.7109375" style="254" customWidth="1"/>
    <col min="15110" max="15110" width="2.7109375" style="254" customWidth="1"/>
    <col min="15111" max="15111" width="7.7109375" style="254" customWidth="1"/>
    <col min="15112" max="15112" width="5.85546875" style="254" customWidth="1"/>
    <col min="15113" max="15113" width="1.7109375" style="254" customWidth="1"/>
    <col min="15114" max="15114" width="10.7109375" style="254" customWidth="1"/>
    <col min="15115" max="15115" width="1.7109375" style="254" customWidth="1"/>
    <col min="15116" max="15116" width="10.7109375" style="254" customWidth="1"/>
    <col min="15117" max="15117" width="1.7109375" style="254" customWidth="1"/>
    <col min="15118" max="15118" width="10.7109375" style="254" customWidth="1"/>
    <col min="15119" max="15119" width="1.7109375" style="254" customWidth="1"/>
    <col min="15120" max="15120" width="10.7109375" style="254" customWidth="1"/>
    <col min="15121" max="15121" width="1.7109375" style="254" customWidth="1"/>
    <col min="15122" max="15122" width="0" style="254" hidden="1" customWidth="1"/>
    <col min="15123" max="15123" width="8.7109375" style="254" customWidth="1"/>
    <col min="15124" max="15124" width="0" style="254" hidden="1" customWidth="1"/>
    <col min="15125" max="15360" width="9.140625" style="254"/>
    <col min="15361" max="15362" width="3.28515625" style="254" customWidth="1"/>
    <col min="15363" max="15363" width="4.7109375" style="254" customWidth="1"/>
    <col min="15364" max="15364" width="4.28515625" style="254" customWidth="1"/>
    <col min="15365" max="15365" width="12.7109375" style="254" customWidth="1"/>
    <col min="15366" max="15366" width="2.7109375" style="254" customWidth="1"/>
    <col min="15367" max="15367" width="7.7109375" style="254" customWidth="1"/>
    <col min="15368" max="15368" width="5.85546875" style="254" customWidth="1"/>
    <col min="15369" max="15369" width="1.7109375" style="254" customWidth="1"/>
    <col min="15370" max="15370" width="10.7109375" style="254" customWidth="1"/>
    <col min="15371" max="15371" width="1.7109375" style="254" customWidth="1"/>
    <col min="15372" max="15372" width="10.7109375" style="254" customWidth="1"/>
    <col min="15373" max="15373" width="1.7109375" style="254" customWidth="1"/>
    <col min="15374" max="15374" width="10.7109375" style="254" customWidth="1"/>
    <col min="15375" max="15375" width="1.7109375" style="254" customWidth="1"/>
    <col min="15376" max="15376" width="10.7109375" style="254" customWidth="1"/>
    <col min="15377" max="15377" width="1.7109375" style="254" customWidth="1"/>
    <col min="15378" max="15378" width="0" style="254" hidden="1" customWidth="1"/>
    <col min="15379" max="15379" width="8.7109375" style="254" customWidth="1"/>
    <col min="15380" max="15380" width="0" style="254" hidden="1" customWidth="1"/>
    <col min="15381" max="15616" width="9.140625" style="254"/>
    <col min="15617" max="15618" width="3.28515625" style="254" customWidth="1"/>
    <col min="15619" max="15619" width="4.7109375" style="254" customWidth="1"/>
    <col min="15620" max="15620" width="4.28515625" style="254" customWidth="1"/>
    <col min="15621" max="15621" width="12.7109375" style="254" customWidth="1"/>
    <col min="15622" max="15622" width="2.7109375" style="254" customWidth="1"/>
    <col min="15623" max="15623" width="7.7109375" style="254" customWidth="1"/>
    <col min="15624" max="15624" width="5.85546875" style="254" customWidth="1"/>
    <col min="15625" max="15625" width="1.7109375" style="254" customWidth="1"/>
    <col min="15626" max="15626" width="10.7109375" style="254" customWidth="1"/>
    <col min="15627" max="15627" width="1.7109375" style="254" customWidth="1"/>
    <col min="15628" max="15628" width="10.7109375" style="254" customWidth="1"/>
    <col min="15629" max="15629" width="1.7109375" style="254" customWidth="1"/>
    <col min="15630" max="15630" width="10.7109375" style="254" customWidth="1"/>
    <col min="15631" max="15631" width="1.7109375" style="254" customWidth="1"/>
    <col min="15632" max="15632" width="10.7109375" style="254" customWidth="1"/>
    <col min="15633" max="15633" width="1.7109375" style="254" customWidth="1"/>
    <col min="15634" max="15634" width="0" style="254" hidden="1" customWidth="1"/>
    <col min="15635" max="15635" width="8.7109375" style="254" customWidth="1"/>
    <col min="15636" max="15636" width="0" style="254" hidden="1" customWidth="1"/>
    <col min="15637" max="15872" width="9.140625" style="254"/>
    <col min="15873" max="15874" width="3.28515625" style="254" customWidth="1"/>
    <col min="15875" max="15875" width="4.7109375" style="254" customWidth="1"/>
    <col min="15876" max="15876" width="4.28515625" style="254" customWidth="1"/>
    <col min="15877" max="15877" width="12.7109375" style="254" customWidth="1"/>
    <col min="15878" max="15878" width="2.7109375" style="254" customWidth="1"/>
    <col min="15879" max="15879" width="7.7109375" style="254" customWidth="1"/>
    <col min="15880" max="15880" width="5.85546875" style="254" customWidth="1"/>
    <col min="15881" max="15881" width="1.7109375" style="254" customWidth="1"/>
    <col min="15882" max="15882" width="10.7109375" style="254" customWidth="1"/>
    <col min="15883" max="15883" width="1.7109375" style="254" customWidth="1"/>
    <col min="15884" max="15884" width="10.7109375" style="254" customWidth="1"/>
    <col min="15885" max="15885" width="1.7109375" style="254" customWidth="1"/>
    <col min="15886" max="15886" width="10.7109375" style="254" customWidth="1"/>
    <col min="15887" max="15887" width="1.7109375" style="254" customWidth="1"/>
    <col min="15888" max="15888" width="10.7109375" style="254" customWidth="1"/>
    <col min="15889" max="15889" width="1.7109375" style="254" customWidth="1"/>
    <col min="15890" max="15890" width="0" style="254" hidden="1" customWidth="1"/>
    <col min="15891" max="15891" width="8.7109375" style="254" customWidth="1"/>
    <col min="15892" max="15892" width="0" style="254" hidden="1" customWidth="1"/>
    <col min="15893" max="16128" width="9.140625" style="254"/>
    <col min="16129" max="16130" width="3.28515625" style="254" customWidth="1"/>
    <col min="16131" max="16131" width="4.7109375" style="254" customWidth="1"/>
    <col min="16132" max="16132" width="4.28515625" style="254" customWidth="1"/>
    <col min="16133" max="16133" width="12.7109375" style="254" customWidth="1"/>
    <col min="16134" max="16134" width="2.7109375" style="254" customWidth="1"/>
    <col min="16135" max="16135" width="7.7109375" style="254" customWidth="1"/>
    <col min="16136" max="16136" width="5.85546875" style="254" customWidth="1"/>
    <col min="16137" max="16137" width="1.7109375" style="254" customWidth="1"/>
    <col min="16138" max="16138" width="10.7109375" style="254" customWidth="1"/>
    <col min="16139" max="16139" width="1.7109375" style="254" customWidth="1"/>
    <col min="16140" max="16140" width="10.7109375" style="254" customWidth="1"/>
    <col min="16141" max="16141" width="1.7109375" style="254" customWidth="1"/>
    <col min="16142" max="16142" width="10.7109375" style="254" customWidth="1"/>
    <col min="16143" max="16143" width="1.7109375" style="254" customWidth="1"/>
    <col min="16144" max="16144" width="10.7109375" style="254" customWidth="1"/>
    <col min="16145" max="16145" width="1.7109375" style="254" customWidth="1"/>
    <col min="16146" max="16146" width="0" style="254" hidden="1" customWidth="1"/>
    <col min="16147" max="16147" width="8.7109375" style="254" customWidth="1"/>
    <col min="16148" max="16148" width="0" style="254" hidden="1" customWidth="1"/>
    <col min="16149" max="16384" width="9.140625" style="254"/>
  </cols>
  <sheetData>
    <row r="1" spans="1:20" s="327" customFormat="1" ht="21.75" customHeight="1">
      <c r="A1" s="322">
        <f>'[1]Week SetUp'!$A$6</f>
        <v>0</v>
      </c>
      <c r="B1" s="322"/>
      <c r="C1" s="323"/>
      <c r="D1" s="323"/>
      <c r="E1" s="323"/>
      <c r="F1" s="323"/>
      <c r="G1" s="323"/>
      <c r="H1" s="323"/>
      <c r="I1" s="324"/>
      <c r="J1" s="325"/>
      <c r="K1" s="325"/>
      <c r="L1" s="326"/>
      <c r="M1" s="324"/>
      <c r="N1" s="324" t="s">
        <v>0</v>
      </c>
      <c r="O1" s="324"/>
      <c r="P1" s="323"/>
      <c r="Q1" s="324"/>
    </row>
    <row r="2" spans="1:20" s="332" customFormat="1" ht="57" customHeight="1">
      <c r="A2" s="328"/>
      <c r="B2" s="328"/>
      <c r="C2" s="328"/>
      <c r="D2" s="328"/>
      <c r="E2" s="328"/>
      <c r="F2" s="329"/>
      <c r="G2" s="330"/>
      <c r="H2" s="330"/>
      <c r="I2" s="331"/>
      <c r="J2" s="325"/>
      <c r="K2" s="325"/>
      <c r="L2" s="325"/>
      <c r="M2" s="331"/>
      <c r="N2" s="330"/>
      <c r="O2" s="331"/>
      <c r="P2" s="330"/>
      <c r="Q2" s="331"/>
    </row>
    <row r="3" spans="1:20" s="333" customFormat="1" ht="25.5" customHeight="1">
      <c r="A3" s="447" t="s">
        <v>1</v>
      </c>
      <c r="B3" s="447"/>
      <c r="C3" s="447"/>
      <c r="D3" s="447"/>
      <c r="E3" s="523" t="s">
        <v>494</v>
      </c>
      <c r="F3" s="523"/>
      <c r="G3" s="523"/>
      <c r="H3" s="523"/>
      <c r="I3" s="523"/>
      <c r="J3" s="523"/>
      <c r="K3" s="523"/>
      <c r="L3" s="523"/>
      <c r="M3" s="523"/>
      <c r="N3" s="523"/>
      <c r="O3" s="448"/>
      <c r="P3" s="447"/>
      <c r="Q3" s="449" t="s">
        <v>3</v>
      </c>
    </row>
    <row r="4" spans="1:20" s="338" customFormat="1" ht="30.75" customHeight="1" thickBot="1">
      <c r="A4" s="522" t="str">
        <f>'[1]Week SetUp'!$A$10</f>
        <v>13th - 18th December 2014</v>
      </c>
      <c r="B4" s="522"/>
      <c r="C4" s="522"/>
      <c r="D4" s="522"/>
      <c r="E4" s="522"/>
      <c r="F4" s="522"/>
      <c r="G4" s="522"/>
      <c r="H4" s="522"/>
      <c r="I4" s="335"/>
      <c r="J4" s="336">
        <f>'[1]Week SetUp'!$D$10</f>
        <v>0</v>
      </c>
      <c r="K4" s="335"/>
      <c r="L4" s="337">
        <f>'[1]Week SetUp'!$A$12</f>
        <v>0</v>
      </c>
      <c r="M4" s="335"/>
      <c r="N4" s="474"/>
      <c r="O4" s="475"/>
      <c r="P4" s="474"/>
      <c r="Q4" s="476" t="str">
        <f>'[1]Week SetUp'!$E$10</f>
        <v>Lamech Kevin Clarke</v>
      </c>
    </row>
    <row r="5" spans="1:20" s="333" customFormat="1" ht="12">
      <c r="A5" s="339"/>
      <c r="B5" s="450" t="s">
        <v>4</v>
      </c>
      <c r="C5" s="450" t="s">
        <v>5</v>
      </c>
      <c r="D5" s="450" t="s">
        <v>6</v>
      </c>
      <c r="E5" s="451" t="s">
        <v>7</v>
      </c>
      <c r="F5" s="451" t="s">
        <v>8</v>
      </c>
      <c r="G5" s="451"/>
      <c r="H5" s="450" t="s">
        <v>10</v>
      </c>
      <c r="I5" s="451"/>
      <c r="J5" s="450" t="s">
        <v>11</v>
      </c>
      <c r="K5" s="452"/>
      <c r="L5" s="450" t="s">
        <v>12</v>
      </c>
      <c r="M5" s="452"/>
      <c r="N5" s="450"/>
      <c r="O5" s="452"/>
      <c r="P5" s="450"/>
      <c r="Q5" s="453"/>
    </row>
    <row r="6" spans="1:20" s="333" customFormat="1" ht="3.75" customHeight="1" thickBot="1">
      <c r="A6" s="343"/>
      <c r="B6" s="344"/>
      <c r="C6" s="345"/>
      <c r="D6" s="344"/>
      <c r="E6" s="346"/>
      <c r="F6" s="346"/>
      <c r="G6" s="347"/>
      <c r="H6" s="346"/>
      <c r="I6" s="348"/>
      <c r="J6" s="344"/>
      <c r="K6" s="348"/>
      <c r="L6" s="344"/>
      <c r="M6" s="348"/>
      <c r="N6" s="344"/>
      <c r="O6" s="348"/>
      <c r="P6" s="344"/>
      <c r="Q6" s="349"/>
    </row>
    <row r="7" spans="1:20" s="361" customFormat="1" ht="16.5" customHeight="1">
      <c r="A7" s="350">
        <v>1</v>
      </c>
      <c r="B7" s="351">
        <f>IF($D7="","",VLOOKUP($D7,'[1]Girls Si Main Draw Prep'!$A$7:$P$22,15))</f>
        <v>0</v>
      </c>
      <c r="C7" s="351">
        <f>IF($D7="","",VLOOKUP($D7,'[1]Girls Si Main Draw Prep'!$A$7:$P$22,16))</f>
        <v>0</v>
      </c>
      <c r="D7" s="352">
        <v>1</v>
      </c>
      <c r="E7" s="353" t="str">
        <f>UPPER(IF($D7="","",VLOOKUP($D7,'[1]Girls Si Main Draw Prep'!$A$7:$P$22,2)))</f>
        <v>VALENTINE</v>
      </c>
      <c r="F7" s="353" t="str">
        <f>IF($D7="","",VLOOKUP($D7,'[1]Girls Si Main Draw Prep'!$A$7:$P$22,3))</f>
        <v>SHAUNA</v>
      </c>
      <c r="G7" s="353"/>
      <c r="H7" s="353">
        <f>IF($D7="","",VLOOKUP($D7,'[1]Girls Si Main Draw Prep'!$A$7:$P$22,4))</f>
        <v>0</v>
      </c>
      <c r="I7" s="354"/>
      <c r="J7" s="355"/>
      <c r="K7" s="355"/>
      <c r="L7" s="355"/>
      <c r="M7" s="355"/>
      <c r="N7" s="356"/>
      <c r="O7" s="357"/>
      <c r="P7" s="358"/>
      <c r="Q7" s="359"/>
      <c r="R7" s="360"/>
      <c r="T7" s="362" t="str">
        <f>'[1]SetUp Officials'!P21</f>
        <v>Umpire</v>
      </c>
    </row>
    <row r="8" spans="1:20" s="361" customFormat="1" ht="9.6" customHeight="1">
      <c r="A8" s="363"/>
      <c r="B8" s="364"/>
      <c r="C8" s="364"/>
      <c r="D8" s="364"/>
      <c r="E8" s="355"/>
      <c r="F8" s="355"/>
      <c r="G8" s="365"/>
      <c r="H8" s="366" t="s">
        <v>13</v>
      </c>
      <c r="I8" s="367" t="s">
        <v>18</v>
      </c>
      <c r="J8" s="368" t="str">
        <f>UPPER(IF(OR(I8="a",I8="as"),E7,IF(OR(I8="b",I8="bs"),E9,)))</f>
        <v>VALENTINE</v>
      </c>
      <c r="K8" s="368"/>
      <c r="L8" s="355"/>
      <c r="M8" s="355"/>
      <c r="N8" s="356"/>
      <c r="O8" s="357"/>
      <c r="P8" s="358"/>
      <c r="Q8" s="359"/>
      <c r="R8" s="360"/>
      <c r="T8" s="369" t="str">
        <f>'[1]SetUp Officials'!P22</f>
        <v xml:space="preserve"> </v>
      </c>
    </row>
    <row r="9" spans="1:20" s="361" customFormat="1" ht="12.75" customHeight="1">
      <c r="A9" s="363">
        <v>2</v>
      </c>
      <c r="B9" s="351">
        <f>IF($D9="","",VLOOKUP($D9,'[1]Girls Si Main Draw Prep'!$A$7:$P$22,15))</f>
        <v>0</v>
      </c>
      <c r="C9" s="351">
        <f>IF($D9="","",VLOOKUP($D9,'[1]Girls Si Main Draw Prep'!$A$7:$P$22,16))</f>
        <v>0</v>
      </c>
      <c r="D9" s="352">
        <v>3</v>
      </c>
      <c r="E9" s="351" t="str">
        <f>UPPER(IF($D9="","",VLOOKUP($D9,'[1]Girls Si Main Draw Prep'!$A$7:$P$22,2)))</f>
        <v>DES VIGNES</v>
      </c>
      <c r="F9" s="351" t="str">
        <f>IF($D9="","",VLOOKUP($D9,'[1]Girls Si Main Draw Prep'!$A$7:$P$22,3))</f>
        <v>JADA</v>
      </c>
      <c r="G9" s="351"/>
      <c r="H9" s="351">
        <f>IF($D9="","",VLOOKUP($D9,'[1]Girls Si Main Draw Prep'!$A$7:$P$22,4))</f>
        <v>0</v>
      </c>
      <c r="I9" s="370"/>
      <c r="J9" s="470">
        <v>64</v>
      </c>
      <c r="K9" s="371"/>
      <c r="L9" s="355"/>
      <c r="M9" s="355"/>
      <c r="N9" s="356"/>
      <c r="O9" s="357"/>
      <c r="P9" s="358"/>
      <c r="Q9" s="359"/>
      <c r="R9" s="360"/>
      <c r="T9" s="369" t="str">
        <f>'[1]SetUp Officials'!P23</f>
        <v xml:space="preserve"> </v>
      </c>
    </row>
    <row r="10" spans="1:20" s="361" customFormat="1" ht="9.6" customHeight="1">
      <c r="A10" s="363"/>
      <c r="B10" s="364"/>
      <c r="C10" s="364"/>
      <c r="D10" s="372"/>
      <c r="E10" s="355"/>
      <c r="F10" s="355"/>
      <c r="G10" s="365"/>
      <c r="H10" s="355"/>
      <c r="I10" s="373"/>
      <c r="J10" s="366" t="s">
        <v>13</v>
      </c>
      <c r="K10" s="374" t="s">
        <v>17</v>
      </c>
      <c r="L10" s="368" t="str">
        <f>UPPER(IF(OR(K10="a",K10="as"),J8,IF(OR(K10="b",K10="bs"),J12,)))</f>
        <v>FABRES</v>
      </c>
      <c r="M10" s="375"/>
      <c r="N10" s="454"/>
      <c r="O10" s="376"/>
      <c r="P10" s="358"/>
      <c r="Q10" s="359"/>
      <c r="R10" s="360"/>
      <c r="T10" s="369" t="str">
        <f>'[1]SetUp Officials'!P24</f>
        <v xml:space="preserve"> </v>
      </c>
    </row>
    <row r="11" spans="1:20" s="361" customFormat="1" ht="13.5" customHeight="1">
      <c r="A11" s="363">
        <v>3</v>
      </c>
      <c r="B11" s="351">
        <f>IF($D11="","",VLOOKUP($D11,'[1]Girls Si Main Draw Prep'!$A$7:$P$22,15))</f>
        <v>0</v>
      </c>
      <c r="C11" s="351">
        <f>IF($D11="","",VLOOKUP($D11,'[1]Girls Si Main Draw Prep'!$A$7:$P$22,16))</f>
        <v>0</v>
      </c>
      <c r="D11" s="352">
        <v>4</v>
      </c>
      <c r="E11" s="351" t="str">
        <f>UPPER(IF($D11="","",VLOOKUP($D11,'[1]Girls Si Main Draw Prep'!$A$7:$P$22,2)))</f>
        <v>FABRES</v>
      </c>
      <c r="F11" s="351" t="str">
        <f>IF($D11="","",VLOOKUP($D11,'[1]Girls Si Main Draw Prep'!$A$7:$P$22,3))</f>
        <v>HALEIGH</v>
      </c>
      <c r="G11" s="351"/>
      <c r="H11" s="351">
        <f>IF($D11="","",VLOOKUP($D11,'[1]Girls Si Main Draw Prep'!$A$7:$P$22,4))</f>
        <v>0</v>
      </c>
      <c r="I11" s="354"/>
      <c r="J11" s="355"/>
      <c r="K11" s="377"/>
      <c r="L11" s="355" t="s">
        <v>472</v>
      </c>
      <c r="M11" s="455"/>
      <c r="N11" s="456"/>
      <c r="O11" s="376"/>
      <c r="P11" s="358"/>
      <c r="Q11" s="359"/>
      <c r="R11" s="360"/>
      <c r="T11" s="369" t="str">
        <f>'[1]SetUp Officials'!P25</f>
        <v xml:space="preserve"> </v>
      </c>
    </row>
    <row r="12" spans="1:20" s="361" customFormat="1" ht="9.6" customHeight="1">
      <c r="A12" s="363"/>
      <c r="B12" s="364"/>
      <c r="C12" s="364"/>
      <c r="D12" s="372"/>
      <c r="E12" s="355"/>
      <c r="F12" s="355"/>
      <c r="G12" s="365"/>
      <c r="H12" s="366" t="s">
        <v>13</v>
      </c>
      <c r="I12" s="367" t="s">
        <v>18</v>
      </c>
      <c r="J12" s="368" t="str">
        <f>UPPER(IF(OR(I12="a",I12="as"),E11,IF(OR(I12="b",I12="bs"),E13,)))</f>
        <v>FABRES</v>
      </c>
      <c r="K12" s="379"/>
      <c r="L12" s="355"/>
      <c r="M12" s="455"/>
      <c r="N12" s="456"/>
      <c r="O12" s="376"/>
      <c r="P12" s="358"/>
      <c r="Q12" s="359"/>
      <c r="R12" s="360"/>
      <c r="T12" s="369" t="str">
        <f>'[1]SetUp Officials'!P26</f>
        <v xml:space="preserve"> </v>
      </c>
    </row>
    <row r="13" spans="1:20" s="361" customFormat="1" ht="16.5" customHeight="1">
      <c r="A13" s="363">
        <v>4</v>
      </c>
      <c r="B13" s="351">
        <f>IF($D13="","",VLOOKUP($D13,'[1]Girls Si Main Draw Prep'!$A$7:$P$22,15))</f>
        <v>0</v>
      </c>
      <c r="C13" s="351">
        <f>IF($D13="","",VLOOKUP($D13,'[1]Girls Si Main Draw Prep'!$A$7:$P$22,16))</f>
        <v>0</v>
      </c>
      <c r="D13" s="352">
        <v>2</v>
      </c>
      <c r="E13" s="351" t="str">
        <f>UPPER(IF($D13="","",VLOOKUP($D13,'[1]Girls Si Main Draw Prep'!$A$7:$P$22,2)))</f>
        <v>MACKENZIE</v>
      </c>
      <c r="F13" s="351" t="str">
        <f>IF($D13="","",VLOOKUP($D13,'[1]Girls Si Main Draw Prep'!$A$7:$P$22,3))</f>
        <v>GABRIELLE</v>
      </c>
      <c r="G13" s="351"/>
      <c r="H13" s="351">
        <f>IF($D13="","",VLOOKUP($D13,'[1]Girls Si Main Draw Prep'!$A$7:$P$22,4))</f>
        <v>0</v>
      </c>
      <c r="I13" s="380"/>
      <c r="J13" s="355" t="s">
        <v>471</v>
      </c>
      <c r="K13" s="355"/>
      <c r="L13" s="355"/>
      <c r="M13" s="455"/>
      <c r="N13" s="456"/>
      <c r="O13" s="376"/>
      <c r="P13" s="358"/>
      <c r="Q13" s="359"/>
      <c r="R13" s="360"/>
      <c r="T13" s="369" t="str">
        <f>'[1]SetUp Officials'!P27</f>
        <v xml:space="preserve"> </v>
      </c>
    </row>
    <row r="14" spans="1:20" s="361" customFormat="1" ht="9.6" customHeight="1">
      <c r="A14" s="386"/>
      <c r="B14" s="364"/>
      <c r="C14" s="364"/>
      <c r="D14" s="364"/>
      <c r="E14" s="381"/>
      <c r="F14" s="381"/>
      <c r="G14" s="385"/>
      <c r="H14" s="355"/>
      <c r="I14" s="373"/>
      <c r="J14" s="355"/>
      <c r="K14" s="355"/>
      <c r="L14" s="355"/>
      <c r="M14" s="376"/>
      <c r="N14" s="376"/>
      <c r="O14" s="376"/>
      <c r="P14" s="358"/>
      <c r="Q14" s="359"/>
      <c r="R14" s="360"/>
    </row>
    <row r="15" spans="1:20" s="361" customFormat="1" ht="9.6" customHeight="1">
      <c r="A15" s="387"/>
      <c r="B15" s="388"/>
      <c r="C15" s="388"/>
      <c r="D15" s="364"/>
      <c r="E15" s="388"/>
      <c r="F15" s="388"/>
      <c r="G15" s="388"/>
      <c r="H15" s="388"/>
      <c r="I15" s="364"/>
      <c r="J15" s="388"/>
      <c r="K15" s="388"/>
      <c r="L15" s="388"/>
      <c r="M15" s="389"/>
      <c r="N15" s="389"/>
      <c r="O15" s="389"/>
      <c r="P15" s="358"/>
      <c r="Q15" s="359"/>
      <c r="R15" s="360"/>
    </row>
    <row r="16" spans="1:20" s="361" customFormat="1" ht="9.6" hidden="1" customHeight="1">
      <c r="A16" s="386"/>
      <c r="B16" s="364"/>
      <c r="C16" s="364"/>
      <c r="D16" s="364"/>
      <c r="E16" s="388"/>
      <c r="F16" s="388"/>
      <c r="H16" s="390"/>
      <c r="I16" s="364"/>
      <c r="J16" s="388"/>
      <c r="K16" s="388"/>
      <c r="L16" s="388"/>
      <c r="M16" s="389"/>
      <c r="N16" s="389"/>
      <c r="O16" s="389"/>
      <c r="P16" s="358"/>
      <c r="Q16" s="359"/>
      <c r="R16" s="360"/>
    </row>
    <row r="17" spans="1:18" s="361" customFormat="1" ht="9.6" hidden="1" customHeight="1">
      <c r="A17" s="386"/>
      <c r="B17" s="388"/>
      <c r="C17" s="388"/>
      <c r="D17" s="364"/>
      <c r="E17" s="388"/>
      <c r="F17" s="388"/>
      <c r="G17" s="388"/>
      <c r="H17" s="388"/>
      <c r="I17" s="364"/>
      <c r="J17" s="388"/>
      <c r="K17" s="391"/>
      <c r="L17" s="388"/>
      <c r="M17" s="389"/>
      <c r="N17" s="389"/>
      <c r="O17" s="389"/>
      <c r="P17" s="358"/>
      <c r="Q17" s="359"/>
      <c r="R17" s="360"/>
    </row>
    <row r="18" spans="1:18" s="361" customFormat="1" ht="9.6" hidden="1" customHeight="1">
      <c r="A18" s="386"/>
      <c r="B18" s="364"/>
      <c r="C18" s="364"/>
      <c r="D18" s="364"/>
      <c r="E18" s="388"/>
      <c r="F18" s="388"/>
      <c r="H18" s="388"/>
      <c r="I18" s="364"/>
      <c r="J18" s="390"/>
      <c r="K18" s="364"/>
      <c r="L18" s="388"/>
      <c r="M18" s="389"/>
      <c r="N18" s="389"/>
      <c r="O18" s="389"/>
      <c r="P18" s="358"/>
      <c r="Q18" s="359"/>
      <c r="R18" s="360"/>
    </row>
    <row r="19" spans="1:18" s="361" customFormat="1" ht="9.6" hidden="1" customHeight="1">
      <c r="A19" s="386"/>
      <c r="B19" s="388"/>
      <c r="C19" s="388"/>
      <c r="D19" s="364"/>
      <c r="E19" s="388"/>
      <c r="F19" s="388"/>
      <c r="G19" s="388"/>
      <c r="H19" s="388"/>
      <c r="I19" s="364"/>
      <c r="J19" s="388"/>
      <c r="K19" s="388"/>
      <c r="L19" s="388"/>
      <c r="M19" s="389"/>
      <c r="N19" s="389"/>
      <c r="O19" s="389"/>
      <c r="P19" s="358"/>
      <c r="Q19" s="359"/>
      <c r="R19" s="392"/>
    </row>
    <row r="20" spans="1:18" s="361" customFormat="1" ht="9.6" hidden="1" customHeight="1">
      <c r="A20" s="386"/>
      <c r="B20" s="364"/>
      <c r="C20" s="364"/>
      <c r="D20" s="364"/>
      <c r="E20" s="388"/>
      <c r="F20" s="388"/>
      <c r="H20" s="390"/>
      <c r="I20" s="364"/>
      <c r="J20" s="388"/>
      <c r="K20" s="388"/>
      <c r="L20" s="388"/>
      <c r="M20" s="389"/>
      <c r="N20" s="389"/>
      <c r="O20" s="389"/>
      <c r="P20" s="358"/>
      <c r="Q20" s="359"/>
      <c r="R20" s="360"/>
    </row>
    <row r="21" spans="1:18" s="361" customFormat="1" ht="9.6" hidden="1" customHeight="1">
      <c r="A21" s="386"/>
      <c r="B21" s="388"/>
      <c r="C21" s="388"/>
      <c r="D21" s="364"/>
      <c r="E21" s="388"/>
      <c r="F21" s="388"/>
      <c r="G21" s="388"/>
      <c r="H21" s="388"/>
      <c r="I21" s="364"/>
      <c r="J21" s="388"/>
      <c r="K21" s="388"/>
      <c r="L21" s="388"/>
      <c r="M21" s="389"/>
      <c r="N21" s="389"/>
      <c r="O21" s="389"/>
      <c r="P21" s="358"/>
      <c r="Q21" s="359"/>
      <c r="R21" s="360"/>
    </row>
    <row r="22" spans="1:18" s="361" customFormat="1" ht="9.6" hidden="1" customHeight="1">
      <c r="A22" s="386"/>
      <c r="B22" s="364"/>
      <c r="C22" s="364"/>
      <c r="D22" s="364"/>
      <c r="E22" s="388"/>
      <c r="F22" s="388"/>
      <c r="H22" s="388"/>
      <c r="I22" s="364"/>
      <c r="J22" s="388"/>
      <c r="K22" s="388"/>
      <c r="L22" s="390"/>
      <c r="M22" s="364"/>
      <c r="N22" s="388"/>
      <c r="O22" s="389"/>
      <c r="P22" s="358"/>
      <c r="Q22" s="359"/>
      <c r="R22" s="360"/>
    </row>
    <row r="23" spans="1:18" s="361" customFormat="1" ht="9.6" hidden="1" customHeight="1">
      <c r="A23" s="386"/>
      <c r="B23" s="388"/>
      <c r="C23" s="388"/>
      <c r="D23" s="364"/>
      <c r="E23" s="388"/>
      <c r="F23" s="388"/>
      <c r="G23" s="388"/>
      <c r="H23" s="388"/>
      <c r="I23" s="364"/>
      <c r="J23" s="388"/>
      <c r="K23" s="388"/>
      <c r="L23" s="388"/>
      <c r="M23" s="389"/>
      <c r="N23" s="388"/>
      <c r="O23" s="389"/>
      <c r="P23" s="358"/>
      <c r="Q23" s="359"/>
      <c r="R23" s="360"/>
    </row>
    <row r="24" spans="1:18" s="361" customFormat="1" ht="9.6" hidden="1" customHeight="1">
      <c r="A24" s="386"/>
      <c r="B24" s="364"/>
      <c r="C24" s="364"/>
      <c r="D24" s="364"/>
      <c r="E24" s="388"/>
      <c r="F24" s="388"/>
      <c r="H24" s="390"/>
      <c r="I24" s="364"/>
      <c r="J24" s="388"/>
      <c r="K24" s="388"/>
      <c r="L24" s="388"/>
      <c r="M24" s="389"/>
      <c r="N24" s="389"/>
      <c r="O24" s="389"/>
      <c r="P24" s="358"/>
      <c r="Q24" s="359"/>
      <c r="R24" s="360"/>
    </row>
    <row r="25" spans="1:18" s="361" customFormat="1" ht="9.6" hidden="1" customHeight="1">
      <c r="A25" s="386"/>
      <c r="B25" s="388"/>
      <c r="C25" s="388"/>
      <c r="D25" s="364"/>
      <c r="E25" s="388"/>
      <c r="F25" s="388"/>
      <c r="G25" s="388"/>
      <c r="H25" s="388"/>
      <c r="I25" s="364"/>
      <c r="J25" s="388"/>
      <c r="K25" s="391"/>
      <c r="L25" s="388"/>
      <c r="M25" s="389"/>
      <c r="N25" s="389"/>
      <c r="O25" s="389"/>
      <c r="P25" s="358"/>
      <c r="Q25" s="359"/>
      <c r="R25" s="360"/>
    </row>
    <row r="26" spans="1:18" s="361" customFormat="1" ht="9.6" hidden="1" customHeight="1">
      <c r="A26" s="386"/>
      <c r="B26" s="364"/>
      <c r="C26" s="364"/>
      <c r="D26" s="364"/>
      <c r="E26" s="388"/>
      <c r="F26" s="388"/>
      <c r="H26" s="388"/>
      <c r="I26" s="364"/>
      <c r="J26" s="390"/>
      <c r="K26" s="364"/>
      <c r="L26" s="388"/>
      <c r="M26" s="389"/>
      <c r="N26" s="389"/>
      <c r="O26" s="389"/>
      <c r="P26" s="358"/>
      <c r="Q26" s="359"/>
      <c r="R26" s="360"/>
    </row>
    <row r="27" spans="1:18" s="361" customFormat="1" ht="9.6" hidden="1" customHeight="1">
      <c r="A27" s="386"/>
      <c r="B27" s="388"/>
      <c r="C27" s="388"/>
      <c r="D27" s="364"/>
      <c r="E27" s="388"/>
      <c r="F27" s="388"/>
      <c r="G27" s="388"/>
      <c r="H27" s="388"/>
      <c r="I27" s="364"/>
      <c r="J27" s="388"/>
      <c r="K27" s="388"/>
      <c r="L27" s="388"/>
      <c r="M27" s="389"/>
      <c r="N27" s="389"/>
      <c r="O27" s="389"/>
      <c r="P27" s="358"/>
      <c r="Q27" s="359"/>
      <c r="R27" s="360"/>
    </row>
    <row r="28" spans="1:18" s="361" customFormat="1" ht="9.6" hidden="1" customHeight="1">
      <c r="A28" s="386"/>
      <c r="B28" s="364"/>
      <c r="C28" s="364"/>
      <c r="D28" s="364"/>
      <c r="E28" s="388"/>
      <c r="F28" s="388"/>
      <c r="H28" s="390"/>
      <c r="I28" s="364"/>
      <c r="J28" s="388"/>
      <c r="K28" s="388"/>
      <c r="L28" s="388"/>
      <c r="M28" s="389"/>
      <c r="N28" s="389"/>
      <c r="O28" s="389"/>
      <c r="P28" s="358"/>
      <c r="Q28" s="359"/>
      <c r="R28" s="360"/>
    </row>
    <row r="29" spans="1:18" s="361" customFormat="1" ht="9.6" hidden="1" customHeight="1">
      <c r="A29" s="387"/>
      <c r="B29" s="388"/>
      <c r="C29" s="388"/>
      <c r="D29" s="364"/>
      <c r="E29" s="388"/>
      <c r="F29" s="388"/>
      <c r="G29" s="388"/>
      <c r="H29" s="388"/>
      <c r="I29" s="364"/>
      <c r="J29" s="388"/>
      <c r="K29" s="388"/>
      <c r="L29" s="388"/>
      <c r="M29" s="388"/>
      <c r="N29" s="356"/>
      <c r="O29" s="356"/>
      <c r="P29" s="358"/>
      <c r="Q29" s="359"/>
      <c r="R29" s="360"/>
    </row>
    <row r="30" spans="1:18" s="361" customFormat="1" ht="9.6" hidden="1" customHeight="1">
      <c r="A30" s="386"/>
      <c r="B30" s="364"/>
      <c r="C30" s="364"/>
      <c r="D30" s="364"/>
      <c r="E30" s="381"/>
      <c r="F30" s="381"/>
      <c r="G30" s="385"/>
      <c r="H30" s="355"/>
      <c r="I30" s="373"/>
      <c r="J30" s="355"/>
      <c r="K30" s="355"/>
      <c r="L30" s="355"/>
      <c r="M30" s="376"/>
      <c r="N30" s="376"/>
      <c r="O30" s="376"/>
      <c r="P30" s="358"/>
      <c r="Q30" s="359"/>
      <c r="R30" s="360"/>
    </row>
    <row r="31" spans="1:18" s="361" customFormat="1" ht="9.6" hidden="1" customHeight="1">
      <c r="A31" s="387"/>
      <c r="B31" s="388"/>
      <c r="C31" s="388"/>
      <c r="D31" s="364"/>
      <c r="E31" s="388"/>
      <c r="F31" s="388"/>
      <c r="G31" s="388"/>
      <c r="H31" s="388"/>
      <c r="I31" s="364"/>
      <c r="J31" s="388"/>
      <c r="K31" s="388"/>
      <c r="L31" s="388"/>
      <c r="M31" s="389"/>
      <c r="N31" s="389"/>
      <c r="O31" s="389"/>
      <c r="P31" s="358"/>
      <c r="Q31" s="359"/>
      <c r="R31" s="360"/>
    </row>
    <row r="32" spans="1:18" s="361" customFormat="1" ht="9.6" hidden="1" customHeight="1">
      <c r="A32" s="386"/>
      <c r="B32" s="364"/>
      <c r="C32" s="364"/>
      <c r="D32" s="364"/>
      <c r="E32" s="388"/>
      <c r="F32" s="388"/>
      <c r="H32" s="390"/>
      <c r="I32" s="364"/>
      <c r="J32" s="388"/>
      <c r="K32" s="388"/>
      <c r="L32" s="388"/>
      <c r="M32" s="389"/>
      <c r="N32" s="389"/>
      <c r="O32" s="389"/>
      <c r="P32" s="358"/>
      <c r="Q32" s="359"/>
      <c r="R32" s="360"/>
    </row>
    <row r="33" spans="1:18" s="361" customFormat="1" ht="9.6" hidden="1" customHeight="1">
      <c r="A33" s="386"/>
      <c r="B33" s="388"/>
      <c r="C33" s="388"/>
      <c r="D33" s="364"/>
      <c r="E33" s="388"/>
      <c r="F33" s="388"/>
      <c r="G33" s="388"/>
      <c r="H33" s="388"/>
      <c r="I33" s="364"/>
      <c r="J33" s="388"/>
      <c r="K33" s="391"/>
      <c r="L33" s="388"/>
      <c r="M33" s="389"/>
      <c r="N33" s="389"/>
      <c r="O33" s="389"/>
      <c r="P33" s="358"/>
      <c r="Q33" s="359"/>
      <c r="R33" s="360"/>
    </row>
    <row r="34" spans="1:18" s="361" customFormat="1" ht="9.6" hidden="1" customHeight="1">
      <c r="A34" s="386"/>
      <c r="B34" s="364"/>
      <c r="C34" s="364"/>
      <c r="D34" s="364"/>
      <c r="E34" s="388"/>
      <c r="F34" s="388"/>
      <c r="H34" s="388"/>
      <c r="I34" s="364"/>
      <c r="J34" s="390"/>
      <c r="K34" s="364"/>
      <c r="L34" s="388"/>
      <c r="M34" s="389"/>
      <c r="N34" s="389"/>
      <c r="O34" s="389"/>
      <c r="P34" s="358"/>
      <c r="Q34" s="359"/>
      <c r="R34" s="360"/>
    </row>
    <row r="35" spans="1:18" s="361" customFormat="1" ht="9.6" hidden="1" customHeight="1">
      <c r="A35" s="386"/>
      <c r="B35" s="388"/>
      <c r="C35" s="388"/>
      <c r="D35" s="364"/>
      <c r="E35" s="388"/>
      <c r="F35" s="388"/>
      <c r="G35" s="388"/>
      <c r="H35" s="388"/>
      <c r="I35" s="364"/>
      <c r="J35" s="388"/>
      <c r="K35" s="388"/>
      <c r="L35" s="388"/>
      <c r="M35" s="389"/>
      <c r="N35" s="389"/>
      <c r="O35" s="389"/>
      <c r="P35" s="358"/>
      <c r="Q35" s="359"/>
      <c r="R35" s="392"/>
    </row>
    <row r="36" spans="1:18" s="361" customFormat="1" ht="9.6" hidden="1" customHeight="1">
      <c r="A36" s="386"/>
      <c r="B36" s="364"/>
      <c r="C36" s="364"/>
      <c r="D36" s="364"/>
      <c r="E36" s="388"/>
      <c r="F36" s="388"/>
      <c r="H36" s="390"/>
      <c r="I36" s="364"/>
      <c r="J36" s="388"/>
      <c r="K36" s="388"/>
      <c r="L36" s="388"/>
      <c r="M36" s="389"/>
      <c r="N36" s="389"/>
      <c r="O36" s="389"/>
      <c r="P36" s="358"/>
      <c r="Q36" s="359"/>
      <c r="R36" s="360"/>
    </row>
    <row r="37" spans="1:18" s="361" customFormat="1" ht="9.6" hidden="1" customHeight="1">
      <c r="A37" s="386"/>
      <c r="B37" s="388"/>
      <c r="C37" s="388"/>
      <c r="D37" s="364"/>
      <c r="E37" s="388"/>
      <c r="F37" s="388"/>
      <c r="G37" s="388"/>
      <c r="H37" s="388"/>
      <c r="I37" s="364"/>
      <c r="J37" s="388"/>
      <c r="K37" s="388"/>
      <c r="L37" s="388"/>
      <c r="M37" s="389"/>
      <c r="N37" s="389"/>
      <c r="O37" s="389"/>
      <c r="P37" s="358"/>
      <c r="Q37" s="359"/>
      <c r="R37" s="360"/>
    </row>
    <row r="38" spans="1:18" s="361" customFormat="1" ht="9.6" hidden="1" customHeight="1">
      <c r="A38" s="386"/>
      <c r="B38" s="364"/>
      <c r="C38" s="364"/>
      <c r="D38" s="364"/>
      <c r="E38" s="388"/>
      <c r="F38" s="388"/>
      <c r="H38" s="388"/>
      <c r="I38" s="364"/>
      <c r="J38" s="388"/>
      <c r="K38" s="388"/>
      <c r="L38" s="390"/>
      <c r="M38" s="364"/>
      <c r="N38" s="388"/>
      <c r="O38" s="389"/>
      <c r="P38" s="358"/>
      <c r="Q38" s="359"/>
      <c r="R38" s="360"/>
    </row>
    <row r="39" spans="1:18" s="361" customFormat="1" ht="9.6" hidden="1" customHeight="1">
      <c r="A39" s="386"/>
      <c r="B39" s="388"/>
      <c r="C39" s="388"/>
      <c r="D39" s="364"/>
      <c r="E39" s="388"/>
      <c r="F39" s="388"/>
      <c r="G39" s="388"/>
      <c r="H39" s="388"/>
      <c r="I39" s="364"/>
      <c r="J39" s="388"/>
      <c r="K39" s="388"/>
      <c r="L39" s="388"/>
      <c r="M39" s="389"/>
      <c r="N39" s="388"/>
      <c r="O39" s="389"/>
      <c r="P39" s="358"/>
      <c r="Q39" s="359"/>
      <c r="R39" s="360"/>
    </row>
    <row r="40" spans="1:18" s="361" customFormat="1" ht="9.6" hidden="1" customHeight="1">
      <c r="A40" s="386"/>
      <c r="B40" s="364"/>
      <c r="C40" s="364"/>
      <c r="D40" s="364"/>
      <c r="E40" s="388"/>
      <c r="F40" s="388"/>
      <c r="H40" s="390"/>
      <c r="I40" s="364"/>
      <c r="J40" s="388"/>
      <c r="K40" s="388"/>
      <c r="L40" s="388"/>
      <c r="M40" s="389"/>
      <c r="N40" s="389"/>
      <c r="O40" s="389"/>
      <c r="P40" s="358"/>
      <c r="Q40" s="359"/>
      <c r="R40" s="360"/>
    </row>
    <row r="41" spans="1:18" s="361" customFormat="1" ht="9.6" hidden="1" customHeight="1">
      <c r="A41" s="386"/>
      <c r="B41" s="388"/>
      <c r="C41" s="388"/>
      <c r="D41" s="364"/>
      <c r="E41" s="388"/>
      <c r="F41" s="388"/>
      <c r="G41" s="388"/>
      <c r="H41" s="388"/>
      <c r="I41" s="364"/>
      <c r="J41" s="388"/>
      <c r="K41" s="391"/>
      <c r="L41" s="388"/>
      <c r="M41" s="389"/>
      <c r="N41" s="389"/>
      <c r="O41" s="389"/>
      <c r="P41" s="358"/>
      <c r="Q41" s="359"/>
      <c r="R41" s="360"/>
    </row>
    <row r="42" spans="1:18" s="361" customFormat="1" ht="9.6" hidden="1" customHeight="1">
      <c r="A42" s="386"/>
      <c r="B42" s="364"/>
      <c r="C42" s="364"/>
      <c r="D42" s="364"/>
      <c r="E42" s="388"/>
      <c r="F42" s="388"/>
      <c r="H42" s="388"/>
      <c r="I42" s="364"/>
      <c r="J42" s="390"/>
      <c r="K42" s="364"/>
      <c r="L42" s="388"/>
      <c r="M42" s="389"/>
      <c r="N42" s="389"/>
      <c r="O42" s="389"/>
      <c r="P42" s="358"/>
      <c r="Q42" s="359"/>
      <c r="R42" s="360"/>
    </row>
    <row r="43" spans="1:18" s="361" customFormat="1" ht="9.6" hidden="1" customHeight="1">
      <c r="A43" s="386"/>
      <c r="B43" s="388"/>
      <c r="C43" s="388"/>
      <c r="D43" s="364"/>
      <c r="E43" s="388"/>
      <c r="F43" s="388"/>
      <c r="G43" s="388"/>
      <c r="H43" s="388"/>
      <c r="I43" s="364"/>
      <c r="J43" s="388"/>
      <c r="K43" s="388"/>
      <c r="L43" s="388"/>
      <c r="M43" s="389"/>
      <c r="N43" s="389"/>
      <c r="O43" s="389"/>
      <c r="P43" s="358"/>
      <c r="Q43" s="359"/>
      <c r="R43" s="360"/>
    </row>
    <row r="44" spans="1:18" s="361" customFormat="1" ht="9.6" hidden="1" customHeight="1">
      <c r="A44" s="386"/>
      <c r="B44" s="364"/>
      <c r="C44" s="364"/>
      <c r="D44" s="364"/>
      <c r="E44" s="388"/>
      <c r="F44" s="388"/>
      <c r="H44" s="390"/>
      <c r="I44" s="364"/>
      <c r="J44" s="388"/>
      <c r="K44" s="388"/>
      <c r="L44" s="388"/>
      <c r="M44" s="389"/>
      <c r="N44" s="389"/>
      <c r="O44" s="389"/>
      <c r="P44" s="358"/>
      <c r="Q44" s="359"/>
      <c r="R44" s="360"/>
    </row>
    <row r="45" spans="1:18" s="361" customFormat="1" ht="9.6" customHeight="1">
      <c r="A45" s="387"/>
      <c r="B45" s="388"/>
      <c r="C45" s="388"/>
      <c r="D45" s="364"/>
      <c r="E45" s="388"/>
      <c r="F45" s="388"/>
      <c r="G45" s="388"/>
      <c r="H45" s="388"/>
      <c r="I45" s="364"/>
      <c r="J45" s="388"/>
      <c r="K45" s="388"/>
      <c r="L45" s="388"/>
      <c r="M45" s="388"/>
      <c r="N45" s="356"/>
      <c r="O45" s="356"/>
      <c r="P45" s="358"/>
      <c r="Q45" s="359"/>
      <c r="R45" s="360"/>
    </row>
    <row r="46" spans="1:18" s="399" customFormat="1" ht="6.75" customHeight="1">
      <c r="A46" s="393"/>
      <c r="B46" s="393"/>
      <c r="C46" s="393"/>
      <c r="D46" s="393"/>
      <c r="E46" s="394"/>
      <c r="F46" s="394"/>
      <c r="G46" s="394"/>
      <c r="H46" s="394"/>
      <c r="I46" s="395"/>
      <c r="J46" s="396"/>
      <c r="K46" s="397"/>
      <c r="L46" s="396"/>
      <c r="M46" s="397"/>
      <c r="N46" s="396"/>
      <c r="O46" s="397"/>
      <c r="P46" s="396"/>
      <c r="Q46" s="397"/>
      <c r="R46" s="398"/>
    </row>
    <row r="47" spans="1:18" s="412" customFormat="1" ht="10.5" customHeight="1">
      <c r="A47" s="400" t="s">
        <v>23</v>
      </c>
      <c r="B47" s="401"/>
      <c r="C47" s="402"/>
      <c r="D47" s="403" t="s">
        <v>24</v>
      </c>
      <c r="E47" s="404" t="s">
        <v>25</v>
      </c>
      <c r="F47" s="403"/>
      <c r="G47" s="405"/>
      <c r="H47" s="406"/>
      <c r="I47" s="403" t="s">
        <v>24</v>
      </c>
      <c r="J47" s="404" t="s">
        <v>26</v>
      </c>
      <c r="K47" s="407"/>
      <c r="L47" s="404" t="s">
        <v>27</v>
      </c>
      <c r="M47" s="408"/>
      <c r="N47" s="409" t="s">
        <v>28</v>
      </c>
      <c r="O47" s="409"/>
      <c r="P47" s="410"/>
      <c r="Q47" s="411"/>
    </row>
    <row r="48" spans="1:18" s="412" customFormat="1" ht="9" customHeight="1">
      <c r="A48" s="413" t="s">
        <v>29</v>
      </c>
      <c r="B48" s="414"/>
      <c r="C48" s="415"/>
      <c r="D48" s="416">
        <v>1</v>
      </c>
      <c r="E48" s="417" t="str">
        <f>IF(D48&gt;$Q$55,,UPPER(VLOOKUP(D48,'[1]Girls Si Main Draw Prep'!$A$7:$R$134,2)))</f>
        <v>VALENTINE</v>
      </c>
      <c r="F48" s="418"/>
      <c r="G48" s="417"/>
      <c r="H48" s="419"/>
      <c r="I48" s="420" t="s">
        <v>30</v>
      </c>
      <c r="J48" s="414"/>
      <c r="K48" s="421"/>
      <c r="L48" s="414"/>
      <c r="M48" s="422"/>
      <c r="N48" s="423" t="s">
        <v>31</v>
      </c>
      <c r="O48" s="424"/>
      <c r="P48" s="424"/>
      <c r="Q48" s="425"/>
    </row>
    <row r="49" spans="1:17" s="412" customFormat="1" ht="9" customHeight="1">
      <c r="A49" s="413" t="s">
        <v>32</v>
      </c>
      <c r="B49" s="414"/>
      <c r="C49" s="415"/>
      <c r="D49" s="416">
        <v>2</v>
      </c>
      <c r="E49" s="417" t="str">
        <f>IF(D49&gt;$Q$55,,UPPER(VLOOKUP(D49,'[1]Girls Si Main Draw Prep'!$A$7:$R$134,2)))</f>
        <v>MACKENZIE</v>
      </c>
      <c r="F49" s="418"/>
      <c r="G49" s="417"/>
      <c r="H49" s="419"/>
      <c r="I49" s="420" t="s">
        <v>33</v>
      </c>
      <c r="J49" s="414"/>
      <c r="K49" s="421"/>
      <c r="L49" s="414"/>
      <c r="M49" s="422"/>
      <c r="N49" s="426"/>
      <c r="O49" s="427"/>
      <c r="P49" s="428"/>
      <c r="Q49" s="429"/>
    </row>
    <row r="50" spans="1:17" s="412" customFormat="1" ht="9" customHeight="1">
      <c r="A50" s="430" t="s">
        <v>34</v>
      </c>
      <c r="B50" s="428"/>
      <c r="C50" s="431"/>
      <c r="D50" s="416">
        <v>3</v>
      </c>
      <c r="E50" s="417">
        <f>IF(D50&gt;$Q$55,,UPPER(VLOOKUP(D50,'[1]Girls Si Main Draw Prep'!$A$7:$R$134,2)))</f>
        <v>0</v>
      </c>
      <c r="F50" s="418"/>
      <c r="G50" s="417"/>
      <c r="H50" s="419"/>
      <c r="I50" s="420" t="s">
        <v>35</v>
      </c>
      <c r="J50" s="414"/>
      <c r="K50" s="421"/>
      <c r="L50" s="414"/>
      <c r="M50" s="422"/>
      <c r="N50" s="423" t="s">
        <v>36</v>
      </c>
      <c r="O50" s="424"/>
      <c r="P50" s="424"/>
      <c r="Q50" s="425"/>
    </row>
    <row r="51" spans="1:17" s="412" customFormat="1" ht="9" customHeight="1">
      <c r="A51" s="432"/>
      <c r="B51" s="339"/>
      <c r="C51" s="433"/>
      <c r="D51" s="416">
        <v>4</v>
      </c>
      <c r="E51" s="417">
        <f>IF(D51&gt;$Q$55,,UPPER(VLOOKUP(D51,'[1]Girls Si Main Draw Prep'!$A$7:$R$134,2)))</f>
        <v>0</v>
      </c>
      <c r="F51" s="418"/>
      <c r="G51" s="417"/>
      <c r="H51" s="419"/>
      <c r="I51" s="420" t="s">
        <v>37</v>
      </c>
      <c r="J51" s="414"/>
      <c r="K51" s="421"/>
      <c r="L51" s="414"/>
      <c r="M51" s="422"/>
      <c r="N51" s="414"/>
      <c r="O51" s="421"/>
      <c r="P51" s="414"/>
      <c r="Q51" s="422"/>
    </row>
    <row r="52" spans="1:17" s="412" customFormat="1" ht="9" customHeight="1">
      <c r="A52" s="434" t="s">
        <v>38</v>
      </c>
      <c r="B52" s="435"/>
      <c r="C52" s="436"/>
      <c r="D52" s="416"/>
      <c r="E52" s="417"/>
      <c r="F52" s="418"/>
      <c r="G52" s="417"/>
      <c r="H52" s="419"/>
      <c r="I52" s="420" t="s">
        <v>39</v>
      </c>
      <c r="J52" s="414"/>
      <c r="K52" s="421"/>
      <c r="L52" s="414"/>
      <c r="M52" s="422"/>
      <c r="N52" s="428"/>
      <c r="O52" s="427"/>
      <c r="P52" s="428"/>
      <c r="Q52" s="429"/>
    </row>
    <row r="53" spans="1:17" s="412" customFormat="1" ht="9" customHeight="1">
      <c r="A53" s="413" t="s">
        <v>29</v>
      </c>
      <c r="B53" s="414"/>
      <c r="C53" s="415"/>
      <c r="D53" s="416"/>
      <c r="E53" s="417"/>
      <c r="F53" s="418"/>
      <c r="G53" s="417"/>
      <c r="H53" s="419"/>
      <c r="I53" s="420" t="s">
        <v>40</v>
      </c>
      <c r="J53" s="414"/>
      <c r="K53" s="421"/>
      <c r="L53" s="414"/>
      <c r="M53" s="422"/>
      <c r="N53" s="423" t="s">
        <v>41</v>
      </c>
      <c r="O53" s="424"/>
      <c r="P53" s="424"/>
      <c r="Q53" s="425"/>
    </row>
    <row r="54" spans="1:17" s="412" customFormat="1" ht="9" customHeight="1">
      <c r="A54" s="413" t="s">
        <v>42</v>
      </c>
      <c r="B54" s="414"/>
      <c r="C54" s="437"/>
      <c r="D54" s="416"/>
      <c r="E54" s="417"/>
      <c r="F54" s="418"/>
      <c r="G54" s="417"/>
      <c r="H54" s="419"/>
      <c r="I54" s="420" t="s">
        <v>43</v>
      </c>
      <c r="J54" s="414"/>
      <c r="K54" s="421"/>
      <c r="L54" s="414"/>
      <c r="M54" s="422"/>
      <c r="N54" s="414"/>
      <c r="O54" s="421"/>
      <c r="P54" s="414"/>
      <c r="Q54" s="422"/>
    </row>
    <row r="55" spans="1:17" s="412" customFormat="1" ht="9" customHeight="1">
      <c r="A55" s="430" t="s">
        <v>44</v>
      </c>
      <c r="B55" s="428"/>
      <c r="C55" s="438"/>
      <c r="D55" s="439"/>
      <c r="E55" s="440"/>
      <c r="F55" s="441"/>
      <c r="G55" s="440"/>
      <c r="H55" s="442"/>
      <c r="I55" s="443" t="s">
        <v>45</v>
      </c>
      <c r="J55" s="428"/>
      <c r="K55" s="427"/>
      <c r="L55" s="428"/>
      <c r="M55" s="429"/>
      <c r="N55" s="428" t="str">
        <f>Q4</f>
        <v>Lamech Kevin Clarke</v>
      </c>
      <c r="O55" s="427"/>
      <c r="P55" s="428"/>
      <c r="Q55" s="444">
        <f>MIN(4,'[1]Girls Si Main Draw Prep'!R5)</f>
        <v>2</v>
      </c>
    </row>
  </sheetData>
  <mergeCells count="2">
    <mergeCell ref="A4:H4"/>
    <mergeCell ref="E3:N3"/>
  </mergeCells>
  <conditionalFormatting sqref="F43:H43 F27:H27 F29:H29 F15:H15 F17:H17 F19:H19 F21:H21 F23:H23 F25:H25 F45:H45 F31:H31 F33:H33 F35:H35 F37:H37 F39:H39 F41:H41 G7 G9 G11 G13">
    <cfRule type="expression" dxfId="156" priority="14" stopIfTrue="1">
      <formula>AND($D7&lt;9,$C7&gt;0)</formula>
    </cfRule>
  </conditionalFormatting>
  <conditionalFormatting sqref="H16 H36 J26 H24 J34 H44 H32 J42 H40 J10 L22 L38 H20 J18 H28 H8 H12">
    <cfRule type="expression" dxfId="155" priority="11" stopIfTrue="1">
      <formula>AND($N$1="CU",H8="Umpire")</formula>
    </cfRule>
    <cfRule type="expression" dxfId="154" priority="12" stopIfTrue="1">
      <formula>AND($N$1="CU",H8&lt;&gt;"Umpire",I8&lt;&gt;"")</formula>
    </cfRule>
    <cfRule type="expression" dxfId="153" priority="13" stopIfTrue="1">
      <formula>AND($N$1="CU",H8&lt;&gt;"Umpire")</formula>
    </cfRule>
  </conditionalFormatting>
  <conditionalFormatting sqref="D29 D23 D21 D19 D17 D15 D45 D43 D25 D41 D39 D37 D35 D33 D31 D27">
    <cfRule type="expression" dxfId="152" priority="10" stopIfTrue="1">
      <formula>AND($D15&lt;9,$C15&gt;0)</formula>
    </cfRule>
  </conditionalFormatting>
  <conditionalFormatting sqref="E31 E33 E35 E37 E39 E41 E43 E45 E15 E17 E19 E21 E23 E25 E27 E29">
    <cfRule type="cellIs" dxfId="151" priority="8" stopIfTrue="1" operator="equal">
      <formula>"Bye"</formula>
    </cfRule>
    <cfRule type="expression" dxfId="150" priority="9" stopIfTrue="1">
      <formula>AND($D15&lt;9,$C15&gt;0)</formula>
    </cfRule>
  </conditionalFormatting>
  <conditionalFormatting sqref="L10 N38 L34 L42 N22 L18 L26 J8 J12 J32 J36 J40 J44 J16 J20 J24 J28">
    <cfRule type="expression" dxfId="149" priority="6" stopIfTrue="1">
      <formula>I8="as"</formula>
    </cfRule>
    <cfRule type="expression" dxfId="148" priority="7" stopIfTrue="1">
      <formula>I8="bs"</formula>
    </cfRule>
  </conditionalFormatting>
  <conditionalFormatting sqref="B31 B33 B35 B37 B39 B41 B43 B45 B15 B17 B19 B21 B23 B25 B27 B29 B7 B9 B11 B13">
    <cfRule type="cellIs" dxfId="147" priority="4" stopIfTrue="1" operator="equal">
      <formula>"QA"</formula>
    </cfRule>
    <cfRule type="cellIs" dxfId="146" priority="5" stopIfTrue="1" operator="equal">
      <formula>"DA"</formula>
    </cfRule>
  </conditionalFormatting>
  <conditionalFormatting sqref="Q55 I8 I12 K10">
    <cfRule type="expression" dxfId="145" priority="3" stopIfTrue="1">
      <formula>$N$1="CU"</formula>
    </cfRule>
  </conditionalFormatting>
  <conditionalFormatting sqref="E9 E13 E11 E7">
    <cfRule type="cellIs" dxfId="144" priority="2" stopIfTrue="1" operator="equal">
      <formula>"Bye"</formula>
    </cfRule>
  </conditionalFormatting>
  <conditionalFormatting sqref="D7 D13">
    <cfRule type="expression" dxfId="143" priority="1" stopIfTrue="1">
      <formula>$D7&lt;5</formula>
    </cfRule>
  </conditionalFormatting>
  <dataValidations count="1">
    <dataValidation type="list" allowBlank="1" showInputMessage="1" sqref="H16 WVT983062 WLX983062 WCB983062 VSF983062 VIJ983062 UYN983062 UOR983062 UEV983062 TUZ983062 TLD983062 TBH983062 SRL983062 SHP983062 RXT983062 RNX983062 REB983062 QUF983062 QKJ983062 QAN983062 PQR983062 PGV983062 OWZ983062 OND983062 ODH983062 NTL983062 NJP983062 MZT983062 MPX983062 MGB983062 LWF983062 LMJ983062 LCN983062 KSR983062 KIV983062 JYZ983062 JPD983062 JFH983062 IVL983062 ILP983062 IBT983062 HRX983062 HIB983062 GYF983062 GOJ983062 GEN983062 FUR983062 FKV983062 FAZ983062 ERD983062 EHH983062 DXL983062 DNP983062 DDT983062 CTX983062 CKB983062 CAF983062 BQJ983062 BGN983062 AWR983062 AMV983062 ACZ983062 TD983062 JH983062 L983062 WVT917526 WLX917526 WCB917526 VSF917526 VIJ917526 UYN917526 UOR917526 UEV917526 TUZ917526 TLD917526 TBH917526 SRL917526 SHP917526 RXT917526 RNX917526 REB917526 QUF917526 QKJ917526 QAN917526 PQR917526 PGV917526 OWZ917526 OND917526 ODH917526 NTL917526 NJP917526 MZT917526 MPX917526 MGB917526 LWF917526 LMJ917526 LCN917526 KSR917526 KIV917526 JYZ917526 JPD917526 JFH917526 IVL917526 ILP917526 IBT917526 HRX917526 HIB917526 GYF917526 GOJ917526 GEN917526 FUR917526 FKV917526 FAZ917526 ERD917526 EHH917526 DXL917526 DNP917526 DDT917526 CTX917526 CKB917526 CAF917526 BQJ917526 BGN917526 AWR917526 AMV917526 ACZ917526 TD917526 JH917526 L917526 WVT851990 WLX851990 WCB851990 VSF851990 VIJ851990 UYN851990 UOR851990 UEV851990 TUZ851990 TLD851990 TBH851990 SRL851990 SHP851990 RXT851990 RNX851990 REB851990 QUF851990 QKJ851990 QAN851990 PQR851990 PGV851990 OWZ851990 OND851990 ODH851990 NTL851990 NJP851990 MZT851990 MPX851990 MGB851990 LWF851990 LMJ851990 LCN851990 KSR851990 KIV851990 JYZ851990 JPD851990 JFH851990 IVL851990 ILP851990 IBT851990 HRX851990 HIB851990 GYF851990 GOJ851990 GEN851990 FUR851990 FKV851990 FAZ851990 ERD851990 EHH851990 DXL851990 DNP851990 DDT851990 CTX851990 CKB851990 CAF851990 BQJ851990 BGN851990 AWR851990 AMV851990 ACZ851990 TD851990 JH851990 L851990 WVT786454 WLX786454 WCB786454 VSF786454 VIJ786454 UYN786454 UOR786454 UEV786454 TUZ786454 TLD786454 TBH786454 SRL786454 SHP786454 RXT786454 RNX786454 REB786454 QUF786454 QKJ786454 QAN786454 PQR786454 PGV786454 OWZ786454 OND786454 ODH786454 NTL786454 NJP786454 MZT786454 MPX786454 MGB786454 LWF786454 LMJ786454 LCN786454 KSR786454 KIV786454 JYZ786454 JPD786454 JFH786454 IVL786454 ILP786454 IBT786454 HRX786454 HIB786454 GYF786454 GOJ786454 GEN786454 FUR786454 FKV786454 FAZ786454 ERD786454 EHH786454 DXL786454 DNP786454 DDT786454 CTX786454 CKB786454 CAF786454 BQJ786454 BGN786454 AWR786454 AMV786454 ACZ786454 TD786454 JH786454 L786454 WVT720918 WLX720918 WCB720918 VSF720918 VIJ720918 UYN720918 UOR720918 UEV720918 TUZ720918 TLD720918 TBH720918 SRL720918 SHP720918 RXT720918 RNX720918 REB720918 QUF720918 QKJ720918 QAN720918 PQR720918 PGV720918 OWZ720918 OND720918 ODH720918 NTL720918 NJP720918 MZT720918 MPX720918 MGB720918 LWF720918 LMJ720918 LCN720918 KSR720918 KIV720918 JYZ720918 JPD720918 JFH720918 IVL720918 ILP720918 IBT720918 HRX720918 HIB720918 GYF720918 GOJ720918 GEN720918 FUR720918 FKV720918 FAZ720918 ERD720918 EHH720918 DXL720918 DNP720918 DDT720918 CTX720918 CKB720918 CAF720918 BQJ720918 BGN720918 AWR720918 AMV720918 ACZ720918 TD720918 JH720918 L720918 WVT655382 WLX655382 WCB655382 VSF655382 VIJ655382 UYN655382 UOR655382 UEV655382 TUZ655382 TLD655382 TBH655382 SRL655382 SHP655382 RXT655382 RNX655382 REB655382 QUF655382 QKJ655382 QAN655382 PQR655382 PGV655382 OWZ655382 OND655382 ODH655382 NTL655382 NJP655382 MZT655382 MPX655382 MGB655382 LWF655382 LMJ655382 LCN655382 KSR655382 KIV655382 JYZ655382 JPD655382 JFH655382 IVL655382 ILP655382 IBT655382 HRX655382 HIB655382 GYF655382 GOJ655382 GEN655382 FUR655382 FKV655382 FAZ655382 ERD655382 EHH655382 DXL655382 DNP655382 DDT655382 CTX655382 CKB655382 CAF655382 BQJ655382 BGN655382 AWR655382 AMV655382 ACZ655382 TD655382 JH655382 L655382 WVT589846 WLX589846 WCB589846 VSF589846 VIJ589846 UYN589846 UOR589846 UEV589846 TUZ589846 TLD589846 TBH589846 SRL589846 SHP589846 RXT589846 RNX589846 REB589846 QUF589846 QKJ589846 QAN589846 PQR589846 PGV589846 OWZ589846 OND589846 ODH589846 NTL589846 NJP589846 MZT589846 MPX589846 MGB589846 LWF589846 LMJ589846 LCN589846 KSR589846 KIV589846 JYZ589846 JPD589846 JFH589846 IVL589846 ILP589846 IBT589846 HRX589846 HIB589846 GYF589846 GOJ589846 GEN589846 FUR589846 FKV589846 FAZ589846 ERD589846 EHH589846 DXL589846 DNP589846 DDT589846 CTX589846 CKB589846 CAF589846 BQJ589846 BGN589846 AWR589846 AMV589846 ACZ589846 TD589846 JH589846 L589846 WVT524310 WLX524310 WCB524310 VSF524310 VIJ524310 UYN524310 UOR524310 UEV524310 TUZ524310 TLD524310 TBH524310 SRL524310 SHP524310 RXT524310 RNX524310 REB524310 QUF524310 QKJ524310 QAN524310 PQR524310 PGV524310 OWZ524310 OND524310 ODH524310 NTL524310 NJP524310 MZT524310 MPX524310 MGB524310 LWF524310 LMJ524310 LCN524310 KSR524310 KIV524310 JYZ524310 JPD524310 JFH524310 IVL524310 ILP524310 IBT524310 HRX524310 HIB524310 GYF524310 GOJ524310 GEN524310 FUR524310 FKV524310 FAZ524310 ERD524310 EHH524310 DXL524310 DNP524310 DDT524310 CTX524310 CKB524310 CAF524310 BQJ524310 BGN524310 AWR524310 AMV524310 ACZ524310 TD524310 JH524310 L524310 WVT458774 WLX458774 WCB458774 VSF458774 VIJ458774 UYN458774 UOR458774 UEV458774 TUZ458774 TLD458774 TBH458774 SRL458774 SHP458774 RXT458774 RNX458774 REB458774 QUF458774 QKJ458774 QAN458774 PQR458774 PGV458774 OWZ458774 OND458774 ODH458774 NTL458774 NJP458774 MZT458774 MPX458774 MGB458774 LWF458774 LMJ458774 LCN458774 KSR458774 KIV458774 JYZ458774 JPD458774 JFH458774 IVL458774 ILP458774 IBT458774 HRX458774 HIB458774 GYF458774 GOJ458774 GEN458774 FUR458774 FKV458774 FAZ458774 ERD458774 EHH458774 DXL458774 DNP458774 DDT458774 CTX458774 CKB458774 CAF458774 BQJ458774 BGN458774 AWR458774 AMV458774 ACZ458774 TD458774 JH458774 L458774 WVT393238 WLX393238 WCB393238 VSF393238 VIJ393238 UYN393238 UOR393238 UEV393238 TUZ393238 TLD393238 TBH393238 SRL393238 SHP393238 RXT393238 RNX393238 REB393238 QUF393238 QKJ393238 QAN393238 PQR393238 PGV393238 OWZ393238 OND393238 ODH393238 NTL393238 NJP393238 MZT393238 MPX393238 MGB393238 LWF393238 LMJ393238 LCN393238 KSR393238 KIV393238 JYZ393238 JPD393238 JFH393238 IVL393238 ILP393238 IBT393238 HRX393238 HIB393238 GYF393238 GOJ393238 GEN393238 FUR393238 FKV393238 FAZ393238 ERD393238 EHH393238 DXL393238 DNP393238 DDT393238 CTX393238 CKB393238 CAF393238 BQJ393238 BGN393238 AWR393238 AMV393238 ACZ393238 TD393238 JH393238 L393238 WVT327702 WLX327702 WCB327702 VSF327702 VIJ327702 UYN327702 UOR327702 UEV327702 TUZ327702 TLD327702 TBH327702 SRL327702 SHP327702 RXT327702 RNX327702 REB327702 QUF327702 QKJ327702 QAN327702 PQR327702 PGV327702 OWZ327702 OND327702 ODH327702 NTL327702 NJP327702 MZT327702 MPX327702 MGB327702 LWF327702 LMJ327702 LCN327702 KSR327702 KIV327702 JYZ327702 JPD327702 JFH327702 IVL327702 ILP327702 IBT327702 HRX327702 HIB327702 GYF327702 GOJ327702 GEN327702 FUR327702 FKV327702 FAZ327702 ERD327702 EHH327702 DXL327702 DNP327702 DDT327702 CTX327702 CKB327702 CAF327702 BQJ327702 BGN327702 AWR327702 AMV327702 ACZ327702 TD327702 JH327702 L327702 WVT262166 WLX262166 WCB262166 VSF262166 VIJ262166 UYN262166 UOR262166 UEV262166 TUZ262166 TLD262166 TBH262166 SRL262166 SHP262166 RXT262166 RNX262166 REB262166 QUF262166 QKJ262166 QAN262166 PQR262166 PGV262166 OWZ262166 OND262166 ODH262166 NTL262166 NJP262166 MZT262166 MPX262166 MGB262166 LWF262166 LMJ262166 LCN262166 KSR262166 KIV262166 JYZ262166 JPD262166 JFH262166 IVL262166 ILP262166 IBT262166 HRX262166 HIB262166 GYF262166 GOJ262166 GEN262166 FUR262166 FKV262166 FAZ262166 ERD262166 EHH262166 DXL262166 DNP262166 DDT262166 CTX262166 CKB262166 CAF262166 BQJ262166 BGN262166 AWR262166 AMV262166 ACZ262166 TD262166 JH262166 L262166 WVT196630 WLX196630 WCB196630 VSF196630 VIJ196630 UYN196630 UOR196630 UEV196630 TUZ196630 TLD196630 TBH196630 SRL196630 SHP196630 RXT196630 RNX196630 REB196630 QUF196630 QKJ196630 QAN196630 PQR196630 PGV196630 OWZ196630 OND196630 ODH196630 NTL196630 NJP196630 MZT196630 MPX196630 MGB196630 LWF196630 LMJ196630 LCN196630 KSR196630 KIV196630 JYZ196630 JPD196630 JFH196630 IVL196630 ILP196630 IBT196630 HRX196630 HIB196630 GYF196630 GOJ196630 GEN196630 FUR196630 FKV196630 FAZ196630 ERD196630 EHH196630 DXL196630 DNP196630 DDT196630 CTX196630 CKB196630 CAF196630 BQJ196630 BGN196630 AWR196630 AMV196630 ACZ196630 TD196630 JH196630 L196630 WVT131094 WLX131094 WCB131094 VSF131094 VIJ131094 UYN131094 UOR131094 UEV131094 TUZ131094 TLD131094 TBH131094 SRL131094 SHP131094 RXT131094 RNX131094 REB131094 QUF131094 QKJ131094 QAN131094 PQR131094 PGV131094 OWZ131094 OND131094 ODH131094 NTL131094 NJP131094 MZT131094 MPX131094 MGB131094 LWF131094 LMJ131094 LCN131094 KSR131094 KIV131094 JYZ131094 JPD131094 JFH131094 IVL131094 ILP131094 IBT131094 HRX131094 HIB131094 GYF131094 GOJ131094 GEN131094 FUR131094 FKV131094 FAZ131094 ERD131094 EHH131094 DXL131094 DNP131094 DDT131094 CTX131094 CKB131094 CAF131094 BQJ131094 BGN131094 AWR131094 AMV131094 ACZ131094 TD131094 JH131094 L131094 WVT65558 WLX65558 WCB65558 VSF65558 VIJ65558 UYN65558 UOR65558 UEV65558 TUZ65558 TLD65558 TBH65558 SRL65558 SHP65558 RXT65558 RNX65558 REB65558 QUF65558 QKJ65558 QAN65558 PQR65558 PGV65558 OWZ65558 OND65558 ODH65558 NTL65558 NJP65558 MZT65558 MPX65558 MGB65558 LWF65558 LMJ65558 LCN65558 KSR65558 KIV65558 JYZ65558 JPD65558 JFH65558 IVL65558 ILP65558 IBT65558 HRX65558 HIB65558 GYF65558 GOJ65558 GEN65558 FUR65558 FKV65558 FAZ65558 ERD65558 EHH65558 DXL65558 DNP65558 DDT65558 CTX65558 CKB65558 CAF65558 BQJ65558 BGN65558 AWR65558 AMV65558 ACZ65558 TD65558 JH65558 L65558 WVT22 WLX22 WCB22 VSF22 VIJ22 UYN22 UOR22 UEV22 TUZ22 TLD22 TBH22 SRL22 SHP22 RXT22 RNX22 REB22 QUF22 QKJ22 QAN22 PQR22 PGV22 OWZ22 OND22 ODH22 NTL22 NJP22 MZT22 MPX22 MGB22 LWF22 LMJ22 LCN22 KSR22 KIV22 JYZ22 JPD22 JFH22 IVL22 ILP22 IBT22 HRX22 HIB22 GYF22 GOJ22 GEN22 FUR22 FKV22 FAZ22 ERD22 EHH22 DXL22 DNP22 DDT22 CTX22 CKB22 CAF22 BQJ22 BGN22 AWR22 AMV22 ACZ22 TD22 JH22 L22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J18 WVR983066 WLV983066 WBZ983066 VSD983066 VIH983066 UYL983066 UOP983066 UET983066 TUX983066 TLB983066 TBF983066 SRJ983066 SHN983066 RXR983066 RNV983066 RDZ983066 QUD983066 QKH983066 QAL983066 PQP983066 PGT983066 OWX983066 ONB983066 ODF983066 NTJ983066 NJN983066 MZR983066 MPV983066 MFZ983066 LWD983066 LMH983066 LCL983066 KSP983066 KIT983066 JYX983066 JPB983066 JFF983066 IVJ983066 ILN983066 IBR983066 HRV983066 HHZ983066 GYD983066 GOH983066 GEL983066 FUP983066 FKT983066 FAX983066 ERB983066 EHF983066 DXJ983066 DNN983066 DDR983066 CTV983066 CJZ983066 CAD983066 BQH983066 BGL983066 AWP983066 AMT983066 ACX983066 TB983066 JF983066 J983066 WVR917530 WLV917530 WBZ917530 VSD917530 VIH917530 UYL917530 UOP917530 UET917530 TUX917530 TLB917530 TBF917530 SRJ917530 SHN917530 RXR917530 RNV917530 RDZ917530 QUD917530 QKH917530 QAL917530 PQP917530 PGT917530 OWX917530 ONB917530 ODF917530 NTJ917530 NJN917530 MZR917530 MPV917530 MFZ917530 LWD917530 LMH917530 LCL917530 KSP917530 KIT917530 JYX917530 JPB917530 JFF917530 IVJ917530 ILN917530 IBR917530 HRV917530 HHZ917530 GYD917530 GOH917530 GEL917530 FUP917530 FKT917530 FAX917530 ERB917530 EHF917530 DXJ917530 DNN917530 DDR917530 CTV917530 CJZ917530 CAD917530 BQH917530 BGL917530 AWP917530 AMT917530 ACX917530 TB917530 JF917530 J917530 WVR851994 WLV851994 WBZ851994 VSD851994 VIH851994 UYL851994 UOP851994 UET851994 TUX851994 TLB851994 TBF851994 SRJ851994 SHN851994 RXR851994 RNV851994 RDZ851994 QUD851994 QKH851994 QAL851994 PQP851994 PGT851994 OWX851994 ONB851994 ODF851994 NTJ851994 NJN851994 MZR851994 MPV851994 MFZ851994 LWD851994 LMH851994 LCL851994 KSP851994 KIT851994 JYX851994 JPB851994 JFF851994 IVJ851994 ILN851994 IBR851994 HRV851994 HHZ851994 GYD851994 GOH851994 GEL851994 FUP851994 FKT851994 FAX851994 ERB851994 EHF851994 DXJ851994 DNN851994 DDR851994 CTV851994 CJZ851994 CAD851994 BQH851994 BGL851994 AWP851994 AMT851994 ACX851994 TB851994 JF851994 J851994 WVR786458 WLV786458 WBZ786458 VSD786458 VIH786458 UYL786458 UOP786458 UET786458 TUX786458 TLB786458 TBF786458 SRJ786458 SHN786458 RXR786458 RNV786458 RDZ786458 QUD786458 QKH786458 QAL786458 PQP786458 PGT786458 OWX786458 ONB786458 ODF786458 NTJ786458 NJN786458 MZR786458 MPV786458 MFZ786458 LWD786458 LMH786458 LCL786458 KSP786458 KIT786458 JYX786458 JPB786458 JFF786458 IVJ786458 ILN786458 IBR786458 HRV786458 HHZ786458 GYD786458 GOH786458 GEL786458 FUP786458 FKT786458 FAX786458 ERB786458 EHF786458 DXJ786458 DNN786458 DDR786458 CTV786458 CJZ786458 CAD786458 BQH786458 BGL786458 AWP786458 AMT786458 ACX786458 TB786458 JF786458 J786458 WVR720922 WLV720922 WBZ720922 VSD720922 VIH720922 UYL720922 UOP720922 UET720922 TUX720922 TLB720922 TBF720922 SRJ720922 SHN720922 RXR720922 RNV720922 RDZ720922 QUD720922 QKH720922 QAL720922 PQP720922 PGT720922 OWX720922 ONB720922 ODF720922 NTJ720922 NJN720922 MZR720922 MPV720922 MFZ720922 LWD720922 LMH720922 LCL720922 KSP720922 KIT720922 JYX720922 JPB720922 JFF720922 IVJ720922 ILN720922 IBR720922 HRV720922 HHZ720922 GYD720922 GOH720922 GEL720922 FUP720922 FKT720922 FAX720922 ERB720922 EHF720922 DXJ720922 DNN720922 DDR720922 CTV720922 CJZ720922 CAD720922 BQH720922 BGL720922 AWP720922 AMT720922 ACX720922 TB720922 JF720922 J720922 WVR655386 WLV655386 WBZ655386 VSD655386 VIH655386 UYL655386 UOP655386 UET655386 TUX655386 TLB655386 TBF655386 SRJ655386 SHN655386 RXR655386 RNV655386 RDZ655386 QUD655386 QKH655386 QAL655386 PQP655386 PGT655386 OWX655386 ONB655386 ODF655386 NTJ655386 NJN655386 MZR655386 MPV655386 MFZ655386 LWD655386 LMH655386 LCL655386 KSP655386 KIT655386 JYX655386 JPB655386 JFF655386 IVJ655386 ILN655386 IBR655386 HRV655386 HHZ655386 GYD655386 GOH655386 GEL655386 FUP655386 FKT655386 FAX655386 ERB655386 EHF655386 DXJ655386 DNN655386 DDR655386 CTV655386 CJZ655386 CAD655386 BQH655386 BGL655386 AWP655386 AMT655386 ACX655386 TB655386 JF655386 J655386 WVR589850 WLV589850 WBZ589850 VSD589850 VIH589850 UYL589850 UOP589850 UET589850 TUX589850 TLB589850 TBF589850 SRJ589850 SHN589850 RXR589850 RNV589850 RDZ589850 QUD589850 QKH589850 QAL589850 PQP589850 PGT589850 OWX589850 ONB589850 ODF589850 NTJ589850 NJN589850 MZR589850 MPV589850 MFZ589850 LWD589850 LMH589850 LCL589850 KSP589850 KIT589850 JYX589850 JPB589850 JFF589850 IVJ589850 ILN589850 IBR589850 HRV589850 HHZ589850 GYD589850 GOH589850 GEL589850 FUP589850 FKT589850 FAX589850 ERB589850 EHF589850 DXJ589850 DNN589850 DDR589850 CTV589850 CJZ589850 CAD589850 BQH589850 BGL589850 AWP589850 AMT589850 ACX589850 TB589850 JF589850 J589850 WVR524314 WLV524314 WBZ524314 VSD524314 VIH524314 UYL524314 UOP524314 UET524314 TUX524314 TLB524314 TBF524314 SRJ524314 SHN524314 RXR524314 RNV524314 RDZ524314 QUD524314 QKH524314 QAL524314 PQP524314 PGT524314 OWX524314 ONB524314 ODF524314 NTJ524314 NJN524314 MZR524314 MPV524314 MFZ524314 LWD524314 LMH524314 LCL524314 KSP524314 KIT524314 JYX524314 JPB524314 JFF524314 IVJ524314 ILN524314 IBR524314 HRV524314 HHZ524314 GYD524314 GOH524314 GEL524314 FUP524314 FKT524314 FAX524314 ERB524314 EHF524314 DXJ524314 DNN524314 DDR524314 CTV524314 CJZ524314 CAD524314 BQH524314 BGL524314 AWP524314 AMT524314 ACX524314 TB524314 JF524314 J524314 WVR458778 WLV458778 WBZ458778 VSD458778 VIH458778 UYL458778 UOP458778 UET458778 TUX458778 TLB458778 TBF458778 SRJ458778 SHN458778 RXR458778 RNV458778 RDZ458778 QUD458778 QKH458778 QAL458778 PQP458778 PGT458778 OWX458778 ONB458778 ODF458778 NTJ458778 NJN458778 MZR458778 MPV458778 MFZ458778 LWD458778 LMH458778 LCL458778 KSP458778 KIT458778 JYX458778 JPB458778 JFF458778 IVJ458778 ILN458778 IBR458778 HRV458778 HHZ458778 GYD458778 GOH458778 GEL458778 FUP458778 FKT458778 FAX458778 ERB458778 EHF458778 DXJ458778 DNN458778 DDR458778 CTV458778 CJZ458778 CAD458778 BQH458778 BGL458778 AWP458778 AMT458778 ACX458778 TB458778 JF458778 J458778 WVR393242 WLV393242 WBZ393242 VSD393242 VIH393242 UYL393242 UOP393242 UET393242 TUX393242 TLB393242 TBF393242 SRJ393242 SHN393242 RXR393242 RNV393242 RDZ393242 QUD393242 QKH393242 QAL393242 PQP393242 PGT393242 OWX393242 ONB393242 ODF393242 NTJ393242 NJN393242 MZR393242 MPV393242 MFZ393242 LWD393242 LMH393242 LCL393242 KSP393242 KIT393242 JYX393242 JPB393242 JFF393242 IVJ393242 ILN393242 IBR393242 HRV393242 HHZ393242 GYD393242 GOH393242 GEL393242 FUP393242 FKT393242 FAX393242 ERB393242 EHF393242 DXJ393242 DNN393242 DDR393242 CTV393242 CJZ393242 CAD393242 BQH393242 BGL393242 AWP393242 AMT393242 ACX393242 TB393242 JF393242 J393242 WVR327706 WLV327706 WBZ327706 VSD327706 VIH327706 UYL327706 UOP327706 UET327706 TUX327706 TLB327706 TBF327706 SRJ327706 SHN327706 RXR327706 RNV327706 RDZ327706 QUD327706 QKH327706 QAL327706 PQP327706 PGT327706 OWX327706 ONB327706 ODF327706 NTJ327706 NJN327706 MZR327706 MPV327706 MFZ327706 LWD327706 LMH327706 LCL327706 KSP327706 KIT327706 JYX327706 JPB327706 JFF327706 IVJ327706 ILN327706 IBR327706 HRV327706 HHZ327706 GYD327706 GOH327706 GEL327706 FUP327706 FKT327706 FAX327706 ERB327706 EHF327706 DXJ327706 DNN327706 DDR327706 CTV327706 CJZ327706 CAD327706 BQH327706 BGL327706 AWP327706 AMT327706 ACX327706 TB327706 JF327706 J327706 WVR262170 WLV262170 WBZ262170 VSD262170 VIH262170 UYL262170 UOP262170 UET262170 TUX262170 TLB262170 TBF262170 SRJ262170 SHN262170 RXR262170 RNV262170 RDZ262170 QUD262170 QKH262170 QAL262170 PQP262170 PGT262170 OWX262170 ONB262170 ODF262170 NTJ262170 NJN262170 MZR262170 MPV262170 MFZ262170 LWD262170 LMH262170 LCL262170 KSP262170 KIT262170 JYX262170 JPB262170 JFF262170 IVJ262170 ILN262170 IBR262170 HRV262170 HHZ262170 GYD262170 GOH262170 GEL262170 FUP262170 FKT262170 FAX262170 ERB262170 EHF262170 DXJ262170 DNN262170 DDR262170 CTV262170 CJZ262170 CAD262170 BQH262170 BGL262170 AWP262170 AMT262170 ACX262170 TB262170 JF262170 J262170 WVR196634 WLV196634 WBZ196634 VSD196634 VIH196634 UYL196634 UOP196634 UET196634 TUX196634 TLB196634 TBF196634 SRJ196634 SHN196634 RXR196634 RNV196634 RDZ196634 QUD196634 QKH196634 QAL196634 PQP196634 PGT196634 OWX196634 ONB196634 ODF196634 NTJ196634 NJN196634 MZR196634 MPV196634 MFZ196634 LWD196634 LMH196634 LCL196634 KSP196634 KIT196634 JYX196634 JPB196634 JFF196634 IVJ196634 ILN196634 IBR196634 HRV196634 HHZ196634 GYD196634 GOH196634 GEL196634 FUP196634 FKT196634 FAX196634 ERB196634 EHF196634 DXJ196634 DNN196634 DDR196634 CTV196634 CJZ196634 CAD196634 BQH196634 BGL196634 AWP196634 AMT196634 ACX196634 TB196634 JF196634 J196634 WVR131098 WLV131098 WBZ131098 VSD131098 VIH131098 UYL131098 UOP131098 UET131098 TUX131098 TLB131098 TBF131098 SRJ131098 SHN131098 RXR131098 RNV131098 RDZ131098 QUD131098 QKH131098 QAL131098 PQP131098 PGT131098 OWX131098 ONB131098 ODF131098 NTJ131098 NJN131098 MZR131098 MPV131098 MFZ131098 LWD131098 LMH131098 LCL131098 KSP131098 KIT131098 JYX131098 JPB131098 JFF131098 IVJ131098 ILN131098 IBR131098 HRV131098 HHZ131098 GYD131098 GOH131098 GEL131098 FUP131098 FKT131098 FAX131098 ERB131098 EHF131098 DXJ131098 DNN131098 DDR131098 CTV131098 CJZ131098 CAD131098 BQH131098 BGL131098 AWP131098 AMT131098 ACX131098 TB131098 JF131098 J131098 WVR65562 WLV65562 WBZ65562 VSD65562 VIH65562 UYL65562 UOP65562 UET65562 TUX65562 TLB65562 TBF65562 SRJ65562 SHN65562 RXR65562 RNV65562 RDZ65562 QUD65562 QKH65562 QAL65562 PQP65562 PGT65562 OWX65562 ONB65562 ODF65562 NTJ65562 NJN65562 MZR65562 MPV65562 MFZ65562 LWD65562 LMH65562 LCL65562 KSP65562 KIT65562 JYX65562 JPB65562 JFF65562 IVJ65562 ILN65562 IBR65562 HRV65562 HHZ65562 GYD65562 GOH65562 GEL65562 FUP65562 FKT65562 FAX65562 ERB65562 EHF65562 DXJ65562 DNN65562 DDR65562 CTV65562 CJZ65562 CAD65562 BQH65562 BGL65562 AWP65562 AMT65562 ACX65562 TB65562 JF65562 J65562 WVR26 WLV26 WBZ26 VSD26 VIH26 UYL26 UOP26 UET26 TUX26 TLB26 TBF26 SRJ26 SHN26 RXR26 RNV26 RDZ26 QUD26 QKH26 QAL26 PQP26 PGT26 OWX26 ONB26 ODF26 NTJ26 NJN26 MZR26 MPV26 MFZ26 LWD26 LMH26 LCL26 KSP26 KIT26 JYX26 JPB26 JFF26 IVJ26 ILN26 IBR26 HRV26 HHZ26 GYD26 GOH26 GEL26 FUP26 FKT26 FAX26 ERB26 EHF26 DXJ26 DNN26 DDR26 CTV26 CJZ26 CAD26 BQH26 BGL26 AWP26 AMT26 ACX26 TB26 JF26 J26 WVR983050 WLV983050 WBZ983050 VSD983050 VIH983050 UYL983050 UOP983050 UET983050 TUX983050 TLB983050 TBF983050 SRJ983050 SHN983050 RXR983050 RNV983050 RDZ983050 QUD983050 QKH983050 QAL983050 PQP983050 PGT983050 OWX983050 ONB983050 ODF983050 NTJ983050 NJN983050 MZR983050 MPV983050 MFZ983050 LWD983050 LMH983050 LCL983050 KSP983050 KIT983050 JYX983050 JPB983050 JFF983050 IVJ983050 ILN983050 IBR983050 HRV983050 HHZ983050 GYD983050 GOH983050 GEL983050 FUP983050 FKT983050 FAX983050 ERB983050 EHF983050 DXJ983050 DNN983050 DDR983050 CTV983050 CJZ983050 CAD983050 BQH983050 BGL983050 AWP983050 AMT983050 ACX983050 TB983050 JF983050 J983050 WVR917514 WLV917514 WBZ917514 VSD917514 VIH917514 UYL917514 UOP917514 UET917514 TUX917514 TLB917514 TBF917514 SRJ917514 SHN917514 RXR917514 RNV917514 RDZ917514 QUD917514 QKH917514 QAL917514 PQP917514 PGT917514 OWX917514 ONB917514 ODF917514 NTJ917514 NJN917514 MZR917514 MPV917514 MFZ917514 LWD917514 LMH917514 LCL917514 KSP917514 KIT917514 JYX917514 JPB917514 JFF917514 IVJ917514 ILN917514 IBR917514 HRV917514 HHZ917514 GYD917514 GOH917514 GEL917514 FUP917514 FKT917514 FAX917514 ERB917514 EHF917514 DXJ917514 DNN917514 DDR917514 CTV917514 CJZ917514 CAD917514 BQH917514 BGL917514 AWP917514 AMT917514 ACX917514 TB917514 JF917514 J917514 WVR851978 WLV851978 WBZ851978 VSD851978 VIH851978 UYL851978 UOP851978 UET851978 TUX851978 TLB851978 TBF851978 SRJ851978 SHN851978 RXR851978 RNV851978 RDZ851978 QUD851978 QKH851978 QAL851978 PQP851978 PGT851978 OWX851978 ONB851978 ODF851978 NTJ851978 NJN851978 MZR851978 MPV851978 MFZ851978 LWD851978 LMH851978 LCL851978 KSP851978 KIT851978 JYX851978 JPB851978 JFF851978 IVJ851978 ILN851978 IBR851978 HRV851978 HHZ851978 GYD851978 GOH851978 GEL851978 FUP851978 FKT851978 FAX851978 ERB851978 EHF851978 DXJ851978 DNN851978 DDR851978 CTV851978 CJZ851978 CAD851978 BQH851978 BGL851978 AWP851978 AMT851978 ACX851978 TB851978 JF851978 J851978 WVR786442 WLV786442 WBZ786442 VSD786442 VIH786442 UYL786442 UOP786442 UET786442 TUX786442 TLB786442 TBF786442 SRJ786442 SHN786442 RXR786442 RNV786442 RDZ786442 QUD786442 QKH786442 QAL786442 PQP786442 PGT786442 OWX786442 ONB786442 ODF786442 NTJ786442 NJN786442 MZR786442 MPV786442 MFZ786442 LWD786442 LMH786442 LCL786442 KSP786442 KIT786442 JYX786442 JPB786442 JFF786442 IVJ786442 ILN786442 IBR786442 HRV786442 HHZ786442 GYD786442 GOH786442 GEL786442 FUP786442 FKT786442 FAX786442 ERB786442 EHF786442 DXJ786442 DNN786442 DDR786442 CTV786442 CJZ786442 CAD786442 BQH786442 BGL786442 AWP786442 AMT786442 ACX786442 TB786442 JF786442 J786442 WVR720906 WLV720906 WBZ720906 VSD720906 VIH720906 UYL720906 UOP720906 UET720906 TUX720906 TLB720906 TBF720906 SRJ720906 SHN720906 RXR720906 RNV720906 RDZ720906 QUD720906 QKH720906 QAL720906 PQP720906 PGT720906 OWX720906 ONB720906 ODF720906 NTJ720906 NJN720906 MZR720906 MPV720906 MFZ720906 LWD720906 LMH720906 LCL720906 KSP720906 KIT720906 JYX720906 JPB720906 JFF720906 IVJ720906 ILN720906 IBR720906 HRV720906 HHZ720906 GYD720906 GOH720906 GEL720906 FUP720906 FKT720906 FAX720906 ERB720906 EHF720906 DXJ720906 DNN720906 DDR720906 CTV720906 CJZ720906 CAD720906 BQH720906 BGL720906 AWP720906 AMT720906 ACX720906 TB720906 JF720906 J720906 WVR655370 WLV655370 WBZ655370 VSD655370 VIH655370 UYL655370 UOP655370 UET655370 TUX655370 TLB655370 TBF655370 SRJ655370 SHN655370 RXR655370 RNV655370 RDZ655370 QUD655370 QKH655370 QAL655370 PQP655370 PGT655370 OWX655370 ONB655370 ODF655370 NTJ655370 NJN655370 MZR655370 MPV655370 MFZ655370 LWD655370 LMH655370 LCL655370 KSP655370 KIT655370 JYX655370 JPB655370 JFF655370 IVJ655370 ILN655370 IBR655370 HRV655370 HHZ655370 GYD655370 GOH655370 GEL655370 FUP655370 FKT655370 FAX655370 ERB655370 EHF655370 DXJ655370 DNN655370 DDR655370 CTV655370 CJZ655370 CAD655370 BQH655370 BGL655370 AWP655370 AMT655370 ACX655370 TB655370 JF655370 J655370 WVR589834 WLV589834 WBZ589834 VSD589834 VIH589834 UYL589834 UOP589834 UET589834 TUX589834 TLB589834 TBF589834 SRJ589834 SHN589834 RXR589834 RNV589834 RDZ589834 QUD589834 QKH589834 QAL589834 PQP589834 PGT589834 OWX589834 ONB589834 ODF589834 NTJ589834 NJN589834 MZR589834 MPV589834 MFZ589834 LWD589834 LMH589834 LCL589834 KSP589834 KIT589834 JYX589834 JPB589834 JFF589834 IVJ589834 ILN589834 IBR589834 HRV589834 HHZ589834 GYD589834 GOH589834 GEL589834 FUP589834 FKT589834 FAX589834 ERB589834 EHF589834 DXJ589834 DNN589834 DDR589834 CTV589834 CJZ589834 CAD589834 BQH589834 BGL589834 AWP589834 AMT589834 ACX589834 TB589834 JF589834 J589834 WVR524298 WLV524298 WBZ524298 VSD524298 VIH524298 UYL524298 UOP524298 UET524298 TUX524298 TLB524298 TBF524298 SRJ524298 SHN524298 RXR524298 RNV524298 RDZ524298 QUD524298 QKH524298 QAL524298 PQP524298 PGT524298 OWX524298 ONB524298 ODF524298 NTJ524298 NJN524298 MZR524298 MPV524298 MFZ524298 LWD524298 LMH524298 LCL524298 KSP524298 KIT524298 JYX524298 JPB524298 JFF524298 IVJ524298 ILN524298 IBR524298 HRV524298 HHZ524298 GYD524298 GOH524298 GEL524298 FUP524298 FKT524298 FAX524298 ERB524298 EHF524298 DXJ524298 DNN524298 DDR524298 CTV524298 CJZ524298 CAD524298 BQH524298 BGL524298 AWP524298 AMT524298 ACX524298 TB524298 JF524298 J524298 WVR458762 WLV458762 WBZ458762 VSD458762 VIH458762 UYL458762 UOP458762 UET458762 TUX458762 TLB458762 TBF458762 SRJ458762 SHN458762 RXR458762 RNV458762 RDZ458762 QUD458762 QKH458762 QAL458762 PQP458762 PGT458762 OWX458762 ONB458762 ODF458762 NTJ458762 NJN458762 MZR458762 MPV458762 MFZ458762 LWD458762 LMH458762 LCL458762 KSP458762 KIT458762 JYX458762 JPB458762 JFF458762 IVJ458762 ILN458762 IBR458762 HRV458762 HHZ458762 GYD458762 GOH458762 GEL458762 FUP458762 FKT458762 FAX458762 ERB458762 EHF458762 DXJ458762 DNN458762 DDR458762 CTV458762 CJZ458762 CAD458762 BQH458762 BGL458762 AWP458762 AMT458762 ACX458762 TB458762 JF458762 J458762 WVR393226 WLV393226 WBZ393226 VSD393226 VIH393226 UYL393226 UOP393226 UET393226 TUX393226 TLB393226 TBF393226 SRJ393226 SHN393226 RXR393226 RNV393226 RDZ393226 QUD393226 QKH393226 QAL393226 PQP393226 PGT393226 OWX393226 ONB393226 ODF393226 NTJ393226 NJN393226 MZR393226 MPV393226 MFZ393226 LWD393226 LMH393226 LCL393226 KSP393226 KIT393226 JYX393226 JPB393226 JFF393226 IVJ393226 ILN393226 IBR393226 HRV393226 HHZ393226 GYD393226 GOH393226 GEL393226 FUP393226 FKT393226 FAX393226 ERB393226 EHF393226 DXJ393226 DNN393226 DDR393226 CTV393226 CJZ393226 CAD393226 BQH393226 BGL393226 AWP393226 AMT393226 ACX393226 TB393226 JF393226 J393226 WVR327690 WLV327690 WBZ327690 VSD327690 VIH327690 UYL327690 UOP327690 UET327690 TUX327690 TLB327690 TBF327690 SRJ327690 SHN327690 RXR327690 RNV327690 RDZ327690 QUD327690 QKH327690 QAL327690 PQP327690 PGT327690 OWX327690 ONB327690 ODF327690 NTJ327690 NJN327690 MZR327690 MPV327690 MFZ327690 LWD327690 LMH327690 LCL327690 KSP327690 KIT327690 JYX327690 JPB327690 JFF327690 IVJ327690 ILN327690 IBR327690 HRV327690 HHZ327690 GYD327690 GOH327690 GEL327690 FUP327690 FKT327690 FAX327690 ERB327690 EHF327690 DXJ327690 DNN327690 DDR327690 CTV327690 CJZ327690 CAD327690 BQH327690 BGL327690 AWP327690 AMT327690 ACX327690 TB327690 JF327690 J327690 WVR262154 WLV262154 WBZ262154 VSD262154 VIH262154 UYL262154 UOP262154 UET262154 TUX262154 TLB262154 TBF262154 SRJ262154 SHN262154 RXR262154 RNV262154 RDZ262154 QUD262154 QKH262154 QAL262154 PQP262154 PGT262154 OWX262154 ONB262154 ODF262154 NTJ262154 NJN262154 MZR262154 MPV262154 MFZ262154 LWD262154 LMH262154 LCL262154 KSP262154 KIT262154 JYX262154 JPB262154 JFF262154 IVJ262154 ILN262154 IBR262154 HRV262154 HHZ262154 GYD262154 GOH262154 GEL262154 FUP262154 FKT262154 FAX262154 ERB262154 EHF262154 DXJ262154 DNN262154 DDR262154 CTV262154 CJZ262154 CAD262154 BQH262154 BGL262154 AWP262154 AMT262154 ACX262154 TB262154 JF262154 J262154 WVR196618 WLV196618 WBZ196618 VSD196618 VIH196618 UYL196618 UOP196618 UET196618 TUX196618 TLB196618 TBF196618 SRJ196618 SHN196618 RXR196618 RNV196618 RDZ196618 QUD196618 QKH196618 QAL196618 PQP196618 PGT196618 OWX196618 ONB196618 ODF196618 NTJ196618 NJN196618 MZR196618 MPV196618 MFZ196618 LWD196618 LMH196618 LCL196618 KSP196618 KIT196618 JYX196618 JPB196618 JFF196618 IVJ196618 ILN196618 IBR196618 HRV196618 HHZ196618 GYD196618 GOH196618 GEL196618 FUP196618 FKT196618 FAX196618 ERB196618 EHF196618 DXJ196618 DNN196618 DDR196618 CTV196618 CJZ196618 CAD196618 BQH196618 BGL196618 AWP196618 AMT196618 ACX196618 TB196618 JF196618 J196618 WVR131082 WLV131082 WBZ131082 VSD131082 VIH131082 UYL131082 UOP131082 UET131082 TUX131082 TLB131082 TBF131082 SRJ131082 SHN131082 RXR131082 RNV131082 RDZ131082 QUD131082 QKH131082 QAL131082 PQP131082 PGT131082 OWX131082 ONB131082 ODF131082 NTJ131082 NJN131082 MZR131082 MPV131082 MFZ131082 LWD131082 LMH131082 LCL131082 KSP131082 KIT131082 JYX131082 JPB131082 JFF131082 IVJ131082 ILN131082 IBR131082 HRV131082 HHZ131082 GYD131082 GOH131082 GEL131082 FUP131082 FKT131082 FAX131082 ERB131082 EHF131082 DXJ131082 DNN131082 DDR131082 CTV131082 CJZ131082 CAD131082 BQH131082 BGL131082 AWP131082 AMT131082 ACX131082 TB131082 JF131082 J131082 WVR65546 WLV65546 WBZ65546 VSD65546 VIH65546 UYL65546 UOP65546 UET65546 TUX65546 TLB65546 TBF65546 SRJ65546 SHN65546 RXR65546 RNV65546 RDZ65546 QUD65546 QKH65546 QAL65546 PQP65546 PGT65546 OWX65546 ONB65546 ODF65546 NTJ65546 NJN65546 MZR65546 MPV65546 MFZ65546 LWD65546 LMH65546 LCL65546 KSP65546 KIT65546 JYX65546 JPB65546 JFF65546 IVJ65546 ILN65546 IBR65546 HRV65546 HHZ65546 GYD65546 GOH65546 GEL65546 FUP65546 FKT65546 FAX65546 ERB65546 EHF65546 DXJ65546 DNN65546 DDR65546 CTV65546 CJZ65546 CAD65546 BQH65546 BGL65546 AWP65546 AMT65546 ACX65546 TB65546 JF65546 J65546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J10 WVT983078 WLX983078 WCB983078 VSF983078 VIJ983078 UYN983078 UOR983078 UEV983078 TUZ983078 TLD983078 TBH983078 SRL983078 SHP983078 RXT983078 RNX983078 REB983078 QUF983078 QKJ983078 QAN983078 PQR983078 PGV983078 OWZ983078 OND983078 ODH983078 NTL983078 NJP983078 MZT983078 MPX983078 MGB983078 LWF983078 LMJ983078 LCN983078 KSR983078 KIV983078 JYZ983078 JPD983078 JFH983078 IVL983078 ILP983078 IBT983078 HRX983078 HIB983078 GYF983078 GOJ983078 GEN983078 FUR983078 FKV983078 FAZ983078 ERD983078 EHH983078 DXL983078 DNP983078 DDT983078 CTX983078 CKB983078 CAF983078 BQJ983078 BGN983078 AWR983078 AMV983078 ACZ983078 TD983078 JH983078 L983078 WVT917542 WLX917542 WCB917542 VSF917542 VIJ917542 UYN917542 UOR917542 UEV917542 TUZ917542 TLD917542 TBH917542 SRL917542 SHP917542 RXT917542 RNX917542 REB917542 QUF917542 QKJ917542 QAN917542 PQR917542 PGV917542 OWZ917542 OND917542 ODH917542 NTL917542 NJP917542 MZT917542 MPX917542 MGB917542 LWF917542 LMJ917542 LCN917542 KSR917542 KIV917542 JYZ917542 JPD917542 JFH917542 IVL917542 ILP917542 IBT917542 HRX917542 HIB917542 GYF917542 GOJ917542 GEN917542 FUR917542 FKV917542 FAZ917542 ERD917542 EHH917542 DXL917542 DNP917542 DDT917542 CTX917542 CKB917542 CAF917542 BQJ917542 BGN917542 AWR917542 AMV917542 ACZ917542 TD917542 JH917542 L917542 WVT852006 WLX852006 WCB852006 VSF852006 VIJ852006 UYN852006 UOR852006 UEV852006 TUZ852006 TLD852006 TBH852006 SRL852006 SHP852006 RXT852006 RNX852006 REB852006 QUF852006 QKJ852006 QAN852006 PQR852006 PGV852006 OWZ852006 OND852006 ODH852006 NTL852006 NJP852006 MZT852006 MPX852006 MGB852006 LWF852006 LMJ852006 LCN852006 KSR852006 KIV852006 JYZ852006 JPD852006 JFH852006 IVL852006 ILP852006 IBT852006 HRX852006 HIB852006 GYF852006 GOJ852006 GEN852006 FUR852006 FKV852006 FAZ852006 ERD852006 EHH852006 DXL852006 DNP852006 DDT852006 CTX852006 CKB852006 CAF852006 BQJ852006 BGN852006 AWR852006 AMV852006 ACZ852006 TD852006 JH852006 L852006 WVT786470 WLX786470 WCB786470 VSF786470 VIJ786470 UYN786470 UOR786470 UEV786470 TUZ786470 TLD786470 TBH786470 SRL786470 SHP786470 RXT786470 RNX786470 REB786470 QUF786470 QKJ786470 QAN786470 PQR786470 PGV786470 OWZ786470 OND786470 ODH786470 NTL786470 NJP786470 MZT786470 MPX786470 MGB786470 LWF786470 LMJ786470 LCN786470 KSR786470 KIV786470 JYZ786470 JPD786470 JFH786470 IVL786470 ILP786470 IBT786470 HRX786470 HIB786470 GYF786470 GOJ786470 GEN786470 FUR786470 FKV786470 FAZ786470 ERD786470 EHH786470 DXL786470 DNP786470 DDT786470 CTX786470 CKB786470 CAF786470 BQJ786470 BGN786470 AWR786470 AMV786470 ACZ786470 TD786470 JH786470 L786470 WVT720934 WLX720934 WCB720934 VSF720934 VIJ720934 UYN720934 UOR720934 UEV720934 TUZ720934 TLD720934 TBH720934 SRL720934 SHP720934 RXT720934 RNX720934 REB720934 QUF720934 QKJ720934 QAN720934 PQR720934 PGV720934 OWZ720934 OND720934 ODH720934 NTL720934 NJP720934 MZT720934 MPX720934 MGB720934 LWF720934 LMJ720934 LCN720934 KSR720934 KIV720934 JYZ720934 JPD720934 JFH720934 IVL720934 ILP720934 IBT720934 HRX720934 HIB720934 GYF720934 GOJ720934 GEN720934 FUR720934 FKV720934 FAZ720934 ERD720934 EHH720934 DXL720934 DNP720934 DDT720934 CTX720934 CKB720934 CAF720934 BQJ720934 BGN720934 AWR720934 AMV720934 ACZ720934 TD720934 JH720934 L720934 WVT655398 WLX655398 WCB655398 VSF655398 VIJ655398 UYN655398 UOR655398 UEV655398 TUZ655398 TLD655398 TBH655398 SRL655398 SHP655398 RXT655398 RNX655398 REB655398 QUF655398 QKJ655398 QAN655398 PQR655398 PGV655398 OWZ655398 OND655398 ODH655398 NTL655398 NJP655398 MZT655398 MPX655398 MGB655398 LWF655398 LMJ655398 LCN655398 KSR655398 KIV655398 JYZ655398 JPD655398 JFH655398 IVL655398 ILP655398 IBT655398 HRX655398 HIB655398 GYF655398 GOJ655398 GEN655398 FUR655398 FKV655398 FAZ655398 ERD655398 EHH655398 DXL655398 DNP655398 DDT655398 CTX655398 CKB655398 CAF655398 BQJ655398 BGN655398 AWR655398 AMV655398 ACZ655398 TD655398 JH655398 L655398 WVT589862 WLX589862 WCB589862 VSF589862 VIJ589862 UYN589862 UOR589862 UEV589862 TUZ589862 TLD589862 TBH589862 SRL589862 SHP589862 RXT589862 RNX589862 REB589862 QUF589862 QKJ589862 QAN589862 PQR589862 PGV589862 OWZ589862 OND589862 ODH589862 NTL589862 NJP589862 MZT589862 MPX589862 MGB589862 LWF589862 LMJ589862 LCN589862 KSR589862 KIV589862 JYZ589862 JPD589862 JFH589862 IVL589862 ILP589862 IBT589862 HRX589862 HIB589862 GYF589862 GOJ589862 GEN589862 FUR589862 FKV589862 FAZ589862 ERD589862 EHH589862 DXL589862 DNP589862 DDT589862 CTX589862 CKB589862 CAF589862 BQJ589862 BGN589862 AWR589862 AMV589862 ACZ589862 TD589862 JH589862 L589862 WVT524326 WLX524326 WCB524326 VSF524326 VIJ524326 UYN524326 UOR524326 UEV524326 TUZ524326 TLD524326 TBH524326 SRL524326 SHP524326 RXT524326 RNX524326 REB524326 QUF524326 QKJ524326 QAN524326 PQR524326 PGV524326 OWZ524326 OND524326 ODH524326 NTL524326 NJP524326 MZT524326 MPX524326 MGB524326 LWF524326 LMJ524326 LCN524326 KSR524326 KIV524326 JYZ524326 JPD524326 JFH524326 IVL524326 ILP524326 IBT524326 HRX524326 HIB524326 GYF524326 GOJ524326 GEN524326 FUR524326 FKV524326 FAZ524326 ERD524326 EHH524326 DXL524326 DNP524326 DDT524326 CTX524326 CKB524326 CAF524326 BQJ524326 BGN524326 AWR524326 AMV524326 ACZ524326 TD524326 JH524326 L524326 WVT458790 WLX458790 WCB458790 VSF458790 VIJ458790 UYN458790 UOR458790 UEV458790 TUZ458790 TLD458790 TBH458790 SRL458790 SHP458790 RXT458790 RNX458790 REB458790 QUF458790 QKJ458790 QAN458790 PQR458790 PGV458790 OWZ458790 OND458790 ODH458790 NTL458790 NJP458790 MZT458790 MPX458790 MGB458790 LWF458790 LMJ458790 LCN458790 KSR458790 KIV458790 JYZ458790 JPD458790 JFH458790 IVL458790 ILP458790 IBT458790 HRX458790 HIB458790 GYF458790 GOJ458790 GEN458790 FUR458790 FKV458790 FAZ458790 ERD458790 EHH458790 DXL458790 DNP458790 DDT458790 CTX458790 CKB458790 CAF458790 BQJ458790 BGN458790 AWR458790 AMV458790 ACZ458790 TD458790 JH458790 L458790 WVT393254 WLX393254 WCB393254 VSF393254 VIJ393254 UYN393254 UOR393254 UEV393254 TUZ393254 TLD393254 TBH393254 SRL393254 SHP393254 RXT393254 RNX393254 REB393254 QUF393254 QKJ393254 QAN393254 PQR393254 PGV393254 OWZ393254 OND393254 ODH393254 NTL393254 NJP393254 MZT393254 MPX393254 MGB393254 LWF393254 LMJ393254 LCN393254 KSR393254 KIV393254 JYZ393254 JPD393254 JFH393254 IVL393254 ILP393254 IBT393254 HRX393254 HIB393254 GYF393254 GOJ393254 GEN393254 FUR393254 FKV393254 FAZ393254 ERD393254 EHH393254 DXL393254 DNP393254 DDT393254 CTX393254 CKB393254 CAF393254 BQJ393254 BGN393254 AWR393254 AMV393254 ACZ393254 TD393254 JH393254 L393254 WVT327718 WLX327718 WCB327718 VSF327718 VIJ327718 UYN327718 UOR327718 UEV327718 TUZ327718 TLD327718 TBH327718 SRL327718 SHP327718 RXT327718 RNX327718 REB327718 QUF327718 QKJ327718 QAN327718 PQR327718 PGV327718 OWZ327718 OND327718 ODH327718 NTL327718 NJP327718 MZT327718 MPX327718 MGB327718 LWF327718 LMJ327718 LCN327718 KSR327718 KIV327718 JYZ327718 JPD327718 JFH327718 IVL327718 ILP327718 IBT327718 HRX327718 HIB327718 GYF327718 GOJ327718 GEN327718 FUR327718 FKV327718 FAZ327718 ERD327718 EHH327718 DXL327718 DNP327718 DDT327718 CTX327718 CKB327718 CAF327718 BQJ327718 BGN327718 AWR327718 AMV327718 ACZ327718 TD327718 JH327718 L327718 WVT262182 WLX262182 WCB262182 VSF262182 VIJ262182 UYN262182 UOR262182 UEV262182 TUZ262182 TLD262182 TBH262182 SRL262182 SHP262182 RXT262182 RNX262182 REB262182 QUF262182 QKJ262182 QAN262182 PQR262182 PGV262182 OWZ262182 OND262182 ODH262182 NTL262182 NJP262182 MZT262182 MPX262182 MGB262182 LWF262182 LMJ262182 LCN262182 KSR262182 KIV262182 JYZ262182 JPD262182 JFH262182 IVL262182 ILP262182 IBT262182 HRX262182 HIB262182 GYF262182 GOJ262182 GEN262182 FUR262182 FKV262182 FAZ262182 ERD262182 EHH262182 DXL262182 DNP262182 DDT262182 CTX262182 CKB262182 CAF262182 BQJ262182 BGN262182 AWR262182 AMV262182 ACZ262182 TD262182 JH262182 L262182 WVT196646 WLX196646 WCB196646 VSF196646 VIJ196646 UYN196646 UOR196646 UEV196646 TUZ196646 TLD196646 TBH196646 SRL196646 SHP196646 RXT196646 RNX196646 REB196646 QUF196646 QKJ196646 QAN196646 PQR196646 PGV196646 OWZ196646 OND196646 ODH196646 NTL196646 NJP196646 MZT196646 MPX196646 MGB196646 LWF196646 LMJ196646 LCN196646 KSR196646 KIV196646 JYZ196646 JPD196646 JFH196646 IVL196646 ILP196646 IBT196646 HRX196646 HIB196646 GYF196646 GOJ196646 GEN196646 FUR196646 FKV196646 FAZ196646 ERD196646 EHH196646 DXL196646 DNP196646 DDT196646 CTX196646 CKB196646 CAF196646 BQJ196646 BGN196646 AWR196646 AMV196646 ACZ196646 TD196646 JH196646 L196646 WVT131110 WLX131110 WCB131110 VSF131110 VIJ131110 UYN131110 UOR131110 UEV131110 TUZ131110 TLD131110 TBH131110 SRL131110 SHP131110 RXT131110 RNX131110 REB131110 QUF131110 QKJ131110 QAN131110 PQR131110 PGV131110 OWZ131110 OND131110 ODH131110 NTL131110 NJP131110 MZT131110 MPX131110 MGB131110 LWF131110 LMJ131110 LCN131110 KSR131110 KIV131110 JYZ131110 JPD131110 JFH131110 IVL131110 ILP131110 IBT131110 HRX131110 HIB131110 GYF131110 GOJ131110 GEN131110 FUR131110 FKV131110 FAZ131110 ERD131110 EHH131110 DXL131110 DNP131110 DDT131110 CTX131110 CKB131110 CAF131110 BQJ131110 BGN131110 AWR131110 AMV131110 ACZ131110 TD131110 JH131110 L131110 WVT65574 WLX65574 WCB65574 VSF65574 VIJ65574 UYN65574 UOR65574 UEV65574 TUZ65574 TLD65574 TBH65574 SRL65574 SHP65574 RXT65574 RNX65574 REB65574 QUF65574 QKJ65574 QAN65574 PQR65574 PGV65574 OWZ65574 OND65574 ODH65574 NTL65574 NJP65574 MZT65574 MPX65574 MGB65574 LWF65574 LMJ65574 LCN65574 KSR65574 KIV65574 JYZ65574 JPD65574 JFH65574 IVL65574 ILP65574 IBT65574 HRX65574 HIB65574 GYF65574 GOJ65574 GEN65574 FUR65574 FKV65574 FAZ65574 ERD65574 EHH65574 DXL65574 DNP65574 DDT65574 CTX65574 CKB65574 CAF65574 BQJ65574 BGN65574 AWR65574 AMV65574 ACZ65574 TD65574 JH65574 L65574 WVT38 WLX38 WCB38 VSF38 VIJ38 UYN38 UOR38 UEV38 TUZ38 TLD38 TBH38 SRL38 SHP38 RXT38 RNX38 REB38 QUF38 QKJ38 QAN38 PQR38 PGV38 OWZ38 OND38 ODH38 NTL38 NJP38 MZT38 MPX38 MGB38 LWF38 LMJ38 LCN38 KSR38 KIV38 JYZ38 JPD38 JFH38 IVL38 ILP38 IBT38 HRX38 HIB38 GYF38 GOJ38 GEN38 FUR38 FKV38 FAZ38 ERD38 EHH38 DXL38 DNP38 DDT38 CTX38 CKB38 CAF38 BQJ38 BGN38 AWR38 AMV38 ACZ38 TD38 JH38 L38 WVR983074 WLV983074 WBZ983074 VSD983074 VIH983074 UYL983074 UOP983074 UET983074 TUX983074 TLB983074 TBF983074 SRJ983074 SHN983074 RXR983074 RNV983074 RDZ983074 QUD983074 QKH983074 QAL983074 PQP983074 PGT983074 OWX983074 ONB983074 ODF983074 NTJ983074 NJN983074 MZR983074 MPV983074 MFZ983074 LWD983074 LMH983074 LCL983074 KSP983074 KIT983074 JYX983074 JPB983074 JFF983074 IVJ983074 ILN983074 IBR983074 HRV983074 HHZ983074 GYD983074 GOH983074 GEL983074 FUP983074 FKT983074 FAX983074 ERB983074 EHF983074 DXJ983074 DNN983074 DDR983074 CTV983074 CJZ983074 CAD983074 BQH983074 BGL983074 AWP983074 AMT983074 ACX983074 TB983074 JF983074 J983074 WVR917538 WLV917538 WBZ917538 VSD917538 VIH917538 UYL917538 UOP917538 UET917538 TUX917538 TLB917538 TBF917538 SRJ917538 SHN917538 RXR917538 RNV917538 RDZ917538 QUD917538 QKH917538 QAL917538 PQP917538 PGT917538 OWX917538 ONB917538 ODF917538 NTJ917538 NJN917538 MZR917538 MPV917538 MFZ917538 LWD917538 LMH917538 LCL917538 KSP917538 KIT917538 JYX917538 JPB917538 JFF917538 IVJ917538 ILN917538 IBR917538 HRV917538 HHZ917538 GYD917538 GOH917538 GEL917538 FUP917538 FKT917538 FAX917538 ERB917538 EHF917538 DXJ917538 DNN917538 DDR917538 CTV917538 CJZ917538 CAD917538 BQH917538 BGL917538 AWP917538 AMT917538 ACX917538 TB917538 JF917538 J917538 WVR852002 WLV852002 WBZ852002 VSD852002 VIH852002 UYL852002 UOP852002 UET852002 TUX852002 TLB852002 TBF852002 SRJ852002 SHN852002 RXR852002 RNV852002 RDZ852002 QUD852002 QKH852002 QAL852002 PQP852002 PGT852002 OWX852002 ONB852002 ODF852002 NTJ852002 NJN852002 MZR852002 MPV852002 MFZ852002 LWD852002 LMH852002 LCL852002 KSP852002 KIT852002 JYX852002 JPB852002 JFF852002 IVJ852002 ILN852002 IBR852002 HRV852002 HHZ852002 GYD852002 GOH852002 GEL852002 FUP852002 FKT852002 FAX852002 ERB852002 EHF852002 DXJ852002 DNN852002 DDR852002 CTV852002 CJZ852002 CAD852002 BQH852002 BGL852002 AWP852002 AMT852002 ACX852002 TB852002 JF852002 J852002 WVR786466 WLV786466 WBZ786466 VSD786466 VIH786466 UYL786466 UOP786466 UET786466 TUX786466 TLB786466 TBF786466 SRJ786466 SHN786466 RXR786466 RNV786466 RDZ786466 QUD786466 QKH786466 QAL786466 PQP786466 PGT786466 OWX786466 ONB786466 ODF786466 NTJ786466 NJN786466 MZR786466 MPV786466 MFZ786466 LWD786466 LMH786466 LCL786466 KSP786466 KIT786466 JYX786466 JPB786466 JFF786466 IVJ786466 ILN786466 IBR786466 HRV786466 HHZ786466 GYD786466 GOH786466 GEL786466 FUP786466 FKT786466 FAX786466 ERB786466 EHF786466 DXJ786466 DNN786466 DDR786466 CTV786466 CJZ786466 CAD786466 BQH786466 BGL786466 AWP786466 AMT786466 ACX786466 TB786466 JF786466 J786466 WVR720930 WLV720930 WBZ720930 VSD720930 VIH720930 UYL720930 UOP720930 UET720930 TUX720930 TLB720930 TBF720930 SRJ720930 SHN720930 RXR720930 RNV720930 RDZ720930 QUD720930 QKH720930 QAL720930 PQP720930 PGT720930 OWX720930 ONB720930 ODF720930 NTJ720930 NJN720930 MZR720930 MPV720930 MFZ720930 LWD720930 LMH720930 LCL720930 KSP720930 KIT720930 JYX720930 JPB720930 JFF720930 IVJ720930 ILN720930 IBR720930 HRV720930 HHZ720930 GYD720930 GOH720930 GEL720930 FUP720930 FKT720930 FAX720930 ERB720930 EHF720930 DXJ720930 DNN720930 DDR720930 CTV720930 CJZ720930 CAD720930 BQH720930 BGL720930 AWP720930 AMT720930 ACX720930 TB720930 JF720930 J720930 WVR655394 WLV655394 WBZ655394 VSD655394 VIH655394 UYL655394 UOP655394 UET655394 TUX655394 TLB655394 TBF655394 SRJ655394 SHN655394 RXR655394 RNV655394 RDZ655394 QUD655394 QKH655394 QAL655394 PQP655394 PGT655394 OWX655394 ONB655394 ODF655394 NTJ655394 NJN655394 MZR655394 MPV655394 MFZ655394 LWD655394 LMH655394 LCL655394 KSP655394 KIT655394 JYX655394 JPB655394 JFF655394 IVJ655394 ILN655394 IBR655394 HRV655394 HHZ655394 GYD655394 GOH655394 GEL655394 FUP655394 FKT655394 FAX655394 ERB655394 EHF655394 DXJ655394 DNN655394 DDR655394 CTV655394 CJZ655394 CAD655394 BQH655394 BGL655394 AWP655394 AMT655394 ACX655394 TB655394 JF655394 J655394 WVR589858 WLV589858 WBZ589858 VSD589858 VIH589858 UYL589858 UOP589858 UET589858 TUX589858 TLB589858 TBF589858 SRJ589858 SHN589858 RXR589858 RNV589858 RDZ589858 QUD589858 QKH589858 QAL589858 PQP589858 PGT589858 OWX589858 ONB589858 ODF589858 NTJ589858 NJN589858 MZR589858 MPV589858 MFZ589858 LWD589858 LMH589858 LCL589858 KSP589858 KIT589858 JYX589858 JPB589858 JFF589858 IVJ589858 ILN589858 IBR589858 HRV589858 HHZ589858 GYD589858 GOH589858 GEL589858 FUP589858 FKT589858 FAX589858 ERB589858 EHF589858 DXJ589858 DNN589858 DDR589858 CTV589858 CJZ589858 CAD589858 BQH589858 BGL589858 AWP589858 AMT589858 ACX589858 TB589858 JF589858 J589858 WVR524322 WLV524322 WBZ524322 VSD524322 VIH524322 UYL524322 UOP524322 UET524322 TUX524322 TLB524322 TBF524322 SRJ524322 SHN524322 RXR524322 RNV524322 RDZ524322 QUD524322 QKH524322 QAL524322 PQP524322 PGT524322 OWX524322 ONB524322 ODF524322 NTJ524322 NJN524322 MZR524322 MPV524322 MFZ524322 LWD524322 LMH524322 LCL524322 KSP524322 KIT524322 JYX524322 JPB524322 JFF524322 IVJ524322 ILN524322 IBR524322 HRV524322 HHZ524322 GYD524322 GOH524322 GEL524322 FUP524322 FKT524322 FAX524322 ERB524322 EHF524322 DXJ524322 DNN524322 DDR524322 CTV524322 CJZ524322 CAD524322 BQH524322 BGL524322 AWP524322 AMT524322 ACX524322 TB524322 JF524322 J524322 WVR458786 WLV458786 WBZ458786 VSD458786 VIH458786 UYL458786 UOP458786 UET458786 TUX458786 TLB458786 TBF458786 SRJ458786 SHN458786 RXR458786 RNV458786 RDZ458786 QUD458786 QKH458786 QAL458786 PQP458786 PGT458786 OWX458786 ONB458786 ODF458786 NTJ458786 NJN458786 MZR458786 MPV458786 MFZ458786 LWD458786 LMH458786 LCL458786 KSP458786 KIT458786 JYX458786 JPB458786 JFF458786 IVJ458786 ILN458786 IBR458786 HRV458786 HHZ458786 GYD458786 GOH458786 GEL458786 FUP458786 FKT458786 FAX458786 ERB458786 EHF458786 DXJ458786 DNN458786 DDR458786 CTV458786 CJZ458786 CAD458786 BQH458786 BGL458786 AWP458786 AMT458786 ACX458786 TB458786 JF458786 J458786 WVR393250 WLV393250 WBZ393250 VSD393250 VIH393250 UYL393250 UOP393250 UET393250 TUX393250 TLB393250 TBF393250 SRJ393250 SHN393250 RXR393250 RNV393250 RDZ393250 QUD393250 QKH393250 QAL393250 PQP393250 PGT393250 OWX393250 ONB393250 ODF393250 NTJ393250 NJN393250 MZR393250 MPV393250 MFZ393250 LWD393250 LMH393250 LCL393250 KSP393250 KIT393250 JYX393250 JPB393250 JFF393250 IVJ393250 ILN393250 IBR393250 HRV393250 HHZ393250 GYD393250 GOH393250 GEL393250 FUP393250 FKT393250 FAX393250 ERB393250 EHF393250 DXJ393250 DNN393250 DDR393250 CTV393250 CJZ393250 CAD393250 BQH393250 BGL393250 AWP393250 AMT393250 ACX393250 TB393250 JF393250 J393250 WVR327714 WLV327714 WBZ327714 VSD327714 VIH327714 UYL327714 UOP327714 UET327714 TUX327714 TLB327714 TBF327714 SRJ327714 SHN327714 RXR327714 RNV327714 RDZ327714 QUD327714 QKH327714 QAL327714 PQP327714 PGT327714 OWX327714 ONB327714 ODF327714 NTJ327714 NJN327714 MZR327714 MPV327714 MFZ327714 LWD327714 LMH327714 LCL327714 KSP327714 KIT327714 JYX327714 JPB327714 JFF327714 IVJ327714 ILN327714 IBR327714 HRV327714 HHZ327714 GYD327714 GOH327714 GEL327714 FUP327714 FKT327714 FAX327714 ERB327714 EHF327714 DXJ327714 DNN327714 DDR327714 CTV327714 CJZ327714 CAD327714 BQH327714 BGL327714 AWP327714 AMT327714 ACX327714 TB327714 JF327714 J327714 WVR262178 WLV262178 WBZ262178 VSD262178 VIH262178 UYL262178 UOP262178 UET262178 TUX262178 TLB262178 TBF262178 SRJ262178 SHN262178 RXR262178 RNV262178 RDZ262178 QUD262178 QKH262178 QAL262178 PQP262178 PGT262178 OWX262178 ONB262178 ODF262178 NTJ262178 NJN262178 MZR262178 MPV262178 MFZ262178 LWD262178 LMH262178 LCL262178 KSP262178 KIT262178 JYX262178 JPB262178 JFF262178 IVJ262178 ILN262178 IBR262178 HRV262178 HHZ262178 GYD262178 GOH262178 GEL262178 FUP262178 FKT262178 FAX262178 ERB262178 EHF262178 DXJ262178 DNN262178 DDR262178 CTV262178 CJZ262178 CAD262178 BQH262178 BGL262178 AWP262178 AMT262178 ACX262178 TB262178 JF262178 J262178 WVR196642 WLV196642 WBZ196642 VSD196642 VIH196642 UYL196642 UOP196642 UET196642 TUX196642 TLB196642 TBF196642 SRJ196642 SHN196642 RXR196642 RNV196642 RDZ196642 QUD196642 QKH196642 QAL196642 PQP196642 PGT196642 OWX196642 ONB196642 ODF196642 NTJ196642 NJN196642 MZR196642 MPV196642 MFZ196642 LWD196642 LMH196642 LCL196642 KSP196642 KIT196642 JYX196642 JPB196642 JFF196642 IVJ196642 ILN196642 IBR196642 HRV196642 HHZ196642 GYD196642 GOH196642 GEL196642 FUP196642 FKT196642 FAX196642 ERB196642 EHF196642 DXJ196642 DNN196642 DDR196642 CTV196642 CJZ196642 CAD196642 BQH196642 BGL196642 AWP196642 AMT196642 ACX196642 TB196642 JF196642 J196642 WVR131106 WLV131106 WBZ131106 VSD131106 VIH131106 UYL131106 UOP131106 UET131106 TUX131106 TLB131106 TBF131106 SRJ131106 SHN131106 RXR131106 RNV131106 RDZ131106 QUD131106 QKH131106 QAL131106 PQP131106 PGT131106 OWX131106 ONB131106 ODF131106 NTJ131106 NJN131106 MZR131106 MPV131106 MFZ131106 LWD131106 LMH131106 LCL131106 KSP131106 KIT131106 JYX131106 JPB131106 JFF131106 IVJ131106 ILN131106 IBR131106 HRV131106 HHZ131106 GYD131106 GOH131106 GEL131106 FUP131106 FKT131106 FAX131106 ERB131106 EHF131106 DXJ131106 DNN131106 DDR131106 CTV131106 CJZ131106 CAD131106 BQH131106 BGL131106 AWP131106 AMT131106 ACX131106 TB131106 JF131106 J131106 WVR65570 WLV65570 WBZ65570 VSD65570 VIH65570 UYL65570 UOP65570 UET65570 TUX65570 TLB65570 TBF65570 SRJ65570 SHN65570 RXR65570 RNV65570 RDZ65570 QUD65570 QKH65570 QAL65570 PQP65570 PGT65570 OWX65570 ONB65570 ODF65570 NTJ65570 NJN65570 MZR65570 MPV65570 MFZ65570 LWD65570 LMH65570 LCL65570 KSP65570 KIT65570 JYX65570 JPB65570 JFF65570 IVJ65570 ILN65570 IBR65570 HRV65570 HHZ65570 GYD65570 GOH65570 GEL65570 FUP65570 FKT65570 FAX65570 ERB65570 EHF65570 DXJ65570 DNN65570 DDR65570 CTV65570 CJZ65570 CAD65570 BQH65570 BGL65570 AWP65570 AMT65570 ACX65570 TB65570 JF65570 J65570 WVR34 WLV34 WBZ34 VSD34 VIH34 UYL34 UOP34 UET34 TUX34 TLB34 TBF34 SRJ34 SHN34 RXR34 RNV34 RDZ34 QUD34 QKH34 QAL34 PQP34 PGT34 OWX34 ONB34 ODF34 NTJ34 NJN34 MZR34 MPV34 MFZ34 LWD34 LMH34 LCL34 KSP34 KIT34 JYX34 JPB34 JFF34 IVJ34 ILN34 IBR34 HRV34 HHZ34 GYD34 GOH34 GEL34 FUP34 FKT34 FAX34 ERB34 EHF34 DXJ34 DNN34 DDR34 CTV34 CJZ34 CAD34 BQH34 BGL34 AWP34 AMT34 ACX34 TB34 JF34 J34 WVR983082 WLV983082 WBZ983082 VSD983082 VIH983082 UYL983082 UOP983082 UET983082 TUX983082 TLB983082 TBF983082 SRJ983082 SHN983082 RXR983082 RNV983082 RDZ983082 QUD983082 QKH983082 QAL983082 PQP983082 PGT983082 OWX983082 ONB983082 ODF983082 NTJ983082 NJN983082 MZR983082 MPV983082 MFZ983082 LWD983082 LMH983082 LCL983082 KSP983082 KIT983082 JYX983082 JPB983082 JFF983082 IVJ983082 ILN983082 IBR983082 HRV983082 HHZ983082 GYD983082 GOH983082 GEL983082 FUP983082 FKT983082 FAX983082 ERB983082 EHF983082 DXJ983082 DNN983082 DDR983082 CTV983082 CJZ983082 CAD983082 BQH983082 BGL983082 AWP983082 AMT983082 ACX983082 TB983082 JF983082 J983082 WVR917546 WLV917546 WBZ917546 VSD917546 VIH917546 UYL917546 UOP917546 UET917546 TUX917546 TLB917546 TBF917546 SRJ917546 SHN917546 RXR917546 RNV917546 RDZ917546 QUD917546 QKH917546 QAL917546 PQP917546 PGT917546 OWX917546 ONB917546 ODF917546 NTJ917546 NJN917546 MZR917546 MPV917546 MFZ917546 LWD917546 LMH917546 LCL917546 KSP917546 KIT917546 JYX917546 JPB917546 JFF917546 IVJ917546 ILN917546 IBR917546 HRV917546 HHZ917546 GYD917546 GOH917546 GEL917546 FUP917546 FKT917546 FAX917546 ERB917546 EHF917546 DXJ917546 DNN917546 DDR917546 CTV917546 CJZ917546 CAD917546 BQH917546 BGL917546 AWP917546 AMT917546 ACX917546 TB917546 JF917546 J917546 WVR852010 WLV852010 WBZ852010 VSD852010 VIH852010 UYL852010 UOP852010 UET852010 TUX852010 TLB852010 TBF852010 SRJ852010 SHN852010 RXR852010 RNV852010 RDZ852010 QUD852010 QKH852010 QAL852010 PQP852010 PGT852010 OWX852010 ONB852010 ODF852010 NTJ852010 NJN852010 MZR852010 MPV852010 MFZ852010 LWD852010 LMH852010 LCL852010 KSP852010 KIT852010 JYX852010 JPB852010 JFF852010 IVJ852010 ILN852010 IBR852010 HRV852010 HHZ852010 GYD852010 GOH852010 GEL852010 FUP852010 FKT852010 FAX852010 ERB852010 EHF852010 DXJ852010 DNN852010 DDR852010 CTV852010 CJZ852010 CAD852010 BQH852010 BGL852010 AWP852010 AMT852010 ACX852010 TB852010 JF852010 J852010 WVR786474 WLV786474 WBZ786474 VSD786474 VIH786474 UYL786474 UOP786474 UET786474 TUX786474 TLB786474 TBF786474 SRJ786474 SHN786474 RXR786474 RNV786474 RDZ786474 QUD786474 QKH786474 QAL786474 PQP786474 PGT786474 OWX786474 ONB786474 ODF786474 NTJ786474 NJN786474 MZR786474 MPV786474 MFZ786474 LWD786474 LMH786474 LCL786474 KSP786474 KIT786474 JYX786474 JPB786474 JFF786474 IVJ786474 ILN786474 IBR786474 HRV786474 HHZ786474 GYD786474 GOH786474 GEL786474 FUP786474 FKT786474 FAX786474 ERB786474 EHF786474 DXJ786474 DNN786474 DDR786474 CTV786474 CJZ786474 CAD786474 BQH786474 BGL786474 AWP786474 AMT786474 ACX786474 TB786474 JF786474 J786474 WVR720938 WLV720938 WBZ720938 VSD720938 VIH720938 UYL720938 UOP720938 UET720938 TUX720938 TLB720938 TBF720938 SRJ720938 SHN720938 RXR720938 RNV720938 RDZ720938 QUD720938 QKH720938 QAL720938 PQP720938 PGT720938 OWX720938 ONB720938 ODF720938 NTJ720938 NJN720938 MZR720938 MPV720938 MFZ720938 LWD720938 LMH720938 LCL720938 KSP720938 KIT720938 JYX720938 JPB720938 JFF720938 IVJ720938 ILN720938 IBR720938 HRV720938 HHZ720938 GYD720938 GOH720938 GEL720938 FUP720938 FKT720938 FAX720938 ERB720938 EHF720938 DXJ720938 DNN720938 DDR720938 CTV720938 CJZ720938 CAD720938 BQH720938 BGL720938 AWP720938 AMT720938 ACX720938 TB720938 JF720938 J720938 WVR655402 WLV655402 WBZ655402 VSD655402 VIH655402 UYL655402 UOP655402 UET655402 TUX655402 TLB655402 TBF655402 SRJ655402 SHN655402 RXR655402 RNV655402 RDZ655402 QUD655402 QKH655402 QAL655402 PQP655402 PGT655402 OWX655402 ONB655402 ODF655402 NTJ655402 NJN655402 MZR655402 MPV655402 MFZ655402 LWD655402 LMH655402 LCL655402 KSP655402 KIT655402 JYX655402 JPB655402 JFF655402 IVJ655402 ILN655402 IBR655402 HRV655402 HHZ655402 GYD655402 GOH655402 GEL655402 FUP655402 FKT655402 FAX655402 ERB655402 EHF655402 DXJ655402 DNN655402 DDR655402 CTV655402 CJZ655402 CAD655402 BQH655402 BGL655402 AWP655402 AMT655402 ACX655402 TB655402 JF655402 J655402 WVR589866 WLV589866 WBZ589866 VSD589866 VIH589866 UYL589866 UOP589866 UET589866 TUX589866 TLB589866 TBF589866 SRJ589866 SHN589866 RXR589866 RNV589866 RDZ589866 QUD589866 QKH589866 QAL589866 PQP589866 PGT589866 OWX589866 ONB589866 ODF589866 NTJ589866 NJN589866 MZR589866 MPV589866 MFZ589866 LWD589866 LMH589866 LCL589866 KSP589866 KIT589866 JYX589866 JPB589866 JFF589866 IVJ589866 ILN589866 IBR589866 HRV589866 HHZ589866 GYD589866 GOH589866 GEL589866 FUP589866 FKT589866 FAX589866 ERB589866 EHF589866 DXJ589866 DNN589866 DDR589866 CTV589866 CJZ589866 CAD589866 BQH589866 BGL589866 AWP589866 AMT589866 ACX589866 TB589866 JF589866 J589866 WVR524330 WLV524330 WBZ524330 VSD524330 VIH524330 UYL524330 UOP524330 UET524330 TUX524330 TLB524330 TBF524330 SRJ524330 SHN524330 RXR524330 RNV524330 RDZ524330 QUD524330 QKH524330 QAL524330 PQP524330 PGT524330 OWX524330 ONB524330 ODF524330 NTJ524330 NJN524330 MZR524330 MPV524330 MFZ524330 LWD524330 LMH524330 LCL524330 KSP524330 KIT524330 JYX524330 JPB524330 JFF524330 IVJ524330 ILN524330 IBR524330 HRV524330 HHZ524330 GYD524330 GOH524330 GEL524330 FUP524330 FKT524330 FAX524330 ERB524330 EHF524330 DXJ524330 DNN524330 DDR524330 CTV524330 CJZ524330 CAD524330 BQH524330 BGL524330 AWP524330 AMT524330 ACX524330 TB524330 JF524330 J524330 WVR458794 WLV458794 WBZ458794 VSD458794 VIH458794 UYL458794 UOP458794 UET458794 TUX458794 TLB458794 TBF458794 SRJ458794 SHN458794 RXR458794 RNV458794 RDZ458794 QUD458794 QKH458794 QAL458794 PQP458794 PGT458794 OWX458794 ONB458794 ODF458794 NTJ458794 NJN458794 MZR458794 MPV458794 MFZ458794 LWD458794 LMH458794 LCL458794 KSP458794 KIT458794 JYX458794 JPB458794 JFF458794 IVJ458794 ILN458794 IBR458794 HRV458794 HHZ458794 GYD458794 GOH458794 GEL458794 FUP458794 FKT458794 FAX458794 ERB458794 EHF458794 DXJ458794 DNN458794 DDR458794 CTV458794 CJZ458794 CAD458794 BQH458794 BGL458794 AWP458794 AMT458794 ACX458794 TB458794 JF458794 J458794 WVR393258 WLV393258 WBZ393258 VSD393258 VIH393258 UYL393258 UOP393258 UET393258 TUX393258 TLB393258 TBF393258 SRJ393258 SHN393258 RXR393258 RNV393258 RDZ393258 QUD393258 QKH393258 QAL393258 PQP393258 PGT393258 OWX393258 ONB393258 ODF393258 NTJ393258 NJN393258 MZR393258 MPV393258 MFZ393258 LWD393258 LMH393258 LCL393258 KSP393258 KIT393258 JYX393258 JPB393258 JFF393258 IVJ393258 ILN393258 IBR393258 HRV393258 HHZ393258 GYD393258 GOH393258 GEL393258 FUP393258 FKT393258 FAX393258 ERB393258 EHF393258 DXJ393258 DNN393258 DDR393258 CTV393258 CJZ393258 CAD393258 BQH393258 BGL393258 AWP393258 AMT393258 ACX393258 TB393258 JF393258 J393258 WVR327722 WLV327722 WBZ327722 VSD327722 VIH327722 UYL327722 UOP327722 UET327722 TUX327722 TLB327722 TBF327722 SRJ327722 SHN327722 RXR327722 RNV327722 RDZ327722 QUD327722 QKH327722 QAL327722 PQP327722 PGT327722 OWX327722 ONB327722 ODF327722 NTJ327722 NJN327722 MZR327722 MPV327722 MFZ327722 LWD327722 LMH327722 LCL327722 KSP327722 KIT327722 JYX327722 JPB327722 JFF327722 IVJ327722 ILN327722 IBR327722 HRV327722 HHZ327722 GYD327722 GOH327722 GEL327722 FUP327722 FKT327722 FAX327722 ERB327722 EHF327722 DXJ327722 DNN327722 DDR327722 CTV327722 CJZ327722 CAD327722 BQH327722 BGL327722 AWP327722 AMT327722 ACX327722 TB327722 JF327722 J327722 WVR262186 WLV262186 WBZ262186 VSD262186 VIH262186 UYL262186 UOP262186 UET262186 TUX262186 TLB262186 TBF262186 SRJ262186 SHN262186 RXR262186 RNV262186 RDZ262186 QUD262186 QKH262186 QAL262186 PQP262186 PGT262186 OWX262186 ONB262186 ODF262186 NTJ262186 NJN262186 MZR262186 MPV262186 MFZ262186 LWD262186 LMH262186 LCL262186 KSP262186 KIT262186 JYX262186 JPB262186 JFF262186 IVJ262186 ILN262186 IBR262186 HRV262186 HHZ262186 GYD262186 GOH262186 GEL262186 FUP262186 FKT262186 FAX262186 ERB262186 EHF262186 DXJ262186 DNN262186 DDR262186 CTV262186 CJZ262186 CAD262186 BQH262186 BGL262186 AWP262186 AMT262186 ACX262186 TB262186 JF262186 J262186 WVR196650 WLV196650 WBZ196650 VSD196650 VIH196650 UYL196650 UOP196650 UET196650 TUX196650 TLB196650 TBF196650 SRJ196650 SHN196650 RXR196650 RNV196650 RDZ196650 QUD196650 QKH196650 QAL196650 PQP196650 PGT196650 OWX196650 ONB196650 ODF196650 NTJ196650 NJN196650 MZR196650 MPV196650 MFZ196650 LWD196650 LMH196650 LCL196650 KSP196650 KIT196650 JYX196650 JPB196650 JFF196650 IVJ196650 ILN196650 IBR196650 HRV196650 HHZ196650 GYD196650 GOH196650 GEL196650 FUP196650 FKT196650 FAX196650 ERB196650 EHF196650 DXJ196650 DNN196650 DDR196650 CTV196650 CJZ196650 CAD196650 BQH196650 BGL196650 AWP196650 AMT196650 ACX196650 TB196650 JF196650 J196650 WVR131114 WLV131114 WBZ131114 VSD131114 VIH131114 UYL131114 UOP131114 UET131114 TUX131114 TLB131114 TBF131114 SRJ131114 SHN131114 RXR131114 RNV131114 RDZ131114 QUD131114 QKH131114 QAL131114 PQP131114 PGT131114 OWX131114 ONB131114 ODF131114 NTJ131114 NJN131114 MZR131114 MPV131114 MFZ131114 LWD131114 LMH131114 LCL131114 KSP131114 KIT131114 JYX131114 JPB131114 JFF131114 IVJ131114 ILN131114 IBR131114 HRV131114 HHZ131114 GYD131114 GOH131114 GEL131114 FUP131114 FKT131114 FAX131114 ERB131114 EHF131114 DXJ131114 DNN131114 DDR131114 CTV131114 CJZ131114 CAD131114 BQH131114 BGL131114 AWP131114 AMT131114 ACX131114 TB131114 JF131114 J131114 WVR65578 WLV65578 WBZ65578 VSD65578 VIH65578 UYL65578 UOP65578 UET65578 TUX65578 TLB65578 TBF65578 SRJ65578 SHN65578 RXR65578 RNV65578 RDZ65578 QUD65578 QKH65578 QAL65578 PQP65578 PGT65578 OWX65578 ONB65578 ODF65578 NTJ65578 NJN65578 MZR65578 MPV65578 MFZ65578 LWD65578 LMH65578 LCL65578 KSP65578 KIT65578 JYX65578 JPB65578 JFF65578 IVJ65578 ILN65578 IBR65578 HRV65578 HHZ65578 GYD65578 GOH65578 GEL65578 FUP65578 FKT65578 FAX65578 ERB65578 EHF65578 DXJ65578 DNN65578 DDR65578 CTV65578 CJZ65578 CAD65578 BQH65578 BGL65578 AWP65578 AMT65578 ACX65578 TB65578 JF65578 J65578 WVR42 WLV42 WBZ42 VSD42 VIH42 UYL42 UOP42 UET42 TUX42 TLB42 TBF42 SRJ42 SHN42 RXR42 RNV42 RDZ42 QUD42 QKH42 QAL42 PQP42 PGT42 OWX42 ONB42 ODF42 NTJ42 NJN42 MZR42 MPV42 MFZ42 LWD42 LMH42 LCL42 KSP42 KIT42 JYX42 JPB42 JFF42 IVJ42 ILN42 IBR42 HRV42 HHZ42 GYD42 GOH42 GEL42 FUP42 FKT42 FAX42 ERB42 EHF42 DXJ42 DNN42 DDR42 CTV42 CJZ42 CAD42 BQH42 BGL42 AWP42 AMT42 ACX42 TB42 JF42 J42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H98305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H917516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H851980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H786444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H720908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H65537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H589836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H524300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H458764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H393228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H32769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H262156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H196620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H131084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H65548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H12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H983048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H917512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H85197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H786440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H720904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H655368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H589832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H52429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H458760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H393224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H327688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H262152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H19661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H131080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JD65544 H65544 WVP8 WLT8 WBX8 VSB8 VIF8 UYJ8 UON8 UER8 TUV8 TKZ8 TBD8 SRH8 SHL8 RXP8 RNT8 RDX8 QUB8 QKF8 QAJ8 PQN8 PGR8 OWV8 OMZ8 ODD8 NTH8 NJL8 MZP8 MPT8 MFX8 LWB8 LMF8 LCJ8 KSN8 KIR8 JYV8 JOZ8 JFD8 IVH8 ILL8 IBP8 HRT8 HHX8 GYB8 GOF8 GEJ8 FUN8 FKR8 FAV8 EQZ8 EHD8 DXH8 DNL8 DDP8 CTT8 CJX8 CAB8 BQF8 BGJ8 AWN8 AMR8 ACV8 SZ8 JD8 H8 WVP983080 WLT983080 WBX983080 VSB983080 VIF983080 UYJ983080 UON983080 UER983080 TUV983080 TKZ983080 TBD983080 SRH983080 SHL983080 RXP983080 RNT983080 RDX983080 QUB983080 QKF983080 QAJ983080 PQN983080 PGR983080 OWV983080 OMZ983080 ODD983080 NTH983080 NJL983080 MZP983080 MPT983080 MFX983080 LWB983080 LMF983080 LCJ983080 KSN983080 KIR983080 JYV983080 JOZ983080 JFD983080 IVH983080 ILL983080 IBP983080 HRT983080 HHX983080 GYB983080 GOF983080 GEJ983080 FUN983080 FKR983080 FAV983080 EQZ983080 EHD983080 DXH983080 DNL983080 DDP983080 CTT983080 CJX983080 CAB983080 BQF983080 BGJ983080 AWN983080 AMR983080 ACV983080 SZ983080 JD983080 H983080 WVP917544 WLT917544 WBX917544 VSB917544 VIF917544 UYJ917544 UON917544 UER917544 TUV917544 TKZ917544 TBD917544 SRH917544 SHL917544 RXP917544 RNT917544 RDX917544 QUB917544 QKF917544 QAJ917544 PQN917544 PGR917544 OWV917544 OMZ917544 ODD917544 NTH917544 NJL917544 MZP917544 MPT917544 MFX917544 LWB917544 LMF917544 LCJ917544 KSN917544 KIR917544 JYV917544 JOZ917544 JFD917544 IVH917544 ILL917544 IBP917544 HRT917544 HHX917544 GYB917544 GOF917544 GEJ917544 FUN917544 FKR917544 FAV917544 EQZ917544 EHD917544 DXH917544 DNL917544 DDP917544 CTT917544 CJX917544 CAB917544 BQF917544 BGJ917544 AWN917544 AMR917544 ACV917544 SZ917544 JD917544 H917544 WVP852008 WLT852008 WBX852008 VSB852008 VIF852008 UYJ852008 UON852008 UER852008 TUV852008 TKZ852008 TBD852008 SRH852008 SHL852008 RXP852008 RNT852008 RDX852008 QUB852008 QKF852008 QAJ852008 PQN852008 PGR852008 OWV852008 OMZ852008 ODD852008 NTH852008 NJL852008 MZP852008 MPT852008 MFX852008 LWB852008 LMF852008 LCJ852008 KSN852008 KIR852008 JYV852008 JOZ852008 JFD852008 IVH852008 ILL852008 IBP852008 HRT852008 HHX852008 GYB852008 GOF852008 GEJ852008 FUN852008 FKR852008 FAV852008 EQZ852008 EHD852008 DXH852008 DNL852008 DDP852008 CTT852008 CJX852008 CAB852008 BQF852008 BGJ852008 AWN852008 AMR852008 ACV852008 SZ852008 JD852008 H852008 WVP786472 WLT786472 WBX786472 VSB786472 VIF786472 UYJ786472 UON786472 UER786472 TUV786472 TKZ786472 TBD786472 SRH786472 SHL786472 RXP786472 RNT786472 RDX786472 QUB786472 QKF786472 QAJ786472 PQN786472 PGR786472 OWV786472 OMZ786472 ODD786472 NTH786472 NJL786472 MZP786472 MPT786472 MFX786472 LWB786472 LMF786472 LCJ786472 KSN786472 KIR786472 JYV786472 JOZ786472 JFD786472 IVH786472 ILL786472 IBP786472 HRT786472 HHX786472 GYB786472 GOF786472 GEJ786472 FUN786472 FKR786472 FAV786472 EQZ786472 EHD786472 DXH786472 DNL786472 DDP786472 CTT786472 CJX786472 CAB786472 BQF786472 BGJ786472 AWN786472 AMR786472 ACV786472 SZ786472 JD786472 H786472 WVP720936 WLT720936 WBX720936 VSB720936 VIF720936 UYJ720936 UON720936 UER720936 TUV720936 TKZ720936 TBD720936 SRH720936 SHL720936 RXP720936 RNT720936 RDX720936 QUB720936 QKF720936 QAJ720936 PQN720936 PGR720936 OWV720936 OMZ720936 ODD720936 NTH720936 NJL720936 MZP720936 MPT720936 MFX720936 LWB720936 LMF720936 LCJ720936 KSN720936 KIR720936 JYV720936 JOZ720936 JFD720936 IVH720936 ILL720936 IBP720936 HRT720936 HHX720936 GYB720936 GOF720936 GEJ720936 FUN720936 FKR720936 FAV720936 EQZ720936 EHD720936 DXH720936 DNL720936 DDP720936 CTT720936 CJX720936 CAB720936 BQF720936 BGJ720936 AWN720936 AMR720936 ACV720936 SZ720936 JD720936 H720936 WVP655400 WLT655400 WBX655400 VSB655400 VIF655400 UYJ655400 UON655400 UER655400 TUV655400 TKZ655400 TBD655400 SRH655400 SHL655400 RXP655400 RNT655400 RDX655400 QUB655400 QKF655400 QAJ655400 PQN655400 PGR655400 OWV655400 OMZ655400 ODD655400 NTH655400 NJL655400 MZP655400 MPT655400 MFX655400 LWB655400 LMF655400 LCJ655400 KSN655400 KIR655400 JYV655400 JOZ655400 JFD655400 IVH655400 ILL655400 IBP655400 HRT655400 HHX655400 GYB655400 GOF655400 GEJ655400 FUN655400 FKR655400 FAV655400 EQZ655400 EHD655400 DXH655400 DNL655400 DDP655400 CTT655400 CJX655400 CAB655400 BQF655400 BGJ655400 AWN655400 AMR655400 ACV655400 SZ655400 JD655400 H655400 WVP589864 WLT589864 WBX589864 VSB589864 VIF589864 UYJ589864 UON589864 UER589864 TUV589864 TKZ589864 TBD589864 SRH589864 SHL589864 RXP589864 RNT589864 RDX589864 QUB589864 QKF589864 QAJ589864 PQN589864 PGR589864 OWV589864 OMZ589864 ODD589864 NTH589864 NJL589864 MZP589864 MPT589864 MFX589864 LWB589864 LMF589864 LCJ589864 KSN589864 KIR589864 JYV589864 JOZ589864 JFD589864 IVH589864 ILL589864 IBP589864 HRT589864 HHX589864 GYB589864 GOF589864 GEJ589864 FUN589864 FKR589864 FAV589864 EQZ589864 EHD589864 DXH589864 DNL589864 DDP589864 CTT589864 CJX589864 CAB589864 BQF589864 BGJ589864 AWN589864 AMR589864 ACV589864 SZ589864 JD589864 H589864 WVP524328 WLT524328 WBX524328 VSB524328 VIF524328 UYJ524328 UON524328 UER524328 TUV524328 TKZ524328 TBD524328 SRH524328 SHL524328 RXP524328 RNT524328 RDX524328 QUB524328 QKF524328 QAJ524328 PQN524328 PGR524328 OWV524328 OMZ524328 ODD524328 NTH524328 NJL524328 MZP524328 MPT524328 MFX524328 LWB524328 LMF524328 LCJ524328 KSN524328 KIR524328 JYV524328 JOZ524328 JFD524328 IVH524328 ILL524328 IBP524328 HRT524328 HHX524328 GYB524328 GOF524328 GEJ524328 FUN524328 FKR524328 FAV524328 EQZ524328 EHD524328 DXH524328 DNL524328 DDP524328 CTT524328 CJX524328 CAB524328 BQF524328 BGJ524328 AWN524328 AMR524328 ACV524328 SZ524328 JD524328 H524328 WVP458792 WLT458792 WBX458792 VSB458792 VIF458792 UYJ458792 UON458792 UER458792 TUV458792 TKZ458792 TBD458792 SRH458792 SHL458792 RXP458792 RNT458792 RDX458792 QUB458792 QKF458792 QAJ458792 PQN458792 PGR458792 OWV458792 OMZ458792 ODD458792 NTH458792 NJL458792 MZP458792 MPT458792 MFX458792 LWB458792 LMF458792 LCJ458792 KSN458792 KIR458792 JYV458792 JOZ458792 JFD458792 IVH458792 ILL458792 IBP458792 HRT458792 HHX458792 GYB458792 GOF458792 GEJ458792 FUN458792 FKR458792 FAV458792 EQZ458792 EHD458792 DXH458792 DNL458792 DDP458792 CTT458792 CJX458792 CAB458792 BQF458792 BGJ458792 AWN458792 AMR458792 ACV458792 SZ458792 JD458792 H458792 WVP393256 WLT393256 WBX393256 VSB393256 VIF393256 UYJ393256 UON393256 UER393256 TUV393256 TKZ393256 TBD393256 SRH393256 SHL393256 RXP393256 RNT393256 RDX393256 QUB393256 QKF393256 QAJ393256 PQN393256 PGR393256 OWV393256 OMZ393256 ODD393256 NTH393256 NJL393256 MZP393256 MPT393256 MFX393256 LWB393256 LMF393256 LCJ393256 KSN393256 KIR393256 JYV393256 JOZ393256 JFD393256 IVH393256 ILL393256 IBP393256 HRT393256 HHX393256 GYB393256 GOF393256 GEJ393256 FUN393256 FKR393256 FAV393256 EQZ393256 EHD393256 DXH393256 DNL393256 DDP393256 CTT393256 CJX393256 CAB393256 BQF393256 BGJ393256 AWN393256 AMR393256 ACV393256 SZ393256 JD393256 H393256 WVP327720 WLT327720 WBX327720 VSB327720 VIF327720 UYJ327720 UON327720 UER327720 TUV327720 TKZ327720 TBD327720 SRH327720 SHL327720 RXP327720 RNT327720 RDX327720 QUB327720 QKF327720 QAJ327720 PQN327720 PGR327720 OWV327720 OMZ327720 ODD327720 NTH327720 NJL327720 MZP327720 MPT327720 MFX327720 LWB327720 LMF327720 LCJ327720 KSN327720 KIR327720 JYV327720 JOZ327720 JFD327720 IVH327720 ILL327720 IBP327720 HRT327720 HHX327720 GYB327720 GOF327720 GEJ327720 FUN327720 FKR327720 FAV327720 EQZ327720 EHD327720 DXH327720 DNL327720 DDP327720 CTT327720 CJX327720 CAB327720 BQF327720 BGJ327720 AWN327720 AMR327720 ACV327720 SZ327720 JD327720 H327720 WVP262184 WLT262184 WBX262184 VSB262184 VIF262184 UYJ262184 UON262184 UER262184 TUV262184 TKZ262184 TBD262184 SRH262184 SHL262184 RXP262184 RNT262184 RDX262184 QUB262184 QKF262184 QAJ262184 PQN262184 PGR262184 OWV262184 OMZ262184 ODD262184 NTH262184 NJL262184 MZP262184 MPT262184 MFX262184 LWB262184 LMF262184 LCJ262184 KSN262184 KIR262184 JYV262184 JOZ262184 JFD262184 IVH262184 ILL262184 IBP262184 HRT262184 HHX262184 GYB262184 GOF262184 GEJ262184 FUN262184 FKR262184 FAV262184 EQZ262184 EHD262184 DXH262184 DNL262184 DDP262184 CTT262184 CJX262184 CAB262184 BQF262184 BGJ262184 AWN262184 AMR262184 ACV262184 SZ262184 JD262184 H262184 WVP196648 WLT196648 WBX196648 VSB196648 VIF196648 UYJ196648 UON196648 UER196648 TUV196648 TKZ196648 TBD196648 SRH196648 SHL196648 RXP196648 RNT196648 RDX196648 QUB196648 QKF196648 QAJ196648 PQN196648 PGR196648 OWV196648 OMZ196648 ODD196648 NTH196648 NJL196648 MZP196648 MPT196648 MFX196648 LWB196648 LMF196648 LCJ196648 KSN196648 KIR196648 JYV196648 JOZ196648 JFD196648 IVH196648 ILL196648 IBP196648 HRT196648 HHX196648 GYB196648 GOF196648 GEJ196648 FUN196648 FKR196648 FAV196648 EQZ196648 EHD196648 DXH196648 DNL196648 DDP196648 CTT196648 CJX196648 CAB196648 BQF196648 BGJ196648 AWN196648 AMR196648 ACV196648 SZ196648 JD196648 H196648 WVP131112 WLT131112 WBX131112 VSB131112 VIF131112 UYJ131112 UON131112 UER131112 TUV131112 TKZ131112 TBD131112 SRH131112 SHL131112 RXP131112 RNT131112 RDX131112 QUB131112 QKF131112 QAJ131112 PQN131112 PGR131112 OWV131112 OMZ131112 ODD131112 NTH131112 NJL131112 MZP131112 MPT131112 MFX131112 LWB131112 LMF131112 LCJ131112 KSN131112 KIR131112 JYV131112 JOZ131112 JFD131112 IVH131112 ILL131112 IBP131112 HRT131112 HHX131112 GYB131112 GOF131112 GEJ131112 FUN131112 FKR131112 FAV131112 EQZ131112 EHD131112 DXH131112 DNL131112 DDP131112 CTT131112 CJX131112 CAB131112 BQF131112 BGJ131112 AWN131112 AMR131112 ACV131112 SZ131112 JD131112 H131112 WVP65576 WLT65576 WBX65576 VSB65576 VIF65576 UYJ65576 UON65576 UER65576 TUV65576 TKZ65576 TBD65576 SRH65576 SHL65576 RXP65576 RNT65576 RDX65576 QUB65576 QKF65576 QAJ65576 PQN65576 PGR65576 OWV65576 OMZ65576 ODD65576 NTH65576 NJL65576 MZP65576 MPT65576 MFX65576 LWB65576 LMF65576 LCJ65576 KSN65576 KIR65576 JYV65576 JOZ65576 JFD65576 IVH65576 ILL65576 IBP65576 HRT65576 HHX65576 GYB65576 GOF65576 GEJ65576 FUN65576 FKR65576 FAV65576 EQZ65576 EHD65576 DXH65576 DNL65576 DDP65576 CTT65576 CJX65576 CAB65576 BQF65576 BGJ65576 AWN65576 AMR65576 ACV65576 SZ65576 JD65576 H65576 WVP40 WLT40 WBX40 VSB40 VIF40 UYJ40 UON40 UER40 TUV40 TKZ40 TBD40 SRH40 SHL40 RXP40 RNT40 RDX40 QUB40 QKF40 QAJ40 PQN40 PGR40 OWV40 OMZ40 ODD40 NTH40 NJL40 MZP40 MPT40 MFX40 LWB40 LMF40 LCJ40 KSN40 KIR40 JYV40 JOZ40 JFD40 IVH40 ILL40 IBP40 HRT40 HHX40 GYB40 GOF40 GEJ40 FUN40 FKR40 FAV40 EQZ40 EHD40 DXH40 DNL40 DDP40 CTT40 CJX40 CAB40 BQF40 BGJ40 AWN40 AMR40 ACV40 SZ40 JD40 H40 WVP983084 WLT983084 WBX983084 VSB983084 VIF983084 UYJ983084 UON983084 UER983084 TUV983084 TKZ983084 TBD983084 SRH983084 SHL983084 RXP983084 RNT983084 RDX983084 QUB983084 QKF983084 QAJ983084 PQN983084 PGR983084 OWV983084 OMZ983084 ODD983084 NTH983084 NJL983084 MZP983084 MPT983084 MFX983084 LWB983084 LMF983084 LCJ983084 KSN983084 KIR983084 JYV983084 JOZ983084 JFD983084 IVH983084 ILL983084 IBP983084 HRT983084 HHX983084 GYB983084 GOF983084 GEJ983084 FUN983084 FKR983084 FAV983084 EQZ983084 EHD983084 DXH983084 DNL983084 DDP983084 CTT983084 CJX983084 CAB983084 BQF983084 BGJ983084 AWN983084 AMR983084 ACV983084 SZ983084 JD983084 H983084 WVP917548 WLT917548 WBX917548 VSB917548 VIF917548 UYJ917548 UON917548 UER917548 TUV917548 TKZ917548 TBD917548 SRH917548 SHL917548 RXP917548 RNT917548 RDX917548 QUB917548 QKF917548 QAJ917548 PQN917548 PGR917548 OWV917548 OMZ917548 ODD917548 NTH917548 NJL917548 MZP917548 MPT917548 MFX917548 LWB917548 LMF917548 LCJ917548 KSN917548 KIR917548 JYV917548 JOZ917548 JFD917548 IVH917548 ILL917548 IBP917548 HRT917548 HHX917548 GYB917548 GOF917548 GEJ917548 FUN917548 FKR917548 FAV917548 EQZ917548 EHD917548 DXH917548 DNL917548 DDP917548 CTT917548 CJX917548 CAB917548 BQF917548 BGJ917548 AWN917548 AMR917548 ACV917548 SZ917548 JD917548 H917548 WVP852012 WLT852012 WBX852012 VSB852012 VIF852012 UYJ852012 UON852012 UER852012 TUV852012 TKZ852012 TBD852012 SRH852012 SHL852012 RXP852012 RNT852012 RDX852012 QUB852012 QKF852012 QAJ852012 PQN852012 PGR852012 OWV852012 OMZ852012 ODD852012 NTH852012 NJL852012 MZP852012 MPT852012 MFX852012 LWB852012 LMF852012 LCJ852012 KSN852012 KIR852012 JYV852012 JOZ852012 JFD852012 IVH852012 ILL852012 IBP852012 HRT852012 HHX852012 GYB852012 GOF852012 GEJ852012 FUN852012 FKR852012 FAV852012 EQZ852012 EHD852012 DXH852012 DNL852012 DDP852012 CTT852012 CJX852012 CAB852012 BQF852012 BGJ852012 AWN852012 AMR852012 ACV852012 SZ852012 JD852012 H852012 WVP786476 WLT786476 WBX786476 VSB786476 VIF786476 UYJ786476 UON786476 UER786476 TUV786476 TKZ786476 TBD786476 SRH786476 SHL786476 RXP786476 RNT786476 RDX786476 QUB786476 QKF786476 QAJ786476 PQN786476 PGR786476 OWV786476 OMZ786476 ODD786476 NTH786476 NJL786476 MZP786476 MPT786476 MFX786476 LWB786476 LMF786476 LCJ786476 KSN786476 KIR786476 JYV786476 JOZ786476 JFD786476 IVH786476 ILL786476 IBP786476 HRT786476 HHX786476 GYB786476 GOF786476 GEJ786476 FUN786476 FKR786476 FAV786476 EQZ786476 EHD786476 DXH786476 DNL786476 DDP786476 CTT786476 CJX786476 CAB786476 BQF786476 BGJ786476 AWN786476 AMR786476 ACV786476 SZ786476 JD786476 H786476 WVP720940 WLT720940 WBX720940 VSB720940 VIF720940 UYJ720940 UON720940 UER720940 TUV720940 TKZ720940 TBD720940 SRH720940 SHL720940 RXP720940 RNT720940 RDX720940 QUB720940 QKF720940 QAJ720940 PQN720940 PGR720940 OWV720940 OMZ720940 ODD720940 NTH720940 NJL720940 MZP720940 MPT720940 MFX720940 LWB720940 LMF720940 LCJ720940 KSN720940 KIR720940 JYV720940 JOZ720940 JFD720940 IVH720940 ILL720940 IBP720940 HRT720940 HHX720940 GYB720940 GOF720940 GEJ720940 FUN720940 FKR720940 FAV720940 EQZ720940 EHD720940 DXH720940 DNL720940 DDP720940 CTT720940 CJX720940 CAB720940 BQF720940 BGJ720940 AWN720940 AMR720940 ACV720940 SZ720940 JD720940 H720940 WVP655404 WLT655404 WBX655404 VSB655404 VIF655404 UYJ655404 UON655404 UER655404 TUV655404 TKZ655404 TBD655404 SRH655404 SHL655404 RXP655404 RNT655404 RDX655404 QUB655404 QKF655404 QAJ655404 PQN655404 PGR655404 OWV655404 OMZ655404 ODD655404 NTH655404 NJL655404 MZP655404 MPT655404 MFX655404 LWB655404 LMF655404 LCJ655404 KSN655404 KIR655404 JYV655404 JOZ655404 JFD655404 IVH655404 ILL655404 IBP655404 HRT655404 HHX655404 GYB655404 GOF655404 GEJ655404 FUN655404 FKR655404 FAV655404 EQZ655404 EHD655404 DXH655404 DNL655404 DDP655404 CTT655404 CJX655404 CAB655404 BQF655404 BGJ655404 AWN655404 AMR655404 ACV655404 SZ655404 JD655404 H655404 WVP589868 WLT589868 WBX589868 VSB589868 VIF589868 UYJ589868 UON589868 UER589868 TUV589868 TKZ589868 TBD589868 SRH589868 SHL589868 RXP589868 RNT589868 RDX589868 QUB589868 QKF589868 QAJ589868 PQN589868 PGR589868 OWV589868 OMZ589868 ODD589868 NTH589868 NJL589868 MZP589868 MPT589868 MFX589868 LWB589868 LMF589868 LCJ589868 KSN589868 KIR589868 JYV589868 JOZ589868 JFD589868 IVH589868 ILL589868 IBP589868 HRT589868 HHX589868 GYB589868 GOF589868 GEJ589868 FUN589868 FKR589868 FAV589868 EQZ589868 EHD589868 DXH589868 DNL589868 DDP589868 CTT589868 CJX589868 CAB589868 BQF589868 BGJ589868 AWN589868 AMR589868 ACV589868 SZ589868 JD589868 H589868 WVP524332 WLT524332 WBX524332 VSB524332 VIF524332 UYJ524332 UON524332 UER524332 TUV524332 TKZ524332 TBD524332 SRH524332 SHL524332 RXP524332 RNT524332 RDX524332 QUB524332 QKF524332 QAJ524332 PQN524332 PGR524332 OWV524332 OMZ524332 ODD524332 NTH524332 NJL524332 MZP524332 MPT524332 MFX524332 LWB524332 LMF524332 LCJ524332 KSN524332 KIR524332 JYV524332 JOZ524332 JFD524332 IVH524332 ILL524332 IBP524332 HRT524332 HHX524332 GYB524332 GOF524332 GEJ524332 FUN524332 FKR524332 FAV524332 EQZ524332 EHD524332 DXH524332 DNL524332 DDP524332 CTT524332 CJX524332 CAB524332 BQF524332 BGJ524332 AWN524332 AMR524332 ACV524332 SZ524332 JD524332 H524332 WVP458796 WLT458796 WBX458796 VSB458796 VIF458796 UYJ458796 UON458796 UER458796 TUV458796 TKZ458796 TBD458796 SRH458796 SHL458796 RXP458796 RNT458796 RDX458796 QUB458796 QKF458796 QAJ458796 PQN458796 PGR458796 OWV458796 OMZ458796 ODD458796 NTH458796 NJL458796 MZP458796 MPT458796 MFX458796 LWB458796 LMF458796 LCJ458796 KSN458796 KIR458796 JYV458796 JOZ458796 JFD458796 IVH458796 ILL458796 IBP458796 HRT458796 HHX458796 GYB458796 GOF458796 GEJ458796 FUN458796 FKR458796 FAV458796 EQZ458796 EHD458796 DXH458796 DNL458796 DDP458796 CTT458796 CJX458796 CAB458796 BQF458796 BGJ458796 AWN458796 AMR458796 ACV458796 SZ458796 JD458796 H458796 WVP393260 WLT393260 WBX393260 VSB393260 VIF393260 UYJ393260 UON393260 UER393260 TUV393260 TKZ393260 TBD393260 SRH393260 SHL393260 RXP393260 RNT393260 RDX393260 QUB393260 QKF393260 QAJ393260 PQN393260 PGR393260 OWV393260 OMZ393260 ODD393260 NTH393260 NJL393260 MZP393260 MPT393260 MFX393260 LWB393260 LMF393260 LCJ393260 KSN393260 KIR393260 JYV393260 JOZ393260 JFD393260 IVH393260 ILL393260 IBP393260 HRT393260 HHX393260 GYB393260 GOF393260 GEJ393260 FUN393260 FKR393260 FAV393260 EQZ393260 EHD393260 DXH393260 DNL393260 DDP393260 CTT393260 CJX393260 CAB393260 BQF393260 BGJ393260 AWN393260 AMR393260 ACV393260 SZ393260 JD393260 H393260 WVP327724 WLT327724 WBX327724 VSB327724 VIF327724 UYJ327724 UON327724 UER327724 TUV327724 TKZ327724 TBD327724 SRH327724 SHL327724 RXP327724 RNT327724 RDX327724 QUB327724 QKF327724 QAJ327724 PQN327724 PGR327724 OWV327724 OMZ327724 ODD327724 NTH327724 NJL327724 MZP327724 MPT327724 MFX327724 LWB327724 LMF327724 LCJ327724 KSN327724 KIR327724 JYV327724 JOZ327724 JFD327724 IVH327724 ILL327724 IBP327724 HRT327724 HHX327724 GYB327724 GOF327724 GEJ327724 FUN327724 FKR327724 FAV327724 EQZ327724 EHD327724 DXH327724 DNL327724 DDP327724 CTT327724 CJX327724 CAB327724 BQF327724 BGJ327724 AWN327724 AMR327724 ACV327724 SZ327724 JD327724 H327724 WVP262188 WLT262188 WBX262188 VSB262188 VIF262188 UYJ262188 UON262188 UER262188 TUV262188 TKZ262188 TBD262188 SRH262188 SHL262188 RXP262188 RNT262188 RDX262188 QUB262188 QKF262188 QAJ262188 PQN262188 PGR262188 OWV262188 OMZ262188 ODD262188 NTH262188 NJL262188 MZP262188 MPT262188 MFX262188 LWB262188 LMF262188 LCJ262188 KSN262188 KIR262188 JYV262188 JOZ262188 JFD262188 IVH262188 ILL262188 IBP262188 HRT262188 HHX262188 GYB262188 GOF262188 GEJ262188 FUN262188 FKR262188 FAV262188 EQZ262188 EHD262188 DXH262188 DNL262188 DDP262188 CTT262188 CJX262188 CAB262188 BQF262188 BGJ262188 AWN262188 AMR262188 ACV262188 SZ262188 JD262188 H262188 WVP196652 WLT196652 WBX196652 VSB196652 VIF196652 UYJ196652 UON196652 UER196652 TUV196652 TKZ196652 TBD196652 SRH196652 SHL196652 RXP196652 RNT196652 RDX196652 QUB196652 QKF196652 QAJ196652 PQN196652 PGR196652 OWV196652 OMZ196652 ODD196652 NTH196652 NJL196652 MZP196652 MPT196652 MFX196652 LWB196652 LMF196652 LCJ196652 KSN196652 KIR196652 JYV196652 JOZ196652 JFD196652 IVH196652 ILL196652 IBP196652 HRT196652 HHX196652 GYB196652 GOF196652 GEJ196652 FUN196652 FKR196652 FAV196652 EQZ196652 EHD196652 DXH196652 DNL196652 DDP196652 CTT196652 CJX196652 CAB196652 BQF196652 BGJ196652 AWN196652 AMR196652 ACV196652 SZ196652 JD196652 H196652 WVP131116 WLT131116 WBX131116 VSB131116 VIF131116 UYJ131116 UON131116 UER131116 TUV131116 TKZ131116 TBD131116 SRH131116 SHL131116 RXP131116 RNT131116 RDX131116 QUB131116 QKF131116 QAJ131116 PQN131116 PGR131116 OWV131116 OMZ131116 ODD131116 NTH131116 NJL131116 MZP131116 MPT131116 MFX131116 LWB131116 LMF131116 LCJ131116 KSN131116 KIR131116 JYV131116 JOZ131116 JFD131116 IVH131116 ILL131116 IBP131116 HRT131116 HHX131116 GYB131116 GOF131116 GEJ131116 FUN131116 FKR131116 FAV131116 EQZ131116 EHD131116 DXH131116 DNL131116 DDP131116 CTT131116 CJX131116 CAB131116 BQF131116 BGJ131116 AWN131116 AMR131116 ACV131116 SZ131116 JD131116 H131116 WVP65580 WLT65580 WBX65580 VSB65580 VIF65580 UYJ65580 UON65580 UER65580 TUV65580 TKZ65580 TBD65580 SRH65580 SHL65580 RXP65580 RNT65580 RDX65580 QUB65580 QKF65580 QAJ65580 PQN65580 PGR65580 OWV65580 OMZ65580 ODD65580 NTH65580 NJL65580 MZP65580 MPT65580 MFX65580 LWB65580 LMF65580 LCJ65580 KSN65580 KIR65580 JYV65580 JOZ65580 JFD65580 IVH65580 ILL65580 IBP65580 HRT65580 HHX65580 GYB65580 GOF65580 GEJ65580 FUN65580 FKR65580 FAV65580 EQZ65580 EHD65580 DXH65580 DNL65580 DDP65580 CTT65580 CJX65580 CAB65580 BQF65580 BGJ65580 AWN65580 AMR65580 ACV65580 SZ65580 JD65580 H65580 WVP44 WLT44 WBX44 VSB44 VIF44 UYJ44 UON44 UER44 TUV44 TKZ44 TBD44 SRH44 SHL44 RXP44 RNT44 RDX44 QUB44 QKF44 QAJ44 PQN44 PGR44 OWV44 OMZ44 ODD44 NTH44 NJL44 MZP44 MPT44 MFX44 LWB44 LMF44 LCJ44 KSN44 KIR44 JYV44 JOZ44 JFD44 IVH44 ILL44 IBP44 HRT44 HHX44 GYB44 GOF44 GEJ44 FUN44 FKR44 FAV44 EQZ44 EHD44 DXH44 DNL44 DDP44 CTT44 CJX44 CAB44 BQF44 BGJ44 AWN44 AMR44 ACV44 SZ44 JD44 H44 WVP983064 WLT983064 WBX983064 VSB983064 VIF983064 UYJ983064 UON983064 UER983064 TUV983064 TKZ983064 TBD983064 SRH983064 SHL983064 RXP983064 RNT983064 RDX983064 QUB983064 QKF983064 QAJ983064 PQN983064 PGR983064 OWV983064 OMZ983064 ODD983064 NTH983064 NJL983064 MZP983064 MPT983064 MFX983064 LWB983064 LMF983064 LCJ983064 KSN983064 KIR983064 JYV983064 JOZ983064 JFD983064 IVH983064 ILL983064 IBP983064 HRT983064 HHX983064 GYB983064 GOF983064 GEJ983064 FUN983064 FKR983064 FAV983064 EQZ983064 EHD983064 DXH983064 DNL983064 DDP983064 CTT983064 CJX983064 CAB983064 BQF983064 BGJ983064 AWN983064 AMR983064 ACV983064 SZ983064 JD983064 H983064 WVP917528 WLT917528 WBX917528 VSB917528 VIF917528 UYJ917528 UON917528 UER917528 TUV917528 TKZ917528 TBD917528 SRH917528 SHL917528 RXP917528 RNT917528 RDX917528 QUB917528 QKF917528 QAJ917528 PQN917528 PGR917528 OWV917528 OMZ917528 ODD917528 NTH917528 NJL917528 MZP917528 MPT917528 MFX917528 LWB917528 LMF917528 LCJ917528 KSN917528 KIR917528 JYV917528 JOZ917528 JFD917528 IVH917528 ILL917528 IBP917528 HRT917528 HHX917528 GYB917528 GOF917528 GEJ917528 FUN917528 FKR917528 FAV917528 EQZ917528 EHD917528 DXH917528 DNL917528 DDP917528 CTT917528 CJX917528 CAB917528 BQF917528 BGJ917528 AWN917528 AMR917528 ACV917528 SZ917528 JD917528 H917528 WVP851992 WLT851992 WBX851992 VSB851992 VIF851992 UYJ851992 UON851992 UER851992 TUV851992 TKZ851992 TBD851992 SRH851992 SHL851992 RXP851992 RNT851992 RDX851992 QUB851992 QKF851992 QAJ851992 PQN851992 PGR851992 OWV851992 OMZ851992 ODD851992 NTH851992 NJL851992 MZP851992 MPT851992 MFX851992 LWB851992 LMF851992 LCJ851992 KSN851992 KIR851992 JYV851992 JOZ851992 JFD851992 IVH851992 ILL851992 IBP851992 HRT851992 HHX851992 GYB851992 GOF851992 GEJ851992 FUN851992 FKR851992 FAV851992 EQZ851992 EHD851992 DXH851992 DNL851992 DDP851992 CTT851992 CJX851992 CAB851992 BQF851992 BGJ851992 AWN851992 AMR851992 ACV851992 SZ851992 JD851992 H851992 WVP786456 WLT786456 WBX786456 VSB786456 VIF786456 UYJ786456 UON786456 UER786456 TUV786456 TKZ786456 TBD786456 SRH786456 SHL786456 RXP786456 RNT786456 RDX786456 QUB786456 QKF786456 QAJ786456 PQN786456 PGR786456 OWV786456 OMZ786456 ODD786456 NTH786456 NJL786456 MZP786456 MPT786456 MFX786456 LWB786456 LMF786456 LCJ786456 KSN786456 KIR786456 JYV786456 JOZ786456 JFD786456 IVH786456 ILL786456 IBP786456 HRT786456 HHX786456 GYB786456 GOF786456 GEJ786456 FUN786456 FKR786456 FAV786456 EQZ786456 EHD786456 DXH786456 DNL786456 DDP786456 CTT786456 CJX786456 CAB786456 BQF786456 BGJ786456 AWN786456 AMR786456 ACV786456 SZ786456 JD786456 H786456 WVP720920 WLT720920 WBX720920 VSB720920 VIF720920 UYJ720920 UON720920 UER720920 TUV720920 TKZ720920 TBD720920 SRH720920 SHL720920 RXP720920 RNT720920 RDX720920 QUB720920 QKF720920 QAJ720920 PQN720920 PGR720920 OWV720920 OMZ720920 ODD720920 NTH720920 NJL720920 MZP720920 MPT720920 MFX720920 LWB720920 LMF720920 LCJ720920 KSN720920 KIR720920 JYV720920 JOZ720920 JFD720920 IVH720920 ILL720920 IBP720920 HRT720920 HHX720920 GYB720920 GOF720920 GEJ720920 FUN720920 FKR720920 FAV720920 EQZ720920 EHD720920 DXH720920 DNL720920 DDP720920 CTT720920 CJX720920 CAB720920 BQF720920 BGJ720920 AWN720920 AMR720920 ACV720920 SZ720920 JD720920 H720920 WVP655384 WLT655384 WBX655384 VSB655384 VIF655384 UYJ655384 UON655384 UER655384 TUV655384 TKZ655384 TBD655384 SRH655384 SHL655384 RXP655384 RNT655384 RDX655384 QUB655384 QKF655384 QAJ655384 PQN655384 PGR655384 OWV655384 OMZ655384 ODD655384 NTH655384 NJL655384 MZP655384 MPT655384 MFX655384 LWB655384 LMF655384 LCJ655384 KSN655384 KIR655384 JYV655384 JOZ655384 JFD655384 IVH655384 ILL655384 IBP655384 HRT655384 HHX655384 GYB655384 GOF655384 GEJ655384 FUN655384 FKR655384 FAV655384 EQZ655384 EHD655384 DXH655384 DNL655384 DDP655384 CTT655384 CJX655384 CAB655384 BQF655384 BGJ655384 AWN655384 AMR655384 ACV655384 SZ655384 JD655384 H655384 WVP589848 WLT589848 WBX589848 VSB589848 VIF589848 UYJ589848 UON589848 UER589848 TUV589848 TKZ589848 TBD589848 SRH589848 SHL589848 RXP589848 RNT589848 RDX589848 QUB589848 QKF589848 QAJ589848 PQN589848 PGR589848 OWV589848 OMZ589848 ODD589848 NTH589848 NJL589848 MZP589848 MPT589848 MFX589848 LWB589848 LMF589848 LCJ589848 KSN589848 KIR589848 JYV589848 JOZ589848 JFD589848 IVH589848 ILL589848 IBP589848 HRT589848 HHX589848 GYB589848 GOF589848 GEJ589848 FUN589848 FKR589848 FAV589848 EQZ589848 EHD589848 DXH589848 DNL589848 DDP589848 CTT589848 CJX589848 CAB589848 BQF589848 BGJ589848 AWN589848 AMR589848 ACV589848 SZ589848 JD589848 H589848 WVP524312 WLT524312 WBX524312 VSB524312 VIF524312 UYJ524312 UON524312 UER524312 TUV524312 TKZ524312 TBD524312 SRH524312 SHL524312 RXP524312 RNT524312 RDX524312 QUB524312 QKF524312 QAJ524312 PQN524312 PGR524312 OWV524312 OMZ524312 ODD524312 NTH524312 NJL524312 MZP524312 MPT524312 MFX524312 LWB524312 LMF524312 LCJ524312 KSN524312 KIR524312 JYV524312 JOZ524312 JFD524312 IVH524312 ILL524312 IBP524312 HRT524312 HHX524312 GYB524312 GOF524312 GEJ524312 FUN524312 FKR524312 FAV524312 EQZ524312 EHD524312 DXH524312 DNL524312 DDP524312 CTT524312 CJX524312 CAB524312 BQF524312 BGJ524312 AWN524312 AMR524312 ACV524312 SZ524312 JD524312 H524312 WVP458776 WLT458776 WBX458776 VSB458776 VIF458776 UYJ458776 UON458776 UER458776 TUV458776 TKZ458776 TBD458776 SRH458776 SHL458776 RXP458776 RNT458776 RDX458776 QUB458776 QKF458776 QAJ458776 PQN458776 PGR458776 OWV458776 OMZ458776 ODD458776 NTH458776 NJL458776 MZP458776 MPT458776 MFX458776 LWB458776 LMF458776 LCJ458776 KSN458776 KIR458776 JYV458776 JOZ458776 JFD458776 IVH458776 ILL458776 IBP458776 HRT458776 HHX458776 GYB458776 GOF458776 GEJ458776 FUN458776 FKR458776 FAV458776 EQZ458776 EHD458776 DXH458776 DNL458776 DDP458776 CTT458776 CJX458776 CAB458776 BQF458776 BGJ458776 AWN458776 AMR458776 ACV458776 SZ458776 JD458776 H458776 WVP393240 WLT393240 WBX393240 VSB393240 VIF393240 UYJ393240 UON393240 UER393240 TUV393240 TKZ393240 TBD393240 SRH393240 SHL393240 RXP393240 RNT393240 RDX393240 QUB393240 QKF393240 QAJ393240 PQN393240 PGR393240 OWV393240 OMZ393240 ODD393240 NTH393240 NJL393240 MZP393240 MPT393240 MFX393240 LWB393240 LMF393240 LCJ393240 KSN393240 KIR393240 JYV393240 JOZ393240 JFD393240 IVH393240 ILL393240 IBP393240 HRT393240 HHX393240 GYB393240 GOF393240 GEJ393240 FUN393240 FKR393240 FAV393240 EQZ393240 EHD393240 DXH393240 DNL393240 DDP393240 CTT393240 CJX393240 CAB393240 BQF393240 BGJ393240 AWN393240 AMR393240 ACV393240 SZ393240 JD393240 H393240 WVP327704 WLT327704 WBX327704 VSB327704 VIF327704 UYJ327704 UON327704 UER327704 TUV327704 TKZ327704 TBD327704 SRH327704 SHL327704 RXP327704 RNT327704 RDX327704 QUB327704 QKF327704 QAJ327704 PQN327704 PGR327704 OWV327704 OMZ327704 ODD327704 NTH327704 NJL327704 MZP327704 MPT327704 MFX327704 LWB327704 LMF327704 LCJ327704 KSN327704 KIR327704 JYV327704 JOZ327704 JFD327704 IVH327704 ILL327704 IBP327704 HRT327704 HHX327704 GYB327704 GOF327704 GEJ327704 FUN327704 FKR327704 FAV327704 EQZ327704 EHD327704 DXH327704 DNL327704 DDP327704 CTT327704 CJX327704 CAB327704 BQF327704 BGJ327704 AWN327704 AMR327704 ACV327704 SZ327704 JD327704 H327704 WVP262168 WLT262168 WBX262168 VSB262168 VIF262168 UYJ262168 UON262168 UER262168 TUV262168 TKZ262168 TBD262168 SRH262168 SHL262168 RXP262168 RNT262168 RDX262168 QUB262168 QKF262168 QAJ262168 PQN262168 PGR262168 OWV262168 OMZ262168 ODD262168 NTH262168 NJL262168 MZP262168 MPT262168 MFX262168 LWB262168 LMF262168 LCJ262168 KSN262168 KIR262168 JYV262168 JOZ262168 JFD262168 IVH262168 ILL262168 IBP262168 HRT262168 HHX262168 GYB262168 GOF262168 GEJ262168 FUN262168 FKR262168 FAV262168 EQZ262168 EHD262168 DXH262168 DNL262168 DDP262168 CTT262168 CJX262168 CAB262168 BQF262168 BGJ262168 AWN262168 AMR262168 ACV262168 SZ262168 JD262168 H262168 WVP196632 WLT196632 WBX196632 VSB196632 VIF196632 UYJ196632 UON196632 UER196632 TUV196632 TKZ196632 TBD196632 SRH196632 SHL196632 RXP196632 RNT196632 RDX196632 QUB196632 QKF196632 QAJ196632 PQN196632 PGR196632 OWV196632 OMZ196632 ODD196632 NTH196632 NJL196632 MZP196632 MPT196632 MFX196632 LWB196632 LMF196632 LCJ196632 KSN196632 KIR196632 JYV196632 JOZ196632 JFD196632 IVH196632 ILL196632 IBP196632 HRT196632 HHX196632 GYB196632 GOF196632 GEJ196632 FUN196632 FKR196632 FAV196632 EQZ196632 EHD196632 DXH196632 DNL196632 DDP196632 CTT196632 CJX196632 CAB196632 BQF196632 BGJ196632 AWN196632 AMR196632 ACV196632 SZ196632 JD196632 H196632 WVP131096 WLT131096 WBX131096 VSB131096 VIF131096 UYJ131096 UON131096 UER131096 TUV131096 TKZ131096 TBD131096 SRH131096 SHL131096 RXP131096 RNT131096 RDX131096 QUB131096 QKF131096 QAJ131096 PQN131096 PGR131096 OWV131096 OMZ131096 ODD131096 NTH131096 NJL131096 MZP131096 MPT131096 MFX131096 LWB131096 LMF131096 LCJ131096 KSN131096 KIR131096 JYV131096 JOZ131096 JFD131096 IVH131096 ILL131096 IBP131096 HRT131096 HHX131096 GYB131096 GOF131096 GEJ131096 FUN131096 FKR131096 FAV131096 EQZ131096 EHD131096 DXH131096 DNL131096 DDP131096 CTT131096 CJX131096 CAB131096 BQF131096 BGJ131096 AWN131096 AMR131096 ACV131096 SZ131096 JD131096 H131096 WVP65560 WLT65560 WBX65560 VSB65560 VIF65560 UYJ65560 UON65560 UER65560 TUV65560 TKZ65560 TBD65560 SRH65560 SHL65560 RXP65560 RNT65560 RDX65560 QUB65560 QKF65560 QAJ65560 PQN65560 PGR65560 OWV65560 OMZ65560 ODD65560 NTH65560 NJL65560 MZP65560 MPT65560 MFX65560 LWB65560 LMF65560 LCJ65560 KSN65560 KIR65560 JYV65560 JOZ65560 JFD65560 IVH65560 ILL65560 IBP65560 HRT65560 HHX65560 GYB65560 GOF65560 GEJ65560 FUN65560 FKR65560 FAV65560 EQZ65560 EHD65560 DXH65560 DNL65560 DDP65560 CTT65560 CJX65560 CAB65560 BQF65560 BGJ65560 AWN65560 AMR65560 ACV65560 SZ65560 JD65560 H65560 WVP24 WLT24 WBX24 VSB24 VIF24 UYJ24 UON24 UER24 TUV24 TKZ24 TBD24 SRH24 SHL24 RXP24 RNT24 RDX24 QUB24 QKF24 QAJ24 PQN24 PGR24 OWV24 OMZ24 ODD24 NTH24 NJL24 MZP24 MPT24 MFX24 LWB24 LMF24 LCJ24 KSN24 KIR24 JYV24 JOZ24 JFD24 IVH24 ILL24 IBP24 HRT24 HHX24 GYB24 GOF24 GEJ24 FUN24 FKR24 FAV24 EQZ24 EHD24 DXH24 DNL24 DDP24 CTT24 CJX24 CAB24 BQF24 BGJ24 AWN24 AMR24 ACV24 SZ24 JD24 H24 WVP983076 WLT983076 WBX983076 VSB983076 VIF983076 UYJ983076 UON983076 UER983076 TUV983076 TKZ983076 TBD983076 SRH983076 SHL983076 RXP983076 RNT983076 RDX983076 QUB983076 QKF983076 QAJ983076 PQN983076 PGR983076 OWV983076 OMZ983076 ODD983076 NTH983076 NJL983076 MZP983076 MPT983076 MFX983076 LWB983076 LMF983076 LCJ983076 KSN983076 KIR983076 JYV983076 JOZ983076 JFD983076 IVH983076 ILL983076 IBP983076 HRT983076 HHX983076 GYB983076 GOF983076 GEJ983076 FUN983076 FKR983076 FAV983076 EQZ983076 EHD983076 DXH983076 DNL983076 DDP983076 CTT983076 CJX983076 CAB983076 BQF983076 BGJ983076 AWN983076 AMR983076 ACV983076 SZ983076 JD983076 H983076 WVP917540 WLT917540 WBX917540 VSB917540 VIF917540 UYJ917540 UON917540 UER917540 TUV917540 TKZ917540 TBD917540 SRH917540 SHL917540 RXP917540 RNT917540 RDX917540 QUB917540 QKF917540 QAJ917540 PQN917540 PGR917540 OWV917540 OMZ917540 ODD917540 NTH917540 NJL917540 MZP917540 MPT917540 MFX917540 LWB917540 LMF917540 LCJ917540 KSN917540 KIR917540 JYV917540 JOZ917540 JFD917540 IVH917540 ILL917540 IBP917540 HRT917540 HHX917540 GYB917540 GOF917540 GEJ917540 FUN917540 FKR917540 FAV917540 EQZ917540 EHD917540 DXH917540 DNL917540 DDP917540 CTT917540 CJX917540 CAB917540 BQF917540 BGJ917540 AWN917540 AMR917540 ACV917540 SZ917540 JD917540 H917540 WVP852004 WLT852004 WBX852004 VSB852004 VIF852004 UYJ852004 UON852004 UER852004 TUV852004 TKZ852004 TBD852004 SRH852004 SHL852004 RXP852004 RNT852004 RDX852004 QUB852004 QKF852004 QAJ852004 PQN852004 PGR852004 OWV852004 OMZ852004 ODD852004 NTH852004 NJL852004 MZP852004 MPT852004 MFX852004 LWB852004 LMF852004 LCJ852004 KSN852004 KIR852004 JYV852004 JOZ852004 JFD852004 IVH852004 ILL852004 IBP852004 HRT852004 HHX852004 GYB852004 GOF852004 GEJ852004 FUN852004 FKR852004 FAV852004 EQZ852004 EHD852004 DXH852004 DNL852004 DDP852004 CTT852004 CJX852004 CAB852004 BQF852004 BGJ852004 AWN852004 AMR852004 ACV852004 SZ852004 JD852004 H852004 WVP786468 WLT786468 WBX786468 VSB786468 VIF786468 UYJ786468 UON786468 UER786468 TUV786468 TKZ786468 TBD786468 SRH786468 SHL786468 RXP786468 RNT786468 RDX786468 QUB786468 QKF786468 QAJ786468 PQN786468 PGR786468 OWV786468 OMZ786468 ODD786468 NTH786468 NJL786468 MZP786468 MPT786468 MFX786468 LWB786468 LMF786468 LCJ786468 KSN786468 KIR786468 JYV786468 JOZ786468 JFD786468 IVH786468 ILL786468 IBP786468 HRT786468 HHX786468 GYB786468 GOF786468 GEJ786468 FUN786468 FKR786468 FAV786468 EQZ786468 EHD786468 DXH786468 DNL786468 DDP786468 CTT786468 CJX786468 CAB786468 BQF786468 BGJ786468 AWN786468 AMR786468 ACV786468 SZ786468 JD786468 H786468 WVP720932 WLT720932 WBX720932 VSB720932 VIF720932 UYJ720932 UON720932 UER720932 TUV720932 TKZ720932 TBD720932 SRH720932 SHL720932 RXP720932 RNT720932 RDX720932 QUB720932 QKF720932 QAJ720932 PQN720932 PGR720932 OWV720932 OMZ720932 ODD720932 NTH720932 NJL720932 MZP720932 MPT720932 MFX720932 LWB720932 LMF720932 LCJ720932 KSN720932 KIR720932 JYV720932 JOZ720932 JFD720932 IVH720932 ILL720932 IBP720932 HRT720932 HHX720932 GYB720932 GOF720932 GEJ720932 FUN720932 FKR720932 FAV720932 EQZ720932 EHD720932 DXH720932 DNL720932 DDP720932 CTT720932 CJX720932 CAB720932 BQF720932 BGJ720932 AWN720932 AMR720932 ACV720932 SZ720932 JD720932 H720932 WVP655396 WLT655396 WBX655396 VSB655396 VIF655396 UYJ655396 UON655396 UER655396 TUV655396 TKZ655396 TBD655396 SRH655396 SHL655396 RXP655396 RNT655396 RDX655396 QUB655396 QKF655396 QAJ655396 PQN655396 PGR655396 OWV655396 OMZ655396 ODD655396 NTH655396 NJL655396 MZP655396 MPT655396 MFX655396 LWB655396 LMF655396 LCJ655396 KSN655396 KIR655396 JYV655396 JOZ655396 JFD655396 IVH655396 ILL655396 IBP655396 HRT655396 HHX655396 GYB655396 GOF655396 GEJ655396 FUN655396 FKR655396 FAV655396 EQZ655396 EHD655396 DXH655396 DNL655396 DDP655396 CTT655396 CJX655396 CAB655396 BQF655396 BGJ655396 AWN655396 AMR655396 ACV655396 SZ655396 JD655396 H655396 WVP589860 WLT589860 WBX589860 VSB589860 VIF589860 UYJ589860 UON589860 UER589860 TUV589860 TKZ589860 TBD589860 SRH589860 SHL589860 RXP589860 RNT589860 RDX589860 QUB589860 QKF589860 QAJ589860 PQN589860 PGR589860 OWV589860 OMZ589860 ODD589860 NTH589860 NJL589860 MZP589860 MPT589860 MFX589860 LWB589860 LMF589860 LCJ589860 KSN589860 KIR589860 JYV589860 JOZ589860 JFD589860 IVH589860 ILL589860 IBP589860 HRT589860 HHX589860 GYB589860 GOF589860 GEJ589860 FUN589860 FKR589860 FAV589860 EQZ589860 EHD589860 DXH589860 DNL589860 DDP589860 CTT589860 CJX589860 CAB589860 BQF589860 BGJ589860 AWN589860 AMR589860 ACV589860 SZ589860 JD589860 H589860 WVP524324 WLT524324 WBX524324 VSB524324 VIF524324 UYJ524324 UON524324 UER524324 TUV524324 TKZ524324 TBD524324 SRH524324 SHL524324 RXP524324 RNT524324 RDX524324 QUB524324 QKF524324 QAJ524324 PQN524324 PGR524324 OWV524324 OMZ524324 ODD524324 NTH524324 NJL524324 MZP524324 MPT524324 MFX524324 LWB524324 LMF524324 LCJ524324 KSN524324 KIR524324 JYV524324 JOZ524324 JFD524324 IVH524324 ILL524324 IBP524324 HRT524324 HHX524324 GYB524324 GOF524324 GEJ524324 FUN524324 FKR524324 FAV524324 EQZ524324 EHD524324 DXH524324 DNL524324 DDP524324 CTT524324 CJX524324 CAB524324 BQF524324 BGJ524324 AWN524324 AMR524324 ACV524324 SZ524324 JD524324 H524324 WVP458788 WLT458788 WBX458788 VSB458788 VIF458788 UYJ458788 UON458788 UER458788 TUV458788 TKZ458788 TBD458788 SRH458788 SHL458788 RXP458788 RNT458788 RDX458788 QUB458788 QKF458788 QAJ458788 PQN458788 PGR458788 OWV458788 OMZ458788 ODD458788 NTH458788 NJL458788 MZP458788 MPT458788 MFX458788 LWB458788 LMF458788 LCJ458788 KSN458788 KIR458788 JYV458788 JOZ458788 JFD458788 IVH458788 ILL458788 IBP458788 HRT458788 HHX458788 GYB458788 GOF458788 GEJ458788 FUN458788 FKR458788 FAV458788 EQZ458788 EHD458788 DXH458788 DNL458788 DDP458788 CTT458788 CJX458788 CAB458788 BQF458788 BGJ458788 AWN458788 AMR458788 ACV458788 SZ458788 JD458788 H458788 WVP393252 WLT393252 WBX393252 VSB393252 VIF393252 UYJ393252 UON393252 UER393252 TUV393252 TKZ393252 TBD393252 SRH393252 SHL393252 RXP393252 RNT393252 RDX393252 QUB393252 QKF393252 QAJ393252 PQN393252 PGR393252 OWV393252 OMZ393252 ODD393252 NTH393252 NJL393252 MZP393252 MPT393252 MFX393252 LWB393252 LMF393252 LCJ393252 KSN393252 KIR393252 JYV393252 JOZ393252 JFD393252 IVH393252 ILL393252 IBP393252 HRT393252 HHX393252 GYB393252 GOF393252 GEJ393252 FUN393252 FKR393252 FAV393252 EQZ393252 EHD393252 DXH393252 DNL393252 DDP393252 CTT393252 CJX393252 CAB393252 BQF393252 BGJ393252 AWN393252 AMR393252 ACV393252 SZ393252 JD393252 H393252 WVP327716 WLT327716 WBX327716 VSB327716 VIF327716 UYJ327716 UON327716 UER327716 TUV327716 TKZ327716 TBD327716 SRH327716 SHL327716 RXP327716 RNT327716 RDX327716 QUB327716 QKF327716 QAJ327716 PQN327716 PGR327716 OWV327716 OMZ327716 ODD327716 NTH327716 NJL327716 MZP327716 MPT327716 MFX327716 LWB327716 LMF327716 LCJ327716 KSN327716 KIR327716 JYV327716 JOZ327716 JFD327716 IVH327716 ILL327716 IBP327716 HRT327716 HHX327716 GYB327716 GOF327716 GEJ327716 FUN327716 FKR327716 FAV327716 EQZ327716 EHD327716 DXH327716 DNL327716 DDP327716 CTT327716 CJX327716 CAB327716 BQF327716 BGJ327716 AWN327716 AMR327716 ACV327716 SZ327716 JD327716 H327716 WVP262180 WLT262180 WBX262180 VSB262180 VIF262180 UYJ262180 UON262180 UER262180 TUV262180 TKZ262180 TBD262180 SRH262180 SHL262180 RXP262180 RNT262180 RDX262180 QUB262180 QKF262180 QAJ262180 PQN262180 PGR262180 OWV262180 OMZ262180 ODD262180 NTH262180 NJL262180 MZP262180 MPT262180 MFX262180 LWB262180 LMF262180 LCJ262180 KSN262180 KIR262180 JYV262180 JOZ262180 JFD262180 IVH262180 ILL262180 IBP262180 HRT262180 HHX262180 GYB262180 GOF262180 GEJ262180 FUN262180 FKR262180 FAV262180 EQZ262180 EHD262180 DXH262180 DNL262180 DDP262180 CTT262180 CJX262180 CAB262180 BQF262180 BGJ262180 AWN262180 AMR262180 ACV262180 SZ262180 JD262180 H262180 WVP196644 WLT196644 WBX196644 VSB196644 VIF196644 UYJ196644 UON196644 UER196644 TUV196644 TKZ196644 TBD196644 SRH196644 SHL196644 RXP196644 RNT196644 RDX196644 QUB196644 QKF196644 QAJ196644 PQN196644 PGR196644 OWV196644 OMZ196644 ODD196644 NTH196644 NJL196644 MZP196644 MPT196644 MFX196644 LWB196644 LMF196644 LCJ196644 KSN196644 KIR196644 JYV196644 JOZ196644 JFD196644 IVH196644 ILL196644 IBP196644 HRT196644 HHX196644 GYB196644 GOF196644 GEJ196644 FUN196644 FKR196644 FAV196644 EQZ196644 EHD196644 DXH196644 DNL196644 DDP196644 CTT196644 CJX196644 CAB196644 BQF196644 BGJ196644 AWN196644 AMR196644 ACV196644 SZ196644 JD196644 H196644 WVP131108 WLT131108 WBX131108 VSB131108 VIF131108 UYJ131108 UON131108 UER131108 TUV131108 TKZ131108 TBD131108 SRH131108 SHL131108 RXP131108 RNT131108 RDX131108 QUB131108 QKF131108 QAJ131108 PQN131108 PGR131108 OWV131108 OMZ131108 ODD131108 NTH131108 NJL131108 MZP131108 MPT131108 MFX131108 LWB131108 LMF131108 LCJ131108 KSN131108 KIR131108 JYV131108 JOZ131108 JFD131108 IVH131108 ILL131108 IBP131108 HRT131108 HHX131108 GYB131108 GOF131108 GEJ131108 FUN131108 FKR131108 FAV131108 EQZ131108 EHD131108 DXH131108 DNL131108 DDP131108 CTT131108 CJX131108 CAB131108 BQF131108 BGJ131108 AWN131108 AMR131108 ACV131108 SZ131108 JD131108 H131108 WVP65572 WLT65572 WBX65572 VSB65572 VIF65572 UYJ65572 UON65572 UER65572 TUV65572 TKZ65572 TBD65572 SRH65572 SHL65572 RXP65572 RNT65572 RDX65572 QUB65572 QKF65572 QAJ65572 PQN65572 PGR65572 OWV65572 OMZ65572 ODD65572 NTH65572 NJL65572 MZP65572 MPT65572 MFX65572 LWB65572 LMF65572 LCJ65572 KSN65572 KIR65572 JYV65572 JOZ65572 JFD65572 IVH65572 ILL65572 IBP65572 HRT65572 HHX65572 GYB65572 GOF65572 GEJ65572 FUN65572 FKR65572 FAV65572 EQZ65572 EHD65572 DXH65572 DNL65572 DDP65572 CTT65572 CJX65572 CAB65572 BQF65572 BGJ65572 AWN65572 AMR65572 ACV65572 SZ65572 JD65572 H65572 WVP36 WLT36 WBX36 VSB36 VIF36 UYJ36 UON36 UER36 TUV36 TKZ36 TBD36 SRH36 SHL36 RXP36 RNT36 RDX36 QUB36 QKF36 QAJ36 PQN36 PGR36 OWV36 OMZ36 ODD36 NTH36 NJL36 MZP36 MPT36 MFX36 LWB36 LMF36 LCJ36 KSN36 KIR36 JYV36 JOZ36 JFD36 IVH36 ILL36 IBP36 HRT36 HHX36 GYB36 GOF36 GEJ36 FUN36 FKR36 FAV36 EQZ36 EHD36 DXH36 DNL36 DDP36 CTT36 CJX36 CAB36 BQF36 BGJ36 AWN36 AMR36 ACV36 SZ36 JD36 H36 WVP983068 WLT983068 WBX983068 VSB983068 VIF983068 UYJ983068 UON983068 UER983068 TUV983068 TKZ983068 TBD983068 SRH983068 SHL983068 RXP983068 RNT983068 RDX983068 QUB983068 QKF983068 QAJ983068 PQN983068 PGR983068 OWV983068 OMZ983068 ODD983068 NTH983068 NJL983068 MZP983068 MPT983068 MFX983068 LWB983068 LMF983068 LCJ983068 KSN983068 KIR983068 JYV983068 JOZ983068 JFD983068 IVH983068 ILL983068 IBP983068 HRT983068 HHX983068 GYB983068 GOF983068 GEJ983068 FUN983068 FKR983068 FAV983068 EQZ983068 EHD983068 DXH983068 DNL983068 DDP983068 CTT983068 CJX983068 CAB983068 BQF983068 BGJ983068 AWN983068 AMR983068 ACV983068 SZ983068 JD983068 H983068 WVP917532 WLT917532 WBX917532 VSB917532 VIF917532 UYJ917532 UON917532 UER917532 TUV917532 TKZ917532 TBD917532 SRH917532 SHL917532 RXP917532 RNT917532 RDX917532 QUB917532 QKF917532 QAJ917532 PQN917532 PGR917532 OWV917532 OMZ917532 ODD917532 NTH917532 NJL917532 MZP917532 MPT917532 MFX917532 LWB917532 LMF917532 LCJ917532 KSN917532 KIR917532 JYV917532 JOZ917532 JFD917532 IVH917532 ILL917532 IBP917532 HRT917532 HHX917532 GYB917532 GOF917532 GEJ917532 FUN917532 FKR917532 FAV917532 EQZ917532 EHD917532 DXH917532 DNL917532 DDP917532 CTT917532 CJX917532 CAB917532 BQF917532 BGJ917532 AWN917532 AMR917532 ACV917532 SZ917532 JD917532 H917532 WVP851996 WLT851996 WBX851996 VSB851996 VIF851996 UYJ851996 UON851996 UER851996 TUV851996 TKZ851996 TBD851996 SRH851996 SHL851996 RXP851996 RNT851996 RDX851996 QUB851996 QKF851996 QAJ851996 PQN851996 PGR851996 OWV851996 OMZ851996 ODD851996 NTH851996 NJL851996 MZP851996 MPT851996 MFX851996 LWB851996 LMF851996 LCJ851996 KSN851996 KIR851996 JYV851996 JOZ851996 JFD851996 IVH851996 ILL851996 IBP851996 HRT851996 HHX851996 GYB851996 GOF851996 GEJ851996 FUN851996 FKR851996 FAV851996 EQZ851996 EHD851996 DXH851996 DNL851996 DDP851996 CTT851996 CJX851996 CAB851996 BQF851996 BGJ851996 AWN851996 AMR851996 ACV851996 SZ851996 JD851996 H851996 WVP786460 WLT786460 WBX786460 VSB786460 VIF786460 UYJ786460 UON786460 UER786460 TUV786460 TKZ786460 TBD786460 SRH786460 SHL786460 RXP786460 RNT786460 RDX786460 QUB786460 QKF786460 QAJ786460 PQN786460 PGR786460 OWV786460 OMZ786460 ODD786460 NTH786460 NJL786460 MZP786460 MPT786460 MFX786460 LWB786460 LMF786460 LCJ786460 KSN786460 KIR786460 JYV786460 JOZ786460 JFD786460 IVH786460 ILL786460 IBP786460 HRT786460 HHX786460 GYB786460 GOF786460 GEJ786460 FUN786460 FKR786460 FAV786460 EQZ786460 EHD786460 DXH786460 DNL786460 DDP786460 CTT786460 CJX786460 CAB786460 BQF786460 BGJ786460 AWN786460 AMR786460 ACV786460 SZ786460 JD786460 H786460 WVP720924 WLT720924 WBX720924 VSB720924 VIF720924 UYJ720924 UON720924 UER720924 TUV720924 TKZ720924 TBD720924 SRH720924 SHL720924 RXP720924 RNT720924 RDX720924 QUB720924 QKF720924 QAJ720924 PQN720924 PGR720924 OWV720924 OMZ720924 ODD720924 NTH720924 NJL720924 MZP720924 MPT720924 MFX720924 LWB720924 LMF720924 LCJ720924 KSN720924 KIR720924 JYV720924 JOZ720924 JFD720924 IVH720924 ILL720924 IBP720924 HRT720924 HHX720924 GYB720924 GOF720924 GEJ720924 FUN720924 FKR720924 FAV720924 EQZ720924 EHD720924 DXH720924 DNL720924 DDP720924 CTT720924 CJX720924 CAB720924 BQF720924 BGJ720924 AWN720924 AMR720924 ACV720924 SZ720924 JD720924 H720924 WVP655388 WLT655388 WBX655388 VSB655388 VIF655388 UYJ655388 UON655388 UER655388 TUV655388 TKZ655388 TBD655388 SRH655388 SHL655388 RXP655388 RNT655388 RDX655388 QUB655388 QKF655388 QAJ655388 PQN655388 PGR655388 OWV655388 OMZ655388 ODD655388 NTH655388 NJL655388 MZP655388 MPT655388 MFX655388 LWB655388 LMF655388 LCJ655388 KSN655388 KIR655388 JYV655388 JOZ655388 JFD655388 IVH655388 ILL655388 IBP655388 HRT655388 HHX655388 GYB655388 GOF655388 GEJ655388 FUN655388 FKR655388 FAV655388 EQZ655388 EHD655388 DXH655388 DNL655388 DDP655388 CTT655388 CJX655388 CAB655388 BQF655388 BGJ655388 AWN655388 AMR655388 ACV655388 SZ655388 JD655388 H655388 WVP589852 WLT589852 WBX589852 VSB589852 VIF589852 UYJ589852 UON589852 UER589852 TUV589852 TKZ589852 TBD589852 SRH589852 SHL589852 RXP589852 RNT589852 RDX589852 QUB589852 QKF589852 QAJ589852 PQN589852 PGR589852 OWV589852 OMZ589852 ODD589852 NTH589852 NJL589852 MZP589852 MPT589852 MFX589852 LWB589852 LMF589852 LCJ589852 KSN589852 KIR589852 JYV589852 JOZ589852 JFD589852 IVH589852 ILL589852 IBP589852 HRT589852 HHX589852 GYB589852 GOF589852 GEJ589852 FUN589852 FKR589852 FAV589852 EQZ589852 EHD589852 DXH589852 DNL589852 DDP589852 CTT589852 CJX589852 CAB589852 BQF589852 BGJ589852 AWN589852 AMR589852 ACV589852 SZ589852 JD589852 H589852 WVP524316 WLT524316 WBX524316 VSB524316 VIF524316 UYJ524316 UON524316 UER524316 TUV524316 TKZ524316 TBD524316 SRH524316 SHL524316 RXP524316 RNT524316 RDX524316 QUB524316 QKF524316 QAJ524316 PQN524316 PGR524316 OWV524316 OMZ524316 ODD524316 NTH524316 NJL524316 MZP524316 MPT524316 MFX524316 LWB524316 LMF524316 LCJ524316 KSN524316 KIR524316 JYV524316 JOZ524316 JFD524316 IVH524316 ILL524316 IBP524316 HRT524316 HHX524316 GYB524316 GOF524316 GEJ524316 FUN524316 FKR524316 FAV524316 EQZ524316 EHD524316 DXH524316 DNL524316 DDP524316 CTT524316 CJX524316 CAB524316 BQF524316 BGJ524316 AWN524316 AMR524316 ACV524316 SZ524316 JD524316 H524316 WVP458780 WLT458780 WBX458780 VSB458780 VIF458780 UYJ458780 UON458780 UER458780 TUV458780 TKZ458780 TBD458780 SRH458780 SHL458780 RXP458780 RNT458780 RDX458780 QUB458780 QKF458780 QAJ458780 PQN458780 PGR458780 OWV458780 OMZ458780 ODD458780 NTH458780 NJL458780 MZP458780 MPT458780 MFX458780 LWB458780 LMF458780 LCJ458780 KSN458780 KIR458780 JYV458780 JOZ458780 JFD458780 IVH458780 ILL458780 IBP458780 HRT458780 HHX458780 GYB458780 GOF458780 GEJ458780 FUN458780 FKR458780 FAV458780 EQZ458780 EHD458780 DXH458780 DNL458780 DDP458780 CTT458780 CJX458780 CAB458780 BQF458780 BGJ458780 AWN458780 AMR458780 ACV458780 SZ458780 JD458780 H458780 WVP393244 WLT393244 WBX393244 VSB393244 VIF393244 UYJ393244 UON393244 UER393244 TUV393244 TKZ393244 TBD393244 SRH393244 SHL393244 RXP393244 RNT393244 RDX393244 QUB393244 QKF393244 QAJ393244 PQN393244 PGR393244 OWV393244 OMZ393244 ODD393244 NTH393244 NJL393244 MZP393244 MPT393244 MFX393244 LWB393244 LMF393244 LCJ393244 KSN393244 KIR393244 JYV393244 JOZ393244 JFD393244 IVH393244 ILL393244 IBP393244 HRT393244 HHX393244 GYB393244 GOF393244 GEJ393244 FUN393244 FKR393244 FAV393244 EQZ393244 EHD393244 DXH393244 DNL393244 DDP393244 CTT393244 CJX393244 CAB393244 BQF393244 BGJ393244 AWN393244 AMR393244 ACV393244 SZ393244 JD393244 H393244 WVP327708 WLT327708 WBX327708 VSB327708 VIF327708 UYJ327708 UON327708 UER327708 TUV327708 TKZ327708 TBD327708 SRH327708 SHL327708 RXP327708 RNT327708 RDX327708 QUB327708 QKF327708 QAJ327708 PQN327708 PGR327708 OWV327708 OMZ327708 ODD327708 NTH327708 NJL327708 MZP327708 MPT327708 MFX327708 LWB327708 LMF327708 LCJ327708 KSN327708 KIR327708 JYV327708 JOZ327708 JFD327708 IVH327708 ILL327708 IBP327708 HRT327708 HHX327708 GYB327708 GOF327708 GEJ327708 FUN327708 FKR327708 FAV327708 EQZ327708 EHD327708 DXH327708 DNL327708 DDP327708 CTT327708 CJX327708 CAB327708 BQF327708 BGJ327708 AWN327708 AMR327708 ACV327708 SZ327708 JD327708 H327708 WVP262172 WLT262172 WBX262172 VSB262172 VIF262172 UYJ262172 UON262172 UER262172 TUV262172 TKZ262172 TBD262172 SRH262172 SHL262172 RXP262172 RNT262172 RDX262172 QUB262172 QKF262172 QAJ262172 PQN262172 PGR262172 OWV262172 OMZ262172 ODD262172 NTH262172 NJL262172 MZP262172 MPT262172 MFX262172 LWB262172 LMF262172 LCJ262172 KSN262172 KIR262172 JYV262172 JOZ262172 JFD262172 IVH262172 ILL262172 IBP262172 HRT262172 HHX262172 GYB262172 GOF262172 GEJ262172 FUN262172 FKR262172 FAV262172 EQZ262172 EHD262172 DXH262172 DNL262172 DDP262172 CTT262172 CJX262172 CAB262172 BQF262172 BGJ262172 AWN262172 AMR262172 ACV262172 SZ262172 JD262172 H262172 WVP196636 WLT196636 WBX196636 VSB196636 VIF196636 UYJ196636 UON196636 UER196636 TUV196636 TKZ196636 TBD196636 SRH196636 SHL196636 RXP196636 RNT196636 RDX196636 QUB196636 QKF196636 QAJ196636 PQN196636 PGR196636 OWV196636 OMZ196636 ODD196636 NTH196636 NJL196636 MZP196636 MPT196636 MFX196636 LWB196636 LMF196636 LCJ196636 KSN196636 KIR196636 JYV196636 JOZ196636 JFD196636 IVH196636 ILL196636 IBP196636 HRT196636 HHX196636 GYB196636 GOF196636 GEJ196636 FUN196636 FKR196636 FAV196636 EQZ196636 EHD196636 DXH196636 DNL196636 DDP196636 CTT196636 CJX196636 CAB196636 BQF196636 BGJ196636 AWN196636 AMR196636 ACV196636 SZ196636 JD196636 H196636 WVP131100 WLT131100 WBX131100 VSB131100 VIF131100 UYJ131100 UON131100 UER131100 TUV131100 TKZ131100 TBD131100 SRH131100 SHL131100 RXP131100 RNT131100 RDX131100 QUB131100 QKF131100 QAJ131100 PQN131100 PGR131100 OWV131100 OMZ131100 ODD131100 NTH131100 NJL131100 MZP131100 MPT131100 MFX131100 LWB131100 LMF131100 LCJ131100 KSN131100 KIR131100 JYV131100 JOZ131100 JFD131100 IVH131100 ILL131100 IBP131100 HRT131100 HHX131100 GYB131100 GOF131100 GEJ131100 FUN131100 FKR131100 FAV131100 EQZ131100 EHD131100 DXH131100 DNL131100 DDP131100 CTT131100 CJX131100 CAB131100 BQF131100 BGJ131100 AWN131100 AMR131100 ACV131100 SZ131100 JD131100 H131100 WVP65564 WLT65564 WBX65564 VSB65564 VIF65564 UYJ65564 UON65564 UER65564 TUV65564 TKZ65564 TBD65564 SRH65564 SHL65564 RXP65564 RNT65564 RDX65564 QUB65564 QKF65564 QAJ65564 PQN65564 PGR65564 OWV65564 OMZ65564 ODD65564 NTH65564 NJL65564 MZP65564 MPT65564 MFX65564 LWB65564 LMF65564 LCJ65564 KSN65564 KIR65564 JYV65564 JOZ65564 JFD65564 IVH65564 ILL65564 IBP65564 HRT65564 HHX65564 GYB65564 GOF65564 GEJ65564 FUN65564 FKR65564 FAV65564 EQZ65564 EHD65564 DXH65564 DNL65564 DDP65564 CTT65564 CJX65564 CAB65564 BQF65564 BGJ65564 AWN65564 AMR65564 ACV65564 SZ65564 JD65564 H65564 WVP28 WLT28 WBX28 VSB28 VIF28 UYJ28 UON28 UER28 TUV28 TKZ28 TBD28 SRH28 SHL28 RXP28 RNT28 RDX28 QUB28 QKF28 QAJ28 PQN28 PGR28 OWV28 OMZ28 ODD28 NTH28 NJL28 MZP28 MPT28 MFX28 LWB28 LMF28 LCJ28 KSN28 KIR28 JYV28 JOZ28 JFD28 IVH28 ILL28 IBP28 HRT28 HHX28 GYB28 GOF28 GEJ28 FUN28 FKR28 FAV28 EQZ28 EHD28 DXH28 DNL28 DDP28 CTT28 CJX28 CAB28 BQF28 BGJ28 AWN28 AMR28 ACV28 SZ28 JD28 H28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H983060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H917524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H851988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H786452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H720916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H655380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H589844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H524308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H458772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H393236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H327700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H262164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H196628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H131092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H65556 WVP20 WLT20 WBX20 VSB20 VIF20 UYJ20 UON20 UER20 TUV20 TKZ20 TBD20 SRH20 SHL20 RXP20 RNT20 RDX20 QUB20 QKF20 QAJ20 PQN20 PGR20 OWV20 OMZ20 ODD20 NTH20 NJL20 MZP20 MPT20 MFX20 LWB20 LMF20 LCJ20 KSN20 KIR20 JYV20 JOZ20 JFD20 IVH20 ILL20 IBP20 HRT20 HHX20 GYB20 GOF20 GEJ20 FUN20 FKR20 FAV20 EQZ20 EHD20 DXH20 DNL20 DDP20 CTT20 CJX20 CAB20 BQF20 BGJ20 AWN20 AMR20 ACV20 SZ20 JD20 H20 WVP983072 WLT983072 WBX983072 VSB983072 VIF983072 UYJ983072 UON983072 UER983072 TUV983072 TKZ983072 TBD983072 SRH983072 SHL983072 RXP983072 RNT983072 RDX983072 QUB983072 QKF983072 QAJ983072 PQN983072 PGR983072 OWV983072 OMZ983072 ODD983072 NTH983072 NJL983072 MZP983072 MPT983072 MFX983072 LWB983072 LMF983072 LCJ983072 KSN983072 KIR983072 JYV983072 JOZ983072 JFD983072 IVH983072 ILL983072 IBP983072 HRT983072 HHX983072 GYB983072 GOF983072 GEJ983072 FUN983072 FKR983072 FAV983072 EQZ983072 EHD983072 DXH983072 DNL983072 DDP983072 CTT983072 CJX983072 CAB983072 BQF983072 BGJ983072 AWN983072 AMR983072 ACV983072 SZ983072 JD983072 H983072 WVP917536 WLT917536 WBX917536 VSB917536 VIF917536 UYJ917536 UON917536 UER917536 TUV917536 TKZ917536 TBD917536 SRH917536 SHL917536 RXP917536 RNT917536 RDX917536 QUB917536 QKF917536 QAJ917536 PQN917536 PGR917536 OWV917536 OMZ917536 ODD917536 NTH917536 NJL917536 MZP917536 MPT917536 MFX917536 LWB917536 LMF917536 LCJ917536 KSN917536 KIR917536 JYV917536 JOZ917536 JFD917536 IVH917536 ILL917536 IBP917536 HRT917536 HHX917536 GYB917536 GOF917536 GEJ917536 FUN917536 FKR917536 FAV917536 EQZ917536 EHD917536 DXH917536 DNL917536 DDP917536 CTT917536 CJX917536 CAB917536 BQF917536 BGJ917536 AWN917536 AMR917536 ACV917536 SZ917536 JD917536 H917536 WVP852000 WLT852000 WBX852000 VSB852000 VIF852000 UYJ852000 UON852000 UER852000 TUV852000 TKZ852000 TBD852000 SRH852000 SHL852000 RXP852000 RNT852000 RDX852000 QUB852000 QKF852000 QAJ852000 PQN852000 PGR852000 OWV852000 OMZ852000 ODD852000 NTH852000 NJL852000 MZP852000 MPT852000 MFX852000 LWB852000 LMF852000 LCJ852000 KSN852000 KIR852000 JYV852000 JOZ852000 JFD852000 IVH852000 ILL852000 IBP852000 HRT852000 HHX852000 GYB852000 GOF852000 GEJ852000 FUN852000 FKR852000 FAV852000 EQZ852000 EHD852000 DXH852000 DNL852000 DDP852000 CTT852000 CJX852000 CAB852000 BQF852000 BGJ852000 AWN852000 AMR852000 ACV852000 SZ852000 JD852000 H852000 WVP786464 WLT786464 WBX786464 VSB786464 VIF786464 UYJ786464 UON786464 UER786464 TUV786464 TKZ786464 TBD786464 SRH786464 SHL786464 RXP786464 RNT786464 RDX786464 QUB786464 QKF786464 QAJ786464 PQN786464 PGR786464 OWV786464 OMZ786464 ODD786464 NTH786464 NJL786464 MZP786464 MPT786464 MFX786464 LWB786464 LMF786464 LCJ786464 KSN786464 KIR786464 JYV786464 JOZ786464 JFD786464 IVH786464 ILL786464 IBP786464 HRT786464 HHX786464 GYB786464 GOF786464 GEJ786464 FUN786464 FKR786464 FAV786464 EQZ786464 EHD786464 DXH786464 DNL786464 DDP786464 CTT786464 CJX786464 CAB786464 BQF786464 BGJ786464 AWN786464 AMR786464 ACV786464 SZ786464 JD786464 H786464 WVP720928 WLT720928 WBX720928 VSB720928 VIF720928 UYJ720928 UON720928 UER720928 TUV720928 TKZ720928 TBD720928 SRH720928 SHL720928 RXP720928 RNT720928 RDX720928 QUB720928 QKF720928 QAJ720928 PQN720928 PGR720928 OWV720928 OMZ720928 ODD720928 NTH720928 NJL720928 MZP720928 MPT720928 MFX720928 LWB720928 LMF720928 LCJ720928 KSN720928 KIR720928 JYV720928 JOZ720928 JFD720928 IVH720928 ILL720928 IBP720928 HRT720928 HHX720928 GYB720928 GOF720928 GEJ720928 FUN720928 FKR720928 FAV720928 EQZ720928 EHD720928 DXH720928 DNL720928 DDP720928 CTT720928 CJX720928 CAB720928 BQF720928 BGJ720928 AWN720928 AMR720928 ACV720928 SZ720928 JD720928 H720928 WVP655392 WLT655392 WBX655392 VSB655392 VIF655392 UYJ655392 UON655392 UER655392 TUV655392 TKZ655392 TBD655392 SRH655392 SHL655392 RXP655392 RNT655392 RDX655392 QUB655392 QKF655392 QAJ655392 PQN655392 PGR655392 OWV655392 OMZ655392 ODD655392 NTH655392 NJL655392 MZP655392 MPT655392 MFX655392 LWB655392 LMF655392 LCJ655392 KSN655392 KIR655392 JYV655392 JOZ655392 JFD655392 IVH655392 ILL655392 IBP655392 HRT655392 HHX655392 GYB655392 GOF655392 GEJ655392 FUN655392 FKR655392 FAV655392 EQZ655392 EHD655392 DXH655392 DNL655392 DDP655392 CTT655392 CJX655392 CAB655392 BQF655392 BGJ655392 AWN655392 AMR655392 ACV655392 SZ655392 JD655392 H655392 WVP589856 WLT589856 WBX589856 VSB589856 VIF589856 UYJ589856 UON589856 UER589856 TUV589856 TKZ589856 TBD589856 SRH589856 SHL589856 RXP589856 RNT589856 RDX589856 QUB589856 QKF589856 QAJ589856 PQN589856 PGR589856 OWV589856 OMZ589856 ODD589856 NTH589856 NJL589856 MZP589856 MPT589856 MFX589856 LWB589856 LMF589856 LCJ589856 KSN589856 KIR589856 JYV589856 JOZ589856 JFD589856 IVH589856 ILL589856 IBP589856 HRT589856 HHX589856 GYB589856 GOF589856 GEJ589856 FUN589856 FKR589856 FAV589856 EQZ589856 EHD589856 DXH589856 DNL589856 DDP589856 CTT589856 CJX589856 CAB589856 BQF589856 BGJ589856 AWN589856 AMR589856 ACV589856 SZ589856 JD589856 H589856 WVP524320 WLT524320 WBX524320 VSB524320 VIF524320 UYJ524320 UON524320 UER524320 TUV524320 TKZ524320 TBD524320 SRH524320 SHL524320 RXP524320 RNT524320 RDX524320 QUB524320 QKF524320 QAJ524320 PQN524320 PGR524320 OWV524320 OMZ524320 ODD524320 NTH524320 NJL524320 MZP524320 MPT524320 MFX524320 LWB524320 LMF524320 LCJ524320 KSN524320 KIR524320 JYV524320 JOZ524320 JFD524320 IVH524320 ILL524320 IBP524320 HRT524320 HHX524320 GYB524320 GOF524320 GEJ524320 FUN524320 FKR524320 FAV524320 EQZ524320 EHD524320 DXH524320 DNL524320 DDP524320 CTT524320 CJX524320 CAB524320 BQF524320 BGJ524320 AWN524320 AMR524320 ACV524320 SZ524320 JD524320 H524320 WVP458784 WLT458784 WBX458784 VSB458784 VIF458784 UYJ458784 UON458784 UER458784 TUV458784 TKZ458784 TBD458784 SRH458784 SHL458784 RXP458784 RNT458784 RDX458784 QUB458784 QKF458784 QAJ458784 PQN458784 PGR458784 OWV458784 OMZ458784 ODD458784 NTH458784 NJL458784 MZP458784 MPT458784 MFX458784 LWB458784 LMF458784 LCJ458784 KSN458784 KIR458784 JYV458784 JOZ458784 JFD458784 IVH458784 ILL458784 IBP458784 HRT458784 HHX458784 GYB458784 GOF458784 GEJ458784 FUN458784 FKR458784 FAV458784 EQZ458784 EHD458784 DXH458784 DNL458784 DDP458784 CTT458784 CJX458784 CAB458784 BQF458784 BGJ458784 AWN458784 AMR458784 ACV458784 SZ458784 JD458784 H458784 WVP393248 WLT393248 WBX393248 VSB393248 VIF393248 UYJ393248 UON393248 UER393248 TUV393248 TKZ393248 TBD393248 SRH393248 SHL393248 RXP393248 RNT393248 RDX393248 QUB393248 QKF393248 QAJ393248 PQN393248 PGR393248 OWV393248 OMZ393248 ODD393248 NTH393248 NJL393248 MZP393248 MPT393248 MFX393248 LWB393248 LMF393248 LCJ393248 KSN393248 KIR393248 JYV393248 JOZ393248 JFD393248 IVH393248 ILL393248 IBP393248 HRT393248 HHX393248 GYB393248 GOF393248 GEJ393248 FUN393248 FKR393248 FAV393248 EQZ393248 EHD393248 DXH393248 DNL393248 DDP393248 CTT393248 CJX393248 CAB393248 BQF393248 BGJ393248 AWN393248 AMR393248 ACV393248 SZ393248 JD393248 H393248 WVP327712 WLT327712 WBX327712 VSB327712 VIF327712 UYJ327712 UON327712 UER327712 TUV327712 TKZ327712 TBD327712 SRH327712 SHL327712 RXP327712 RNT327712 RDX327712 QUB327712 QKF327712 QAJ327712 PQN327712 PGR327712 OWV327712 OMZ327712 ODD327712 NTH327712 NJL327712 MZP327712 MPT327712 MFX327712 LWB327712 LMF327712 LCJ327712 KSN327712 KIR327712 JYV327712 JOZ327712 JFD327712 IVH327712 ILL327712 IBP327712 HRT327712 HHX327712 GYB327712 GOF327712 GEJ327712 FUN327712 FKR327712 FAV327712 EQZ327712 EHD327712 DXH327712 DNL327712 DDP327712 CTT327712 CJX327712 CAB327712 BQF327712 BGJ327712 AWN327712 AMR327712 ACV327712 SZ327712 JD327712 H327712 WVP262176 WLT262176 WBX262176 VSB262176 VIF262176 UYJ262176 UON262176 UER262176 TUV262176 TKZ262176 TBD262176 SRH262176 SHL262176 RXP262176 RNT262176 RDX262176 QUB262176 QKF262176 QAJ262176 PQN262176 PGR262176 OWV262176 OMZ262176 ODD262176 NTH262176 NJL262176 MZP262176 MPT262176 MFX262176 LWB262176 LMF262176 LCJ262176 KSN262176 KIR262176 JYV262176 JOZ262176 JFD262176 IVH262176 ILL262176 IBP262176 HRT262176 HHX262176 GYB262176 GOF262176 GEJ262176 FUN262176 FKR262176 FAV262176 EQZ262176 EHD262176 DXH262176 DNL262176 DDP262176 CTT262176 CJX262176 CAB262176 BQF262176 BGJ262176 AWN262176 AMR262176 ACV262176 SZ262176 JD262176 H262176 WVP196640 WLT196640 WBX196640 VSB196640 VIF196640 UYJ196640 UON196640 UER196640 TUV196640 TKZ196640 TBD196640 SRH196640 SHL196640 RXP196640 RNT196640 RDX196640 QUB196640 QKF196640 QAJ196640 PQN196640 PGR196640 OWV196640 OMZ196640 ODD196640 NTH196640 NJL196640 MZP196640 MPT196640 MFX196640 LWB196640 LMF196640 LCJ196640 KSN196640 KIR196640 JYV196640 JOZ196640 JFD196640 IVH196640 ILL196640 IBP196640 HRT196640 HHX196640 GYB196640 GOF196640 GEJ196640 FUN196640 FKR196640 FAV196640 EQZ196640 EHD196640 DXH196640 DNL196640 DDP196640 CTT196640 CJX196640 CAB196640 BQF196640 BGJ196640 AWN196640 AMR196640 ACV196640 SZ196640 JD196640 H196640 WVP131104 WLT131104 WBX131104 VSB131104 VIF131104 UYJ131104 UON131104 UER131104 TUV131104 TKZ131104 TBD131104 SRH131104 SHL131104 RXP131104 RNT131104 RDX131104 QUB131104 QKF131104 QAJ131104 PQN131104 PGR131104 OWV131104 OMZ131104 ODD131104 NTH131104 NJL131104 MZP131104 MPT131104 MFX131104 LWB131104 LMF131104 LCJ131104 KSN131104 KIR131104 JYV131104 JOZ131104 JFD131104 IVH131104 ILL131104 IBP131104 HRT131104 HHX131104 GYB131104 GOF131104 GEJ131104 FUN131104 FKR131104 FAV131104 EQZ131104 EHD131104 DXH131104 DNL131104 DDP131104 CTT131104 CJX131104 CAB131104 BQF131104 BGJ131104 AWN131104 AMR131104 ACV131104 SZ131104 JD131104 H131104 WVP65568 WLT65568 WBX65568 VSB65568 VIF65568 UYJ65568 UON65568 UER65568 TUV65568 TKZ65568 TBD65568 SRH65568 SHL65568 RXP65568 RNT65568 RDX65568 QUB65568 QKF65568 QAJ65568 PQN65568 PGR65568 OWV65568 OMZ65568 ODD65568 NTH65568 NJL65568 MZP65568 MPT65568 MFX65568 LWB65568 LMF65568 LCJ65568 KSN65568 KIR65568 JYV65568 JOZ65568 JFD65568 IVH65568 ILL65568 IBP65568 HRT65568 HHX65568 GYB65568 GOF65568 GEJ65568 FUN65568 FKR65568 FAV65568 EQZ65568 EHD65568 DXH65568 DNL65568 DDP65568 CTT65568 CJX65568 CAB65568 BQF65568 BGJ65568 AWN65568 AMR65568 ACV65568 SZ65568 JD65568 H65568 WVP32 WLT32 WBX32 VSB32 VIF32 UYJ32 UON32 UER32 TUV32 TKZ32 TBD32 SRH32 SHL32 RXP32 RNT32 RDX32 QUB32 QKF32 QAJ32 PQN32 PGR32 OWV32 OMZ32 ODD32 NTH32 NJL32 MZP32 MPT32 MFX32 LWB32 LMF32 LCJ32 KSN32 KIR32 JYV32 JOZ32 JFD32 IVH32 ILL32 IBP32 HRT32 HHX32 GYB32 GOF32 GEJ32 FUN32 FKR32 FAV32 EQZ32 EHD32 DXH32 DNL32 DDP32 CTT32 CJX32 CAB32 BQF32 BGJ32 AWN32 AMR32 ACV32 SZ32 JD32 H32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H983056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H917520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H851984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H786448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H72091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H655376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H589840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H524304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H458768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H39323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H327696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H262160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H196624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H131088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H65552 WVP16 WLT16 WBX16 VSB16 VIF16 UYJ16 UON16 UER16 TUV16 TKZ16 TBD16 SRH16 SHL16 RXP16 RNT16 RDX16 QUB16 QKF16 QAJ16 PQN16 PGR16 OWV16 OMZ16 ODD16 NTH16 NJL16 MZP16 MPT16 MFX16 LWB16 LMF16 LCJ16 KSN16 KIR16 JYV16 JOZ16 JFD16 IVH16 ILL16 IBP16 HRT16 HHX16 GYB16 GOF16 GEJ16 FUN16 FKR16 FAV16 EQZ16 EHD16 DXH16 DNL16 DDP16 CTT16 CJX16 CAB16 BQF16 BGJ16 AWN16 AMR16 ACV16 SZ16 JD16">
      <formula1>$T$7:$T$13</formula1>
    </dataValidation>
  </dataValidations>
  <printOptions horizontalCentered="1"/>
  <pageMargins left="0.35433070866141703" right="0.35433070866141703" top="1.393700787" bottom="0.39370078740157499" header="0" footer="0"/>
  <pageSetup paperSize="9" orientation="landscape" horizontalDpi="4294967293" verticalDpi="4294967293"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sheetPr codeName="Sheet140">
    <tabColor theme="5" tint="0.39997558519241921"/>
    <pageSetUpPr fitToPage="1"/>
  </sheetPr>
  <dimension ref="A1:T54"/>
  <sheetViews>
    <sheetView showGridLines="0" showZeros="0" workbookViewId="0">
      <selection activeCell="W54" sqref="W54"/>
    </sheetView>
  </sheetViews>
  <sheetFormatPr defaultRowHeight="12.75"/>
  <cols>
    <col min="1" max="2" width="3.28515625" style="254" customWidth="1"/>
    <col min="3" max="3" width="4.7109375" style="254" customWidth="1"/>
    <col min="4" max="4" width="4.28515625" style="254" customWidth="1"/>
    <col min="5" max="5" width="12.7109375" style="254" customWidth="1"/>
    <col min="6" max="6" width="2.7109375" style="254" customWidth="1"/>
    <col min="7" max="7" width="7.7109375" style="254" customWidth="1"/>
    <col min="8" max="8" width="6.7109375" style="254" customWidth="1"/>
    <col min="9" max="9" width="2.140625" style="445" customWidth="1"/>
    <col min="10" max="10" width="10.7109375" style="254" customWidth="1"/>
    <col min="11" max="11" width="1.7109375" style="445" customWidth="1"/>
    <col min="12" max="12" width="10.7109375" style="254" customWidth="1"/>
    <col min="13" max="13" width="1.7109375" style="446" customWidth="1"/>
    <col min="14" max="14" width="10.7109375" style="254" customWidth="1"/>
    <col min="15" max="15" width="1.7109375" style="445" customWidth="1"/>
    <col min="16" max="16" width="10.7109375" style="254" customWidth="1"/>
    <col min="17" max="17" width="1.7109375" style="446" customWidth="1"/>
    <col min="18" max="18" width="9.140625" style="254" hidden="1" customWidth="1"/>
    <col min="19" max="19" width="8.7109375" style="254" customWidth="1"/>
    <col min="20" max="20" width="9.140625" style="254" hidden="1" customWidth="1"/>
    <col min="21" max="256" width="9.140625" style="254"/>
    <col min="257" max="258" width="3.28515625" style="254" customWidth="1"/>
    <col min="259" max="259" width="4.7109375" style="254" customWidth="1"/>
    <col min="260" max="260" width="4.28515625" style="254" customWidth="1"/>
    <col min="261" max="261" width="12.7109375" style="254" customWidth="1"/>
    <col min="262" max="262" width="2.7109375" style="254" customWidth="1"/>
    <col min="263" max="263" width="7.7109375" style="254" customWidth="1"/>
    <col min="264" max="264" width="5.85546875" style="254" customWidth="1"/>
    <col min="265" max="265" width="1.7109375" style="254" customWidth="1"/>
    <col min="266" max="266" width="10.7109375" style="254" customWidth="1"/>
    <col min="267" max="267" width="1.7109375" style="254" customWidth="1"/>
    <col min="268" max="268" width="10.7109375" style="254" customWidth="1"/>
    <col min="269" max="269" width="1.7109375" style="254" customWidth="1"/>
    <col min="270" max="270" width="10.7109375" style="254" customWidth="1"/>
    <col min="271" max="271" width="1.7109375" style="254" customWidth="1"/>
    <col min="272" max="272" width="10.7109375" style="254" customWidth="1"/>
    <col min="273" max="273" width="1.7109375" style="254" customWidth="1"/>
    <col min="274" max="274" width="0" style="254" hidden="1" customWidth="1"/>
    <col min="275" max="275" width="8.7109375" style="254" customWidth="1"/>
    <col min="276" max="276" width="0" style="254" hidden="1" customWidth="1"/>
    <col min="277" max="512" width="9.140625" style="254"/>
    <col min="513" max="514" width="3.28515625" style="254" customWidth="1"/>
    <col min="515" max="515" width="4.7109375" style="254" customWidth="1"/>
    <col min="516" max="516" width="4.28515625" style="254" customWidth="1"/>
    <col min="517" max="517" width="12.7109375" style="254" customWidth="1"/>
    <col min="518" max="518" width="2.7109375" style="254" customWidth="1"/>
    <col min="519" max="519" width="7.7109375" style="254" customWidth="1"/>
    <col min="520" max="520" width="5.85546875" style="254" customWidth="1"/>
    <col min="521" max="521" width="1.7109375" style="254" customWidth="1"/>
    <col min="522" max="522" width="10.7109375" style="254" customWidth="1"/>
    <col min="523" max="523" width="1.7109375" style="254" customWidth="1"/>
    <col min="524" max="524" width="10.7109375" style="254" customWidth="1"/>
    <col min="525" max="525" width="1.7109375" style="254" customWidth="1"/>
    <col min="526" max="526" width="10.7109375" style="254" customWidth="1"/>
    <col min="527" max="527" width="1.7109375" style="254" customWidth="1"/>
    <col min="528" max="528" width="10.7109375" style="254" customWidth="1"/>
    <col min="529" max="529" width="1.7109375" style="254" customWidth="1"/>
    <col min="530" max="530" width="0" style="254" hidden="1" customWidth="1"/>
    <col min="531" max="531" width="8.7109375" style="254" customWidth="1"/>
    <col min="532" max="532" width="0" style="254" hidden="1" customWidth="1"/>
    <col min="533" max="768" width="9.140625" style="254"/>
    <col min="769" max="770" width="3.28515625" style="254" customWidth="1"/>
    <col min="771" max="771" width="4.7109375" style="254" customWidth="1"/>
    <col min="772" max="772" width="4.28515625" style="254" customWidth="1"/>
    <col min="773" max="773" width="12.7109375" style="254" customWidth="1"/>
    <col min="774" max="774" width="2.7109375" style="254" customWidth="1"/>
    <col min="775" max="775" width="7.7109375" style="254" customWidth="1"/>
    <col min="776" max="776" width="5.85546875" style="254" customWidth="1"/>
    <col min="777" max="777" width="1.7109375" style="254" customWidth="1"/>
    <col min="778" max="778" width="10.7109375" style="254" customWidth="1"/>
    <col min="779" max="779" width="1.7109375" style="254" customWidth="1"/>
    <col min="780" max="780" width="10.7109375" style="254" customWidth="1"/>
    <col min="781" max="781" width="1.7109375" style="254" customWidth="1"/>
    <col min="782" max="782" width="10.7109375" style="254" customWidth="1"/>
    <col min="783" max="783" width="1.7109375" style="254" customWidth="1"/>
    <col min="784" max="784" width="10.7109375" style="254" customWidth="1"/>
    <col min="785" max="785" width="1.7109375" style="254" customWidth="1"/>
    <col min="786" max="786" width="0" style="254" hidden="1" customWidth="1"/>
    <col min="787" max="787" width="8.7109375" style="254" customWidth="1"/>
    <col min="788" max="788" width="0" style="254" hidden="1" customWidth="1"/>
    <col min="789" max="1024" width="9.140625" style="254"/>
    <col min="1025" max="1026" width="3.28515625" style="254" customWidth="1"/>
    <col min="1027" max="1027" width="4.7109375" style="254" customWidth="1"/>
    <col min="1028" max="1028" width="4.28515625" style="254" customWidth="1"/>
    <col min="1029" max="1029" width="12.7109375" style="254" customWidth="1"/>
    <col min="1030" max="1030" width="2.7109375" style="254" customWidth="1"/>
    <col min="1031" max="1031" width="7.7109375" style="254" customWidth="1"/>
    <col min="1032" max="1032" width="5.85546875" style="254" customWidth="1"/>
    <col min="1033" max="1033" width="1.7109375" style="254" customWidth="1"/>
    <col min="1034" max="1034" width="10.7109375" style="254" customWidth="1"/>
    <col min="1035" max="1035" width="1.7109375" style="254" customWidth="1"/>
    <col min="1036" max="1036" width="10.7109375" style="254" customWidth="1"/>
    <col min="1037" max="1037" width="1.7109375" style="254" customWidth="1"/>
    <col min="1038" max="1038" width="10.7109375" style="254" customWidth="1"/>
    <col min="1039" max="1039" width="1.7109375" style="254" customWidth="1"/>
    <col min="1040" max="1040" width="10.7109375" style="254" customWidth="1"/>
    <col min="1041" max="1041" width="1.7109375" style="254" customWidth="1"/>
    <col min="1042" max="1042" width="0" style="254" hidden="1" customWidth="1"/>
    <col min="1043" max="1043" width="8.7109375" style="254" customWidth="1"/>
    <col min="1044" max="1044" width="0" style="254" hidden="1" customWidth="1"/>
    <col min="1045" max="1280" width="9.140625" style="254"/>
    <col min="1281" max="1282" width="3.28515625" style="254" customWidth="1"/>
    <col min="1283" max="1283" width="4.7109375" style="254" customWidth="1"/>
    <col min="1284" max="1284" width="4.28515625" style="254" customWidth="1"/>
    <col min="1285" max="1285" width="12.7109375" style="254" customWidth="1"/>
    <col min="1286" max="1286" width="2.7109375" style="254" customWidth="1"/>
    <col min="1287" max="1287" width="7.7109375" style="254" customWidth="1"/>
    <col min="1288" max="1288" width="5.85546875" style="254" customWidth="1"/>
    <col min="1289" max="1289" width="1.7109375" style="254" customWidth="1"/>
    <col min="1290" max="1290" width="10.7109375" style="254" customWidth="1"/>
    <col min="1291" max="1291" width="1.7109375" style="254" customWidth="1"/>
    <col min="1292" max="1292" width="10.7109375" style="254" customWidth="1"/>
    <col min="1293" max="1293" width="1.7109375" style="254" customWidth="1"/>
    <col min="1294" max="1294" width="10.7109375" style="254" customWidth="1"/>
    <col min="1295" max="1295" width="1.7109375" style="254" customWidth="1"/>
    <col min="1296" max="1296" width="10.7109375" style="254" customWidth="1"/>
    <col min="1297" max="1297" width="1.7109375" style="254" customWidth="1"/>
    <col min="1298" max="1298" width="0" style="254" hidden="1" customWidth="1"/>
    <col min="1299" max="1299" width="8.7109375" style="254" customWidth="1"/>
    <col min="1300" max="1300" width="0" style="254" hidden="1" customWidth="1"/>
    <col min="1301" max="1536" width="9.140625" style="254"/>
    <col min="1537" max="1538" width="3.28515625" style="254" customWidth="1"/>
    <col min="1539" max="1539" width="4.7109375" style="254" customWidth="1"/>
    <col min="1540" max="1540" width="4.28515625" style="254" customWidth="1"/>
    <col min="1541" max="1541" width="12.7109375" style="254" customWidth="1"/>
    <col min="1542" max="1542" width="2.7109375" style="254" customWidth="1"/>
    <col min="1543" max="1543" width="7.7109375" style="254" customWidth="1"/>
    <col min="1544" max="1544" width="5.85546875" style="254" customWidth="1"/>
    <col min="1545" max="1545" width="1.7109375" style="254" customWidth="1"/>
    <col min="1546" max="1546" width="10.7109375" style="254" customWidth="1"/>
    <col min="1547" max="1547" width="1.7109375" style="254" customWidth="1"/>
    <col min="1548" max="1548" width="10.7109375" style="254" customWidth="1"/>
    <col min="1549" max="1549" width="1.7109375" style="254" customWidth="1"/>
    <col min="1550" max="1550" width="10.7109375" style="254" customWidth="1"/>
    <col min="1551" max="1551" width="1.7109375" style="254" customWidth="1"/>
    <col min="1552" max="1552" width="10.7109375" style="254" customWidth="1"/>
    <col min="1553" max="1553" width="1.7109375" style="254" customWidth="1"/>
    <col min="1554" max="1554" width="0" style="254" hidden="1" customWidth="1"/>
    <col min="1555" max="1555" width="8.7109375" style="254" customWidth="1"/>
    <col min="1556" max="1556" width="0" style="254" hidden="1" customWidth="1"/>
    <col min="1557" max="1792" width="9.140625" style="254"/>
    <col min="1793" max="1794" width="3.28515625" style="254" customWidth="1"/>
    <col min="1795" max="1795" width="4.7109375" style="254" customWidth="1"/>
    <col min="1796" max="1796" width="4.28515625" style="254" customWidth="1"/>
    <col min="1797" max="1797" width="12.7109375" style="254" customWidth="1"/>
    <col min="1798" max="1798" width="2.7109375" style="254" customWidth="1"/>
    <col min="1799" max="1799" width="7.7109375" style="254" customWidth="1"/>
    <col min="1800" max="1800" width="5.85546875" style="254" customWidth="1"/>
    <col min="1801" max="1801" width="1.7109375" style="254" customWidth="1"/>
    <col min="1802" max="1802" width="10.7109375" style="254" customWidth="1"/>
    <col min="1803" max="1803" width="1.7109375" style="254" customWidth="1"/>
    <col min="1804" max="1804" width="10.7109375" style="254" customWidth="1"/>
    <col min="1805" max="1805" width="1.7109375" style="254" customWidth="1"/>
    <col min="1806" max="1806" width="10.7109375" style="254" customWidth="1"/>
    <col min="1807" max="1807" width="1.7109375" style="254" customWidth="1"/>
    <col min="1808" max="1808" width="10.7109375" style="254" customWidth="1"/>
    <col min="1809" max="1809" width="1.7109375" style="254" customWidth="1"/>
    <col min="1810" max="1810" width="0" style="254" hidden="1" customWidth="1"/>
    <col min="1811" max="1811" width="8.7109375" style="254" customWidth="1"/>
    <col min="1812" max="1812" width="0" style="254" hidden="1" customWidth="1"/>
    <col min="1813" max="2048" width="9.140625" style="254"/>
    <col min="2049" max="2050" width="3.28515625" style="254" customWidth="1"/>
    <col min="2051" max="2051" width="4.7109375" style="254" customWidth="1"/>
    <col min="2052" max="2052" width="4.28515625" style="254" customWidth="1"/>
    <col min="2053" max="2053" width="12.7109375" style="254" customWidth="1"/>
    <col min="2054" max="2054" width="2.7109375" style="254" customWidth="1"/>
    <col min="2055" max="2055" width="7.7109375" style="254" customWidth="1"/>
    <col min="2056" max="2056" width="5.85546875" style="254" customWidth="1"/>
    <col min="2057" max="2057" width="1.7109375" style="254" customWidth="1"/>
    <col min="2058" max="2058" width="10.7109375" style="254" customWidth="1"/>
    <col min="2059" max="2059" width="1.7109375" style="254" customWidth="1"/>
    <col min="2060" max="2060" width="10.7109375" style="254" customWidth="1"/>
    <col min="2061" max="2061" width="1.7109375" style="254" customWidth="1"/>
    <col min="2062" max="2062" width="10.7109375" style="254" customWidth="1"/>
    <col min="2063" max="2063" width="1.7109375" style="254" customWidth="1"/>
    <col min="2064" max="2064" width="10.7109375" style="254" customWidth="1"/>
    <col min="2065" max="2065" width="1.7109375" style="254" customWidth="1"/>
    <col min="2066" max="2066" width="0" style="254" hidden="1" customWidth="1"/>
    <col min="2067" max="2067" width="8.7109375" style="254" customWidth="1"/>
    <col min="2068" max="2068" width="0" style="254" hidden="1" customWidth="1"/>
    <col min="2069" max="2304" width="9.140625" style="254"/>
    <col min="2305" max="2306" width="3.28515625" style="254" customWidth="1"/>
    <col min="2307" max="2307" width="4.7109375" style="254" customWidth="1"/>
    <col min="2308" max="2308" width="4.28515625" style="254" customWidth="1"/>
    <col min="2309" max="2309" width="12.7109375" style="254" customWidth="1"/>
    <col min="2310" max="2310" width="2.7109375" style="254" customWidth="1"/>
    <col min="2311" max="2311" width="7.7109375" style="254" customWidth="1"/>
    <col min="2312" max="2312" width="5.85546875" style="254" customWidth="1"/>
    <col min="2313" max="2313" width="1.7109375" style="254" customWidth="1"/>
    <col min="2314" max="2314" width="10.7109375" style="254" customWidth="1"/>
    <col min="2315" max="2315" width="1.7109375" style="254" customWidth="1"/>
    <col min="2316" max="2316" width="10.7109375" style="254" customWidth="1"/>
    <col min="2317" max="2317" width="1.7109375" style="254" customWidth="1"/>
    <col min="2318" max="2318" width="10.7109375" style="254" customWidth="1"/>
    <col min="2319" max="2319" width="1.7109375" style="254" customWidth="1"/>
    <col min="2320" max="2320" width="10.7109375" style="254" customWidth="1"/>
    <col min="2321" max="2321" width="1.7109375" style="254" customWidth="1"/>
    <col min="2322" max="2322" width="0" style="254" hidden="1" customWidth="1"/>
    <col min="2323" max="2323" width="8.7109375" style="254" customWidth="1"/>
    <col min="2324" max="2324" width="0" style="254" hidden="1" customWidth="1"/>
    <col min="2325" max="2560" width="9.140625" style="254"/>
    <col min="2561" max="2562" width="3.28515625" style="254" customWidth="1"/>
    <col min="2563" max="2563" width="4.7109375" style="254" customWidth="1"/>
    <col min="2564" max="2564" width="4.28515625" style="254" customWidth="1"/>
    <col min="2565" max="2565" width="12.7109375" style="254" customWidth="1"/>
    <col min="2566" max="2566" width="2.7109375" style="254" customWidth="1"/>
    <col min="2567" max="2567" width="7.7109375" style="254" customWidth="1"/>
    <col min="2568" max="2568" width="5.85546875" style="254" customWidth="1"/>
    <col min="2569" max="2569" width="1.7109375" style="254" customWidth="1"/>
    <col min="2570" max="2570" width="10.7109375" style="254" customWidth="1"/>
    <col min="2571" max="2571" width="1.7109375" style="254" customWidth="1"/>
    <col min="2572" max="2572" width="10.7109375" style="254" customWidth="1"/>
    <col min="2573" max="2573" width="1.7109375" style="254" customWidth="1"/>
    <col min="2574" max="2574" width="10.7109375" style="254" customWidth="1"/>
    <col min="2575" max="2575" width="1.7109375" style="254" customWidth="1"/>
    <col min="2576" max="2576" width="10.7109375" style="254" customWidth="1"/>
    <col min="2577" max="2577" width="1.7109375" style="254" customWidth="1"/>
    <col min="2578" max="2578" width="0" style="254" hidden="1" customWidth="1"/>
    <col min="2579" max="2579" width="8.7109375" style="254" customWidth="1"/>
    <col min="2580" max="2580" width="0" style="254" hidden="1" customWidth="1"/>
    <col min="2581" max="2816" width="9.140625" style="254"/>
    <col min="2817" max="2818" width="3.28515625" style="254" customWidth="1"/>
    <col min="2819" max="2819" width="4.7109375" style="254" customWidth="1"/>
    <col min="2820" max="2820" width="4.28515625" style="254" customWidth="1"/>
    <col min="2821" max="2821" width="12.7109375" style="254" customWidth="1"/>
    <col min="2822" max="2822" width="2.7109375" style="254" customWidth="1"/>
    <col min="2823" max="2823" width="7.7109375" style="254" customWidth="1"/>
    <col min="2824" max="2824" width="5.85546875" style="254" customWidth="1"/>
    <col min="2825" max="2825" width="1.7109375" style="254" customWidth="1"/>
    <col min="2826" max="2826" width="10.7109375" style="254" customWidth="1"/>
    <col min="2827" max="2827" width="1.7109375" style="254" customWidth="1"/>
    <col min="2828" max="2828" width="10.7109375" style="254" customWidth="1"/>
    <col min="2829" max="2829" width="1.7109375" style="254" customWidth="1"/>
    <col min="2830" max="2830" width="10.7109375" style="254" customWidth="1"/>
    <col min="2831" max="2831" width="1.7109375" style="254" customWidth="1"/>
    <col min="2832" max="2832" width="10.7109375" style="254" customWidth="1"/>
    <col min="2833" max="2833" width="1.7109375" style="254" customWidth="1"/>
    <col min="2834" max="2834" width="0" style="254" hidden="1" customWidth="1"/>
    <col min="2835" max="2835" width="8.7109375" style="254" customWidth="1"/>
    <col min="2836" max="2836" width="0" style="254" hidden="1" customWidth="1"/>
    <col min="2837" max="3072" width="9.140625" style="254"/>
    <col min="3073" max="3074" width="3.28515625" style="254" customWidth="1"/>
    <col min="3075" max="3075" width="4.7109375" style="254" customWidth="1"/>
    <col min="3076" max="3076" width="4.28515625" style="254" customWidth="1"/>
    <col min="3077" max="3077" width="12.7109375" style="254" customWidth="1"/>
    <col min="3078" max="3078" width="2.7109375" style="254" customWidth="1"/>
    <col min="3079" max="3079" width="7.7109375" style="254" customWidth="1"/>
    <col min="3080" max="3080" width="5.85546875" style="254" customWidth="1"/>
    <col min="3081" max="3081" width="1.7109375" style="254" customWidth="1"/>
    <col min="3082" max="3082" width="10.7109375" style="254" customWidth="1"/>
    <col min="3083" max="3083" width="1.7109375" style="254" customWidth="1"/>
    <col min="3084" max="3084" width="10.7109375" style="254" customWidth="1"/>
    <col min="3085" max="3085" width="1.7109375" style="254" customWidth="1"/>
    <col min="3086" max="3086" width="10.7109375" style="254" customWidth="1"/>
    <col min="3087" max="3087" width="1.7109375" style="254" customWidth="1"/>
    <col min="3088" max="3088" width="10.7109375" style="254" customWidth="1"/>
    <col min="3089" max="3089" width="1.7109375" style="254" customWidth="1"/>
    <col min="3090" max="3090" width="0" style="254" hidden="1" customWidth="1"/>
    <col min="3091" max="3091" width="8.7109375" style="254" customWidth="1"/>
    <col min="3092" max="3092" width="0" style="254" hidden="1" customWidth="1"/>
    <col min="3093" max="3328" width="9.140625" style="254"/>
    <col min="3329" max="3330" width="3.28515625" style="254" customWidth="1"/>
    <col min="3331" max="3331" width="4.7109375" style="254" customWidth="1"/>
    <col min="3332" max="3332" width="4.28515625" style="254" customWidth="1"/>
    <col min="3333" max="3333" width="12.7109375" style="254" customWidth="1"/>
    <col min="3334" max="3334" width="2.7109375" style="254" customWidth="1"/>
    <col min="3335" max="3335" width="7.7109375" style="254" customWidth="1"/>
    <col min="3336" max="3336" width="5.85546875" style="254" customWidth="1"/>
    <col min="3337" max="3337" width="1.7109375" style="254" customWidth="1"/>
    <col min="3338" max="3338" width="10.7109375" style="254" customWidth="1"/>
    <col min="3339" max="3339" width="1.7109375" style="254" customWidth="1"/>
    <col min="3340" max="3340" width="10.7109375" style="254" customWidth="1"/>
    <col min="3341" max="3341" width="1.7109375" style="254" customWidth="1"/>
    <col min="3342" max="3342" width="10.7109375" style="254" customWidth="1"/>
    <col min="3343" max="3343" width="1.7109375" style="254" customWidth="1"/>
    <col min="3344" max="3344" width="10.7109375" style="254" customWidth="1"/>
    <col min="3345" max="3345" width="1.7109375" style="254" customWidth="1"/>
    <col min="3346" max="3346" width="0" style="254" hidden="1" customWidth="1"/>
    <col min="3347" max="3347" width="8.7109375" style="254" customWidth="1"/>
    <col min="3348" max="3348" width="0" style="254" hidden="1" customWidth="1"/>
    <col min="3349" max="3584" width="9.140625" style="254"/>
    <col min="3585" max="3586" width="3.28515625" style="254" customWidth="1"/>
    <col min="3587" max="3587" width="4.7109375" style="254" customWidth="1"/>
    <col min="3588" max="3588" width="4.28515625" style="254" customWidth="1"/>
    <col min="3589" max="3589" width="12.7109375" style="254" customWidth="1"/>
    <col min="3590" max="3590" width="2.7109375" style="254" customWidth="1"/>
    <col min="3591" max="3591" width="7.7109375" style="254" customWidth="1"/>
    <col min="3592" max="3592" width="5.85546875" style="254" customWidth="1"/>
    <col min="3593" max="3593" width="1.7109375" style="254" customWidth="1"/>
    <col min="3594" max="3594" width="10.7109375" style="254" customWidth="1"/>
    <col min="3595" max="3595" width="1.7109375" style="254" customWidth="1"/>
    <col min="3596" max="3596" width="10.7109375" style="254" customWidth="1"/>
    <col min="3597" max="3597" width="1.7109375" style="254" customWidth="1"/>
    <col min="3598" max="3598" width="10.7109375" style="254" customWidth="1"/>
    <col min="3599" max="3599" width="1.7109375" style="254" customWidth="1"/>
    <col min="3600" max="3600" width="10.7109375" style="254" customWidth="1"/>
    <col min="3601" max="3601" width="1.7109375" style="254" customWidth="1"/>
    <col min="3602" max="3602" width="0" style="254" hidden="1" customWidth="1"/>
    <col min="3603" max="3603" width="8.7109375" style="254" customWidth="1"/>
    <col min="3604" max="3604" width="0" style="254" hidden="1" customWidth="1"/>
    <col min="3605" max="3840" width="9.140625" style="254"/>
    <col min="3841" max="3842" width="3.28515625" style="254" customWidth="1"/>
    <col min="3843" max="3843" width="4.7109375" style="254" customWidth="1"/>
    <col min="3844" max="3844" width="4.28515625" style="254" customWidth="1"/>
    <col min="3845" max="3845" width="12.7109375" style="254" customWidth="1"/>
    <col min="3846" max="3846" width="2.7109375" style="254" customWidth="1"/>
    <col min="3847" max="3847" width="7.7109375" style="254" customWidth="1"/>
    <col min="3848" max="3848" width="5.85546875" style="254" customWidth="1"/>
    <col min="3849" max="3849" width="1.7109375" style="254" customWidth="1"/>
    <col min="3850" max="3850" width="10.7109375" style="254" customWidth="1"/>
    <col min="3851" max="3851" width="1.7109375" style="254" customWidth="1"/>
    <col min="3852" max="3852" width="10.7109375" style="254" customWidth="1"/>
    <col min="3853" max="3853" width="1.7109375" style="254" customWidth="1"/>
    <col min="3854" max="3854" width="10.7109375" style="254" customWidth="1"/>
    <col min="3855" max="3855" width="1.7109375" style="254" customWidth="1"/>
    <col min="3856" max="3856" width="10.7109375" style="254" customWidth="1"/>
    <col min="3857" max="3857" width="1.7109375" style="254" customWidth="1"/>
    <col min="3858" max="3858" width="0" style="254" hidden="1" customWidth="1"/>
    <col min="3859" max="3859" width="8.7109375" style="254" customWidth="1"/>
    <col min="3860" max="3860" width="0" style="254" hidden="1" customWidth="1"/>
    <col min="3861" max="4096" width="9.140625" style="254"/>
    <col min="4097" max="4098" width="3.28515625" style="254" customWidth="1"/>
    <col min="4099" max="4099" width="4.7109375" style="254" customWidth="1"/>
    <col min="4100" max="4100" width="4.28515625" style="254" customWidth="1"/>
    <col min="4101" max="4101" width="12.7109375" style="254" customWidth="1"/>
    <col min="4102" max="4102" width="2.7109375" style="254" customWidth="1"/>
    <col min="4103" max="4103" width="7.7109375" style="254" customWidth="1"/>
    <col min="4104" max="4104" width="5.85546875" style="254" customWidth="1"/>
    <col min="4105" max="4105" width="1.7109375" style="254" customWidth="1"/>
    <col min="4106" max="4106" width="10.7109375" style="254" customWidth="1"/>
    <col min="4107" max="4107" width="1.7109375" style="254" customWidth="1"/>
    <col min="4108" max="4108" width="10.7109375" style="254" customWidth="1"/>
    <col min="4109" max="4109" width="1.7109375" style="254" customWidth="1"/>
    <col min="4110" max="4110" width="10.7109375" style="254" customWidth="1"/>
    <col min="4111" max="4111" width="1.7109375" style="254" customWidth="1"/>
    <col min="4112" max="4112" width="10.7109375" style="254" customWidth="1"/>
    <col min="4113" max="4113" width="1.7109375" style="254" customWidth="1"/>
    <col min="4114" max="4114" width="0" style="254" hidden="1" customWidth="1"/>
    <col min="4115" max="4115" width="8.7109375" style="254" customWidth="1"/>
    <col min="4116" max="4116" width="0" style="254" hidden="1" customWidth="1"/>
    <col min="4117" max="4352" width="9.140625" style="254"/>
    <col min="4353" max="4354" width="3.28515625" style="254" customWidth="1"/>
    <col min="4355" max="4355" width="4.7109375" style="254" customWidth="1"/>
    <col min="4356" max="4356" width="4.28515625" style="254" customWidth="1"/>
    <col min="4357" max="4357" width="12.7109375" style="254" customWidth="1"/>
    <col min="4358" max="4358" width="2.7109375" style="254" customWidth="1"/>
    <col min="4359" max="4359" width="7.7109375" style="254" customWidth="1"/>
    <col min="4360" max="4360" width="5.85546875" style="254" customWidth="1"/>
    <col min="4361" max="4361" width="1.7109375" style="254" customWidth="1"/>
    <col min="4362" max="4362" width="10.7109375" style="254" customWidth="1"/>
    <col min="4363" max="4363" width="1.7109375" style="254" customWidth="1"/>
    <col min="4364" max="4364" width="10.7109375" style="254" customWidth="1"/>
    <col min="4365" max="4365" width="1.7109375" style="254" customWidth="1"/>
    <col min="4366" max="4366" width="10.7109375" style="254" customWidth="1"/>
    <col min="4367" max="4367" width="1.7109375" style="254" customWidth="1"/>
    <col min="4368" max="4368" width="10.7109375" style="254" customWidth="1"/>
    <col min="4369" max="4369" width="1.7109375" style="254" customWidth="1"/>
    <col min="4370" max="4370" width="0" style="254" hidden="1" customWidth="1"/>
    <col min="4371" max="4371" width="8.7109375" style="254" customWidth="1"/>
    <col min="4372" max="4372" width="0" style="254" hidden="1" customWidth="1"/>
    <col min="4373" max="4608" width="9.140625" style="254"/>
    <col min="4609" max="4610" width="3.28515625" style="254" customWidth="1"/>
    <col min="4611" max="4611" width="4.7109375" style="254" customWidth="1"/>
    <col min="4612" max="4612" width="4.28515625" style="254" customWidth="1"/>
    <col min="4613" max="4613" width="12.7109375" style="254" customWidth="1"/>
    <col min="4614" max="4614" width="2.7109375" style="254" customWidth="1"/>
    <col min="4615" max="4615" width="7.7109375" style="254" customWidth="1"/>
    <col min="4616" max="4616" width="5.85546875" style="254" customWidth="1"/>
    <col min="4617" max="4617" width="1.7109375" style="254" customWidth="1"/>
    <col min="4618" max="4618" width="10.7109375" style="254" customWidth="1"/>
    <col min="4619" max="4619" width="1.7109375" style="254" customWidth="1"/>
    <col min="4620" max="4620" width="10.7109375" style="254" customWidth="1"/>
    <col min="4621" max="4621" width="1.7109375" style="254" customWidth="1"/>
    <col min="4622" max="4622" width="10.7109375" style="254" customWidth="1"/>
    <col min="4623" max="4623" width="1.7109375" style="254" customWidth="1"/>
    <col min="4624" max="4624" width="10.7109375" style="254" customWidth="1"/>
    <col min="4625" max="4625" width="1.7109375" style="254" customWidth="1"/>
    <col min="4626" max="4626" width="0" style="254" hidden="1" customWidth="1"/>
    <col min="4627" max="4627" width="8.7109375" style="254" customWidth="1"/>
    <col min="4628" max="4628" width="0" style="254" hidden="1" customWidth="1"/>
    <col min="4629" max="4864" width="9.140625" style="254"/>
    <col min="4865" max="4866" width="3.28515625" style="254" customWidth="1"/>
    <col min="4867" max="4867" width="4.7109375" style="254" customWidth="1"/>
    <col min="4868" max="4868" width="4.28515625" style="254" customWidth="1"/>
    <col min="4869" max="4869" width="12.7109375" style="254" customWidth="1"/>
    <col min="4870" max="4870" width="2.7109375" style="254" customWidth="1"/>
    <col min="4871" max="4871" width="7.7109375" style="254" customWidth="1"/>
    <col min="4872" max="4872" width="5.85546875" style="254" customWidth="1"/>
    <col min="4873" max="4873" width="1.7109375" style="254" customWidth="1"/>
    <col min="4874" max="4874" width="10.7109375" style="254" customWidth="1"/>
    <col min="4875" max="4875" width="1.7109375" style="254" customWidth="1"/>
    <col min="4876" max="4876" width="10.7109375" style="254" customWidth="1"/>
    <col min="4877" max="4877" width="1.7109375" style="254" customWidth="1"/>
    <col min="4878" max="4878" width="10.7109375" style="254" customWidth="1"/>
    <col min="4879" max="4879" width="1.7109375" style="254" customWidth="1"/>
    <col min="4880" max="4880" width="10.7109375" style="254" customWidth="1"/>
    <col min="4881" max="4881" width="1.7109375" style="254" customWidth="1"/>
    <col min="4882" max="4882" width="0" style="254" hidden="1" customWidth="1"/>
    <col min="4883" max="4883" width="8.7109375" style="254" customWidth="1"/>
    <col min="4884" max="4884" width="0" style="254" hidden="1" customWidth="1"/>
    <col min="4885" max="5120" width="9.140625" style="254"/>
    <col min="5121" max="5122" width="3.28515625" style="254" customWidth="1"/>
    <col min="5123" max="5123" width="4.7109375" style="254" customWidth="1"/>
    <col min="5124" max="5124" width="4.28515625" style="254" customWidth="1"/>
    <col min="5125" max="5125" width="12.7109375" style="254" customWidth="1"/>
    <col min="5126" max="5126" width="2.7109375" style="254" customWidth="1"/>
    <col min="5127" max="5127" width="7.7109375" style="254" customWidth="1"/>
    <col min="5128" max="5128" width="5.85546875" style="254" customWidth="1"/>
    <col min="5129" max="5129" width="1.7109375" style="254" customWidth="1"/>
    <col min="5130" max="5130" width="10.7109375" style="254" customWidth="1"/>
    <col min="5131" max="5131" width="1.7109375" style="254" customWidth="1"/>
    <col min="5132" max="5132" width="10.7109375" style="254" customWidth="1"/>
    <col min="5133" max="5133" width="1.7109375" style="254" customWidth="1"/>
    <col min="5134" max="5134" width="10.7109375" style="254" customWidth="1"/>
    <col min="5135" max="5135" width="1.7109375" style="254" customWidth="1"/>
    <col min="5136" max="5136" width="10.7109375" style="254" customWidth="1"/>
    <col min="5137" max="5137" width="1.7109375" style="254" customWidth="1"/>
    <col min="5138" max="5138" width="0" style="254" hidden="1" customWidth="1"/>
    <col min="5139" max="5139" width="8.7109375" style="254" customWidth="1"/>
    <col min="5140" max="5140" width="0" style="254" hidden="1" customWidth="1"/>
    <col min="5141" max="5376" width="9.140625" style="254"/>
    <col min="5377" max="5378" width="3.28515625" style="254" customWidth="1"/>
    <col min="5379" max="5379" width="4.7109375" style="254" customWidth="1"/>
    <col min="5380" max="5380" width="4.28515625" style="254" customWidth="1"/>
    <col min="5381" max="5381" width="12.7109375" style="254" customWidth="1"/>
    <col min="5382" max="5382" width="2.7109375" style="254" customWidth="1"/>
    <col min="5383" max="5383" width="7.7109375" style="254" customWidth="1"/>
    <col min="5384" max="5384" width="5.85546875" style="254" customWidth="1"/>
    <col min="5385" max="5385" width="1.7109375" style="254" customWidth="1"/>
    <col min="5386" max="5386" width="10.7109375" style="254" customWidth="1"/>
    <col min="5387" max="5387" width="1.7109375" style="254" customWidth="1"/>
    <col min="5388" max="5388" width="10.7109375" style="254" customWidth="1"/>
    <col min="5389" max="5389" width="1.7109375" style="254" customWidth="1"/>
    <col min="5390" max="5390" width="10.7109375" style="254" customWidth="1"/>
    <col min="5391" max="5391" width="1.7109375" style="254" customWidth="1"/>
    <col min="5392" max="5392" width="10.7109375" style="254" customWidth="1"/>
    <col min="5393" max="5393" width="1.7109375" style="254" customWidth="1"/>
    <col min="5394" max="5394" width="0" style="254" hidden="1" customWidth="1"/>
    <col min="5395" max="5395" width="8.7109375" style="254" customWidth="1"/>
    <col min="5396" max="5396" width="0" style="254" hidden="1" customWidth="1"/>
    <col min="5397" max="5632" width="9.140625" style="254"/>
    <col min="5633" max="5634" width="3.28515625" style="254" customWidth="1"/>
    <col min="5635" max="5635" width="4.7109375" style="254" customWidth="1"/>
    <col min="5636" max="5636" width="4.28515625" style="254" customWidth="1"/>
    <col min="5637" max="5637" width="12.7109375" style="254" customWidth="1"/>
    <col min="5638" max="5638" width="2.7109375" style="254" customWidth="1"/>
    <col min="5639" max="5639" width="7.7109375" style="254" customWidth="1"/>
    <col min="5640" max="5640" width="5.85546875" style="254" customWidth="1"/>
    <col min="5641" max="5641" width="1.7109375" style="254" customWidth="1"/>
    <col min="5642" max="5642" width="10.7109375" style="254" customWidth="1"/>
    <col min="5643" max="5643" width="1.7109375" style="254" customWidth="1"/>
    <col min="5644" max="5644" width="10.7109375" style="254" customWidth="1"/>
    <col min="5645" max="5645" width="1.7109375" style="254" customWidth="1"/>
    <col min="5646" max="5646" width="10.7109375" style="254" customWidth="1"/>
    <col min="5647" max="5647" width="1.7109375" style="254" customWidth="1"/>
    <col min="5648" max="5648" width="10.7109375" style="254" customWidth="1"/>
    <col min="5649" max="5649" width="1.7109375" style="254" customWidth="1"/>
    <col min="5650" max="5650" width="0" style="254" hidden="1" customWidth="1"/>
    <col min="5651" max="5651" width="8.7109375" style="254" customWidth="1"/>
    <col min="5652" max="5652" width="0" style="254" hidden="1" customWidth="1"/>
    <col min="5653" max="5888" width="9.140625" style="254"/>
    <col min="5889" max="5890" width="3.28515625" style="254" customWidth="1"/>
    <col min="5891" max="5891" width="4.7109375" style="254" customWidth="1"/>
    <col min="5892" max="5892" width="4.28515625" style="254" customWidth="1"/>
    <col min="5893" max="5893" width="12.7109375" style="254" customWidth="1"/>
    <col min="5894" max="5894" width="2.7109375" style="254" customWidth="1"/>
    <col min="5895" max="5895" width="7.7109375" style="254" customWidth="1"/>
    <col min="5896" max="5896" width="5.85546875" style="254" customWidth="1"/>
    <col min="5897" max="5897" width="1.7109375" style="254" customWidth="1"/>
    <col min="5898" max="5898" width="10.7109375" style="254" customWidth="1"/>
    <col min="5899" max="5899" width="1.7109375" style="254" customWidth="1"/>
    <col min="5900" max="5900" width="10.7109375" style="254" customWidth="1"/>
    <col min="5901" max="5901" width="1.7109375" style="254" customWidth="1"/>
    <col min="5902" max="5902" width="10.7109375" style="254" customWidth="1"/>
    <col min="5903" max="5903" width="1.7109375" style="254" customWidth="1"/>
    <col min="5904" max="5904" width="10.7109375" style="254" customWidth="1"/>
    <col min="5905" max="5905" width="1.7109375" style="254" customWidth="1"/>
    <col min="5906" max="5906" width="0" style="254" hidden="1" customWidth="1"/>
    <col min="5907" max="5907" width="8.7109375" style="254" customWidth="1"/>
    <col min="5908" max="5908" width="0" style="254" hidden="1" customWidth="1"/>
    <col min="5909" max="6144" width="9.140625" style="254"/>
    <col min="6145" max="6146" width="3.28515625" style="254" customWidth="1"/>
    <col min="6147" max="6147" width="4.7109375" style="254" customWidth="1"/>
    <col min="6148" max="6148" width="4.28515625" style="254" customWidth="1"/>
    <col min="6149" max="6149" width="12.7109375" style="254" customWidth="1"/>
    <col min="6150" max="6150" width="2.7109375" style="254" customWidth="1"/>
    <col min="6151" max="6151" width="7.7109375" style="254" customWidth="1"/>
    <col min="6152" max="6152" width="5.85546875" style="254" customWidth="1"/>
    <col min="6153" max="6153" width="1.7109375" style="254" customWidth="1"/>
    <col min="6154" max="6154" width="10.7109375" style="254" customWidth="1"/>
    <col min="6155" max="6155" width="1.7109375" style="254" customWidth="1"/>
    <col min="6156" max="6156" width="10.7109375" style="254" customWidth="1"/>
    <col min="6157" max="6157" width="1.7109375" style="254" customWidth="1"/>
    <col min="6158" max="6158" width="10.7109375" style="254" customWidth="1"/>
    <col min="6159" max="6159" width="1.7109375" style="254" customWidth="1"/>
    <col min="6160" max="6160" width="10.7109375" style="254" customWidth="1"/>
    <col min="6161" max="6161" width="1.7109375" style="254" customWidth="1"/>
    <col min="6162" max="6162" width="0" style="254" hidden="1" customWidth="1"/>
    <col min="6163" max="6163" width="8.7109375" style="254" customWidth="1"/>
    <col min="6164" max="6164" width="0" style="254" hidden="1" customWidth="1"/>
    <col min="6165" max="6400" width="9.140625" style="254"/>
    <col min="6401" max="6402" width="3.28515625" style="254" customWidth="1"/>
    <col min="6403" max="6403" width="4.7109375" style="254" customWidth="1"/>
    <col min="6404" max="6404" width="4.28515625" style="254" customWidth="1"/>
    <col min="6405" max="6405" width="12.7109375" style="254" customWidth="1"/>
    <col min="6406" max="6406" width="2.7109375" style="254" customWidth="1"/>
    <col min="6407" max="6407" width="7.7109375" style="254" customWidth="1"/>
    <col min="6408" max="6408" width="5.85546875" style="254" customWidth="1"/>
    <col min="6409" max="6409" width="1.7109375" style="254" customWidth="1"/>
    <col min="6410" max="6410" width="10.7109375" style="254" customWidth="1"/>
    <col min="6411" max="6411" width="1.7109375" style="254" customWidth="1"/>
    <col min="6412" max="6412" width="10.7109375" style="254" customWidth="1"/>
    <col min="6413" max="6413" width="1.7109375" style="254" customWidth="1"/>
    <col min="6414" max="6414" width="10.7109375" style="254" customWidth="1"/>
    <col min="6415" max="6415" width="1.7109375" style="254" customWidth="1"/>
    <col min="6416" max="6416" width="10.7109375" style="254" customWidth="1"/>
    <col min="6417" max="6417" width="1.7109375" style="254" customWidth="1"/>
    <col min="6418" max="6418" width="0" style="254" hidden="1" customWidth="1"/>
    <col min="6419" max="6419" width="8.7109375" style="254" customWidth="1"/>
    <col min="6420" max="6420" width="0" style="254" hidden="1" customWidth="1"/>
    <col min="6421" max="6656" width="9.140625" style="254"/>
    <col min="6657" max="6658" width="3.28515625" style="254" customWidth="1"/>
    <col min="6659" max="6659" width="4.7109375" style="254" customWidth="1"/>
    <col min="6660" max="6660" width="4.28515625" style="254" customWidth="1"/>
    <col min="6661" max="6661" width="12.7109375" style="254" customWidth="1"/>
    <col min="6662" max="6662" width="2.7109375" style="254" customWidth="1"/>
    <col min="6663" max="6663" width="7.7109375" style="254" customWidth="1"/>
    <col min="6664" max="6664" width="5.85546875" style="254" customWidth="1"/>
    <col min="6665" max="6665" width="1.7109375" style="254" customWidth="1"/>
    <col min="6666" max="6666" width="10.7109375" style="254" customWidth="1"/>
    <col min="6667" max="6667" width="1.7109375" style="254" customWidth="1"/>
    <col min="6668" max="6668" width="10.7109375" style="254" customWidth="1"/>
    <col min="6669" max="6669" width="1.7109375" style="254" customWidth="1"/>
    <col min="6670" max="6670" width="10.7109375" style="254" customWidth="1"/>
    <col min="6671" max="6671" width="1.7109375" style="254" customWidth="1"/>
    <col min="6672" max="6672" width="10.7109375" style="254" customWidth="1"/>
    <col min="6673" max="6673" width="1.7109375" style="254" customWidth="1"/>
    <col min="6674" max="6674" width="0" style="254" hidden="1" customWidth="1"/>
    <col min="6675" max="6675" width="8.7109375" style="254" customWidth="1"/>
    <col min="6676" max="6676" width="0" style="254" hidden="1" customWidth="1"/>
    <col min="6677" max="6912" width="9.140625" style="254"/>
    <col min="6913" max="6914" width="3.28515625" style="254" customWidth="1"/>
    <col min="6915" max="6915" width="4.7109375" style="254" customWidth="1"/>
    <col min="6916" max="6916" width="4.28515625" style="254" customWidth="1"/>
    <col min="6917" max="6917" width="12.7109375" style="254" customWidth="1"/>
    <col min="6918" max="6918" width="2.7109375" style="254" customWidth="1"/>
    <col min="6919" max="6919" width="7.7109375" style="254" customWidth="1"/>
    <col min="6920" max="6920" width="5.85546875" style="254" customWidth="1"/>
    <col min="6921" max="6921" width="1.7109375" style="254" customWidth="1"/>
    <col min="6922" max="6922" width="10.7109375" style="254" customWidth="1"/>
    <col min="6923" max="6923" width="1.7109375" style="254" customWidth="1"/>
    <col min="6924" max="6924" width="10.7109375" style="254" customWidth="1"/>
    <col min="6925" max="6925" width="1.7109375" style="254" customWidth="1"/>
    <col min="6926" max="6926" width="10.7109375" style="254" customWidth="1"/>
    <col min="6927" max="6927" width="1.7109375" style="254" customWidth="1"/>
    <col min="6928" max="6928" width="10.7109375" style="254" customWidth="1"/>
    <col min="6929" max="6929" width="1.7109375" style="254" customWidth="1"/>
    <col min="6930" max="6930" width="0" style="254" hidden="1" customWidth="1"/>
    <col min="6931" max="6931" width="8.7109375" style="254" customWidth="1"/>
    <col min="6932" max="6932" width="0" style="254" hidden="1" customWidth="1"/>
    <col min="6933" max="7168" width="9.140625" style="254"/>
    <col min="7169" max="7170" width="3.28515625" style="254" customWidth="1"/>
    <col min="7171" max="7171" width="4.7109375" style="254" customWidth="1"/>
    <col min="7172" max="7172" width="4.28515625" style="254" customWidth="1"/>
    <col min="7173" max="7173" width="12.7109375" style="254" customWidth="1"/>
    <col min="7174" max="7174" width="2.7109375" style="254" customWidth="1"/>
    <col min="7175" max="7175" width="7.7109375" style="254" customWidth="1"/>
    <col min="7176" max="7176" width="5.85546875" style="254" customWidth="1"/>
    <col min="7177" max="7177" width="1.7109375" style="254" customWidth="1"/>
    <col min="7178" max="7178" width="10.7109375" style="254" customWidth="1"/>
    <col min="7179" max="7179" width="1.7109375" style="254" customWidth="1"/>
    <col min="7180" max="7180" width="10.7109375" style="254" customWidth="1"/>
    <col min="7181" max="7181" width="1.7109375" style="254" customWidth="1"/>
    <col min="7182" max="7182" width="10.7109375" style="254" customWidth="1"/>
    <col min="7183" max="7183" width="1.7109375" style="254" customWidth="1"/>
    <col min="7184" max="7184" width="10.7109375" style="254" customWidth="1"/>
    <col min="7185" max="7185" width="1.7109375" style="254" customWidth="1"/>
    <col min="7186" max="7186" width="0" style="254" hidden="1" customWidth="1"/>
    <col min="7187" max="7187" width="8.7109375" style="254" customWidth="1"/>
    <col min="7188" max="7188" width="0" style="254" hidden="1" customWidth="1"/>
    <col min="7189" max="7424" width="9.140625" style="254"/>
    <col min="7425" max="7426" width="3.28515625" style="254" customWidth="1"/>
    <col min="7427" max="7427" width="4.7109375" style="254" customWidth="1"/>
    <col min="7428" max="7428" width="4.28515625" style="254" customWidth="1"/>
    <col min="7429" max="7429" width="12.7109375" style="254" customWidth="1"/>
    <col min="7430" max="7430" width="2.7109375" style="254" customWidth="1"/>
    <col min="7431" max="7431" width="7.7109375" style="254" customWidth="1"/>
    <col min="7432" max="7432" width="5.85546875" style="254" customWidth="1"/>
    <col min="7433" max="7433" width="1.7109375" style="254" customWidth="1"/>
    <col min="7434" max="7434" width="10.7109375" style="254" customWidth="1"/>
    <col min="7435" max="7435" width="1.7109375" style="254" customWidth="1"/>
    <col min="7436" max="7436" width="10.7109375" style="254" customWidth="1"/>
    <col min="7437" max="7437" width="1.7109375" style="254" customWidth="1"/>
    <col min="7438" max="7438" width="10.7109375" style="254" customWidth="1"/>
    <col min="7439" max="7439" width="1.7109375" style="254" customWidth="1"/>
    <col min="7440" max="7440" width="10.7109375" style="254" customWidth="1"/>
    <col min="7441" max="7441" width="1.7109375" style="254" customWidth="1"/>
    <col min="7442" max="7442" width="0" style="254" hidden="1" customWidth="1"/>
    <col min="7443" max="7443" width="8.7109375" style="254" customWidth="1"/>
    <col min="7444" max="7444" width="0" style="254" hidden="1" customWidth="1"/>
    <col min="7445" max="7680" width="9.140625" style="254"/>
    <col min="7681" max="7682" width="3.28515625" style="254" customWidth="1"/>
    <col min="7683" max="7683" width="4.7109375" style="254" customWidth="1"/>
    <col min="7684" max="7684" width="4.28515625" style="254" customWidth="1"/>
    <col min="7685" max="7685" width="12.7109375" style="254" customWidth="1"/>
    <col min="7686" max="7686" width="2.7109375" style="254" customWidth="1"/>
    <col min="7687" max="7687" width="7.7109375" style="254" customWidth="1"/>
    <col min="7688" max="7688" width="5.85546875" style="254" customWidth="1"/>
    <col min="7689" max="7689" width="1.7109375" style="254" customWidth="1"/>
    <col min="7690" max="7690" width="10.7109375" style="254" customWidth="1"/>
    <col min="7691" max="7691" width="1.7109375" style="254" customWidth="1"/>
    <col min="7692" max="7692" width="10.7109375" style="254" customWidth="1"/>
    <col min="7693" max="7693" width="1.7109375" style="254" customWidth="1"/>
    <col min="7694" max="7694" width="10.7109375" style="254" customWidth="1"/>
    <col min="7695" max="7695" width="1.7109375" style="254" customWidth="1"/>
    <col min="7696" max="7696" width="10.7109375" style="254" customWidth="1"/>
    <col min="7697" max="7697" width="1.7109375" style="254" customWidth="1"/>
    <col min="7698" max="7698" width="0" style="254" hidden="1" customWidth="1"/>
    <col min="7699" max="7699" width="8.7109375" style="254" customWidth="1"/>
    <col min="7700" max="7700" width="0" style="254" hidden="1" customWidth="1"/>
    <col min="7701" max="7936" width="9.140625" style="254"/>
    <col min="7937" max="7938" width="3.28515625" style="254" customWidth="1"/>
    <col min="7939" max="7939" width="4.7109375" style="254" customWidth="1"/>
    <col min="7940" max="7940" width="4.28515625" style="254" customWidth="1"/>
    <col min="7941" max="7941" width="12.7109375" style="254" customWidth="1"/>
    <col min="7942" max="7942" width="2.7109375" style="254" customWidth="1"/>
    <col min="7943" max="7943" width="7.7109375" style="254" customWidth="1"/>
    <col min="7944" max="7944" width="5.85546875" style="254" customWidth="1"/>
    <col min="7945" max="7945" width="1.7109375" style="254" customWidth="1"/>
    <col min="7946" max="7946" width="10.7109375" style="254" customWidth="1"/>
    <col min="7947" max="7947" width="1.7109375" style="254" customWidth="1"/>
    <col min="7948" max="7948" width="10.7109375" style="254" customWidth="1"/>
    <col min="7949" max="7949" width="1.7109375" style="254" customWidth="1"/>
    <col min="7950" max="7950" width="10.7109375" style="254" customWidth="1"/>
    <col min="7951" max="7951" width="1.7109375" style="254" customWidth="1"/>
    <col min="7952" max="7952" width="10.7109375" style="254" customWidth="1"/>
    <col min="7953" max="7953" width="1.7109375" style="254" customWidth="1"/>
    <col min="7954" max="7954" width="0" style="254" hidden="1" customWidth="1"/>
    <col min="7955" max="7955" width="8.7109375" style="254" customWidth="1"/>
    <col min="7956" max="7956" width="0" style="254" hidden="1" customWidth="1"/>
    <col min="7957" max="8192" width="9.140625" style="254"/>
    <col min="8193" max="8194" width="3.28515625" style="254" customWidth="1"/>
    <col min="8195" max="8195" width="4.7109375" style="254" customWidth="1"/>
    <col min="8196" max="8196" width="4.28515625" style="254" customWidth="1"/>
    <col min="8197" max="8197" width="12.7109375" style="254" customWidth="1"/>
    <col min="8198" max="8198" width="2.7109375" style="254" customWidth="1"/>
    <col min="8199" max="8199" width="7.7109375" style="254" customWidth="1"/>
    <col min="8200" max="8200" width="5.85546875" style="254" customWidth="1"/>
    <col min="8201" max="8201" width="1.7109375" style="254" customWidth="1"/>
    <col min="8202" max="8202" width="10.7109375" style="254" customWidth="1"/>
    <col min="8203" max="8203" width="1.7109375" style="254" customWidth="1"/>
    <col min="8204" max="8204" width="10.7109375" style="254" customWidth="1"/>
    <col min="8205" max="8205" width="1.7109375" style="254" customWidth="1"/>
    <col min="8206" max="8206" width="10.7109375" style="254" customWidth="1"/>
    <col min="8207" max="8207" width="1.7109375" style="254" customWidth="1"/>
    <col min="8208" max="8208" width="10.7109375" style="254" customWidth="1"/>
    <col min="8209" max="8209" width="1.7109375" style="254" customWidth="1"/>
    <col min="8210" max="8210" width="0" style="254" hidden="1" customWidth="1"/>
    <col min="8211" max="8211" width="8.7109375" style="254" customWidth="1"/>
    <col min="8212" max="8212" width="0" style="254" hidden="1" customWidth="1"/>
    <col min="8213" max="8448" width="9.140625" style="254"/>
    <col min="8449" max="8450" width="3.28515625" style="254" customWidth="1"/>
    <col min="8451" max="8451" width="4.7109375" style="254" customWidth="1"/>
    <col min="8452" max="8452" width="4.28515625" style="254" customWidth="1"/>
    <col min="8453" max="8453" width="12.7109375" style="254" customWidth="1"/>
    <col min="8454" max="8454" width="2.7109375" style="254" customWidth="1"/>
    <col min="8455" max="8455" width="7.7109375" style="254" customWidth="1"/>
    <col min="8456" max="8456" width="5.85546875" style="254" customWidth="1"/>
    <col min="8457" max="8457" width="1.7109375" style="254" customWidth="1"/>
    <col min="8458" max="8458" width="10.7109375" style="254" customWidth="1"/>
    <col min="8459" max="8459" width="1.7109375" style="254" customWidth="1"/>
    <col min="8460" max="8460" width="10.7109375" style="254" customWidth="1"/>
    <col min="8461" max="8461" width="1.7109375" style="254" customWidth="1"/>
    <col min="8462" max="8462" width="10.7109375" style="254" customWidth="1"/>
    <col min="8463" max="8463" width="1.7109375" style="254" customWidth="1"/>
    <col min="8464" max="8464" width="10.7109375" style="254" customWidth="1"/>
    <col min="8465" max="8465" width="1.7109375" style="254" customWidth="1"/>
    <col min="8466" max="8466" width="0" style="254" hidden="1" customWidth="1"/>
    <col min="8467" max="8467" width="8.7109375" style="254" customWidth="1"/>
    <col min="8468" max="8468" width="0" style="254" hidden="1" customWidth="1"/>
    <col min="8469" max="8704" width="9.140625" style="254"/>
    <col min="8705" max="8706" width="3.28515625" style="254" customWidth="1"/>
    <col min="8707" max="8707" width="4.7109375" style="254" customWidth="1"/>
    <col min="8708" max="8708" width="4.28515625" style="254" customWidth="1"/>
    <col min="8709" max="8709" width="12.7109375" style="254" customWidth="1"/>
    <col min="8710" max="8710" width="2.7109375" style="254" customWidth="1"/>
    <col min="8711" max="8711" width="7.7109375" style="254" customWidth="1"/>
    <col min="8712" max="8712" width="5.85546875" style="254" customWidth="1"/>
    <col min="8713" max="8713" width="1.7109375" style="254" customWidth="1"/>
    <col min="8714" max="8714" width="10.7109375" style="254" customWidth="1"/>
    <col min="8715" max="8715" width="1.7109375" style="254" customWidth="1"/>
    <col min="8716" max="8716" width="10.7109375" style="254" customWidth="1"/>
    <col min="8717" max="8717" width="1.7109375" style="254" customWidth="1"/>
    <col min="8718" max="8718" width="10.7109375" style="254" customWidth="1"/>
    <col min="8719" max="8719" width="1.7109375" style="254" customWidth="1"/>
    <col min="8720" max="8720" width="10.7109375" style="254" customWidth="1"/>
    <col min="8721" max="8721" width="1.7109375" style="254" customWidth="1"/>
    <col min="8722" max="8722" width="0" style="254" hidden="1" customWidth="1"/>
    <col min="8723" max="8723" width="8.7109375" style="254" customWidth="1"/>
    <col min="8724" max="8724" width="0" style="254" hidden="1" customWidth="1"/>
    <col min="8725" max="8960" width="9.140625" style="254"/>
    <col min="8961" max="8962" width="3.28515625" style="254" customWidth="1"/>
    <col min="8963" max="8963" width="4.7109375" style="254" customWidth="1"/>
    <col min="8964" max="8964" width="4.28515625" style="254" customWidth="1"/>
    <col min="8965" max="8965" width="12.7109375" style="254" customWidth="1"/>
    <col min="8966" max="8966" width="2.7109375" style="254" customWidth="1"/>
    <col min="8967" max="8967" width="7.7109375" style="254" customWidth="1"/>
    <col min="8968" max="8968" width="5.85546875" style="254" customWidth="1"/>
    <col min="8969" max="8969" width="1.7109375" style="254" customWidth="1"/>
    <col min="8970" max="8970" width="10.7109375" style="254" customWidth="1"/>
    <col min="8971" max="8971" width="1.7109375" style="254" customWidth="1"/>
    <col min="8972" max="8972" width="10.7109375" style="254" customWidth="1"/>
    <col min="8973" max="8973" width="1.7109375" style="254" customWidth="1"/>
    <col min="8974" max="8974" width="10.7109375" style="254" customWidth="1"/>
    <col min="8975" max="8975" width="1.7109375" style="254" customWidth="1"/>
    <col min="8976" max="8976" width="10.7109375" style="254" customWidth="1"/>
    <col min="8977" max="8977" width="1.7109375" style="254" customWidth="1"/>
    <col min="8978" max="8978" width="0" style="254" hidden="1" customWidth="1"/>
    <col min="8979" max="8979" width="8.7109375" style="254" customWidth="1"/>
    <col min="8980" max="8980" width="0" style="254" hidden="1" customWidth="1"/>
    <col min="8981" max="9216" width="9.140625" style="254"/>
    <col min="9217" max="9218" width="3.28515625" style="254" customWidth="1"/>
    <col min="9219" max="9219" width="4.7109375" style="254" customWidth="1"/>
    <col min="9220" max="9220" width="4.28515625" style="254" customWidth="1"/>
    <col min="9221" max="9221" width="12.7109375" style="254" customWidth="1"/>
    <col min="9222" max="9222" width="2.7109375" style="254" customWidth="1"/>
    <col min="9223" max="9223" width="7.7109375" style="254" customWidth="1"/>
    <col min="9224" max="9224" width="5.85546875" style="254" customWidth="1"/>
    <col min="9225" max="9225" width="1.7109375" style="254" customWidth="1"/>
    <col min="9226" max="9226" width="10.7109375" style="254" customWidth="1"/>
    <col min="9227" max="9227" width="1.7109375" style="254" customWidth="1"/>
    <col min="9228" max="9228" width="10.7109375" style="254" customWidth="1"/>
    <col min="9229" max="9229" width="1.7109375" style="254" customWidth="1"/>
    <col min="9230" max="9230" width="10.7109375" style="254" customWidth="1"/>
    <col min="9231" max="9231" width="1.7109375" style="254" customWidth="1"/>
    <col min="9232" max="9232" width="10.7109375" style="254" customWidth="1"/>
    <col min="9233" max="9233" width="1.7109375" style="254" customWidth="1"/>
    <col min="9234" max="9234" width="0" style="254" hidden="1" customWidth="1"/>
    <col min="9235" max="9235" width="8.7109375" style="254" customWidth="1"/>
    <col min="9236" max="9236" width="0" style="254" hidden="1" customWidth="1"/>
    <col min="9237" max="9472" width="9.140625" style="254"/>
    <col min="9473" max="9474" width="3.28515625" style="254" customWidth="1"/>
    <col min="9475" max="9475" width="4.7109375" style="254" customWidth="1"/>
    <col min="9476" max="9476" width="4.28515625" style="254" customWidth="1"/>
    <col min="9477" max="9477" width="12.7109375" style="254" customWidth="1"/>
    <col min="9478" max="9478" width="2.7109375" style="254" customWidth="1"/>
    <col min="9479" max="9479" width="7.7109375" style="254" customWidth="1"/>
    <col min="9480" max="9480" width="5.85546875" style="254" customWidth="1"/>
    <col min="9481" max="9481" width="1.7109375" style="254" customWidth="1"/>
    <col min="9482" max="9482" width="10.7109375" style="254" customWidth="1"/>
    <col min="9483" max="9483" width="1.7109375" style="254" customWidth="1"/>
    <col min="9484" max="9484" width="10.7109375" style="254" customWidth="1"/>
    <col min="9485" max="9485" width="1.7109375" style="254" customWidth="1"/>
    <col min="9486" max="9486" width="10.7109375" style="254" customWidth="1"/>
    <col min="9487" max="9487" width="1.7109375" style="254" customWidth="1"/>
    <col min="9488" max="9488" width="10.7109375" style="254" customWidth="1"/>
    <col min="9489" max="9489" width="1.7109375" style="254" customWidth="1"/>
    <col min="9490" max="9490" width="0" style="254" hidden="1" customWidth="1"/>
    <col min="9491" max="9491" width="8.7109375" style="254" customWidth="1"/>
    <col min="9492" max="9492" width="0" style="254" hidden="1" customWidth="1"/>
    <col min="9493" max="9728" width="9.140625" style="254"/>
    <col min="9729" max="9730" width="3.28515625" style="254" customWidth="1"/>
    <col min="9731" max="9731" width="4.7109375" style="254" customWidth="1"/>
    <col min="9732" max="9732" width="4.28515625" style="254" customWidth="1"/>
    <col min="9733" max="9733" width="12.7109375" style="254" customWidth="1"/>
    <col min="9734" max="9734" width="2.7109375" style="254" customWidth="1"/>
    <col min="9735" max="9735" width="7.7109375" style="254" customWidth="1"/>
    <col min="9736" max="9736" width="5.85546875" style="254" customWidth="1"/>
    <col min="9737" max="9737" width="1.7109375" style="254" customWidth="1"/>
    <col min="9738" max="9738" width="10.7109375" style="254" customWidth="1"/>
    <col min="9739" max="9739" width="1.7109375" style="254" customWidth="1"/>
    <col min="9740" max="9740" width="10.7109375" style="254" customWidth="1"/>
    <col min="9741" max="9741" width="1.7109375" style="254" customWidth="1"/>
    <col min="9742" max="9742" width="10.7109375" style="254" customWidth="1"/>
    <col min="9743" max="9743" width="1.7109375" style="254" customWidth="1"/>
    <col min="9744" max="9744" width="10.7109375" style="254" customWidth="1"/>
    <col min="9745" max="9745" width="1.7109375" style="254" customWidth="1"/>
    <col min="9746" max="9746" width="0" style="254" hidden="1" customWidth="1"/>
    <col min="9747" max="9747" width="8.7109375" style="254" customWidth="1"/>
    <col min="9748" max="9748" width="0" style="254" hidden="1" customWidth="1"/>
    <col min="9749" max="9984" width="9.140625" style="254"/>
    <col min="9985" max="9986" width="3.28515625" style="254" customWidth="1"/>
    <col min="9987" max="9987" width="4.7109375" style="254" customWidth="1"/>
    <col min="9988" max="9988" width="4.28515625" style="254" customWidth="1"/>
    <col min="9989" max="9989" width="12.7109375" style="254" customWidth="1"/>
    <col min="9990" max="9990" width="2.7109375" style="254" customWidth="1"/>
    <col min="9991" max="9991" width="7.7109375" style="254" customWidth="1"/>
    <col min="9992" max="9992" width="5.85546875" style="254" customWidth="1"/>
    <col min="9993" max="9993" width="1.7109375" style="254" customWidth="1"/>
    <col min="9994" max="9994" width="10.7109375" style="254" customWidth="1"/>
    <col min="9995" max="9995" width="1.7109375" style="254" customWidth="1"/>
    <col min="9996" max="9996" width="10.7109375" style="254" customWidth="1"/>
    <col min="9997" max="9997" width="1.7109375" style="254" customWidth="1"/>
    <col min="9998" max="9998" width="10.7109375" style="254" customWidth="1"/>
    <col min="9999" max="9999" width="1.7109375" style="254" customWidth="1"/>
    <col min="10000" max="10000" width="10.7109375" style="254" customWidth="1"/>
    <col min="10001" max="10001" width="1.7109375" style="254" customWidth="1"/>
    <col min="10002" max="10002" width="0" style="254" hidden="1" customWidth="1"/>
    <col min="10003" max="10003" width="8.7109375" style="254" customWidth="1"/>
    <col min="10004" max="10004" width="0" style="254" hidden="1" customWidth="1"/>
    <col min="10005" max="10240" width="9.140625" style="254"/>
    <col min="10241" max="10242" width="3.28515625" style="254" customWidth="1"/>
    <col min="10243" max="10243" width="4.7109375" style="254" customWidth="1"/>
    <col min="10244" max="10244" width="4.28515625" style="254" customWidth="1"/>
    <col min="10245" max="10245" width="12.7109375" style="254" customWidth="1"/>
    <col min="10246" max="10246" width="2.7109375" style="254" customWidth="1"/>
    <col min="10247" max="10247" width="7.7109375" style="254" customWidth="1"/>
    <col min="10248" max="10248" width="5.85546875" style="254" customWidth="1"/>
    <col min="10249" max="10249" width="1.7109375" style="254" customWidth="1"/>
    <col min="10250" max="10250" width="10.7109375" style="254" customWidth="1"/>
    <col min="10251" max="10251" width="1.7109375" style="254" customWidth="1"/>
    <col min="10252" max="10252" width="10.7109375" style="254" customWidth="1"/>
    <col min="10253" max="10253" width="1.7109375" style="254" customWidth="1"/>
    <col min="10254" max="10254" width="10.7109375" style="254" customWidth="1"/>
    <col min="10255" max="10255" width="1.7109375" style="254" customWidth="1"/>
    <col min="10256" max="10256" width="10.7109375" style="254" customWidth="1"/>
    <col min="10257" max="10257" width="1.7109375" style="254" customWidth="1"/>
    <col min="10258" max="10258" width="0" style="254" hidden="1" customWidth="1"/>
    <col min="10259" max="10259" width="8.7109375" style="254" customWidth="1"/>
    <col min="10260" max="10260" width="0" style="254" hidden="1" customWidth="1"/>
    <col min="10261" max="10496" width="9.140625" style="254"/>
    <col min="10497" max="10498" width="3.28515625" style="254" customWidth="1"/>
    <col min="10499" max="10499" width="4.7109375" style="254" customWidth="1"/>
    <col min="10500" max="10500" width="4.28515625" style="254" customWidth="1"/>
    <col min="10501" max="10501" width="12.7109375" style="254" customWidth="1"/>
    <col min="10502" max="10502" width="2.7109375" style="254" customWidth="1"/>
    <col min="10503" max="10503" width="7.7109375" style="254" customWidth="1"/>
    <col min="10504" max="10504" width="5.85546875" style="254" customWidth="1"/>
    <col min="10505" max="10505" width="1.7109375" style="254" customWidth="1"/>
    <col min="10506" max="10506" width="10.7109375" style="254" customWidth="1"/>
    <col min="10507" max="10507" width="1.7109375" style="254" customWidth="1"/>
    <col min="10508" max="10508" width="10.7109375" style="254" customWidth="1"/>
    <col min="10509" max="10509" width="1.7109375" style="254" customWidth="1"/>
    <col min="10510" max="10510" width="10.7109375" style="254" customWidth="1"/>
    <col min="10511" max="10511" width="1.7109375" style="254" customWidth="1"/>
    <col min="10512" max="10512" width="10.7109375" style="254" customWidth="1"/>
    <col min="10513" max="10513" width="1.7109375" style="254" customWidth="1"/>
    <col min="10514" max="10514" width="0" style="254" hidden="1" customWidth="1"/>
    <col min="10515" max="10515" width="8.7109375" style="254" customWidth="1"/>
    <col min="10516" max="10516" width="0" style="254" hidden="1" customWidth="1"/>
    <col min="10517" max="10752" width="9.140625" style="254"/>
    <col min="10753" max="10754" width="3.28515625" style="254" customWidth="1"/>
    <col min="10755" max="10755" width="4.7109375" style="254" customWidth="1"/>
    <col min="10756" max="10756" width="4.28515625" style="254" customWidth="1"/>
    <col min="10757" max="10757" width="12.7109375" style="254" customWidth="1"/>
    <col min="10758" max="10758" width="2.7109375" style="254" customWidth="1"/>
    <col min="10759" max="10759" width="7.7109375" style="254" customWidth="1"/>
    <col min="10760" max="10760" width="5.85546875" style="254" customWidth="1"/>
    <col min="10761" max="10761" width="1.7109375" style="254" customWidth="1"/>
    <col min="10762" max="10762" width="10.7109375" style="254" customWidth="1"/>
    <col min="10763" max="10763" width="1.7109375" style="254" customWidth="1"/>
    <col min="10764" max="10764" width="10.7109375" style="254" customWidth="1"/>
    <col min="10765" max="10765" width="1.7109375" style="254" customWidth="1"/>
    <col min="10766" max="10766" width="10.7109375" style="254" customWidth="1"/>
    <col min="10767" max="10767" width="1.7109375" style="254" customWidth="1"/>
    <col min="10768" max="10768" width="10.7109375" style="254" customWidth="1"/>
    <col min="10769" max="10769" width="1.7109375" style="254" customWidth="1"/>
    <col min="10770" max="10770" width="0" style="254" hidden="1" customWidth="1"/>
    <col min="10771" max="10771" width="8.7109375" style="254" customWidth="1"/>
    <col min="10772" max="10772" width="0" style="254" hidden="1" customWidth="1"/>
    <col min="10773" max="11008" width="9.140625" style="254"/>
    <col min="11009" max="11010" width="3.28515625" style="254" customWidth="1"/>
    <col min="11011" max="11011" width="4.7109375" style="254" customWidth="1"/>
    <col min="11012" max="11012" width="4.28515625" style="254" customWidth="1"/>
    <col min="11013" max="11013" width="12.7109375" style="254" customWidth="1"/>
    <col min="11014" max="11014" width="2.7109375" style="254" customWidth="1"/>
    <col min="11015" max="11015" width="7.7109375" style="254" customWidth="1"/>
    <col min="11016" max="11016" width="5.85546875" style="254" customWidth="1"/>
    <col min="11017" max="11017" width="1.7109375" style="254" customWidth="1"/>
    <col min="11018" max="11018" width="10.7109375" style="254" customWidth="1"/>
    <col min="11019" max="11019" width="1.7109375" style="254" customWidth="1"/>
    <col min="11020" max="11020" width="10.7109375" style="254" customWidth="1"/>
    <col min="11021" max="11021" width="1.7109375" style="254" customWidth="1"/>
    <col min="11022" max="11022" width="10.7109375" style="254" customWidth="1"/>
    <col min="11023" max="11023" width="1.7109375" style="254" customWidth="1"/>
    <col min="11024" max="11024" width="10.7109375" style="254" customWidth="1"/>
    <col min="11025" max="11025" width="1.7109375" style="254" customWidth="1"/>
    <col min="11026" max="11026" width="0" style="254" hidden="1" customWidth="1"/>
    <col min="11027" max="11027" width="8.7109375" style="254" customWidth="1"/>
    <col min="11028" max="11028" width="0" style="254" hidden="1" customWidth="1"/>
    <col min="11029" max="11264" width="9.140625" style="254"/>
    <col min="11265" max="11266" width="3.28515625" style="254" customWidth="1"/>
    <col min="11267" max="11267" width="4.7109375" style="254" customWidth="1"/>
    <col min="11268" max="11268" width="4.28515625" style="254" customWidth="1"/>
    <col min="11269" max="11269" width="12.7109375" style="254" customWidth="1"/>
    <col min="11270" max="11270" width="2.7109375" style="254" customWidth="1"/>
    <col min="11271" max="11271" width="7.7109375" style="254" customWidth="1"/>
    <col min="11272" max="11272" width="5.85546875" style="254" customWidth="1"/>
    <col min="11273" max="11273" width="1.7109375" style="254" customWidth="1"/>
    <col min="11274" max="11274" width="10.7109375" style="254" customWidth="1"/>
    <col min="11275" max="11275" width="1.7109375" style="254" customWidth="1"/>
    <col min="11276" max="11276" width="10.7109375" style="254" customWidth="1"/>
    <col min="11277" max="11277" width="1.7109375" style="254" customWidth="1"/>
    <col min="11278" max="11278" width="10.7109375" style="254" customWidth="1"/>
    <col min="11279" max="11279" width="1.7109375" style="254" customWidth="1"/>
    <col min="11280" max="11280" width="10.7109375" style="254" customWidth="1"/>
    <col min="11281" max="11281" width="1.7109375" style="254" customWidth="1"/>
    <col min="11282" max="11282" width="0" style="254" hidden="1" customWidth="1"/>
    <col min="11283" max="11283" width="8.7109375" style="254" customWidth="1"/>
    <col min="11284" max="11284" width="0" style="254" hidden="1" customWidth="1"/>
    <col min="11285" max="11520" width="9.140625" style="254"/>
    <col min="11521" max="11522" width="3.28515625" style="254" customWidth="1"/>
    <col min="11523" max="11523" width="4.7109375" style="254" customWidth="1"/>
    <col min="11524" max="11524" width="4.28515625" style="254" customWidth="1"/>
    <col min="11525" max="11525" width="12.7109375" style="254" customWidth="1"/>
    <col min="11526" max="11526" width="2.7109375" style="254" customWidth="1"/>
    <col min="11527" max="11527" width="7.7109375" style="254" customWidth="1"/>
    <col min="11528" max="11528" width="5.85546875" style="254" customWidth="1"/>
    <col min="11529" max="11529" width="1.7109375" style="254" customWidth="1"/>
    <col min="11530" max="11530" width="10.7109375" style="254" customWidth="1"/>
    <col min="11531" max="11531" width="1.7109375" style="254" customWidth="1"/>
    <col min="11532" max="11532" width="10.7109375" style="254" customWidth="1"/>
    <col min="11533" max="11533" width="1.7109375" style="254" customWidth="1"/>
    <col min="11534" max="11534" width="10.7109375" style="254" customWidth="1"/>
    <col min="11535" max="11535" width="1.7109375" style="254" customWidth="1"/>
    <col min="11536" max="11536" width="10.7109375" style="254" customWidth="1"/>
    <col min="11537" max="11537" width="1.7109375" style="254" customWidth="1"/>
    <col min="11538" max="11538" width="0" style="254" hidden="1" customWidth="1"/>
    <col min="11539" max="11539" width="8.7109375" style="254" customWidth="1"/>
    <col min="11540" max="11540" width="0" style="254" hidden="1" customWidth="1"/>
    <col min="11541" max="11776" width="9.140625" style="254"/>
    <col min="11777" max="11778" width="3.28515625" style="254" customWidth="1"/>
    <col min="11779" max="11779" width="4.7109375" style="254" customWidth="1"/>
    <col min="11780" max="11780" width="4.28515625" style="254" customWidth="1"/>
    <col min="11781" max="11781" width="12.7109375" style="254" customWidth="1"/>
    <col min="11782" max="11782" width="2.7109375" style="254" customWidth="1"/>
    <col min="11783" max="11783" width="7.7109375" style="254" customWidth="1"/>
    <col min="11784" max="11784" width="5.85546875" style="254" customWidth="1"/>
    <col min="11785" max="11785" width="1.7109375" style="254" customWidth="1"/>
    <col min="11786" max="11786" width="10.7109375" style="254" customWidth="1"/>
    <col min="11787" max="11787" width="1.7109375" style="254" customWidth="1"/>
    <col min="11788" max="11788" width="10.7109375" style="254" customWidth="1"/>
    <col min="11789" max="11789" width="1.7109375" style="254" customWidth="1"/>
    <col min="11790" max="11790" width="10.7109375" style="254" customWidth="1"/>
    <col min="11791" max="11791" width="1.7109375" style="254" customWidth="1"/>
    <col min="11792" max="11792" width="10.7109375" style="254" customWidth="1"/>
    <col min="11793" max="11793" width="1.7109375" style="254" customWidth="1"/>
    <col min="11794" max="11794" width="0" style="254" hidden="1" customWidth="1"/>
    <col min="11795" max="11795" width="8.7109375" style="254" customWidth="1"/>
    <col min="11796" max="11796" width="0" style="254" hidden="1" customWidth="1"/>
    <col min="11797" max="12032" width="9.140625" style="254"/>
    <col min="12033" max="12034" width="3.28515625" style="254" customWidth="1"/>
    <col min="12035" max="12035" width="4.7109375" style="254" customWidth="1"/>
    <col min="12036" max="12036" width="4.28515625" style="254" customWidth="1"/>
    <col min="12037" max="12037" width="12.7109375" style="254" customWidth="1"/>
    <col min="12038" max="12038" width="2.7109375" style="254" customWidth="1"/>
    <col min="12039" max="12039" width="7.7109375" style="254" customWidth="1"/>
    <col min="12040" max="12040" width="5.85546875" style="254" customWidth="1"/>
    <col min="12041" max="12041" width="1.7109375" style="254" customWidth="1"/>
    <col min="12042" max="12042" width="10.7109375" style="254" customWidth="1"/>
    <col min="12043" max="12043" width="1.7109375" style="254" customWidth="1"/>
    <col min="12044" max="12044" width="10.7109375" style="254" customWidth="1"/>
    <col min="12045" max="12045" width="1.7109375" style="254" customWidth="1"/>
    <col min="12046" max="12046" width="10.7109375" style="254" customWidth="1"/>
    <col min="12047" max="12047" width="1.7109375" style="254" customWidth="1"/>
    <col min="12048" max="12048" width="10.7109375" style="254" customWidth="1"/>
    <col min="12049" max="12049" width="1.7109375" style="254" customWidth="1"/>
    <col min="12050" max="12050" width="0" style="254" hidden="1" customWidth="1"/>
    <col min="12051" max="12051" width="8.7109375" style="254" customWidth="1"/>
    <col min="12052" max="12052" width="0" style="254" hidden="1" customWidth="1"/>
    <col min="12053" max="12288" width="9.140625" style="254"/>
    <col min="12289" max="12290" width="3.28515625" style="254" customWidth="1"/>
    <col min="12291" max="12291" width="4.7109375" style="254" customWidth="1"/>
    <col min="12292" max="12292" width="4.28515625" style="254" customWidth="1"/>
    <col min="12293" max="12293" width="12.7109375" style="254" customWidth="1"/>
    <col min="12294" max="12294" width="2.7109375" style="254" customWidth="1"/>
    <col min="12295" max="12295" width="7.7109375" style="254" customWidth="1"/>
    <col min="12296" max="12296" width="5.85546875" style="254" customWidth="1"/>
    <col min="12297" max="12297" width="1.7109375" style="254" customWidth="1"/>
    <col min="12298" max="12298" width="10.7109375" style="254" customWidth="1"/>
    <col min="12299" max="12299" width="1.7109375" style="254" customWidth="1"/>
    <col min="12300" max="12300" width="10.7109375" style="254" customWidth="1"/>
    <col min="12301" max="12301" width="1.7109375" style="254" customWidth="1"/>
    <col min="12302" max="12302" width="10.7109375" style="254" customWidth="1"/>
    <col min="12303" max="12303" width="1.7109375" style="254" customWidth="1"/>
    <col min="12304" max="12304" width="10.7109375" style="254" customWidth="1"/>
    <col min="12305" max="12305" width="1.7109375" style="254" customWidth="1"/>
    <col min="12306" max="12306" width="0" style="254" hidden="1" customWidth="1"/>
    <col min="12307" max="12307" width="8.7109375" style="254" customWidth="1"/>
    <col min="12308" max="12308" width="0" style="254" hidden="1" customWidth="1"/>
    <col min="12309" max="12544" width="9.140625" style="254"/>
    <col min="12545" max="12546" width="3.28515625" style="254" customWidth="1"/>
    <col min="12547" max="12547" width="4.7109375" style="254" customWidth="1"/>
    <col min="12548" max="12548" width="4.28515625" style="254" customWidth="1"/>
    <col min="12549" max="12549" width="12.7109375" style="254" customWidth="1"/>
    <col min="12550" max="12550" width="2.7109375" style="254" customWidth="1"/>
    <col min="12551" max="12551" width="7.7109375" style="254" customWidth="1"/>
    <col min="12552" max="12552" width="5.85546875" style="254" customWidth="1"/>
    <col min="12553" max="12553" width="1.7109375" style="254" customWidth="1"/>
    <col min="12554" max="12554" width="10.7109375" style="254" customWidth="1"/>
    <col min="12555" max="12555" width="1.7109375" style="254" customWidth="1"/>
    <col min="12556" max="12556" width="10.7109375" style="254" customWidth="1"/>
    <col min="12557" max="12557" width="1.7109375" style="254" customWidth="1"/>
    <col min="12558" max="12558" width="10.7109375" style="254" customWidth="1"/>
    <col min="12559" max="12559" width="1.7109375" style="254" customWidth="1"/>
    <col min="12560" max="12560" width="10.7109375" style="254" customWidth="1"/>
    <col min="12561" max="12561" width="1.7109375" style="254" customWidth="1"/>
    <col min="12562" max="12562" width="0" style="254" hidden="1" customWidth="1"/>
    <col min="12563" max="12563" width="8.7109375" style="254" customWidth="1"/>
    <col min="12564" max="12564" width="0" style="254" hidden="1" customWidth="1"/>
    <col min="12565" max="12800" width="9.140625" style="254"/>
    <col min="12801" max="12802" width="3.28515625" style="254" customWidth="1"/>
    <col min="12803" max="12803" width="4.7109375" style="254" customWidth="1"/>
    <col min="12804" max="12804" width="4.28515625" style="254" customWidth="1"/>
    <col min="12805" max="12805" width="12.7109375" style="254" customWidth="1"/>
    <col min="12806" max="12806" width="2.7109375" style="254" customWidth="1"/>
    <col min="12807" max="12807" width="7.7109375" style="254" customWidth="1"/>
    <col min="12808" max="12808" width="5.85546875" style="254" customWidth="1"/>
    <col min="12809" max="12809" width="1.7109375" style="254" customWidth="1"/>
    <col min="12810" max="12810" width="10.7109375" style="254" customWidth="1"/>
    <col min="12811" max="12811" width="1.7109375" style="254" customWidth="1"/>
    <col min="12812" max="12812" width="10.7109375" style="254" customWidth="1"/>
    <col min="12813" max="12813" width="1.7109375" style="254" customWidth="1"/>
    <col min="12814" max="12814" width="10.7109375" style="254" customWidth="1"/>
    <col min="12815" max="12815" width="1.7109375" style="254" customWidth="1"/>
    <col min="12816" max="12816" width="10.7109375" style="254" customWidth="1"/>
    <col min="12817" max="12817" width="1.7109375" style="254" customWidth="1"/>
    <col min="12818" max="12818" width="0" style="254" hidden="1" customWidth="1"/>
    <col min="12819" max="12819" width="8.7109375" style="254" customWidth="1"/>
    <col min="12820" max="12820" width="0" style="254" hidden="1" customWidth="1"/>
    <col min="12821" max="13056" width="9.140625" style="254"/>
    <col min="13057" max="13058" width="3.28515625" style="254" customWidth="1"/>
    <col min="13059" max="13059" width="4.7109375" style="254" customWidth="1"/>
    <col min="13060" max="13060" width="4.28515625" style="254" customWidth="1"/>
    <col min="13061" max="13061" width="12.7109375" style="254" customWidth="1"/>
    <col min="13062" max="13062" width="2.7109375" style="254" customWidth="1"/>
    <col min="13063" max="13063" width="7.7109375" style="254" customWidth="1"/>
    <col min="13064" max="13064" width="5.85546875" style="254" customWidth="1"/>
    <col min="13065" max="13065" width="1.7109375" style="254" customWidth="1"/>
    <col min="13066" max="13066" width="10.7109375" style="254" customWidth="1"/>
    <col min="13067" max="13067" width="1.7109375" style="254" customWidth="1"/>
    <col min="13068" max="13068" width="10.7109375" style="254" customWidth="1"/>
    <col min="13069" max="13069" width="1.7109375" style="254" customWidth="1"/>
    <col min="13070" max="13070" width="10.7109375" style="254" customWidth="1"/>
    <col min="13071" max="13071" width="1.7109375" style="254" customWidth="1"/>
    <col min="13072" max="13072" width="10.7109375" style="254" customWidth="1"/>
    <col min="13073" max="13073" width="1.7109375" style="254" customWidth="1"/>
    <col min="13074" max="13074" width="0" style="254" hidden="1" customWidth="1"/>
    <col min="13075" max="13075" width="8.7109375" style="254" customWidth="1"/>
    <col min="13076" max="13076" width="0" style="254" hidden="1" customWidth="1"/>
    <col min="13077" max="13312" width="9.140625" style="254"/>
    <col min="13313" max="13314" width="3.28515625" style="254" customWidth="1"/>
    <col min="13315" max="13315" width="4.7109375" style="254" customWidth="1"/>
    <col min="13316" max="13316" width="4.28515625" style="254" customWidth="1"/>
    <col min="13317" max="13317" width="12.7109375" style="254" customWidth="1"/>
    <col min="13318" max="13318" width="2.7109375" style="254" customWidth="1"/>
    <col min="13319" max="13319" width="7.7109375" style="254" customWidth="1"/>
    <col min="13320" max="13320" width="5.85546875" style="254" customWidth="1"/>
    <col min="13321" max="13321" width="1.7109375" style="254" customWidth="1"/>
    <col min="13322" max="13322" width="10.7109375" style="254" customWidth="1"/>
    <col min="13323" max="13323" width="1.7109375" style="254" customWidth="1"/>
    <col min="13324" max="13324" width="10.7109375" style="254" customWidth="1"/>
    <col min="13325" max="13325" width="1.7109375" style="254" customWidth="1"/>
    <col min="13326" max="13326" width="10.7109375" style="254" customWidth="1"/>
    <col min="13327" max="13327" width="1.7109375" style="254" customWidth="1"/>
    <col min="13328" max="13328" width="10.7109375" style="254" customWidth="1"/>
    <col min="13329" max="13329" width="1.7109375" style="254" customWidth="1"/>
    <col min="13330" max="13330" width="0" style="254" hidden="1" customWidth="1"/>
    <col min="13331" max="13331" width="8.7109375" style="254" customWidth="1"/>
    <col min="13332" max="13332" width="0" style="254" hidden="1" customWidth="1"/>
    <col min="13333" max="13568" width="9.140625" style="254"/>
    <col min="13569" max="13570" width="3.28515625" style="254" customWidth="1"/>
    <col min="13571" max="13571" width="4.7109375" style="254" customWidth="1"/>
    <col min="13572" max="13572" width="4.28515625" style="254" customWidth="1"/>
    <col min="13573" max="13573" width="12.7109375" style="254" customWidth="1"/>
    <col min="13574" max="13574" width="2.7109375" style="254" customWidth="1"/>
    <col min="13575" max="13575" width="7.7109375" style="254" customWidth="1"/>
    <col min="13576" max="13576" width="5.85546875" style="254" customWidth="1"/>
    <col min="13577" max="13577" width="1.7109375" style="254" customWidth="1"/>
    <col min="13578" max="13578" width="10.7109375" style="254" customWidth="1"/>
    <col min="13579" max="13579" width="1.7109375" style="254" customWidth="1"/>
    <col min="13580" max="13580" width="10.7109375" style="254" customWidth="1"/>
    <col min="13581" max="13581" width="1.7109375" style="254" customWidth="1"/>
    <col min="13582" max="13582" width="10.7109375" style="254" customWidth="1"/>
    <col min="13583" max="13583" width="1.7109375" style="254" customWidth="1"/>
    <col min="13584" max="13584" width="10.7109375" style="254" customWidth="1"/>
    <col min="13585" max="13585" width="1.7109375" style="254" customWidth="1"/>
    <col min="13586" max="13586" width="0" style="254" hidden="1" customWidth="1"/>
    <col min="13587" max="13587" width="8.7109375" style="254" customWidth="1"/>
    <col min="13588" max="13588" width="0" style="254" hidden="1" customWidth="1"/>
    <col min="13589" max="13824" width="9.140625" style="254"/>
    <col min="13825" max="13826" width="3.28515625" style="254" customWidth="1"/>
    <col min="13827" max="13827" width="4.7109375" style="254" customWidth="1"/>
    <col min="13828" max="13828" width="4.28515625" style="254" customWidth="1"/>
    <col min="13829" max="13829" width="12.7109375" style="254" customWidth="1"/>
    <col min="13830" max="13830" width="2.7109375" style="254" customWidth="1"/>
    <col min="13831" max="13831" width="7.7109375" style="254" customWidth="1"/>
    <col min="13832" max="13832" width="5.85546875" style="254" customWidth="1"/>
    <col min="13833" max="13833" width="1.7109375" style="254" customWidth="1"/>
    <col min="13834" max="13834" width="10.7109375" style="254" customWidth="1"/>
    <col min="13835" max="13835" width="1.7109375" style="254" customWidth="1"/>
    <col min="13836" max="13836" width="10.7109375" style="254" customWidth="1"/>
    <col min="13837" max="13837" width="1.7109375" style="254" customWidth="1"/>
    <col min="13838" max="13838" width="10.7109375" style="254" customWidth="1"/>
    <col min="13839" max="13839" width="1.7109375" style="254" customWidth="1"/>
    <col min="13840" max="13840" width="10.7109375" style="254" customWidth="1"/>
    <col min="13841" max="13841" width="1.7109375" style="254" customWidth="1"/>
    <col min="13842" max="13842" width="0" style="254" hidden="1" customWidth="1"/>
    <col min="13843" max="13843" width="8.7109375" style="254" customWidth="1"/>
    <col min="13844" max="13844" width="0" style="254" hidden="1" customWidth="1"/>
    <col min="13845" max="14080" width="9.140625" style="254"/>
    <col min="14081" max="14082" width="3.28515625" style="254" customWidth="1"/>
    <col min="14083" max="14083" width="4.7109375" style="254" customWidth="1"/>
    <col min="14084" max="14084" width="4.28515625" style="254" customWidth="1"/>
    <col min="14085" max="14085" width="12.7109375" style="254" customWidth="1"/>
    <col min="14086" max="14086" width="2.7109375" style="254" customWidth="1"/>
    <col min="14087" max="14087" width="7.7109375" style="254" customWidth="1"/>
    <col min="14088" max="14088" width="5.85546875" style="254" customWidth="1"/>
    <col min="14089" max="14089" width="1.7109375" style="254" customWidth="1"/>
    <col min="14090" max="14090" width="10.7109375" style="254" customWidth="1"/>
    <col min="14091" max="14091" width="1.7109375" style="254" customWidth="1"/>
    <col min="14092" max="14092" width="10.7109375" style="254" customWidth="1"/>
    <col min="14093" max="14093" width="1.7109375" style="254" customWidth="1"/>
    <col min="14094" max="14094" width="10.7109375" style="254" customWidth="1"/>
    <col min="14095" max="14095" width="1.7109375" style="254" customWidth="1"/>
    <col min="14096" max="14096" width="10.7109375" style="254" customWidth="1"/>
    <col min="14097" max="14097" width="1.7109375" style="254" customWidth="1"/>
    <col min="14098" max="14098" width="0" style="254" hidden="1" customWidth="1"/>
    <col min="14099" max="14099" width="8.7109375" style="254" customWidth="1"/>
    <col min="14100" max="14100" width="0" style="254" hidden="1" customWidth="1"/>
    <col min="14101" max="14336" width="9.140625" style="254"/>
    <col min="14337" max="14338" width="3.28515625" style="254" customWidth="1"/>
    <col min="14339" max="14339" width="4.7109375" style="254" customWidth="1"/>
    <col min="14340" max="14340" width="4.28515625" style="254" customWidth="1"/>
    <col min="14341" max="14341" width="12.7109375" style="254" customWidth="1"/>
    <col min="14342" max="14342" width="2.7109375" style="254" customWidth="1"/>
    <col min="14343" max="14343" width="7.7109375" style="254" customWidth="1"/>
    <col min="14344" max="14344" width="5.85546875" style="254" customWidth="1"/>
    <col min="14345" max="14345" width="1.7109375" style="254" customWidth="1"/>
    <col min="14346" max="14346" width="10.7109375" style="254" customWidth="1"/>
    <col min="14347" max="14347" width="1.7109375" style="254" customWidth="1"/>
    <col min="14348" max="14348" width="10.7109375" style="254" customWidth="1"/>
    <col min="14349" max="14349" width="1.7109375" style="254" customWidth="1"/>
    <col min="14350" max="14350" width="10.7109375" style="254" customWidth="1"/>
    <col min="14351" max="14351" width="1.7109375" style="254" customWidth="1"/>
    <col min="14352" max="14352" width="10.7109375" style="254" customWidth="1"/>
    <col min="14353" max="14353" width="1.7109375" style="254" customWidth="1"/>
    <col min="14354" max="14354" width="0" style="254" hidden="1" customWidth="1"/>
    <col min="14355" max="14355" width="8.7109375" style="254" customWidth="1"/>
    <col min="14356" max="14356" width="0" style="254" hidden="1" customWidth="1"/>
    <col min="14357" max="14592" width="9.140625" style="254"/>
    <col min="14593" max="14594" width="3.28515625" style="254" customWidth="1"/>
    <col min="14595" max="14595" width="4.7109375" style="254" customWidth="1"/>
    <col min="14596" max="14596" width="4.28515625" style="254" customWidth="1"/>
    <col min="14597" max="14597" width="12.7109375" style="254" customWidth="1"/>
    <col min="14598" max="14598" width="2.7109375" style="254" customWidth="1"/>
    <col min="14599" max="14599" width="7.7109375" style="254" customWidth="1"/>
    <col min="14600" max="14600" width="5.85546875" style="254" customWidth="1"/>
    <col min="14601" max="14601" width="1.7109375" style="254" customWidth="1"/>
    <col min="14602" max="14602" width="10.7109375" style="254" customWidth="1"/>
    <col min="14603" max="14603" width="1.7109375" style="254" customWidth="1"/>
    <col min="14604" max="14604" width="10.7109375" style="254" customWidth="1"/>
    <col min="14605" max="14605" width="1.7109375" style="254" customWidth="1"/>
    <col min="14606" max="14606" width="10.7109375" style="254" customWidth="1"/>
    <col min="14607" max="14607" width="1.7109375" style="254" customWidth="1"/>
    <col min="14608" max="14608" width="10.7109375" style="254" customWidth="1"/>
    <col min="14609" max="14609" width="1.7109375" style="254" customWidth="1"/>
    <col min="14610" max="14610" width="0" style="254" hidden="1" customWidth="1"/>
    <col min="14611" max="14611" width="8.7109375" style="254" customWidth="1"/>
    <col min="14612" max="14612" width="0" style="254" hidden="1" customWidth="1"/>
    <col min="14613" max="14848" width="9.140625" style="254"/>
    <col min="14849" max="14850" width="3.28515625" style="254" customWidth="1"/>
    <col min="14851" max="14851" width="4.7109375" style="254" customWidth="1"/>
    <col min="14852" max="14852" width="4.28515625" style="254" customWidth="1"/>
    <col min="14853" max="14853" width="12.7109375" style="254" customWidth="1"/>
    <col min="14854" max="14854" width="2.7109375" style="254" customWidth="1"/>
    <col min="14855" max="14855" width="7.7109375" style="254" customWidth="1"/>
    <col min="14856" max="14856" width="5.85546875" style="254" customWidth="1"/>
    <col min="14857" max="14857" width="1.7109375" style="254" customWidth="1"/>
    <col min="14858" max="14858" width="10.7109375" style="254" customWidth="1"/>
    <col min="14859" max="14859" width="1.7109375" style="254" customWidth="1"/>
    <col min="14860" max="14860" width="10.7109375" style="254" customWidth="1"/>
    <col min="14861" max="14861" width="1.7109375" style="254" customWidth="1"/>
    <col min="14862" max="14862" width="10.7109375" style="254" customWidth="1"/>
    <col min="14863" max="14863" width="1.7109375" style="254" customWidth="1"/>
    <col min="14864" max="14864" width="10.7109375" style="254" customWidth="1"/>
    <col min="14865" max="14865" width="1.7109375" style="254" customWidth="1"/>
    <col min="14866" max="14866" width="0" style="254" hidden="1" customWidth="1"/>
    <col min="14867" max="14867" width="8.7109375" style="254" customWidth="1"/>
    <col min="14868" max="14868" width="0" style="254" hidden="1" customWidth="1"/>
    <col min="14869" max="15104" width="9.140625" style="254"/>
    <col min="15105" max="15106" width="3.28515625" style="254" customWidth="1"/>
    <col min="15107" max="15107" width="4.7109375" style="254" customWidth="1"/>
    <col min="15108" max="15108" width="4.28515625" style="254" customWidth="1"/>
    <col min="15109" max="15109" width="12.7109375" style="254" customWidth="1"/>
    <col min="15110" max="15110" width="2.7109375" style="254" customWidth="1"/>
    <col min="15111" max="15111" width="7.7109375" style="254" customWidth="1"/>
    <col min="15112" max="15112" width="5.85546875" style="254" customWidth="1"/>
    <col min="15113" max="15113" width="1.7109375" style="254" customWidth="1"/>
    <col min="15114" max="15114" width="10.7109375" style="254" customWidth="1"/>
    <col min="15115" max="15115" width="1.7109375" style="254" customWidth="1"/>
    <col min="15116" max="15116" width="10.7109375" style="254" customWidth="1"/>
    <col min="15117" max="15117" width="1.7109375" style="254" customWidth="1"/>
    <col min="15118" max="15118" width="10.7109375" style="254" customWidth="1"/>
    <col min="15119" max="15119" width="1.7109375" style="254" customWidth="1"/>
    <col min="15120" max="15120" width="10.7109375" style="254" customWidth="1"/>
    <col min="15121" max="15121" width="1.7109375" style="254" customWidth="1"/>
    <col min="15122" max="15122" width="0" style="254" hidden="1" customWidth="1"/>
    <col min="15123" max="15123" width="8.7109375" style="254" customWidth="1"/>
    <col min="15124" max="15124" width="0" style="254" hidden="1" customWidth="1"/>
    <col min="15125" max="15360" width="9.140625" style="254"/>
    <col min="15361" max="15362" width="3.28515625" style="254" customWidth="1"/>
    <col min="15363" max="15363" width="4.7109375" style="254" customWidth="1"/>
    <col min="15364" max="15364" width="4.28515625" style="254" customWidth="1"/>
    <col min="15365" max="15365" width="12.7109375" style="254" customWidth="1"/>
    <col min="15366" max="15366" width="2.7109375" style="254" customWidth="1"/>
    <col min="15367" max="15367" width="7.7109375" style="254" customWidth="1"/>
    <col min="15368" max="15368" width="5.85546875" style="254" customWidth="1"/>
    <col min="15369" max="15369" width="1.7109375" style="254" customWidth="1"/>
    <col min="15370" max="15370" width="10.7109375" style="254" customWidth="1"/>
    <col min="15371" max="15371" width="1.7109375" style="254" customWidth="1"/>
    <col min="15372" max="15372" width="10.7109375" style="254" customWidth="1"/>
    <col min="15373" max="15373" width="1.7109375" style="254" customWidth="1"/>
    <col min="15374" max="15374" width="10.7109375" style="254" customWidth="1"/>
    <col min="15375" max="15375" width="1.7109375" style="254" customWidth="1"/>
    <col min="15376" max="15376" width="10.7109375" style="254" customWidth="1"/>
    <col min="15377" max="15377" width="1.7109375" style="254" customWidth="1"/>
    <col min="15378" max="15378" width="0" style="254" hidden="1" customWidth="1"/>
    <col min="15379" max="15379" width="8.7109375" style="254" customWidth="1"/>
    <col min="15380" max="15380" width="0" style="254" hidden="1" customWidth="1"/>
    <col min="15381" max="15616" width="9.140625" style="254"/>
    <col min="15617" max="15618" width="3.28515625" style="254" customWidth="1"/>
    <col min="15619" max="15619" width="4.7109375" style="254" customWidth="1"/>
    <col min="15620" max="15620" width="4.28515625" style="254" customWidth="1"/>
    <col min="15621" max="15621" width="12.7109375" style="254" customWidth="1"/>
    <col min="15622" max="15622" width="2.7109375" style="254" customWidth="1"/>
    <col min="15623" max="15623" width="7.7109375" style="254" customWidth="1"/>
    <col min="15624" max="15624" width="5.85546875" style="254" customWidth="1"/>
    <col min="15625" max="15625" width="1.7109375" style="254" customWidth="1"/>
    <col min="15626" max="15626" width="10.7109375" style="254" customWidth="1"/>
    <col min="15627" max="15627" width="1.7109375" style="254" customWidth="1"/>
    <col min="15628" max="15628" width="10.7109375" style="254" customWidth="1"/>
    <col min="15629" max="15629" width="1.7109375" style="254" customWidth="1"/>
    <col min="15630" max="15630" width="10.7109375" style="254" customWidth="1"/>
    <col min="15631" max="15631" width="1.7109375" style="254" customWidth="1"/>
    <col min="15632" max="15632" width="10.7109375" style="254" customWidth="1"/>
    <col min="15633" max="15633" width="1.7109375" style="254" customWidth="1"/>
    <col min="15634" max="15634" width="0" style="254" hidden="1" customWidth="1"/>
    <col min="15635" max="15635" width="8.7109375" style="254" customWidth="1"/>
    <col min="15636" max="15636" width="0" style="254" hidden="1" customWidth="1"/>
    <col min="15637" max="15872" width="9.140625" style="254"/>
    <col min="15873" max="15874" width="3.28515625" style="254" customWidth="1"/>
    <col min="15875" max="15875" width="4.7109375" style="254" customWidth="1"/>
    <col min="15876" max="15876" width="4.28515625" style="254" customWidth="1"/>
    <col min="15877" max="15877" width="12.7109375" style="254" customWidth="1"/>
    <col min="15878" max="15878" width="2.7109375" style="254" customWidth="1"/>
    <col min="15879" max="15879" width="7.7109375" style="254" customWidth="1"/>
    <col min="15880" max="15880" width="5.85546875" style="254" customWidth="1"/>
    <col min="15881" max="15881" width="1.7109375" style="254" customWidth="1"/>
    <col min="15882" max="15882" width="10.7109375" style="254" customWidth="1"/>
    <col min="15883" max="15883" width="1.7109375" style="254" customWidth="1"/>
    <col min="15884" max="15884" width="10.7109375" style="254" customWidth="1"/>
    <col min="15885" max="15885" width="1.7109375" style="254" customWidth="1"/>
    <col min="15886" max="15886" width="10.7109375" style="254" customWidth="1"/>
    <col min="15887" max="15887" width="1.7109375" style="254" customWidth="1"/>
    <col min="15888" max="15888" width="10.7109375" style="254" customWidth="1"/>
    <col min="15889" max="15889" width="1.7109375" style="254" customWidth="1"/>
    <col min="15890" max="15890" width="0" style="254" hidden="1" customWidth="1"/>
    <col min="15891" max="15891" width="8.7109375" style="254" customWidth="1"/>
    <col min="15892" max="15892" width="0" style="254" hidden="1" customWidth="1"/>
    <col min="15893" max="16128" width="9.140625" style="254"/>
    <col min="16129" max="16130" width="3.28515625" style="254" customWidth="1"/>
    <col min="16131" max="16131" width="4.7109375" style="254" customWidth="1"/>
    <col min="16132" max="16132" width="4.28515625" style="254" customWidth="1"/>
    <col min="16133" max="16133" width="12.7109375" style="254" customWidth="1"/>
    <col min="16134" max="16134" width="2.7109375" style="254" customWidth="1"/>
    <col min="16135" max="16135" width="7.7109375" style="254" customWidth="1"/>
    <col min="16136" max="16136" width="5.85546875" style="254" customWidth="1"/>
    <col min="16137" max="16137" width="1.7109375" style="254" customWidth="1"/>
    <col min="16138" max="16138" width="10.7109375" style="254" customWidth="1"/>
    <col min="16139" max="16139" width="1.7109375" style="254" customWidth="1"/>
    <col min="16140" max="16140" width="10.7109375" style="254" customWidth="1"/>
    <col min="16141" max="16141" width="1.7109375" style="254" customWidth="1"/>
    <col min="16142" max="16142" width="10.7109375" style="254" customWidth="1"/>
    <col min="16143" max="16143" width="1.7109375" style="254" customWidth="1"/>
    <col min="16144" max="16144" width="10.7109375" style="254" customWidth="1"/>
    <col min="16145" max="16145" width="1.7109375" style="254" customWidth="1"/>
    <col min="16146" max="16146" width="0" style="254" hidden="1" customWidth="1"/>
    <col min="16147" max="16147" width="8.7109375" style="254" customWidth="1"/>
    <col min="16148" max="16148" width="0" style="254" hidden="1" customWidth="1"/>
    <col min="16149" max="16384" width="9.140625" style="254"/>
  </cols>
  <sheetData>
    <row r="1" spans="1:20" s="327" customFormat="1" ht="21.75" customHeight="1">
      <c r="A1" s="322">
        <f>'[2]Week SetUp'!$A$6</f>
        <v>0</v>
      </c>
      <c r="B1" s="322"/>
      <c r="C1" s="323"/>
      <c r="D1" s="323"/>
      <c r="E1" s="323"/>
      <c r="F1" s="323"/>
      <c r="G1" s="323"/>
      <c r="H1" s="323"/>
      <c r="I1" s="324"/>
      <c r="J1" s="325"/>
      <c r="K1" s="325"/>
      <c r="L1" s="326"/>
      <c r="M1" s="324"/>
      <c r="N1" s="324" t="s">
        <v>0</v>
      </c>
      <c r="O1" s="324"/>
      <c r="P1" s="323"/>
      <c r="Q1" s="324"/>
    </row>
    <row r="2" spans="1:20" s="332" customFormat="1" ht="39.75" customHeight="1">
      <c r="A2" s="328"/>
      <c r="B2" s="328"/>
      <c r="C2" s="328"/>
      <c r="D2" s="328"/>
      <c r="E2" s="328"/>
      <c r="F2" s="329"/>
      <c r="G2" s="330"/>
      <c r="H2" s="330"/>
      <c r="I2" s="331"/>
      <c r="J2" s="325"/>
      <c r="K2" s="325"/>
      <c r="L2" s="325"/>
      <c r="M2" s="331"/>
      <c r="N2" s="330"/>
      <c r="O2" s="331"/>
      <c r="P2" s="330"/>
      <c r="Q2" s="331"/>
    </row>
    <row r="3" spans="1:20" s="333" customFormat="1" ht="18" customHeight="1">
      <c r="A3" s="447" t="s">
        <v>1</v>
      </c>
      <c r="B3" s="447"/>
      <c r="C3" s="447"/>
      <c r="D3" s="447"/>
      <c r="E3" s="447"/>
      <c r="F3" s="447"/>
      <c r="G3" s="479" t="s">
        <v>463</v>
      </c>
      <c r="H3" s="458"/>
      <c r="I3" s="458"/>
      <c r="J3" s="458"/>
      <c r="K3" s="458"/>
      <c r="L3" s="458"/>
      <c r="M3" s="448"/>
      <c r="N3" s="447"/>
      <c r="O3" s="448"/>
      <c r="P3" s="447"/>
      <c r="Q3" s="449" t="s">
        <v>3</v>
      </c>
      <c r="R3" s="457"/>
      <c r="S3" s="457"/>
    </row>
    <row r="4" spans="1:20" s="338" customFormat="1" ht="21.75" customHeight="1" thickBot="1">
      <c r="A4" s="522" t="str">
        <f>'[2]Week SetUp'!$A$10</f>
        <v>12th - 18th December 2014</v>
      </c>
      <c r="B4" s="522"/>
      <c r="C4" s="522"/>
      <c r="D4" s="522"/>
      <c r="E4" s="522"/>
      <c r="F4" s="522"/>
      <c r="G4" s="522"/>
      <c r="H4" s="334"/>
      <c r="I4" s="335"/>
      <c r="J4" s="336">
        <f>'[2]Week SetUp'!$D$10</f>
        <v>0</v>
      </c>
      <c r="K4" s="335"/>
      <c r="L4" s="337">
        <f>'[2]Week SetUp'!$A$12</f>
        <v>0</v>
      </c>
      <c r="M4" s="335"/>
      <c r="N4" s="474"/>
      <c r="O4" s="475"/>
      <c r="P4" s="474"/>
      <c r="Q4" s="476" t="str">
        <f>'[2]Week SetUp'!$E$10</f>
        <v>Lamech Kevin clarke</v>
      </c>
    </row>
    <row r="5" spans="1:20" s="333" customFormat="1" ht="12">
      <c r="A5" s="339"/>
      <c r="B5" s="450" t="s">
        <v>4</v>
      </c>
      <c r="C5" s="450" t="s">
        <v>5</v>
      </c>
      <c r="D5" s="450" t="s">
        <v>6</v>
      </c>
      <c r="E5" s="451" t="s">
        <v>7</v>
      </c>
      <c r="F5" s="451" t="s">
        <v>8</v>
      </c>
      <c r="G5" s="451"/>
      <c r="H5" s="450" t="s">
        <v>10</v>
      </c>
      <c r="I5" s="451"/>
      <c r="J5" s="450" t="s">
        <v>11</v>
      </c>
      <c r="K5" s="452"/>
      <c r="L5" s="450" t="s">
        <v>12</v>
      </c>
      <c r="M5" s="452"/>
      <c r="N5" s="450"/>
      <c r="O5" s="452"/>
      <c r="P5" s="450"/>
      <c r="Q5" s="453"/>
    </row>
    <row r="6" spans="1:20" s="333" customFormat="1" ht="13.5" customHeight="1" thickBot="1">
      <c r="A6" s="343"/>
      <c r="B6" s="344"/>
      <c r="C6" s="345"/>
      <c r="D6" s="344"/>
      <c r="E6" s="346"/>
      <c r="F6" s="346"/>
      <c r="G6" s="347"/>
      <c r="H6" s="346"/>
      <c r="I6" s="348"/>
      <c r="J6" s="344"/>
      <c r="K6" s="348"/>
      <c r="L6" s="344"/>
      <c r="M6" s="348"/>
      <c r="N6" s="344"/>
      <c r="O6" s="348"/>
      <c r="P6" s="344"/>
      <c r="Q6" s="349"/>
    </row>
    <row r="7" spans="1:20" s="361" customFormat="1" ht="10.5" customHeight="1">
      <c r="A7" s="350">
        <v>1</v>
      </c>
      <c r="B7" s="351">
        <f>IF($D7="","",VLOOKUP($D7,'[2]Girls Si Main Draw Prep'!$A$7:$P$22,15))</f>
        <v>0</v>
      </c>
      <c r="C7" s="351">
        <f>IF($D7="","",VLOOKUP($D7,'[2]Girls Si Main Draw Prep'!$A$7:$P$22,16))</f>
        <v>0</v>
      </c>
      <c r="D7" s="352">
        <v>1</v>
      </c>
      <c r="E7" s="353" t="str">
        <f>UPPER(IF($D7="","",VLOOKUP($D7,'[2]Girls Si Main Draw Prep'!$A$7:$P$22,2)))</f>
        <v>CARRINGTON</v>
      </c>
      <c r="F7" s="353" t="str">
        <f>IF($D7="","",VLOOKUP($D7,'[2]Girls Si Main Draw Prep'!$A$7:$P$22,3))</f>
        <v>LAUREN</v>
      </c>
      <c r="G7" s="353"/>
      <c r="H7" s="353">
        <f>IF($D7="","",VLOOKUP($D7,'[2]Girls Si Main Draw Prep'!$A$7:$P$22,4))</f>
        <v>0</v>
      </c>
      <c r="I7" s="354"/>
      <c r="J7" s="355"/>
      <c r="K7" s="355"/>
      <c r="L7" s="355"/>
      <c r="M7" s="355"/>
      <c r="N7" s="356"/>
      <c r="O7" s="357"/>
      <c r="P7" s="358"/>
      <c r="Q7" s="359"/>
      <c r="R7" s="360"/>
      <c r="T7" s="362" t="str">
        <f>'[2]SetUp Officials'!P21</f>
        <v>Umpire</v>
      </c>
    </row>
    <row r="8" spans="1:20" s="361" customFormat="1" ht="9.6" customHeight="1">
      <c r="A8" s="363"/>
      <c r="B8" s="364"/>
      <c r="C8" s="364"/>
      <c r="D8" s="364"/>
      <c r="E8" s="355"/>
      <c r="F8" s="355"/>
      <c r="G8" s="365"/>
      <c r="H8" s="366" t="s">
        <v>13</v>
      </c>
      <c r="I8" s="367" t="s">
        <v>18</v>
      </c>
      <c r="J8" s="368" t="str">
        <f>UPPER(IF(OR(I8="a",I8="as"),E7,IF(OR(I8="b",I8="bs"),E9,)))</f>
        <v>CARRINGTON</v>
      </c>
      <c r="K8" s="368"/>
      <c r="L8" s="355"/>
      <c r="M8" s="355"/>
      <c r="N8" s="356"/>
      <c r="O8" s="357"/>
      <c r="P8" s="358"/>
      <c r="Q8" s="359"/>
      <c r="R8" s="360"/>
      <c r="T8" s="369" t="str">
        <f>'[2]SetUp Officials'!P22</f>
        <v xml:space="preserve"> </v>
      </c>
    </row>
    <row r="9" spans="1:20" s="361" customFormat="1" ht="9.6" customHeight="1">
      <c r="A9" s="363">
        <v>2</v>
      </c>
      <c r="B9" s="351">
        <f>IF($D9="","",VLOOKUP($D9,'[2]Girls Si Main Draw Prep'!$A$7:$P$22,15))</f>
        <v>0</v>
      </c>
      <c r="C9" s="351">
        <f>IF($D9="","",VLOOKUP($D9,'[2]Girls Si Main Draw Prep'!$A$7:$P$22,16))</f>
        <v>0</v>
      </c>
      <c r="D9" s="352">
        <v>3</v>
      </c>
      <c r="E9" s="351" t="str">
        <f>UPPER(IF($D9="","",VLOOKUP($D9,'[2]Girls Si Main Draw Prep'!$A$7:$P$22,2)))</f>
        <v>LAW</v>
      </c>
      <c r="F9" s="351" t="str">
        <f>IF($D9="","",VLOOKUP($D9,'[2]Girls Si Main Draw Prep'!$A$7:$P$22,3))</f>
        <v>JADE</v>
      </c>
      <c r="G9" s="351"/>
      <c r="H9" s="351">
        <f>IF($D9="","",VLOOKUP($D9,'[2]Girls Si Main Draw Prep'!$A$7:$P$22,4))</f>
        <v>0</v>
      </c>
      <c r="I9" s="370"/>
      <c r="J9" s="470">
        <v>62</v>
      </c>
      <c r="K9" s="371"/>
      <c r="L9" s="355"/>
      <c r="M9" s="355"/>
      <c r="N9" s="356"/>
      <c r="O9" s="357"/>
      <c r="P9" s="358"/>
      <c r="Q9" s="359"/>
      <c r="R9" s="360"/>
      <c r="T9" s="369" t="str">
        <f>'[2]SetUp Officials'!P23</f>
        <v xml:space="preserve"> </v>
      </c>
    </row>
    <row r="10" spans="1:20" s="361" customFormat="1" ht="9.6" customHeight="1">
      <c r="A10" s="363"/>
      <c r="B10" s="364"/>
      <c r="C10" s="364"/>
      <c r="D10" s="372"/>
      <c r="E10" s="355"/>
      <c r="F10" s="355"/>
      <c r="G10" s="365"/>
      <c r="H10" s="355"/>
      <c r="I10" s="373"/>
      <c r="J10" s="366" t="s">
        <v>13</v>
      </c>
      <c r="K10" s="374" t="s">
        <v>18</v>
      </c>
      <c r="L10" s="368" t="str">
        <f>UPPER(IF(OR(K10="a",K10="as"),J8,IF(OR(K10="b",K10="bs"),J12,)))</f>
        <v>CARRINGTON</v>
      </c>
      <c r="M10" s="375"/>
      <c r="N10" s="455"/>
      <c r="O10" s="376"/>
      <c r="P10" s="358"/>
      <c r="Q10" s="359"/>
      <c r="R10" s="360"/>
      <c r="T10" s="369" t="str">
        <f>'[2]SetUp Officials'!P24</f>
        <v xml:space="preserve"> </v>
      </c>
    </row>
    <row r="11" spans="1:20" s="361" customFormat="1" ht="9.6" customHeight="1">
      <c r="A11" s="363">
        <v>3</v>
      </c>
      <c r="B11" s="351">
        <f>IF($D11="","",VLOOKUP($D11,'[2]Girls Si Main Draw Prep'!$A$7:$P$22,15))</f>
        <v>0</v>
      </c>
      <c r="C11" s="351">
        <f>IF($D11="","",VLOOKUP($D11,'[2]Girls Si Main Draw Prep'!$A$7:$P$22,16))</f>
        <v>0</v>
      </c>
      <c r="D11" s="352">
        <v>2</v>
      </c>
      <c r="E11" s="351" t="str">
        <f>UPPER(IF($D11="","",VLOOKUP($D11,'[2]Girls Si Main Draw Prep'!$A$7:$P$22,2)))</f>
        <v>GOVIA</v>
      </c>
      <c r="F11" s="351" t="str">
        <f>IF($D11="","",VLOOKUP($D11,'[2]Girls Si Main Draw Prep'!$A$7:$P$22,3))</f>
        <v>BIANCA</v>
      </c>
      <c r="G11" s="351"/>
      <c r="H11" s="351">
        <f>IF($D11="","",VLOOKUP($D11,'[2]Girls Si Main Draw Prep'!$A$7:$P$22,4))</f>
        <v>0</v>
      </c>
      <c r="I11" s="354"/>
      <c r="J11" s="355"/>
      <c r="K11" s="377"/>
      <c r="L11" s="355" t="s">
        <v>56</v>
      </c>
      <c r="M11" s="455"/>
      <c r="N11" s="455"/>
      <c r="O11" s="376"/>
      <c r="P11" s="358"/>
      <c r="Q11" s="359"/>
      <c r="R11" s="360"/>
      <c r="T11" s="369" t="str">
        <f>'[2]SetUp Officials'!P25</f>
        <v xml:space="preserve"> </v>
      </c>
    </row>
    <row r="12" spans="1:20" s="361" customFormat="1" ht="9.6" customHeight="1">
      <c r="A12" s="363"/>
      <c r="B12" s="364"/>
      <c r="C12" s="364"/>
      <c r="D12" s="372"/>
      <c r="E12" s="355"/>
      <c r="F12" s="355"/>
      <c r="G12" s="365"/>
      <c r="H12" s="366" t="s">
        <v>13</v>
      </c>
      <c r="I12" s="367" t="s">
        <v>17</v>
      </c>
      <c r="J12" s="368" t="str">
        <f>UPPER(IF(OR(I12="a",I12="as"),E11,IF(OR(I12="b",I12="bs"),E13,)))</f>
        <v>MERRY</v>
      </c>
      <c r="K12" s="379"/>
      <c r="L12" s="355"/>
      <c r="M12" s="455"/>
      <c r="N12" s="455"/>
      <c r="O12" s="376"/>
      <c r="P12" s="358"/>
      <c r="Q12" s="359"/>
      <c r="R12" s="360"/>
      <c r="T12" s="369" t="str">
        <f>'[2]SetUp Officials'!P26</f>
        <v xml:space="preserve"> </v>
      </c>
    </row>
    <row r="13" spans="1:20" s="361" customFormat="1" ht="9.6" customHeight="1">
      <c r="A13" s="363">
        <v>4</v>
      </c>
      <c r="B13" s="351">
        <f>IF($D13="","",VLOOKUP($D13,'[2]Girls Si Main Draw Prep'!$A$7:$P$22,15))</f>
        <v>0</v>
      </c>
      <c r="C13" s="351">
        <f>IF($D13="","",VLOOKUP($D13,'[2]Girls Si Main Draw Prep'!$A$7:$P$22,16))</f>
        <v>0</v>
      </c>
      <c r="D13" s="352">
        <v>4</v>
      </c>
      <c r="E13" s="351" t="str">
        <f>UPPER(IF($D13="","",VLOOKUP($D13,'[2]Girls Si Main Draw Prep'!$A$7:$P$22,2)))</f>
        <v>MERRY</v>
      </c>
      <c r="F13" s="351" t="str">
        <f>IF($D13="","",VLOOKUP($D13,'[2]Girls Si Main Draw Prep'!$A$7:$P$22,3))</f>
        <v>CHARLOTTE</v>
      </c>
      <c r="G13" s="351"/>
      <c r="H13" s="351">
        <f>IF($D13="","",VLOOKUP($D13,'[2]Girls Si Main Draw Prep'!$A$7:$P$22,4))</f>
        <v>0</v>
      </c>
      <c r="I13" s="380"/>
      <c r="J13" s="470">
        <v>61</v>
      </c>
      <c r="K13" s="355"/>
      <c r="L13" s="355"/>
      <c r="M13" s="455"/>
      <c r="N13" s="455"/>
      <c r="O13" s="376"/>
      <c r="P13" s="358"/>
      <c r="Q13" s="359"/>
      <c r="R13" s="360"/>
      <c r="T13" s="369" t="str">
        <f>'[2]SetUp Officials'!P27</f>
        <v xml:space="preserve"> </v>
      </c>
    </row>
    <row r="14" spans="1:20" s="361" customFormat="1" ht="9.6" customHeight="1">
      <c r="A14" s="387"/>
      <c r="B14" s="388"/>
      <c r="C14" s="388"/>
      <c r="D14" s="364"/>
      <c r="E14" s="388"/>
      <c r="F14" s="388"/>
      <c r="G14" s="388"/>
      <c r="H14" s="388"/>
      <c r="I14" s="364"/>
      <c r="J14" s="388"/>
      <c r="K14" s="388"/>
      <c r="L14" s="388"/>
      <c r="M14" s="389"/>
      <c r="N14" s="389"/>
      <c r="O14" s="389"/>
      <c r="P14" s="358"/>
      <c r="Q14" s="359"/>
      <c r="R14" s="360"/>
    </row>
    <row r="15" spans="1:20" s="361" customFormat="1" ht="9.6" hidden="1" customHeight="1">
      <c r="A15" s="386"/>
      <c r="B15" s="364"/>
      <c r="C15" s="364"/>
      <c r="D15" s="364"/>
      <c r="E15" s="388"/>
      <c r="F15" s="388"/>
      <c r="H15" s="390"/>
      <c r="I15" s="364"/>
      <c r="J15" s="388"/>
      <c r="K15" s="388"/>
      <c r="L15" s="388"/>
      <c r="M15" s="389"/>
      <c r="N15" s="389"/>
      <c r="O15" s="389"/>
      <c r="P15" s="358"/>
      <c r="Q15" s="359"/>
      <c r="R15" s="360"/>
    </row>
    <row r="16" spans="1:20" s="361" customFormat="1" ht="9.6" hidden="1" customHeight="1">
      <c r="A16" s="386"/>
      <c r="B16" s="388"/>
      <c r="C16" s="388"/>
      <c r="D16" s="364"/>
      <c r="E16" s="388"/>
      <c r="F16" s="388"/>
      <c r="G16" s="388"/>
      <c r="H16" s="388"/>
      <c r="I16" s="364"/>
      <c r="J16" s="388"/>
      <c r="K16" s="391"/>
      <c r="L16" s="388"/>
      <c r="M16" s="389"/>
      <c r="N16" s="389"/>
      <c r="O16" s="389"/>
      <c r="P16" s="358"/>
      <c r="Q16" s="359"/>
      <c r="R16" s="360"/>
    </row>
    <row r="17" spans="1:18" s="361" customFormat="1" ht="9.6" hidden="1" customHeight="1">
      <c r="A17" s="386"/>
      <c r="B17" s="364"/>
      <c r="C17" s="364"/>
      <c r="D17" s="364"/>
      <c r="E17" s="388"/>
      <c r="F17" s="388"/>
      <c r="H17" s="388"/>
      <c r="I17" s="364"/>
      <c r="J17" s="390"/>
      <c r="K17" s="364"/>
      <c r="L17" s="388"/>
      <c r="M17" s="389"/>
      <c r="N17" s="389"/>
      <c r="O17" s="389"/>
      <c r="P17" s="358"/>
      <c r="Q17" s="359"/>
      <c r="R17" s="360"/>
    </row>
    <row r="18" spans="1:18" s="361" customFormat="1" ht="9.6" hidden="1" customHeight="1">
      <c r="A18" s="386"/>
      <c r="B18" s="388"/>
      <c r="C18" s="388"/>
      <c r="D18" s="364"/>
      <c r="E18" s="388"/>
      <c r="F18" s="388"/>
      <c r="G18" s="388"/>
      <c r="H18" s="388"/>
      <c r="I18" s="364"/>
      <c r="J18" s="388"/>
      <c r="K18" s="388"/>
      <c r="L18" s="388"/>
      <c r="M18" s="389"/>
      <c r="N18" s="389"/>
      <c r="O18" s="389"/>
      <c r="P18" s="358"/>
      <c r="Q18" s="359"/>
      <c r="R18" s="392"/>
    </row>
    <row r="19" spans="1:18" s="361" customFormat="1" ht="9.6" hidden="1" customHeight="1">
      <c r="A19" s="386"/>
      <c r="B19" s="364"/>
      <c r="C19" s="364"/>
      <c r="D19" s="364"/>
      <c r="E19" s="388"/>
      <c r="F19" s="388"/>
      <c r="H19" s="390"/>
      <c r="I19" s="364"/>
      <c r="J19" s="388"/>
      <c r="K19" s="388"/>
      <c r="L19" s="388"/>
      <c r="M19" s="389"/>
      <c r="N19" s="389"/>
      <c r="O19" s="389"/>
      <c r="P19" s="358"/>
      <c r="Q19" s="359"/>
      <c r="R19" s="360"/>
    </row>
    <row r="20" spans="1:18" s="361" customFormat="1" ht="9.6" hidden="1" customHeight="1">
      <c r="A20" s="386"/>
      <c r="B20" s="388"/>
      <c r="C20" s="388"/>
      <c r="D20" s="364"/>
      <c r="E20" s="388"/>
      <c r="F20" s="388"/>
      <c r="G20" s="388"/>
      <c r="H20" s="388"/>
      <c r="I20" s="364"/>
      <c r="J20" s="388"/>
      <c r="K20" s="388"/>
      <c r="L20" s="388"/>
      <c r="M20" s="389"/>
      <c r="N20" s="389"/>
      <c r="O20" s="389"/>
      <c r="P20" s="358"/>
      <c r="Q20" s="359"/>
      <c r="R20" s="360"/>
    </row>
    <row r="21" spans="1:18" s="361" customFormat="1" ht="9.6" hidden="1" customHeight="1">
      <c r="A21" s="386"/>
      <c r="B21" s="364"/>
      <c r="C21" s="364"/>
      <c r="D21" s="364"/>
      <c r="E21" s="388"/>
      <c r="F21" s="388"/>
      <c r="H21" s="388"/>
      <c r="I21" s="364"/>
      <c r="J21" s="388"/>
      <c r="K21" s="388"/>
      <c r="L21" s="390"/>
      <c r="M21" s="364"/>
      <c r="N21" s="388"/>
      <c r="O21" s="389"/>
      <c r="P21" s="358"/>
      <c r="Q21" s="359"/>
      <c r="R21" s="360"/>
    </row>
    <row r="22" spans="1:18" s="361" customFormat="1" ht="9.6" hidden="1" customHeight="1">
      <c r="A22" s="386"/>
      <c r="B22" s="388"/>
      <c r="C22" s="388"/>
      <c r="D22" s="364"/>
      <c r="E22" s="388"/>
      <c r="F22" s="388"/>
      <c r="G22" s="388"/>
      <c r="H22" s="388"/>
      <c r="I22" s="364"/>
      <c r="J22" s="388"/>
      <c r="K22" s="388"/>
      <c r="L22" s="388"/>
      <c r="M22" s="389"/>
      <c r="N22" s="388"/>
      <c r="O22" s="389"/>
      <c r="P22" s="358"/>
      <c r="Q22" s="359"/>
      <c r="R22" s="360"/>
    </row>
    <row r="23" spans="1:18" s="361" customFormat="1" ht="9.6" hidden="1" customHeight="1">
      <c r="A23" s="386"/>
      <c r="B23" s="364"/>
      <c r="C23" s="364"/>
      <c r="D23" s="364"/>
      <c r="E23" s="388"/>
      <c r="F23" s="388"/>
      <c r="H23" s="390"/>
      <c r="I23" s="364"/>
      <c r="J23" s="388"/>
      <c r="K23" s="388"/>
      <c r="L23" s="388"/>
      <c r="M23" s="389"/>
      <c r="N23" s="389"/>
      <c r="O23" s="389"/>
      <c r="P23" s="358"/>
      <c r="Q23" s="359"/>
      <c r="R23" s="360"/>
    </row>
    <row r="24" spans="1:18" s="361" customFormat="1" ht="9.6" hidden="1" customHeight="1">
      <c r="A24" s="386"/>
      <c r="B24" s="388"/>
      <c r="C24" s="388"/>
      <c r="D24" s="364"/>
      <c r="E24" s="388"/>
      <c r="F24" s="388"/>
      <c r="G24" s="388"/>
      <c r="H24" s="388"/>
      <c r="I24" s="364"/>
      <c r="J24" s="388"/>
      <c r="K24" s="391"/>
      <c r="L24" s="388"/>
      <c r="M24" s="389"/>
      <c r="N24" s="389"/>
      <c r="O24" s="389"/>
      <c r="P24" s="358"/>
      <c r="Q24" s="359"/>
      <c r="R24" s="360"/>
    </row>
    <row r="25" spans="1:18" s="361" customFormat="1" ht="9.6" hidden="1" customHeight="1">
      <c r="A25" s="386"/>
      <c r="B25" s="364"/>
      <c r="C25" s="364"/>
      <c r="D25" s="364"/>
      <c r="E25" s="388"/>
      <c r="F25" s="388"/>
      <c r="H25" s="388"/>
      <c r="I25" s="364"/>
      <c r="J25" s="390"/>
      <c r="K25" s="364"/>
      <c r="L25" s="388"/>
      <c r="M25" s="389"/>
      <c r="N25" s="389"/>
      <c r="O25" s="389"/>
      <c r="P25" s="358"/>
      <c r="Q25" s="359"/>
      <c r="R25" s="360"/>
    </row>
    <row r="26" spans="1:18" s="361" customFormat="1" ht="9.6" hidden="1" customHeight="1">
      <c r="A26" s="386"/>
      <c r="B26" s="388"/>
      <c r="C26" s="388"/>
      <c r="D26" s="364"/>
      <c r="E26" s="388"/>
      <c r="F26" s="388"/>
      <c r="G26" s="388"/>
      <c r="H26" s="388"/>
      <c r="I26" s="364"/>
      <c r="J26" s="388"/>
      <c r="K26" s="388"/>
      <c r="L26" s="388"/>
      <c r="M26" s="389"/>
      <c r="N26" s="389"/>
      <c r="O26" s="389"/>
      <c r="P26" s="358"/>
      <c r="Q26" s="359"/>
      <c r="R26" s="360"/>
    </row>
    <row r="27" spans="1:18" s="361" customFormat="1" ht="9.6" hidden="1" customHeight="1">
      <c r="A27" s="386"/>
      <c r="B27" s="364"/>
      <c r="C27" s="364"/>
      <c r="D27" s="364"/>
      <c r="E27" s="388"/>
      <c r="F27" s="388"/>
      <c r="H27" s="390"/>
      <c r="I27" s="364"/>
      <c r="J27" s="388"/>
      <c r="K27" s="388"/>
      <c r="L27" s="388"/>
      <c r="M27" s="389"/>
      <c r="N27" s="389"/>
      <c r="O27" s="389"/>
      <c r="P27" s="358"/>
      <c r="Q27" s="359"/>
      <c r="R27" s="360"/>
    </row>
    <row r="28" spans="1:18" s="361" customFormat="1" ht="9.6" hidden="1" customHeight="1">
      <c r="A28" s="387"/>
      <c r="B28" s="388"/>
      <c r="C28" s="388"/>
      <c r="D28" s="364"/>
      <c r="E28" s="388"/>
      <c r="F28" s="388"/>
      <c r="G28" s="388"/>
      <c r="H28" s="388"/>
      <c r="I28" s="364"/>
      <c r="J28" s="388"/>
      <c r="K28" s="388"/>
      <c r="L28" s="388"/>
      <c r="M28" s="388"/>
      <c r="N28" s="356"/>
      <c r="O28" s="356"/>
      <c r="P28" s="358"/>
      <c r="Q28" s="359"/>
      <c r="R28" s="360"/>
    </row>
    <row r="29" spans="1:18" s="361" customFormat="1" ht="9.6" hidden="1" customHeight="1">
      <c r="A29" s="386"/>
      <c r="B29" s="364"/>
      <c r="C29" s="364"/>
      <c r="D29" s="364"/>
      <c r="E29" s="381"/>
      <c r="F29" s="381"/>
      <c r="G29" s="385"/>
      <c r="H29" s="355"/>
      <c r="I29" s="373"/>
      <c r="J29" s="355"/>
      <c r="K29" s="355"/>
      <c r="L29" s="355"/>
      <c r="M29" s="376"/>
      <c r="N29" s="376"/>
      <c r="O29" s="376"/>
      <c r="P29" s="358"/>
      <c r="Q29" s="359"/>
      <c r="R29" s="360"/>
    </row>
    <row r="30" spans="1:18" s="361" customFormat="1" ht="9.6" hidden="1" customHeight="1">
      <c r="A30" s="387"/>
      <c r="B30" s="388"/>
      <c r="C30" s="388"/>
      <c r="D30" s="364"/>
      <c r="E30" s="388"/>
      <c r="F30" s="388"/>
      <c r="G30" s="388"/>
      <c r="H30" s="388"/>
      <c r="I30" s="364"/>
      <c r="J30" s="388"/>
      <c r="K30" s="388"/>
      <c r="L30" s="388"/>
      <c r="M30" s="389"/>
      <c r="N30" s="389"/>
      <c r="O30" s="389"/>
      <c r="P30" s="358"/>
      <c r="Q30" s="359"/>
      <c r="R30" s="360"/>
    </row>
    <row r="31" spans="1:18" s="361" customFormat="1" ht="9.6" hidden="1" customHeight="1">
      <c r="A31" s="386"/>
      <c r="B31" s="364"/>
      <c r="C31" s="364"/>
      <c r="D31" s="364"/>
      <c r="E31" s="388"/>
      <c r="F31" s="388"/>
      <c r="H31" s="390"/>
      <c r="I31" s="364"/>
      <c r="J31" s="388"/>
      <c r="K31" s="388"/>
      <c r="L31" s="388"/>
      <c r="M31" s="389"/>
      <c r="N31" s="389"/>
      <c r="O31" s="389"/>
      <c r="P31" s="358"/>
      <c r="Q31" s="359"/>
      <c r="R31" s="360"/>
    </row>
    <row r="32" spans="1:18" s="361" customFormat="1" ht="9.6" hidden="1" customHeight="1">
      <c r="A32" s="386"/>
      <c r="B32" s="388"/>
      <c r="C32" s="388"/>
      <c r="D32" s="364"/>
      <c r="E32" s="388"/>
      <c r="F32" s="388"/>
      <c r="G32" s="388"/>
      <c r="H32" s="388"/>
      <c r="I32" s="364"/>
      <c r="J32" s="388"/>
      <c r="K32" s="391"/>
      <c r="L32" s="388"/>
      <c r="M32" s="389"/>
      <c r="N32" s="389"/>
      <c r="O32" s="389"/>
      <c r="P32" s="358"/>
      <c r="Q32" s="359"/>
      <c r="R32" s="360"/>
    </row>
    <row r="33" spans="1:18" s="361" customFormat="1" ht="9.6" hidden="1" customHeight="1">
      <c r="A33" s="386"/>
      <c r="B33" s="364"/>
      <c r="C33" s="364"/>
      <c r="D33" s="364"/>
      <c r="E33" s="388"/>
      <c r="F33" s="388"/>
      <c r="H33" s="388"/>
      <c r="I33" s="364"/>
      <c r="J33" s="390"/>
      <c r="K33" s="364"/>
      <c r="L33" s="388"/>
      <c r="M33" s="389"/>
      <c r="N33" s="389"/>
      <c r="O33" s="389"/>
      <c r="P33" s="358"/>
      <c r="Q33" s="359"/>
      <c r="R33" s="360"/>
    </row>
    <row r="34" spans="1:18" s="361" customFormat="1" ht="9.6" hidden="1" customHeight="1">
      <c r="A34" s="386"/>
      <c r="B34" s="388"/>
      <c r="C34" s="388"/>
      <c r="D34" s="364"/>
      <c r="E34" s="388"/>
      <c r="F34" s="388"/>
      <c r="G34" s="388"/>
      <c r="H34" s="388"/>
      <c r="I34" s="364"/>
      <c r="J34" s="388"/>
      <c r="K34" s="388"/>
      <c r="L34" s="388"/>
      <c r="M34" s="389"/>
      <c r="N34" s="389"/>
      <c r="O34" s="389"/>
      <c r="P34" s="358"/>
      <c r="Q34" s="359"/>
      <c r="R34" s="392"/>
    </row>
    <row r="35" spans="1:18" s="361" customFormat="1" ht="9.6" hidden="1" customHeight="1">
      <c r="A35" s="386"/>
      <c r="B35" s="364"/>
      <c r="C35" s="364"/>
      <c r="D35" s="364"/>
      <c r="E35" s="388"/>
      <c r="F35" s="388"/>
      <c r="H35" s="390"/>
      <c r="I35" s="364"/>
      <c r="J35" s="388"/>
      <c r="K35" s="388"/>
      <c r="L35" s="388"/>
      <c r="M35" s="389"/>
      <c r="N35" s="389"/>
      <c r="O35" s="389"/>
      <c r="P35" s="358"/>
      <c r="Q35" s="359"/>
      <c r="R35" s="360"/>
    </row>
    <row r="36" spans="1:18" s="361" customFormat="1" ht="9.6" hidden="1" customHeight="1">
      <c r="A36" s="386"/>
      <c r="B36" s="388"/>
      <c r="C36" s="388"/>
      <c r="D36" s="364"/>
      <c r="E36" s="388"/>
      <c r="F36" s="388"/>
      <c r="G36" s="388"/>
      <c r="H36" s="388"/>
      <c r="I36" s="364"/>
      <c r="J36" s="388"/>
      <c r="K36" s="388"/>
      <c r="L36" s="388"/>
      <c r="M36" s="389"/>
      <c r="N36" s="389"/>
      <c r="O36" s="389"/>
      <c r="P36" s="358"/>
      <c r="Q36" s="359"/>
      <c r="R36" s="360"/>
    </row>
    <row r="37" spans="1:18" s="361" customFormat="1" ht="9.6" hidden="1" customHeight="1">
      <c r="A37" s="386"/>
      <c r="B37" s="364"/>
      <c r="C37" s="364"/>
      <c r="D37" s="364"/>
      <c r="E37" s="388"/>
      <c r="F37" s="388"/>
      <c r="H37" s="388"/>
      <c r="I37" s="364"/>
      <c r="J37" s="388"/>
      <c r="K37" s="388"/>
      <c r="L37" s="390"/>
      <c r="M37" s="364"/>
      <c r="N37" s="388"/>
      <c r="O37" s="389"/>
      <c r="P37" s="358"/>
      <c r="Q37" s="359"/>
      <c r="R37" s="360"/>
    </row>
    <row r="38" spans="1:18" s="361" customFormat="1" ht="9.6" hidden="1" customHeight="1">
      <c r="A38" s="386"/>
      <c r="B38" s="388"/>
      <c r="C38" s="388"/>
      <c r="D38" s="364"/>
      <c r="E38" s="388"/>
      <c r="F38" s="388"/>
      <c r="G38" s="388"/>
      <c r="H38" s="388"/>
      <c r="I38" s="364"/>
      <c r="J38" s="388"/>
      <c r="K38" s="388"/>
      <c r="L38" s="388"/>
      <c r="M38" s="389"/>
      <c r="N38" s="388"/>
      <c r="O38" s="389"/>
      <c r="P38" s="358"/>
      <c r="Q38" s="359"/>
      <c r="R38" s="360"/>
    </row>
    <row r="39" spans="1:18" s="361" customFormat="1" ht="9.6" hidden="1" customHeight="1">
      <c r="A39" s="386"/>
      <c r="B39" s="364"/>
      <c r="C39" s="364"/>
      <c r="D39" s="364"/>
      <c r="E39" s="388"/>
      <c r="F39" s="388"/>
      <c r="H39" s="390"/>
      <c r="I39" s="364"/>
      <c r="J39" s="388"/>
      <c r="K39" s="388"/>
      <c r="L39" s="388"/>
      <c r="M39" s="389"/>
      <c r="N39" s="389"/>
      <c r="O39" s="389"/>
      <c r="P39" s="358"/>
      <c r="Q39" s="359"/>
      <c r="R39" s="360"/>
    </row>
    <row r="40" spans="1:18" s="361" customFormat="1" ht="9.6" hidden="1" customHeight="1">
      <c r="A40" s="386"/>
      <c r="B40" s="388"/>
      <c r="C40" s="388"/>
      <c r="D40" s="364"/>
      <c r="E40" s="388"/>
      <c r="F40" s="388"/>
      <c r="G40" s="388"/>
      <c r="H40" s="388"/>
      <c r="I40" s="364"/>
      <c r="J40" s="388"/>
      <c r="K40" s="391"/>
      <c r="L40" s="388"/>
      <c r="M40" s="389"/>
      <c r="N40" s="389"/>
      <c r="O40" s="389"/>
      <c r="P40" s="358"/>
      <c r="Q40" s="359"/>
      <c r="R40" s="360"/>
    </row>
    <row r="41" spans="1:18" s="361" customFormat="1" ht="9.6" hidden="1" customHeight="1">
      <c r="A41" s="386"/>
      <c r="B41" s="364"/>
      <c r="C41" s="364"/>
      <c r="D41" s="364"/>
      <c r="E41" s="388"/>
      <c r="F41" s="388"/>
      <c r="H41" s="388"/>
      <c r="I41" s="364"/>
      <c r="J41" s="390"/>
      <c r="K41" s="364"/>
      <c r="L41" s="388"/>
      <c r="M41" s="389"/>
      <c r="N41" s="389"/>
      <c r="O41" s="389"/>
      <c r="P41" s="358"/>
      <c r="Q41" s="359"/>
      <c r="R41" s="360"/>
    </row>
    <row r="42" spans="1:18" s="361" customFormat="1" ht="9.6" hidden="1" customHeight="1">
      <c r="A42" s="386"/>
      <c r="B42" s="388"/>
      <c r="C42" s="388"/>
      <c r="D42" s="364"/>
      <c r="E42" s="388"/>
      <c r="F42" s="388"/>
      <c r="G42" s="388"/>
      <c r="H42" s="388"/>
      <c r="I42" s="364"/>
      <c r="J42" s="388"/>
      <c r="K42" s="388"/>
      <c r="L42" s="388"/>
      <c r="M42" s="389"/>
      <c r="N42" s="389"/>
      <c r="O42" s="389"/>
      <c r="P42" s="358"/>
      <c r="Q42" s="359"/>
      <c r="R42" s="360"/>
    </row>
    <row r="43" spans="1:18" s="361" customFormat="1" ht="9.6" hidden="1" customHeight="1">
      <c r="A43" s="386"/>
      <c r="B43" s="364"/>
      <c r="C43" s="364"/>
      <c r="D43" s="364"/>
      <c r="E43" s="388"/>
      <c r="F43" s="388"/>
      <c r="H43" s="390"/>
      <c r="I43" s="364"/>
      <c r="J43" s="388"/>
      <c r="K43" s="388"/>
      <c r="L43" s="388"/>
      <c r="M43" s="389"/>
      <c r="N43" s="389"/>
      <c r="O43" s="389"/>
      <c r="P43" s="358"/>
      <c r="Q43" s="359"/>
      <c r="R43" s="360"/>
    </row>
    <row r="44" spans="1:18" s="361" customFormat="1" ht="9.6" customHeight="1">
      <c r="A44" s="387"/>
      <c r="B44" s="388"/>
      <c r="C44" s="388"/>
      <c r="D44" s="364"/>
      <c r="E44" s="388"/>
      <c r="F44" s="388"/>
      <c r="G44" s="388"/>
      <c r="H44" s="388"/>
      <c r="I44" s="364"/>
      <c r="J44" s="388"/>
      <c r="K44" s="388"/>
      <c r="L44" s="388"/>
      <c r="M44" s="388"/>
      <c r="N44" s="356"/>
      <c r="O44" s="356"/>
      <c r="P44" s="358"/>
      <c r="Q44" s="359"/>
      <c r="R44" s="360"/>
    </row>
    <row r="45" spans="1:18" s="399" customFormat="1" ht="12.75" customHeight="1">
      <c r="A45" s="393"/>
      <c r="B45" s="393"/>
      <c r="C45" s="393"/>
      <c r="D45" s="393"/>
      <c r="E45" s="394"/>
      <c r="F45" s="394"/>
      <c r="G45" s="394"/>
      <c r="H45" s="394"/>
      <c r="I45" s="395"/>
      <c r="J45" s="396"/>
      <c r="K45" s="397"/>
      <c r="L45" s="396"/>
      <c r="M45" s="397"/>
      <c r="N45" s="396"/>
      <c r="O45" s="397"/>
      <c r="P45" s="396"/>
      <c r="Q45" s="397"/>
      <c r="R45" s="398"/>
    </row>
    <row r="46" spans="1:18" s="412" customFormat="1" ht="10.5" customHeight="1">
      <c r="A46" s="400" t="s">
        <v>23</v>
      </c>
      <c r="B46" s="401"/>
      <c r="C46" s="402"/>
      <c r="D46" s="403" t="s">
        <v>24</v>
      </c>
      <c r="E46" s="404" t="s">
        <v>25</v>
      </c>
      <c r="F46" s="403"/>
      <c r="G46" s="405"/>
      <c r="H46" s="406"/>
      <c r="I46" s="403" t="s">
        <v>24</v>
      </c>
      <c r="J46" s="404" t="s">
        <v>26</v>
      </c>
      <c r="K46" s="407"/>
      <c r="L46" s="404" t="s">
        <v>27</v>
      </c>
      <c r="M46" s="408"/>
      <c r="N46" s="409" t="s">
        <v>28</v>
      </c>
      <c r="O46" s="409"/>
      <c r="P46" s="410"/>
      <c r="Q46" s="411"/>
    </row>
    <row r="47" spans="1:18" s="412" customFormat="1" ht="9" customHeight="1">
      <c r="A47" s="413" t="s">
        <v>29</v>
      </c>
      <c r="B47" s="414"/>
      <c r="C47" s="415"/>
      <c r="D47" s="416">
        <v>1</v>
      </c>
      <c r="E47" s="417">
        <f>IF(D47&gt;$Q$54,,UPPER(VLOOKUP(D47,'[2]Girls Si Main Draw Prep'!$A$7:$R$134,2)))</f>
        <v>0</v>
      </c>
      <c r="F47" s="418"/>
      <c r="G47" s="417"/>
      <c r="H47" s="419"/>
      <c r="I47" s="420" t="s">
        <v>30</v>
      </c>
      <c r="J47" s="414"/>
      <c r="K47" s="421"/>
      <c r="L47" s="414"/>
      <c r="M47" s="422"/>
      <c r="N47" s="423" t="s">
        <v>31</v>
      </c>
      <c r="O47" s="424"/>
      <c r="P47" s="424"/>
      <c r="Q47" s="425"/>
    </row>
    <row r="48" spans="1:18" s="412" customFormat="1" ht="9" customHeight="1">
      <c r="A48" s="413" t="s">
        <v>32</v>
      </c>
      <c r="B48" s="414"/>
      <c r="C48" s="415"/>
      <c r="D48" s="416">
        <v>2</v>
      </c>
      <c r="E48" s="417">
        <f>IF(D48&gt;$Q$54,,UPPER(VLOOKUP(D48,'[2]Girls Si Main Draw Prep'!$A$7:$R$134,2)))</f>
        <v>0</v>
      </c>
      <c r="F48" s="418"/>
      <c r="G48" s="417"/>
      <c r="H48" s="419"/>
      <c r="I48" s="420" t="s">
        <v>33</v>
      </c>
      <c r="J48" s="414"/>
      <c r="K48" s="421"/>
      <c r="L48" s="414"/>
      <c r="M48" s="422"/>
      <c r="N48" s="426"/>
      <c r="O48" s="427"/>
      <c r="P48" s="428"/>
      <c r="Q48" s="429"/>
    </row>
    <row r="49" spans="1:17" s="412" customFormat="1" ht="9" customHeight="1">
      <c r="A49" s="430" t="s">
        <v>34</v>
      </c>
      <c r="B49" s="428"/>
      <c r="C49" s="431"/>
      <c r="D49" s="416">
        <v>3</v>
      </c>
      <c r="E49" s="417">
        <f>IF(D49&gt;$Q$54,,UPPER(VLOOKUP(D49,'[2]Girls Si Main Draw Prep'!$A$7:$R$134,2)))</f>
        <v>0</v>
      </c>
      <c r="F49" s="418"/>
      <c r="G49" s="417"/>
      <c r="H49" s="419"/>
      <c r="I49" s="420" t="s">
        <v>35</v>
      </c>
      <c r="J49" s="414"/>
      <c r="K49" s="421"/>
      <c r="L49" s="414"/>
      <c r="M49" s="422"/>
      <c r="N49" s="423" t="s">
        <v>36</v>
      </c>
      <c r="O49" s="424"/>
      <c r="P49" s="424"/>
      <c r="Q49" s="425"/>
    </row>
    <row r="50" spans="1:17" s="412" customFormat="1" ht="9" customHeight="1">
      <c r="A50" s="432"/>
      <c r="B50" s="339"/>
      <c r="C50" s="433"/>
      <c r="D50" s="416">
        <v>4</v>
      </c>
      <c r="E50" s="417">
        <f>IF(D50&gt;$Q$54,,UPPER(VLOOKUP(D50,'[2]Girls Si Main Draw Prep'!$A$7:$R$134,2)))</f>
        <v>0</v>
      </c>
      <c r="F50" s="418"/>
      <c r="G50" s="417"/>
      <c r="H50" s="419"/>
      <c r="I50" s="420" t="s">
        <v>37</v>
      </c>
      <c r="J50" s="414"/>
      <c r="K50" s="421"/>
      <c r="L50" s="414"/>
      <c r="M50" s="422"/>
      <c r="N50" s="414"/>
      <c r="O50" s="421"/>
      <c r="P50" s="414"/>
      <c r="Q50" s="422"/>
    </row>
    <row r="51" spans="1:17" s="412" customFormat="1" ht="9" customHeight="1">
      <c r="A51" s="434" t="s">
        <v>38</v>
      </c>
      <c r="B51" s="435"/>
      <c r="C51" s="436"/>
      <c r="D51" s="416"/>
      <c r="E51" s="417"/>
      <c r="F51" s="418"/>
      <c r="G51" s="417"/>
      <c r="H51" s="419"/>
      <c r="I51" s="420" t="s">
        <v>39</v>
      </c>
      <c r="J51" s="414"/>
      <c r="K51" s="421"/>
      <c r="L51" s="414"/>
      <c r="M51" s="422"/>
      <c r="N51" s="428"/>
      <c r="O51" s="427"/>
      <c r="P51" s="428"/>
      <c r="Q51" s="429"/>
    </row>
    <row r="52" spans="1:17" s="412" customFormat="1" ht="9" customHeight="1">
      <c r="A52" s="413" t="s">
        <v>29</v>
      </c>
      <c r="B52" s="414"/>
      <c r="C52" s="415"/>
      <c r="D52" s="416"/>
      <c r="E52" s="417"/>
      <c r="F52" s="418"/>
      <c r="G52" s="417"/>
      <c r="H52" s="419"/>
      <c r="I52" s="420" t="s">
        <v>40</v>
      </c>
      <c r="J52" s="414"/>
      <c r="K52" s="421"/>
      <c r="L52" s="414"/>
      <c r="M52" s="422"/>
      <c r="N52" s="423" t="s">
        <v>41</v>
      </c>
      <c r="O52" s="424"/>
      <c r="P52" s="424"/>
      <c r="Q52" s="425"/>
    </row>
    <row r="53" spans="1:17" s="412" customFormat="1" ht="9" customHeight="1">
      <c r="A53" s="413" t="s">
        <v>42</v>
      </c>
      <c r="B53" s="414"/>
      <c r="C53" s="437"/>
      <c r="D53" s="416"/>
      <c r="E53" s="417"/>
      <c r="F53" s="418"/>
      <c r="G53" s="417"/>
      <c r="H53" s="419"/>
      <c r="I53" s="420" t="s">
        <v>43</v>
      </c>
      <c r="J53" s="414"/>
      <c r="K53" s="421"/>
      <c r="L53" s="414"/>
      <c r="M53" s="422"/>
      <c r="N53" s="414"/>
      <c r="O53" s="421"/>
      <c r="P53" s="414"/>
      <c r="Q53" s="422"/>
    </row>
    <row r="54" spans="1:17" s="412" customFormat="1" ht="9" customHeight="1">
      <c r="A54" s="430" t="s">
        <v>44</v>
      </c>
      <c r="B54" s="428"/>
      <c r="C54" s="438"/>
      <c r="D54" s="439"/>
      <c r="E54" s="440"/>
      <c r="F54" s="441"/>
      <c r="G54" s="440"/>
      <c r="H54" s="442"/>
      <c r="I54" s="443" t="s">
        <v>45</v>
      </c>
      <c r="J54" s="428"/>
      <c r="K54" s="427"/>
      <c r="L54" s="428"/>
      <c r="M54" s="429"/>
      <c r="N54" s="428" t="str">
        <f>Q4</f>
        <v>Lamech Kevin clarke</v>
      </c>
      <c r="O54" s="427"/>
      <c r="P54" s="428"/>
      <c r="Q54" s="444">
        <f>MIN(4,'[2]Girls Si Main Draw Prep'!R5)</f>
        <v>0</v>
      </c>
    </row>
  </sheetData>
  <mergeCells count="1">
    <mergeCell ref="A4:G4"/>
  </mergeCells>
  <conditionalFormatting sqref="F42:H42 F26:H26 F28:H28 F14:H14 F16:H16 F18:H18 F20:H20 F22:H22 F24:H24 F44:H44 F30:H30 F32:H32 F34:H34 F36:H36 F38:H38 F40:H40 G7 G9 G11 G13">
    <cfRule type="expression" dxfId="403" priority="13" stopIfTrue="1">
      <formula>AND($D7&lt;9,$C7&gt;0)</formula>
    </cfRule>
  </conditionalFormatting>
  <conditionalFormatting sqref="H15 H35 J25 H23 J33 H43 H31 J41 H39 J10 L21 L37 H19 J17 H27 H8 H12">
    <cfRule type="expression" dxfId="402" priority="10" stopIfTrue="1">
      <formula>AND($N$1="CU",H8="Umpire")</formula>
    </cfRule>
    <cfRule type="expression" dxfId="401" priority="11" stopIfTrue="1">
      <formula>AND($N$1="CU",H8&lt;&gt;"Umpire",I8&lt;&gt;"")</formula>
    </cfRule>
    <cfRule type="expression" dxfId="400" priority="12" stopIfTrue="1">
      <formula>AND($N$1="CU",H8&lt;&gt;"Umpire")</formula>
    </cfRule>
  </conditionalFormatting>
  <conditionalFormatting sqref="D28 D22 D20 D18 D16 D14 D44 D42 D24 D40 D38 D36 D34 D32 D30 D26">
    <cfRule type="expression" dxfId="399" priority="9" stopIfTrue="1">
      <formula>AND($D14&lt;9,$C14&gt;0)</formula>
    </cfRule>
  </conditionalFormatting>
  <conditionalFormatting sqref="E30 E32 E34 E36 E38 E40 E42 E44 E14 E16 E18 E20 E22 E24 E26 E28">
    <cfRule type="cellIs" dxfId="398" priority="7" stopIfTrue="1" operator="equal">
      <formula>"Bye"</formula>
    </cfRule>
    <cfRule type="expression" dxfId="397" priority="8" stopIfTrue="1">
      <formula>AND($D14&lt;9,$C14&gt;0)</formula>
    </cfRule>
  </conditionalFormatting>
  <conditionalFormatting sqref="L10 N37 L33 L41 N21 L17 L25 J8 J12 J31 J35 J39 J43 J15 J19 J23 J27">
    <cfRule type="expression" dxfId="396" priority="5" stopIfTrue="1">
      <formula>I8="as"</formula>
    </cfRule>
    <cfRule type="expression" dxfId="395" priority="6" stopIfTrue="1">
      <formula>I8="bs"</formula>
    </cfRule>
  </conditionalFormatting>
  <conditionalFormatting sqref="B30 B32 B34 B36 B38 B40 B42 B44 B16 B18 B20 B22 B24 B26 B28 B7 B9 B11 B13:B14">
    <cfRule type="cellIs" dxfId="394" priority="3" stopIfTrue="1" operator="equal">
      <formula>"QA"</formula>
    </cfRule>
    <cfRule type="cellIs" dxfId="393" priority="4" stopIfTrue="1" operator="equal">
      <formula>"DA"</formula>
    </cfRule>
  </conditionalFormatting>
  <conditionalFormatting sqref="Q54 I8 I12 K10">
    <cfRule type="expression" dxfId="392" priority="2" stopIfTrue="1">
      <formula>$N$1="CU"</formula>
    </cfRule>
  </conditionalFormatting>
  <conditionalFormatting sqref="E9 E13 E11 E7">
    <cfRule type="cellIs" dxfId="391" priority="1" stopIfTrue="1" operator="equal">
      <formula>"Bye"</formula>
    </cfRule>
  </conditionalFormatting>
  <dataValidations count="1">
    <dataValidation type="list" allowBlank="1" showInputMessage="1" sqref="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L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L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L65573 JH65573 TD65573 ACZ65573 AMV65573 AWR65573 BGN65573 BQJ65573 CAF65573 CKB65573 CTX65573 DDT65573 DNP65573 DXL65573 EHH65573 ERD65573 FAZ65573 FKV65573 FUR65573 GEN65573 GOJ65573 GYF65573 HIB65573 HRX65573 IBT65573 ILP65573 IVL65573 JFH65573 JPD65573 JYZ65573 KIV65573 KSR65573 LCN65573 LMJ65573 LWF65573 MGB65573 MPX65573 MZT65573 NJP65573 NTL65573 ODH65573 OND65573 OWZ65573 PGV65573 PQR65573 QAN65573 QKJ65573 QUF65573 REB65573 RNX65573 RXT65573 SHP65573 SRL65573 TBH65573 TLD65573 TUZ65573 UEV65573 UOR65573 UYN65573 VIJ65573 VSF65573 WCB65573 WLX65573 WVT65573 L131109 JH131109 TD131109 ACZ131109 AMV131109 AWR131109 BGN131109 BQJ131109 CAF131109 CKB131109 CTX131109 DDT131109 DNP131109 DXL131109 EHH131109 ERD131109 FAZ131109 FKV131109 FUR131109 GEN131109 GOJ131109 GYF131109 HIB131109 HRX131109 IBT131109 ILP131109 IVL131109 JFH131109 JPD131109 JYZ131109 KIV131109 KSR131109 LCN131109 LMJ131109 LWF131109 MGB131109 MPX131109 MZT131109 NJP131109 NTL131109 ODH131109 OND131109 OWZ131109 PGV131109 PQR131109 QAN131109 QKJ131109 QUF131109 REB131109 RNX131109 RXT131109 SHP131109 SRL131109 TBH131109 TLD131109 TUZ131109 UEV131109 UOR131109 UYN131109 VIJ131109 VSF131109 WCB131109 WLX131109 WVT131109 L196645 JH196645 TD196645 ACZ196645 AMV196645 AWR196645 BGN196645 BQJ196645 CAF196645 CKB196645 CTX196645 DDT196645 DNP196645 DXL196645 EHH196645 ERD196645 FAZ196645 FKV196645 FUR196645 GEN196645 GOJ196645 GYF196645 HIB196645 HRX196645 IBT196645 ILP196645 IVL196645 JFH196645 JPD196645 JYZ196645 KIV196645 KSR196645 LCN196645 LMJ196645 LWF196645 MGB196645 MPX196645 MZT196645 NJP196645 NTL196645 ODH196645 OND196645 OWZ196645 PGV196645 PQR196645 QAN196645 QKJ196645 QUF196645 REB196645 RNX196645 RXT196645 SHP196645 SRL196645 TBH196645 TLD196645 TUZ196645 UEV196645 UOR196645 UYN196645 VIJ196645 VSF196645 WCB196645 WLX196645 WVT196645 L262181 JH262181 TD262181 ACZ262181 AMV262181 AWR262181 BGN262181 BQJ262181 CAF262181 CKB262181 CTX262181 DDT262181 DNP262181 DXL262181 EHH262181 ERD262181 FAZ262181 FKV262181 FUR262181 GEN262181 GOJ262181 GYF262181 HIB262181 HRX262181 IBT262181 ILP262181 IVL262181 JFH262181 JPD262181 JYZ262181 KIV262181 KSR262181 LCN262181 LMJ262181 LWF262181 MGB262181 MPX262181 MZT262181 NJP262181 NTL262181 ODH262181 OND262181 OWZ262181 PGV262181 PQR262181 QAN262181 QKJ262181 QUF262181 REB262181 RNX262181 RXT262181 SHP262181 SRL262181 TBH262181 TLD262181 TUZ262181 UEV262181 UOR262181 UYN262181 VIJ262181 VSF262181 WCB262181 WLX262181 WVT262181 L327717 JH327717 TD327717 ACZ327717 AMV327717 AWR327717 BGN327717 BQJ327717 CAF327717 CKB327717 CTX327717 DDT327717 DNP327717 DXL327717 EHH327717 ERD327717 FAZ327717 FKV327717 FUR327717 GEN327717 GOJ327717 GYF327717 HIB327717 HRX327717 IBT327717 ILP327717 IVL327717 JFH327717 JPD327717 JYZ327717 KIV327717 KSR327717 LCN327717 LMJ327717 LWF327717 MGB327717 MPX327717 MZT327717 NJP327717 NTL327717 ODH327717 OND327717 OWZ327717 PGV327717 PQR327717 QAN327717 QKJ327717 QUF327717 REB327717 RNX327717 RXT327717 SHP327717 SRL327717 TBH327717 TLD327717 TUZ327717 UEV327717 UOR327717 UYN327717 VIJ327717 VSF327717 WCB327717 WLX327717 WVT327717 L393253 JH393253 TD393253 ACZ393253 AMV393253 AWR393253 BGN393253 BQJ393253 CAF393253 CKB393253 CTX393253 DDT393253 DNP393253 DXL393253 EHH393253 ERD393253 FAZ393253 FKV393253 FUR393253 GEN393253 GOJ393253 GYF393253 HIB393253 HRX393253 IBT393253 ILP393253 IVL393253 JFH393253 JPD393253 JYZ393253 KIV393253 KSR393253 LCN393253 LMJ393253 LWF393253 MGB393253 MPX393253 MZT393253 NJP393253 NTL393253 ODH393253 OND393253 OWZ393253 PGV393253 PQR393253 QAN393253 QKJ393253 QUF393253 REB393253 RNX393253 RXT393253 SHP393253 SRL393253 TBH393253 TLD393253 TUZ393253 UEV393253 UOR393253 UYN393253 VIJ393253 VSF393253 WCB393253 WLX393253 WVT393253 L458789 JH458789 TD458789 ACZ458789 AMV458789 AWR458789 BGN458789 BQJ458789 CAF458789 CKB458789 CTX458789 DDT458789 DNP458789 DXL458789 EHH458789 ERD458789 FAZ458789 FKV458789 FUR458789 GEN458789 GOJ458789 GYF458789 HIB458789 HRX458789 IBT458789 ILP458789 IVL458789 JFH458789 JPD458789 JYZ458789 KIV458789 KSR458789 LCN458789 LMJ458789 LWF458789 MGB458789 MPX458789 MZT458789 NJP458789 NTL458789 ODH458789 OND458789 OWZ458789 PGV458789 PQR458789 QAN458789 QKJ458789 QUF458789 REB458789 RNX458789 RXT458789 SHP458789 SRL458789 TBH458789 TLD458789 TUZ458789 UEV458789 UOR458789 UYN458789 VIJ458789 VSF458789 WCB458789 WLX458789 WVT458789 L524325 JH524325 TD524325 ACZ524325 AMV524325 AWR524325 BGN524325 BQJ524325 CAF524325 CKB524325 CTX524325 DDT524325 DNP524325 DXL524325 EHH524325 ERD524325 FAZ524325 FKV524325 FUR524325 GEN524325 GOJ524325 GYF524325 HIB524325 HRX524325 IBT524325 ILP524325 IVL524325 JFH524325 JPD524325 JYZ524325 KIV524325 KSR524325 LCN524325 LMJ524325 LWF524325 MGB524325 MPX524325 MZT524325 NJP524325 NTL524325 ODH524325 OND524325 OWZ524325 PGV524325 PQR524325 QAN524325 QKJ524325 QUF524325 REB524325 RNX524325 RXT524325 SHP524325 SRL524325 TBH524325 TLD524325 TUZ524325 UEV524325 UOR524325 UYN524325 VIJ524325 VSF524325 WCB524325 WLX524325 WVT524325 L589861 JH589861 TD589861 ACZ589861 AMV589861 AWR589861 BGN589861 BQJ589861 CAF589861 CKB589861 CTX589861 DDT589861 DNP589861 DXL589861 EHH589861 ERD589861 FAZ589861 FKV589861 FUR589861 GEN589861 GOJ589861 GYF589861 HIB589861 HRX589861 IBT589861 ILP589861 IVL589861 JFH589861 JPD589861 JYZ589861 KIV589861 KSR589861 LCN589861 LMJ589861 LWF589861 MGB589861 MPX589861 MZT589861 NJP589861 NTL589861 ODH589861 OND589861 OWZ589861 PGV589861 PQR589861 QAN589861 QKJ589861 QUF589861 REB589861 RNX589861 RXT589861 SHP589861 SRL589861 TBH589861 TLD589861 TUZ589861 UEV589861 UOR589861 UYN589861 VIJ589861 VSF589861 WCB589861 WLX589861 WVT589861 L655397 JH655397 TD655397 ACZ655397 AMV655397 AWR655397 BGN655397 BQJ655397 CAF655397 CKB655397 CTX655397 DDT655397 DNP655397 DXL655397 EHH655397 ERD655397 FAZ655397 FKV655397 FUR655397 GEN655397 GOJ655397 GYF655397 HIB655397 HRX655397 IBT655397 ILP655397 IVL655397 JFH655397 JPD655397 JYZ655397 KIV655397 KSR655397 LCN655397 LMJ655397 LWF655397 MGB655397 MPX655397 MZT655397 NJP655397 NTL655397 ODH655397 OND655397 OWZ655397 PGV655397 PQR655397 QAN655397 QKJ655397 QUF655397 REB655397 RNX655397 RXT655397 SHP655397 SRL655397 TBH655397 TLD655397 TUZ655397 UEV655397 UOR655397 UYN655397 VIJ655397 VSF655397 WCB655397 WLX655397 WVT655397 L720933 JH720933 TD720933 ACZ720933 AMV720933 AWR720933 BGN720933 BQJ720933 CAF720933 CKB720933 CTX720933 DDT720933 DNP720933 DXL720933 EHH720933 ERD720933 FAZ720933 FKV720933 FUR720933 GEN720933 GOJ720933 GYF720933 HIB720933 HRX720933 IBT720933 ILP720933 IVL720933 JFH720933 JPD720933 JYZ720933 KIV720933 KSR720933 LCN720933 LMJ720933 LWF720933 MGB720933 MPX720933 MZT720933 NJP720933 NTL720933 ODH720933 OND720933 OWZ720933 PGV720933 PQR720933 QAN720933 QKJ720933 QUF720933 REB720933 RNX720933 RXT720933 SHP720933 SRL720933 TBH720933 TLD720933 TUZ720933 UEV720933 UOR720933 UYN720933 VIJ720933 VSF720933 WCB720933 WLX720933 WVT720933 L786469 JH786469 TD786469 ACZ786469 AMV786469 AWR786469 BGN786469 BQJ786469 CAF786469 CKB786469 CTX786469 DDT786469 DNP786469 DXL786469 EHH786469 ERD786469 FAZ786469 FKV786469 FUR786469 GEN786469 GOJ786469 GYF786469 HIB786469 HRX786469 IBT786469 ILP786469 IVL786469 JFH786469 JPD786469 JYZ786469 KIV786469 KSR786469 LCN786469 LMJ786469 LWF786469 MGB786469 MPX786469 MZT786469 NJP786469 NTL786469 ODH786469 OND786469 OWZ786469 PGV786469 PQR786469 QAN786469 QKJ786469 QUF786469 REB786469 RNX786469 RXT786469 SHP786469 SRL786469 TBH786469 TLD786469 TUZ786469 UEV786469 UOR786469 UYN786469 VIJ786469 VSF786469 WCB786469 WLX786469 WVT786469 L852005 JH852005 TD852005 ACZ852005 AMV852005 AWR852005 BGN852005 BQJ852005 CAF852005 CKB852005 CTX852005 DDT852005 DNP852005 DXL852005 EHH852005 ERD852005 FAZ852005 FKV852005 FUR852005 GEN852005 GOJ852005 GYF852005 HIB852005 HRX852005 IBT852005 ILP852005 IVL852005 JFH852005 JPD852005 JYZ852005 KIV852005 KSR852005 LCN852005 LMJ852005 LWF852005 MGB852005 MPX852005 MZT852005 NJP852005 NTL852005 ODH852005 OND852005 OWZ852005 PGV852005 PQR852005 QAN852005 QKJ852005 QUF852005 REB852005 RNX852005 RXT852005 SHP852005 SRL852005 TBH852005 TLD852005 TUZ852005 UEV852005 UOR852005 UYN852005 VIJ852005 VSF852005 WCB852005 WLX852005 WVT852005 L917541 JH917541 TD917541 ACZ917541 AMV917541 AWR917541 BGN917541 BQJ917541 CAF917541 CKB917541 CTX917541 DDT917541 DNP917541 DXL917541 EHH917541 ERD917541 FAZ917541 FKV917541 FUR917541 GEN917541 GOJ917541 GYF917541 HIB917541 HRX917541 IBT917541 ILP917541 IVL917541 JFH917541 JPD917541 JYZ917541 KIV917541 KSR917541 LCN917541 LMJ917541 LWF917541 MGB917541 MPX917541 MZT917541 NJP917541 NTL917541 ODH917541 OND917541 OWZ917541 PGV917541 PQR917541 QAN917541 QKJ917541 QUF917541 REB917541 RNX917541 RXT917541 SHP917541 SRL917541 TBH917541 TLD917541 TUZ917541 UEV917541 UOR917541 UYN917541 VIJ917541 VSF917541 WCB917541 WLX917541 WVT917541 L983077 JH983077 TD983077 ACZ983077 AMV983077 AWR983077 BGN983077 BQJ983077 CAF983077 CKB983077 CTX983077 DDT983077 DNP983077 DXL983077 EHH983077 ERD983077 FAZ983077 FKV983077 FUR983077 GEN983077 GOJ983077 GYF983077 HIB983077 HRX983077 IBT983077 ILP983077 IVL983077 JFH983077 JPD983077 JYZ983077 KIV983077 KSR983077 LCN983077 LMJ983077 LWF983077 MGB983077 MPX983077 MZT983077 NJP983077 NTL983077 ODH983077 OND983077 OWZ983077 PGV983077 PQR983077 QAN983077 QKJ983077 QUF983077 REB983077 RNX983077 RXT983077 SHP983077 SRL983077 TBH983077 TLD983077 TUZ983077 UEV983077 UOR983077 UYN983077 VIJ983077 VSF983077 WCB983077 WLX983077 WVT983077 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H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H65575 JD65575 SZ65575 ACV65575 AMR65575 AWN65575 BGJ65575 BQF65575 CAB65575 CJX65575 CTT65575 DDP65575 DNL65575 DXH65575 EHD65575 EQZ65575 FAV65575 FKR65575 FUN65575 GEJ65575 GOF65575 GYB65575 HHX65575 HRT65575 IBP65575 ILL65575 IVH65575 JFD65575 JOZ65575 JYV65575 KIR65575 KSN65575 LCJ65575 LMF65575 LWB65575 MFX65575 MPT65575 MZP65575 NJL65575 NTH65575 ODD65575 OMZ65575 OWV65575 PGR65575 PQN65575 QAJ65575 QKF65575 QUB65575 RDX65575 RNT65575 RXP65575 SHL65575 SRH65575 TBD65575 TKZ65575 TUV65575 UER65575 UON65575 UYJ65575 VIF65575 VSB65575 WBX65575 WLT65575 WVP65575 H131111 JD131111 SZ131111 ACV131111 AMR131111 AWN131111 BGJ131111 BQF131111 CAB131111 CJX131111 CTT131111 DDP131111 DNL131111 DXH131111 EHD131111 EQZ131111 FAV131111 FKR131111 FUN131111 GEJ131111 GOF131111 GYB131111 HHX131111 HRT131111 IBP131111 ILL131111 IVH131111 JFD131111 JOZ131111 JYV131111 KIR131111 KSN131111 LCJ131111 LMF131111 LWB131111 MFX131111 MPT131111 MZP131111 NJL131111 NTH131111 ODD131111 OMZ131111 OWV131111 PGR131111 PQN131111 QAJ131111 QKF131111 QUB131111 RDX131111 RNT131111 RXP131111 SHL131111 SRH131111 TBD131111 TKZ131111 TUV131111 UER131111 UON131111 UYJ131111 VIF131111 VSB131111 WBX131111 WLT131111 WVP131111 H196647 JD196647 SZ196647 ACV196647 AMR196647 AWN196647 BGJ196647 BQF196647 CAB196647 CJX196647 CTT196647 DDP196647 DNL196647 DXH196647 EHD196647 EQZ196647 FAV196647 FKR196647 FUN196647 GEJ196647 GOF196647 GYB196647 HHX196647 HRT196647 IBP196647 ILL196647 IVH196647 JFD196647 JOZ196647 JYV196647 KIR196647 KSN196647 LCJ196647 LMF196647 LWB196647 MFX196647 MPT196647 MZP196647 NJL196647 NTH196647 ODD196647 OMZ196647 OWV196647 PGR196647 PQN196647 QAJ196647 QKF196647 QUB196647 RDX196647 RNT196647 RXP196647 SHL196647 SRH196647 TBD196647 TKZ196647 TUV196647 UER196647 UON196647 UYJ196647 VIF196647 VSB196647 WBX196647 WLT196647 WVP196647 H262183 JD262183 SZ262183 ACV262183 AMR262183 AWN262183 BGJ262183 BQF262183 CAB262183 CJX262183 CTT262183 DDP262183 DNL262183 DXH262183 EHD262183 EQZ262183 FAV262183 FKR262183 FUN262183 GEJ262183 GOF262183 GYB262183 HHX262183 HRT262183 IBP262183 ILL262183 IVH262183 JFD262183 JOZ262183 JYV262183 KIR262183 KSN262183 LCJ262183 LMF262183 LWB262183 MFX262183 MPT262183 MZP262183 NJL262183 NTH262183 ODD262183 OMZ262183 OWV262183 PGR262183 PQN262183 QAJ262183 QKF262183 QUB262183 RDX262183 RNT262183 RXP262183 SHL262183 SRH262183 TBD262183 TKZ262183 TUV262183 UER262183 UON262183 UYJ262183 VIF262183 VSB262183 WBX262183 WLT262183 WVP262183 H327719 JD327719 SZ327719 ACV327719 AMR327719 AWN327719 BGJ327719 BQF327719 CAB327719 CJX327719 CTT327719 DDP327719 DNL327719 DXH327719 EHD327719 EQZ327719 FAV327719 FKR327719 FUN327719 GEJ327719 GOF327719 GYB327719 HHX327719 HRT327719 IBP327719 ILL327719 IVH327719 JFD327719 JOZ327719 JYV327719 KIR327719 KSN327719 LCJ327719 LMF327719 LWB327719 MFX327719 MPT327719 MZP327719 NJL327719 NTH327719 ODD327719 OMZ327719 OWV327719 PGR327719 PQN327719 QAJ327719 QKF327719 QUB327719 RDX327719 RNT327719 RXP327719 SHL327719 SRH327719 TBD327719 TKZ327719 TUV327719 UER327719 UON327719 UYJ327719 VIF327719 VSB327719 WBX327719 WLT327719 WVP327719 H393255 JD393255 SZ393255 ACV393255 AMR393255 AWN393255 BGJ393255 BQF393255 CAB393255 CJX393255 CTT393255 DDP393255 DNL393255 DXH393255 EHD393255 EQZ393255 FAV393255 FKR393255 FUN393255 GEJ393255 GOF393255 GYB393255 HHX393255 HRT393255 IBP393255 ILL393255 IVH393255 JFD393255 JOZ393255 JYV393255 KIR393255 KSN393255 LCJ393255 LMF393255 LWB393255 MFX393255 MPT393255 MZP393255 NJL393255 NTH393255 ODD393255 OMZ393255 OWV393255 PGR393255 PQN393255 QAJ393255 QKF393255 QUB393255 RDX393255 RNT393255 RXP393255 SHL393255 SRH393255 TBD393255 TKZ393255 TUV393255 UER393255 UON393255 UYJ393255 VIF393255 VSB393255 WBX393255 WLT393255 WVP393255 H458791 JD458791 SZ458791 ACV458791 AMR458791 AWN458791 BGJ458791 BQF458791 CAB458791 CJX458791 CTT458791 DDP458791 DNL458791 DXH458791 EHD458791 EQZ458791 FAV458791 FKR458791 FUN458791 GEJ458791 GOF458791 GYB458791 HHX458791 HRT458791 IBP458791 ILL458791 IVH458791 JFD458791 JOZ458791 JYV458791 KIR458791 KSN458791 LCJ458791 LMF458791 LWB458791 MFX458791 MPT458791 MZP458791 NJL458791 NTH458791 ODD458791 OMZ458791 OWV458791 PGR458791 PQN458791 QAJ458791 QKF458791 QUB458791 RDX458791 RNT458791 RXP458791 SHL458791 SRH458791 TBD458791 TKZ458791 TUV458791 UER458791 UON458791 UYJ458791 VIF458791 VSB458791 WBX458791 WLT458791 WVP458791 H524327 JD524327 SZ524327 ACV524327 AMR524327 AWN524327 BGJ524327 BQF524327 CAB524327 CJX524327 CTT524327 DDP524327 DNL524327 DXH524327 EHD524327 EQZ524327 FAV524327 FKR524327 FUN524327 GEJ524327 GOF524327 GYB524327 HHX524327 HRT524327 IBP524327 ILL524327 IVH524327 JFD524327 JOZ524327 JYV524327 KIR524327 KSN524327 LCJ524327 LMF524327 LWB524327 MFX524327 MPT524327 MZP524327 NJL524327 NTH524327 ODD524327 OMZ524327 OWV524327 PGR524327 PQN524327 QAJ524327 QKF524327 QUB524327 RDX524327 RNT524327 RXP524327 SHL524327 SRH524327 TBD524327 TKZ524327 TUV524327 UER524327 UON524327 UYJ524327 VIF524327 VSB524327 WBX524327 WLT524327 WVP524327 H589863 JD589863 SZ589863 ACV589863 AMR589863 AWN589863 BGJ589863 BQF589863 CAB589863 CJX589863 CTT589863 DDP589863 DNL589863 DXH589863 EHD589863 EQZ589863 FAV589863 FKR589863 FUN589863 GEJ589863 GOF589863 GYB589863 HHX589863 HRT589863 IBP589863 ILL589863 IVH589863 JFD589863 JOZ589863 JYV589863 KIR589863 KSN589863 LCJ589863 LMF589863 LWB589863 MFX589863 MPT589863 MZP589863 NJL589863 NTH589863 ODD589863 OMZ589863 OWV589863 PGR589863 PQN589863 QAJ589863 QKF589863 QUB589863 RDX589863 RNT589863 RXP589863 SHL589863 SRH589863 TBD589863 TKZ589863 TUV589863 UER589863 UON589863 UYJ589863 VIF589863 VSB589863 WBX589863 WLT589863 WVP589863 H655399 JD655399 SZ655399 ACV655399 AMR655399 AWN655399 BGJ655399 BQF655399 CAB655399 CJX655399 CTT655399 DDP655399 DNL655399 DXH655399 EHD655399 EQZ655399 FAV655399 FKR655399 FUN655399 GEJ655399 GOF655399 GYB655399 HHX655399 HRT655399 IBP655399 ILL655399 IVH655399 JFD655399 JOZ655399 JYV655399 KIR655399 KSN655399 LCJ655399 LMF655399 LWB655399 MFX655399 MPT655399 MZP655399 NJL655399 NTH655399 ODD655399 OMZ655399 OWV655399 PGR655399 PQN655399 QAJ655399 QKF655399 QUB655399 RDX655399 RNT655399 RXP655399 SHL655399 SRH655399 TBD655399 TKZ655399 TUV655399 UER655399 UON655399 UYJ655399 VIF655399 VSB655399 WBX655399 WLT655399 WVP655399 H720935 JD720935 SZ720935 ACV720935 AMR720935 AWN720935 BGJ720935 BQF720935 CAB720935 CJX720935 CTT720935 DDP720935 DNL720935 DXH720935 EHD720935 EQZ720935 FAV720935 FKR720935 FUN720935 GEJ720935 GOF720935 GYB720935 HHX720935 HRT720935 IBP720935 ILL720935 IVH720935 JFD720935 JOZ720935 JYV720935 KIR720935 KSN720935 LCJ720935 LMF720935 LWB720935 MFX720935 MPT720935 MZP720935 NJL720935 NTH720935 ODD720935 OMZ720935 OWV720935 PGR720935 PQN720935 QAJ720935 QKF720935 QUB720935 RDX720935 RNT720935 RXP720935 SHL720935 SRH720935 TBD720935 TKZ720935 TUV720935 UER720935 UON720935 UYJ720935 VIF720935 VSB720935 WBX720935 WLT720935 WVP720935 H786471 JD786471 SZ786471 ACV786471 AMR786471 AWN786471 BGJ786471 BQF786471 CAB786471 CJX786471 CTT786471 DDP786471 DNL786471 DXH786471 EHD786471 EQZ786471 FAV786471 FKR786471 FUN786471 GEJ786471 GOF786471 GYB786471 HHX786471 HRT786471 IBP786471 ILL786471 IVH786471 JFD786471 JOZ786471 JYV786471 KIR786471 KSN786471 LCJ786471 LMF786471 LWB786471 MFX786471 MPT786471 MZP786471 NJL786471 NTH786471 ODD786471 OMZ786471 OWV786471 PGR786471 PQN786471 QAJ786471 QKF786471 QUB786471 RDX786471 RNT786471 RXP786471 SHL786471 SRH786471 TBD786471 TKZ786471 TUV786471 UER786471 UON786471 UYJ786471 VIF786471 VSB786471 WBX786471 WLT786471 WVP786471 H852007 JD852007 SZ852007 ACV852007 AMR852007 AWN852007 BGJ852007 BQF852007 CAB852007 CJX852007 CTT852007 DDP852007 DNL852007 DXH852007 EHD852007 EQZ852007 FAV852007 FKR852007 FUN852007 GEJ852007 GOF852007 GYB852007 HHX852007 HRT852007 IBP852007 ILL852007 IVH852007 JFD852007 JOZ852007 JYV852007 KIR852007 KSN852007 LCJ852007 LMF852007 LWB852007 MFX852007 MPT852007 MZP852007 NJL852007 NTH852007 ODD852007 OMZ852007 OWV852007 PGR852007 PQN852007 QAJ852007 QKF852007 QUB852007 RDX852007 RNT852007 RXP852007 SHL852007 SRH852007 TBD852007 TKZ852007 TUV852007 UER852007 UON852007 UYJ852007 VIF852007 VSB852007 WBX852007 WLT852007 WVP852007 H917543 JD917543 SZ917543 ACV917543 AMR917543 AWN917543 BGJ917543 BQF917543 CAB917543 CJX917543 CTT917543 DDP917543 DNL917543 DXH917543 EHD917543 EQZ917543 FAV917543 FKR917543 FUN917543 GEJ917543 GOF917543 GYB917543 HHX917543 HRT917543 IBP917543 ILL917543 IVH917543 JFD917543 JOZ917543 JYV917543 KIR917543 KSN917543 LCJ917543 LMF917543 LWB917543 MFX917543 MPT917543 MZP917543 NJL917543 NTH917543 ODD917543 OMZ917543 OWV917543 PGR917543 PQN917543 QAJ917543 QKF917543 QUB917543 RDX917543 RNT917543 RXP917543 SHL917543 SRH917543 TBD917543 TKZ917543 TUV917543 UER917543 UON917543 UYJ917543 VIF917543 VSB917543 WBX917543 WLT917543 WVP917543 H983079 JD983079 SZ983079 ACV983079 AMR983079 AWN983079 BGJ983079 BQF983079 CAB983079 CJX983079 CTT983079 DDP983079 DNL983079 DXH983079 EHD983079 EQZ983079 FAV983079 FKR983079 FUN983079 GEJ983079 GOF983079 GYB983079 HHX983079 HRT983079 IBP983079 ILL983079 IVH983079 JFD983079 JOZ983079 JYV983079 KIR983079 KSN983079 LCJ983079 LMF983079 LWB983079 MFX983079 MPT983079 MZP983079 NJL983079 NTH983079 ODD983079 OMZ983079 OWV983079 PGR983079 PQN983079 QAJ983079 QKF983079 QUB983079 RDX983079 RNT983079 RXP983079 SHL983079 SRH983079 TBD983079 TKZ983079 TUV983079 UER983079 UON983079 UYJ983079 VIF983079 VSB983079 WBX983079 WLT983079 WVP983079 H43 JD43 SZ43 ACV43 AMR43 AWN43 BGJ43 BQF43 CAB43 CJX43 CTT43 DDP43 DNL43 DXH43 EHD43 EQZ43 FAV43 FKR43 FUN43 GEJ43 GOF43 GYB43 HHX43 HRT43 IBP43 ILL43 IVH43 JFD43 JOZ43 JYV43 KIR43 KSN43 LCJ43 LMF43 LWB43 MFX43 MPT43 MZP43 NJL43 NTH43 ODD43 OMZ43 OWV43 PGR43 PQN43 QAJ43 QKF43 QUB43 RDX43 RNT43 RXP43 SHL43 SRH43 TBD43 TKZ43 TUV43 UER43 UON43 UYJ43 VIF43 VSB43 WBX43 WLT43 WVP43 H65579 JD65579 SZ65579 ACV65579 AMR65579 AWN65579 BGJ65579 BQF65579 CAB65579 CJX65579 CTT65579 DDP65579 DNL65579 DXH65579 EHD65579 EQZ65579 FAV65579 FKR65579 FUN65579 GEJ65579 GOF65579 GYB65579 HHX65579 HRT65579 IBP65579 ILL65579 IVH65579 JFD65579 JOZ65579 JYV65579 KIR65579 KSN65579 LCJ65579 LMF65579 LWB65579 MFX65579 MPT65579 MZP65579 NJL65579 NTH65579 ODD65579 OMZ65579 OWV65579 PGR65579 PQN65579 QAJ65579 QKF65579 QUB65579 RDX65579 RNT65579 RXP65579 SHL65579 SRH65579 TBD65579 TKZ65579 TUV65579 UER65579 UON65579 UYJ65579 VIF65579 VSB65579 WBX65579 WLT65579 WVP65579 H131115 JD131115 SZ131115 ACV131115 AMR131115 AWN131115 BGJ131115 BQF131115 CAB131115 CJX131115 CTT131115 DDP131115 DNL131115 DXH131115 EHD131115 EQZ131115 FAV131115 FKR131115 FUN131115 GEJ131115 GOF131115 GYB131115 HHX131115 HRT131115 IBP131115 ILL131115 IVH131115 JFD131115 JOZ131115 JYV131115 KIR131115 KSN131115 LCJ131115 LMF131115 LWB131115 MFX131115 MPT131115 MZP131115 NJL131115 NTH131115 ODD131115 OMZ131115 OWV131115 PGR131115 PQN131115 QAJ131115 QKF131115 QUB131115 RDX131115 RNT131115 RXP131115 SHL131115 SRH131115 TBD131115 TKZ131115 TUV131115 UER131115 UON131115 UYJ131115 VIF131115 VSB131115 WBX131115 WLT131115 WVP131115 H196651 JD196651 SZ196651 ACV196651 AMR196651 AWN196651 BGJ196651 BQF196651 CAB196651 CJX196651 CTT196651 DDP196651 DNL196651 DXH196651 EHD196651 EQZ196651 FAV196651 FKR196651 FUN196651 GEJ196651 GOF196651 GYB196651 HHX196651 HRT196651 IBP196651 ILL196651 IVH196651 JFD196651 JOZ196651 JYV196651 KIR196651 KSN196651 LCJ196651 LMF196651 LWB196651 MFX196651 MPT196651 MZP196651 NJL196651 NTH196651 ODD196651 OMZ196651 OWV196651 PGR196651 PQN196651 QAJ196651 QKF196651 QUB196651 RDX196651 RNT196651 RXP196651 SHL196651 SRH196651 TBD196651 TKZ196651 TUV196651 UER196651 UON196651 UYJ196651 VIF196651 VSB196651 WBX196651 WLT196651 WVP196651 H262187 JD262187 SZ262187 ACV262187 AMR262187 AWN262187 BGJ262187 BQF262187 CAB262187 CJX262187 CTT262187 DDP262187 DNL262187 DXH262187 EHD262187 EQZ262187 FAV262187 FKR262187 FUN262187 GEJ262187 GOF262187 GYB262187 HHX262187 HRT262187 IBP262187 ILL262187 IVH262187 JFD262187 JOZ262187 JYV262187 KIR262187 KSN262187 LCJ262187 LMF262187 LWB262187 MFX262187 MPT262187 MZP262187 NJL262187 NTH262187 ODD262187 OMZ262187 OWV262187 PGR262187 PQN262187 QAJ262187 QKF262187 QUB262187 RDX262187 RNT262187 RXP262187 SHL262187 SRH262187 TBD262187 TKZ262187 TUV262187 UER262187 UON262187 UYJ262187 VIF262187 VSB262187 WBX262187 WLT262187 WVP262187 H327723 JD327723 SZ327723 ACV327723 AMR327723 AWN327723 BGJ327723 BQF327723 CAB327723 CJX327723 CTT327723 DDP327723 DNL327723 DXH327723 EHD327723 EQZ327723 FAV327723 FKR327723 FUN327723 GEJ327723 GOF327723 GYB327723 HHX327723 HRT327723 IBP327723 ILL327723 IVH327723 JFD327723 JOZ327723 JYV327723 KIR327723 KSN327723 LCJ327723 LMF327723 LWB327723 MFX327723 MPT327723 MZP327723 NJL327723 NTH327723 ODD327723 OMZ327723 OWV327723 PGR327723 PQN327723 QAJ327723 QKF327723 QUB327723 RDX327723 RNT327723 RXP327723 SHL327723 SRH327723 TBD327723 TKZ327723 TUV327723 UER327723 UON327723 UYJ327723 VIF327723 VSB327723 WBX327723 WLT327723 WVP327723 H393259 JD393259 SZ393259 ACV393259 AMR393259 AWN393259 BGJ393259 BQF393259 CAB393259 CJX393259 CTT393259 DDP393259 DNL393259 DXH393259 EHD393259 EQZ393259 FAV393259 FKR393259 FUN393259 GEJ393259 GOF393259 GYB393259 HHX393259 HRT393259 IBP393259 ILL393259 IVH393259 JFD393259 JOZ393259 JYV393259 KIR393259 KSN393259 LCJ393259 LMF393259 LWB393259 MFX393259 MPT393259 MZP393259 NJL393259 NTH393259 ODD393259 OMZ393259 OWV393259 PGR393259 PQN393259 QAJ393259 QKF393259 QUB393259 RDX393259 RNT393259 RXP393259 SHL393259 SRH393259 TBD393259 TKZ393259 TUV393259 UER393259 UON393259 UYJ393259 VIF393259 VSB393259 WBX393259 WLT393259 WVP393259 H458795 JD458795 SZ458795 ACV458795 AMR458795 AWN458795 BGJ458795 BQF458795 CAB458795 CJX458795 CTT458795 DDP458795 DNL458795 DXH458795 EHD458795 EQZ458795 FAV458795 FKR458795 FUN458795 GEJ458795 GOF458795 GYB458795 HHX458795 HRT458795 IBP458795 ILL458795 IVH458795 JFD458795 JOZ458795 JYV458795 KIR458795 KSN458795 LCJ458795 LMF458795 LWB458795 MFX458795 MPT458795 MZP458795 NJL458795 NTH458795 ODD458795 OMZ458795 OWV458795 PGR458795 PQN458795 QAJ458795 QKF458795 QUB458795 RDX458795 RNT458795 RXP458795 SHL458795 SRH458795 TBD458795 TKZ458795 TUV458795 UER458795 UON458795 UYJ458795 VIF458795 VSB458795 WBX458795 WLT458795 WVP458795 H524331 JD524331 SZ524331 ACV524331 AMR524331 AWN524331 BGJ524331 BQF524331 CAB524331 CJX524331 CTT524331 DDP524331 DNL524331 DXH524331 EHD524331 EQZ524331 FAV524331 FKR524331 FUN524331 GEJ524331 GOF524331 GYB524331 HHX524331 HRT524331 IBP524331 ILL524331 IVH524331 JFD524331 JOZ524331 JYV524331 KIR524331 KSN524331 LCJ524331 LMF524331 LWB524331 MFX524331 MPT524331 MZP524331 NJL524331 NTH524331 ODD524331 OMZ524331 OWV524331 PGR524331 PQN524331 QAJ524331 QKF524331 QUB524331 RDX524331 RNT524331 RXP524331 SHL524331 SRH524331 TBD524331 TKZ524331 TUV524331 UER524331 UON524331 UYJ524331 VIF524331 VSB524331 WBX524331 WLT524331 WVP524331 H589867 JD589867 SZ589867 ACV589867 AMR589867 AWN589867 BGJ589867 BQF589867 CAB589867 CJX589867 CTT589867 DDP589867 DNL589867 DXH589867 EHD589867 EQZ589867 FAV589867 FKR589867 FUN589867 GEJ589867 GOF589867 GYB589867 HHX589867 HRT589867 IBP589867 ILL589867 IVH589867 JFD589867 JOZ589867 JYV589867 KIR589867 KSN589867 LCJ589867 LMF589867 LWB589867 MFX589867 MPT589867 MZP589867 NJL589867 NTH589867 ODD589867 OMZ589867 OWV589867 PGR589867 PQN589867 QAJ589867 QKF589867 QUB589867 RDX589867 RNT589867 RXP589867 SHL589867 SRH589867 TBD589867 TKZ589867 TUV589867 UER589867 UON589867 UYJ589867 VIF589867 VSB589867 WBX589867 WLT589867 WVP589867 H655403 JD655403 SZ655403 ACV655403 AMR655403 AWN655403 BGJ655403 BQF655403 CAB655403 CJX655403 CTT655403 DDP655403 DNL655403 DXH655403 EHD655403 EQZ655403 FAV655403 FKR655403 FUN655403 GEJ655403 GOF655403 GYB655403 HHX655403 HRT655403 IBP655403 ILL655403 IVH655403 JFD655403 JOZ655403 JYV655403 KIR655403 KSN655403 LCJ655403 LMF655403 LWB655403 MFX655403 MPT655403 MZP655403 NJL655403 NTH655403 ODD655403 OMZ655403 OWV655403 PGR655403 PQN655403 QAJ655403 QKF655403 QUB655403 RDX655403 RNT655403 RXP655403 SHL655403 SRH655403 TBD655403 TKZ655403 TUV655403 UER655403 UON655403 UYJ655403 VIF655403 VSB655403 WBX655403 WLT655403 WVP655403 H720939 JD720939 SZ720939 ACV720939 AMR720939 AWN720939 BGJ720939 BQF720939 CAB720939 CJX720939 CTT720939 DDP720939 DNL720939 DXH720939 EHD720939 EQZ720939 FAV720939 FKR720939 FUN720939 GEJ720939 GOF720939 GYB720939 HHX720939 HRT720939 IBP720939 ILL720939 IVH720939 JFD720939 JOZ720939 JYV720939 KIR720939 KSN720939 LCJ720939 LMF720939 LWB720939 MFX720939 MPT720939 MZP720939 NJL720939 NTH720939 ODD720939 OMZ720939 OWV720939 PGR720939 PQN720939 QAJ720939 QKF720939 QUB720939 RDX720939 RNT720939 RXP720939 SHL720939 SRH720939 TBD720939 TKZ720939 TUV720939 UER720939 UON720939 UYJ720939 VIF720939 VSB720939 WBX720939 WLT720939 WVP720939 H786475 JD786475 SZ786475 ACV786475 AMR786475 AWN786475 BGJ786475 BQF786475 CAB786475 CJX786475 CTT786475 DDP786475 DNL786475 DXH786475 EHD786475 EQZ786475 FAV786475 FKR786475 FUN786475 GEJ786475 GOF786475 GYB786475 HHX786475 HRT786475 IBP786475 ILL786475 IVH786475 JFD786475 JOZ786475 JYV786475 KIR786475 KSN786475 LCJ786475 LMF786475 LWB786475 MFX786475 MPT786475 MZP786475 NJL786475 NTH786475 ODD786475 OMZ786475 OWV786475 PGR786475 PQN786475 QAJ786475 QKF786475 QUB786475 RDX786475 RNT786475 RXP786475 SHL786475 SRH786475 TBD786475 TKZ786475 TUV786475 UER786475 UON786475 UYJ786475 VIF786475 VSB786475 WBX786475 WLT786475 WVP786475 H852011 JD852011 SZ852011 ACV852011 AMR852011 AWN852011 BGJ852011 BQF852011 CAB852011 CJX852011 CTT852011 DDP852011 DNL852011 DXH852011 EHD852011 EQZ852011 FAV852011 FKR852011 FUN852011 GEJ852011 GOF852011 GYB852011 HHX852011 HRT852011 IBP852011 ILL852011 IVH852011 JFD852011 JOZ852011 JYV852011 KIR852011 KSN852011 LCJ852011 LMF852011 LWB852011 MFX852011 MPT852011 MZP852011 NJL852011 NTH852011 ODD852011 OMZ852011 OWV852011 PGR852011 PQN852011 QAJ852011 QKF852011 QUB852011 RDX852011 RNT852011 RXP852011 SHL852011 SRH852011 TBD852011 TKZ852011 TUV852011 UER852011 UON852011 UYJ852011 VIF852011 VSB852011 WBX852011 WLT852011 WVP852011 H917547 JD917547 SZ917547 ACV917547 AMR917547 AWN917547 BGJ917547 BQF917547 CAB917547 CJX917547 CTT917547 DDP917547 DNL917547 DXH917547 EHD917547 EQZ917547 FAV917547 FKR917547 FUN917547 GEJ917547 GOF917547 GYB917547 HHX917547 HRT917547 IBP917547 ILL917547 IVH917547 JFD917547 JOZ917547 JYV917547 KIR917547 KSN917547 LCJ917547 LMF917547 LWB917547 MFX917547 MPT917547 MZP917547 NJL917547 NTH917547 ODD917547 OMZ917547 OWV917547 PGR917547 PQN917547 QAJ917547 QKF917547 QUB917547 RDX917547 RNT917547 RXP917547 SHL917547 SRH917547 TBD917547 TKZ917547 TUV917547 UER917547 UON917547 UYJ917547 VIF917547 VSB917547 WBX917547 WLT917547 WVP917547 H983083 JD983083 SZ983083 ACV983083 AMR983083 AWN983083 BGJ983083 BQF983083 CAB983083 CJX983083 CTT983083 DDP983083 DNL983083 DXH983083 EHD983083 EQZ983083 FAV983083 FKR983083 FUN983083 GEJ983083 GOF983083 GYB983083 HHX983083 HRT983083 IBP983083 ILL983083 IVH983083 JFD983083 JOZ983083 JYV983083 KIR983083 KSN983083 LCJ983083 LMF983083 LWB983083 MFX983083 MPT983083 MZP983083 NJL983083 NTH983083 ODD983083 OMZ983083 OWV983083 PGR983083 PQN983083 QAJ983083 QKF983083 QUB983083 RDX983083 RNT983083 RXP983083 SHL983083 SRH983083 TBD983083 TKZ983083 TUV983083 UER983083 UON983083 UYJ983083 VIF983083 VSB983083 WBX983083 WLT983083 WVP983083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H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H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formula1>$T$7:$T$13</formula1>
    </dataValidation>
  </dataValidations>
  <printOptions horizontalCentered="1"/>
  <pageMargins left="0.35433070866141703" right="0.35433070866141703" top="1.393700787" bottom="0.39370078740157499" header="0" footer="0"/>
  <pageSetup paperSize="9" orientation="landscape" horizontalDpi="4294967293" verticalDpi="4294967293"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sheetPr codeName="Sheet133">
    <tabColor rgb="FF00B050"/>
    <pageSetUpPr fitToPage="1"/>
  </sheetPr>
  <dimension ref="A1:T79"/>
  <sheetViews>
    <sheetView showGridLines="0" showZeros="0" workbookViewId="0">
      <selection activeCell="Y14" sqref="Y14"/>
    </sheetView>
  </sheetViews>
  <sheetFormatPr defaultRowHeight="12.75"/>
  <cols>
    <col min="1" max="2" width="3.28515625" style="254" customWidth="1"/>
    <col min="3" max="3" width="4.7109375" style="254" customWidth="1"/>
    <col min="4" max="4" width="4.28515625" style="254" customWidth="1"/>
    <col min="5" max="5" width="12.7109375" style="254" customWidth="1"/>
    <col min="6" max="6" width="2.7109375" style="254" customWidth="1"/>
    <col min="7" max="7" width="7.7109375" style="254" customWidth="1"/>
    <col min="8" max="8" width="5.85546875" style="254" customWidth="1"/>
    <col min="9" max="9" width="1.7109375" style="445" customWidth="1"/>
    <col min="10" max="10" width="10.7109375" style="254" customWidth="1"/>
    <col min="11" max="11" width="1.7109375" style="445" customWidth="1"/>
    <col min="12" max="12" width="10.7109375" style="254" customWidth="1"/>
    <col min="13" max="13" width="1.7109375" style="446" customWidth="1"/>
    <col min="14" max="14" width="10.7109375" style="254" customWidth="1"/>
    <col min="15" max="15" width="1.7109375" style="445" customWidth="1"/>
    <col min="16" max="16" width="10.7109375" style="254" customWidth="1"/>
    <col min="17" max="17" width="1.7109375" style="446" customWidth="1"/>
    <col min="18" max="18" width="0" style="254" hidden="1" customWidth="1"/>
    <col min="19" max="19" width="8.7109375" style="254" customWidth="1"/>
    <col min="20" max="20" width="9.140625" style="254" hidden="1" customWidth="1"/>
    <col min="21" max="256" width="9.140625" style="254"/>
    <col min="257" max="258" width="3.28515625" style="254" customWidth="1"/>
    <col min="259" max="259" width="4.7109375" style="254" customWidth="1"/>
    <col min="260" max="260" width="4.28515625" style="254" customWidth="1"/>
    <col min="261" max="261" width="12.7109375" style="254" customWidth="1"/>
    <col min="262" max="262" width="2.7109375" style="254" customWidth="1"/>
    <col min="263" max="263" width="7.7109375" style="254" customWidth="1"/>
    <col min="264" max="264" width="5.85546875" style="254" customWidth="1"/>
    <col min="265" max="265" width="1.7109375" style="254" customWidth="1"/>
    <col min="266" max="266" width="10.7109375" style="254" customWidth="1"/>
    <col min="267" max="267" width="1.7109375" style="254" customWidth="1"/>
    <col min="268" max="268" width="10.7109375" style="254" customWidth="1"/>
    <col min="269" max="269" width="1.7109375" style="254" customWidth="1"/>
    <col min="270" max="270" width="10.7109375" style="254" customWidth="1"/>
    <col min="271" max="271" width="1.7109375" style="254" customWidth="1"/>
    <col min="272" max="272" width="10.7109375" style="254" customWidth="1"/>
    <col min="273" max="273" width="1.7109375" style="254" customWidth="1"/>
    <col min="274" max="274" width="0" style="254" hidden="1" customWidth="1"/>
    <col min="275" max="275" width="8.7109375" style="254" customWidth="1"/>
    <col min="276" max="276" width="0" style="254" hidden="1" customWidth="1"/>
    <col min="277" max="512" width="9.140625" style="254"/>
    <col min="513" max="514" width="3.28515625" style="254" customWidth="1"/>
    <col min="515" max="515" width="4.7109375" style="254" customWidth="1"/>
    <col min="516" max="516" width="4.28515625" style="254" customWidth="1"/>
    <col min="517" max="517" width="12.7109375" style="254" customWidth="1"/>
    <col min="518" max="518" width="2.7109375" style="254" customWidth="1"/>
    <col min="519" max="519" width="7.7109375" style="254" customWidth="1"/>
    <col min="520" max="520" width="5.85546875" style="254" customWidth="1"/>
    <col min="521" max="521" width="1.7109375" style="254" customWidth="1"/>
    <col min="522" max="522" width="10.7109375" style="254" customWidth="1"/>
    <col min="523" max="523" width="1.7109375" style="254" customWidth="1"/>
    <col min="524" max="524" width="10.7109375" style="254" customWidth="1"/>
    <col min="525" max="525" width="1.7109375" style="254" customWidth="1"/>
    <col min="526" max="526" width="10.7109375" style="254" customWidth="1"/>
    <col min="527" max="527" width="1.7109375" style="254" customWidth="1"/>
    <col min="528" max="528" width="10.7109375" style="254" customWidth="1"/>
    <col min="529" max="529" width="1.7109375" style="254" customWidth="1"/>
    <col min="530" max="530" width="0" style="254" hidden="1" customWidth="1"/>
    <col min="531" max="531" width="8.7109375" style="254" customWidth="1"/>
    <col min="532" max="532" width="0" style="254" hidden="1" customWidth="1"/>
    <col min="533" max="768" width="9.140625" style="254"/>
    <col min="769" max="770" width="3.28515625" style="254" customWidth="1"/>
    <col min="771" max="771" width="4.7109375" style="254" customWidth="1"/>
    <col min="772" max="772" width="4.28515625" style="254" customWidth="1"/>
    <col min="773" max="773" width="12.7109375" style="254" customWidth="1"/>
    <col min="774" max="774" width="2.7109375" style="254" customWidth="1"/>
    <col min="775" max="775" width="7.7109375" style="254" customWidth="1"/>
    <col min="776" max="776" width="5.85546875" style="254" customWidth="1"/>
    <col min="777" max="777" width="1.7109375" style="254" customWidth="1"/>
    <col min="778" max="778" width="10.7109375" style="254" customWidth="1"/>
    <col min="779" max="779" width="1.7109375" style="254" customWidth="1"/>
    <col min="780" max="780" width="10.7109375" style="254" customWidth="1"/>
    <col min="781" max="781" width="1.7109375" style="254" customWidth="1"/>
    <col min="782" max="782" width="10.7109375" style="254" customWidth="1"/>
    <col min="783" max="783" width="1.7109375" style="254" customWidth="1"/>
    <col min="784" max="784" width="10.7109375" style="254" customWidth="1"/>
    <col min="785" max="785" width="1.7109375" style="254" customWidth="1"/>
    <col min="786" max="786" width="0" style="254" hidden="1" customWidth="1"/>
    <col min="787" max="787" width="8.7109375" style="254" customWidth="1"/>
    <col min="788" max="788" width="0" style="254" hidden="1" customWidth="1"/>
    <col min="789" max="1024" width="9.140625" style="254"/>
    <col min="1025" max="1026" width="3.28515625" style="254" customWidth="1"/>
    <col min="1027" max="1027" width="4.7109375" style="254" customWidth="1"/>
    <col min="1028" max="1028" width="4.28515625" style="254" customWidth="1"/>
    <col min="1029" max="1029" width="12.7109375" style="254" customWidth="1"/>
    <col min="1030" max="1030" width="2.7109375" style="254" customWidth="1"/>
    <col min="1031" max="1031" width="7.7109375" style="254" customWidth="1"/>
    <col min="1032" max="1032" width="5.85546875" style="254" customWidth="1"/>
    <col min="1033" max="1033" width="1.7109375" style="254" customWidth="1"/>
    <col min="1034" max="1034" width="10.7109375" style="254" customWidth="1"/>
    <col min="1035" max="1035" width="1.7109375" style="254" customWidth="1"/>
    <col min="1036" max="1036" width="10.7109375" style="254" customWidth="1"/>
    <col min="1037" max="1037" width="1.7109375" style="254" customWidth="1"/>
    <col min="1038" max="1038" width="10.7109375" style="254" customWidth="1"/>
    <col min="1039" max="1039" width="1.7109375" style="254" customWidth="1"/>
    <col min="1040" max="1040" width="10.7109375" style="254" customWidth="1"/>
    <col min="1041" max="1041" width="1.7109375" style="254" customWidth="1"/>
    <col min="1042" max="1042" width="0" style="254" hidden="1" customWidth="1"/>
    <col min="1043" max="1043" width="8.7109375" style="254" customWidth="1"/>
    <col min="1044" max="1044" width="0" style="254" hidden="1" customWidth="1"/>
    <col min="1045" max="1280" width="9.140625" style="254"/>
    <col min="1281" max="1282" width="3.28515625" style="254" customWidth="1"/>
    <col min="1283" max="1283" width="4.7109375" style="254" customWidth="1"/>
    <col min="1284" max="1284" width="4.28515625" style="254" customWidth="1"/>
    <col min="1285" max="1285" width="12.7109375" style="254" customWidth="1"/>
    <col min="1286" max="1286" width="2.7109375" style="254" customWidth="1"/>
    <col min="1287" max="1287" width="7.7109375" style="254" customWidth="1"/>
    <col min="1288" max="1288" width="5.85546875" style="254" customWidth="1"/>
    <col min="1289" max="1289" width="1.7109375" style="254" customWidth="1"/>
    <col min="1290" max="1290" width="10.7109375" style="254" customWidth="1"/>
    <col min="1291" max="1291" width="1.7109375" style="254" customWidth="1"/>
    <col min="1292" max="1292" width="10.7109375" style="254" customWidth="1"/>
    <col min="1293" max="1293" width="1.7109375" style="254" customWidth="1"/>
    <col min="1294" max="1294" width="10.7109375" style="254" customWidth="1"/>
    <col min="1295" max="1295" width="1.7109375" style="254" customWidth="1"/>
    <col min="1296" max="1296" width="10.7109375" style="254" customWidth="1"/>
    <col min="1297" max="1297" width="1.7109375" style="254" customWidth="1"/>
    <col min="1298" max="1298" width="0" style="254" hidden="1" customWidth="1"/>
    <col min="1299" max="1299" width="8.7109375" style="254" customWidth="1"/>
    <col min="1300" max="1300" width="0" style="254" hidden="1" customWidth="1"/>
    <col min="1301" max="1536" width="9.140625" style="254"/>
    <col min="1537" max="1538" width="3.28515625" style="254" customWidth="1"/>
    <col min="1539" max="1539" width="4.7109375" style="254" customWidth="1"/>
    <col min="1540" max="1540" width="4.28515625" style="254" customWidth="1"/>
    <col min="1541" max="1541" width="12.7109375" style="254" customWidth="1"/>
    <col min="1542" max="1542" width="2.7109375" style="254" customWidth="1"/>
    <col min="1543" max="1543" width="7.7109375" style="254" customWidth="1"/>
    <col min="1544" max="1544" width="5.85546875" style="254" customWidth="1"/>
    <col min="1545" max="1545" width="1.7109375" style="254" customWidth="1"/>
    <col min="1546" max="1546" width="10.7109375" style="254" customWidth="1"/>
    <col min="1547" max="1547" width="1.7109375" style="254" customWidth="1"/>
    <col min="1548" max="1548" width="10.7109375" style="254" customWidth="1"/>
    <col min="1549" max="1549" width="1.7109375" style="254" customWidth="1"/>
    <col min="1550" max="1550" width="10.7109375" style="254" customWidth="1"/>
    <col min="1551" max="1551" width="1.7109375" style="254" customWidth="1"/>
    <col min="1552" max="1552" width="10.7109375" style="254" customWidth="1"/>
    <col min="1553" max="1553" width="1.7109375" style="254" customWidth="1"/>
    <col min="1554" max="1554" width="0" style="254" hidden="1" customWidth="1"/>
    <col min="1555" max="1555" width="8.7109375" style="254" customWidth="1"/>
    <col min="1556" max="1556" width="0" style="254" hidden="1" customWidth="1"/>
    <col min="1557" max="1792" width="9.140625" style="254"/>
    <col min="1793" max="1794" width="3.28515625" style="254" customWidth="1"/>
    <col min="1795" max="1795" width="4.7109375" style="254" customWidth="1"/>
    <col min="1796" max="1796" width="4.28515625" style="254" customWidth="1"/>
    <col min="1797" max="1797" width="12.7109375" style="254" customWidth="1"/>
    <col min="1798" max="1798" width="2.7109375" style="254" customWidth="1"/>
    <col min="1799" max="1799" width="7.7109375" style="254" customWidth="1"/>
    <col min="1800" max="1800" width="5.85546875" style="254" customWidth="1"/>
    <col min="1801" max="1801" width="1.7109375" style="254" customWidth="1"/>
    <col min="1802" max="1802" width="10.7109375" style="254" customWidth="1"/>
    <col min="1803" max="1803" width="1.7109375" style="254" customWidth="1"/>
    <col min="1804" max="1804" width="10.7109375" style="254" customWidth="1"/>
    <col min="1805" max="1805" width="1.7109375" style="254" customWidth="1"/>
    <col min="1806" max="1806" width="10.7109375" style="254" customWidth="1"/>
    <col min="1807" max="1807" width="1.7109375" style="254" customWidth="1"/>
    <col min="1808" max="1808" width="10.7109375" style="254" customWidth="1"/>
    <col min="1809" max="1809" width="1.7109375" style="254" customWidth="1"/>
    <col min="1810" max="1810" width="0" style="254" hidden="1" customWidth="1"/>
    <col min="1811" max="1811" width="8.7109375" style="254" customWidth="1"/>
    <col min="1812" max="1812" width="0" style="254" hidden="1" customWidth="1"/>
    <col min="1813" max="2048" width="9.140625" style="254"/>
    <col min="2049" max="2050" width="3.28515625" style="254" customWidth="1"/>
    <col min="2051" max="2051" width="4.7109375" style="254" customWidth="1"/>
    <col min="2052" max="2052" width="4.28515625" style="254" customWidth="1"/>
    <col min="2053" max="2053" width="12.7109375" style="254" customWidth="1"/>
    <col min="2054" max="2054" width="2.7109375" style="254" customWidth="1"/>
    <col min="2055" max="2055" width="7.7109375" style="254" customWidth="1"/>
    <col min="2056" max="2056" width="5.85546875" style="254" customWidth="1"/>
    <col min="2057" max="2057" width="1.7109375" style="254" customWidth="1"/>
    <col min="2058" max="2058" width="10.7109375" style="254" customWidth="1"/>
    <col min="2059" max="2059" width="1.7109375" style="254" customWidth="1"/>
    <col min="2060" max="2060" width="10.7109375" style="254" customWidth="1"/>
    <col min="2061" max="2061" width="1.7109375" style="254" customWidth="1"/>
    <col min="2062" max="2062" width="10.7109375" style="254" customWidth="1"/>
    <col min="2063" max="2063" width="1.7109375" style="254" customWidth="1"/>
    <col min="2064" max="2064" width="10.7109375" style="254" customWidth="1"/>
    <col min="2065" max="2065" width="1.7109375" style="254" customWidth="1"/>
    <col min="2066" max="2066" width="0" style="254" hidden="1" customWidth="1"/>
    <col min="2067" max="2067" width="8.7109375" style="254" customWidth="1"/>
    <col min="2068" max="2068" width="0" style="254" hidden="1" customWidth="1"/>
    <col min="2069" max="2304" width="9.140625" style="254"/>
    <col min="2305" max="2306" width="3.28515625" style="254" customWidth="1"/>
    <col min="2307" max="2307" width="4.7109375" style="254" customWidth="1"/>
    <col min="2308" max="2308" width="4.28515625" style="254" customWidth="1"/>
    <col min="2309" max="2309" width="12.7109375" style="254" customWidth="1"/>
    <col min="2310" max="2310" width="2.7109375" style="254" customWidth="1"/>
    <col min="2311" max="2311" width="7.7109375" style="254" customWidth="1"/>
    <col min="2312" max="2312" width="5.85546875" style="254" customWidth="1"/>
    <col min="2313" max="2313" width="1.7109375" style="254" customWidth="1"/>
    <col min="2314" max="2314" width="10.7109375" style="254" customWidth="1"/>
    <col min="2315" max="2315" width="1.7109375" style="254" customWidth="1"/>
    <col min="2316" max="2316" width="10.7109375" style="254" customWidth="1"/>
    <col min="2317" max="2317" width="1.7109375" style="254" customWidth="1"/>
    <col min="2318" max="2318" width="10.7109375" style="254" customWidth="1"/>
    <col min="2319" max="2319" width="1.7109375" style="254" customWidth="1"/>
    <col min="2320" max="2320" width="10.7109375" style="254" customWidth="1"/>
    <col min="2321" max="2321" width="1.7109375" style="254" customWidth="1"/>
    <col min="2322" max="2322" width="0" style="254" hidden="1" customWidth="1"/>
    <col min="2323" max="2323" width="8.7109375" style="254" customWidth="1"/>
    <col min="2324" max="2324" width="0" style="254" hidden="1" customWidth="1"/>
    <col min="2325" max="2560" width="9.140625" style="254"/>
    <col min="2561" max="2562" width="3.28515625" style="254" customWidth="1"/>
    <col min="2563" max="2563" width="4.7109375" style="254" customWidth="1"/>
    <col min="2564" max="2564" width="4.28515625" style="254" customWidth="1"/>
    <col min="2565" max="2565" width="12.7109375" style="254" customWidth="1"/>
    <col min="2566" max="2566" width="2.7109375" style="254" customWidth="1"/>
    <col min="2567" max="2567" width="7.7109375" style="254" customWidth="1"/>
    <col min="2568" max="2568" width="5.85546875" style="254" customWidth="1"/>
    <col min="2569" max="2569" width="1.7109375" style="254" customWidth="1"/>
    <col min="2570" max="2570" width="10.7109375" style="254" customWidth="1"/>
    <col min="2571" max="2571" width="1.7109375" style="254" customWidth="1"/>
    <col min="2572" max="2572" width="10.7109375" style="254" customWidth="1"/>
    <col min="2573" max="2573" width="1.7109375" style="254" customWidth="1"/>
    <col min="2574" max="2574" width="10.7109375" style="254" customWidth="1"/>
    <col min="2575" max="2575" width="1.7109375" style="254" customWidth="1"/>
    <col min="2576" max="2576" width="10.7109375" style="254" customWidth="1"/>
    <col min="2577" max="2577" width="1.7109375" style="254" customWidth="1"/>
    <col min="2578" max="2578" width="0" style="254" hidden="1" customWidth="1"/>
    <col min="2579" max="2579" width="8.7109375" style="254" customWidth="1"/>
    <col min="2580" max="2580" width="0" style="254" hidden="1" customWidth="1"/>
    <col min="2581" max="2816" width="9.140625" style="254"/>
    <col min="2817" max="2818" width="3.28515625" style="254" customWidth="1"/>
    <col min="2819" max="2819" width="4.7109375" style="254" customWidth="1"/>
    <col min="2820" max="2820" width="4.28515625" style="254" customWidth="1"/>
    <col min="2821" max="2821" width="12.7109375" style="254" customWidth="1"/>
    <col min="2822" max="2822" width="2.7109375" style="254" customWidth="1"/>
    <col min="2823" max="2823" width="7.7109375" style="254" customWidth="1"/>
    <col min="2824" max="2824" width="5.85546875" style="254" customWidth="1"/>
    <col min="2825" max="2825" width="1.7109375" style="254" customWidth="1"/>
    <col min="2826" max="2826" width="10.7109375" style="254" customWidth="1"/>
    <col min="2827" max="2827" width="1.7109375" style="254" customWidth="1"/>
    <col min="2828" max="2828" width="10.7109375" style="254" customWidth="1"/>
    <col min="2829" max="2829" width="1.7109375" style="254" customWidth="1"/>
    <col min="2830" max="2830" width="10.7109375" style="254" customWidth="1"/>
    <col min="2831" max="2831" width="1.7109375" style="254" customWidth="1"/>
    <col min="2832" max="2832" width="10.7109375" style="254" customWidth="1"/>
    <col min="2833" max="2833" width="1.7109375" style="254" customWidth="1"/>
    <col min="2834" max="2834" width="0" style="254" hidden="1" customWidth="1"/>
    <col min="2835" max="2835" width="8.7109375" style="254" customWidth="1"/>
    <col min="2836" max="2836" width="0" style="254" hidden="1" customWidth="1"/>
    <col min="2837" max="3072" width="9.140625" style="254"/>
    <col min="3073" max="3074" width="3.28515625" style="254" customWidth="1"/>
    <col min="3075" max="3075" width="4.7109375" style="254" customWidth="1"/>
    <col min="3076" max="3076" width="4.28515625" style="254" customWidth="1"/>
    <col min="3077" max="3077" width="12.7109375" style="254" customWidth="1"/>
    <col min="3078" max="3078" width="2.7109375" style="254" customWidth="1"/>
    <col min="3079" max="3079" width="7.7109375" style="254" customWidth="1"/>
    <col min="3080" max="3080" width="5.85546875" style="254" customWidth="1"/>
    <col min="3081" max="3081" width="1.7109375" style="254" customWidth="1"/>
    <col min="3082" max="3082" width="10.7109375" style="254" customWidth="1"/>
    <col min="3083" max="3083" width="1.7109375" style="254" customWidth="1"/>
    <col min="3084" max="3084" width="10.7109375" style="254" customWidth="1"/>
    <col min="3085" max="3085" width="1.7109375" style="254" customWidth="1"/>
    <col min="3086" max="3086" width="10.7109375" style="254" customWidth="1"/>
    <col min="3087" max="3087" width="1.7109375" style="254" customWidth="1"/>
    <col min="3088" max="3088" width="10.7109375" style="254" customWidth="1"/>
    <col min="3089" max="3089" width="1.7109375" style="254" customWidth="1"/>
    <col min="3090" max="3090" width="0" style="254" hidden="1" customWidth="1"/>
    <col min="3091" max="3091" width="8.7109375" style="254" customWidth="1"/>
    <col min="3092" max="3092" width="0" style="254" hidden="1" customWidth="1"/>
    <col min="3093" max="3328" width="9.140625" style="254"/>
    <col min="3329" max="3330" width="3.28515625" style="254" customWidth="1"/>
    <col min="3331" max="3331" width="4.7109375" style="254" customWidth="1"/>
    <col min="3332" max="3332" width="4.28515625" style="254" customWidth="1"/>
    <col min="3333" max="3333" width="12.7109375" style="254" customWidth="1"/>
    <col min="3334" max="3334" width="2.7109375" style="254" customWidth="1"/>
    <col min="3335" max="3335" width="7.7109375" style="254" customWidth="1"/>
    <col min="3336" max="3336" width="5.85546875" style="254" customWidth="1"/>
    <col min="3337" max="3337" width="1.7109375" style="254" customWidth="1"/>
    <col min="3338" max="3338" width="10.7109375" style="254" customWidth="1"/>
    <col min="3339" max="3339" width="1.7109375" style="254" customWidth="1"/>
    <col min="3340" max="3340" width="10.7109375" style="254" customWidth="1"/>
    <col min="3341" max="3341" width="1.7109375" style="254" customWidth="1"/>
    <col min="3342" max="3342" width="10.7109375" style="254" customWidth="1"/>
    <col min="3343" max="3343" width="1.7109375" style="254" customWidth="1"/>
    <col min="3344" max="3344" width="10.7109375" style="254" customWidth="1"/>
    <col min="3345" max="3345" width="1.7109375" style="254" customWidth="1"/>
    <col min="3346" max="3346" width="0" style="254" hidden="1" customWidth="1"/>
    <col min="3347" max="3347" width="8.7109375" style="254" customWidth="1"/>
    <col min="3348" max="3348" width="0" style="254" hidden="1" customWidth="1"/>
    <col min="3349" max="3584" width="9.140625" style="254"/>
    <col min="3585" max="3586" width="3.28515625" style="254" customWidth="1"/>
    <col min="3587" max="3587" width="4.7109375" style="254" customWidth="1"/>
    <col min="3588" max="3588" width="4.28515625" style="254" customWidth="1"/>
    <col min="3589" max="3589" width="12.7109375" style="254" customWidth="1"/>
    <col min="3590" max="3590" width="2.7109375" style="254" customWidth="1"/>
    <col min="3591" max="3591" width="7.7109375" style="254" customWidth="1"/>
    <col min="3592" max="3592" width="5.85546875" style="254" customWidth="1"/>
    <col min="3593" max="3593" width="1.7109375" style="254" customWidth="1"/>
    <col min="3594" max="3594" width="10.7109375" style="254" customWidth="1"/>
    <col min="3595" max="3595" width="1.7109375" style="254" customWidth="1"/>
    <col min="3596" max="3596" width="10.7109375" style="254" customWidth="1"/>
    <col min="3597" max="3597" width="1.7109375" style="254" customWidth="1"/>
    <col min="3598" max="3598" width="10.7109375" style="254" customWidth="1"/>
    <col min="3599" max="3599" width="1.7109375" style="254" customWidth="1"/>
    <col min="3600" max="3600" width="10.7109375" style="254" customWidth="1"/>
    <col min="3601" max="3601" width="1.7109375" style="254" customWidth="1"/>
    <col min="3602" max="3602" width="0" style="254" hidden="1" customWidth="1"/>
    <col min="3603" max="3603" width="8.7109375" style="254" customWidth="1"/>
    <col min="3604" max="3604" width="0" style="254" hidden="1" customWidth="1"/>
    <col min="3605" max="3840" width="9.140625" style="254"/>
    <col min="3841" max="3842" width="3.28515625" style="254" customWidth="1"/>
    <col min="3843" max="3843" width="4.7109375" style="254" customWidth="1"/>
    <col min="3844" max="3844" width="4.28515625" style="254" customWidth="1"/>
    <col min="3845" max="3845" width="12.7109375" style="254" customWidth="1"/>
    <col min="3846" max="3846" width="2.7109375" style="254" customWidth="1"/>
    <col min="3847" max="3847" width="7.7109375" style="254" customWidth="1"/>
    <col min="3848" max="3848" width="5.85546875" style="254" customWidth="1"/>
    <col min="3849" max="3849" width="1.7109375" style="254" customWidth="1"/>
    <col min="3850" max="3850" width="10.7109375" style="254" customWidth="1"/>
    <col min="3851" max="3851" width="1.7109375" style="254" customWidth="1"/>
    <col min="3852" max="3852" width="10.7109375" style="254" customWidth="1"/>
    <col min="3853" max="3853" width="1.7109375" style="254" customWidth="1"/>
    <col min="3854" max="3854" width="10.7109375" style="254" customWidth="1"/>
    <col min="3855" max="3855" width="1.7109375" style="254" customWidth="1"/>
    <col min="3856" max="3856" width="10.7109375" style="254" customWidth="1"/>
    <col min="3857" max="3857" width="1.7109375" style="254" customWidth="1"/>
    <col min="3858" max="3858" width="0" style="254" hidden="1" customWidth="1"/>
    <col min="3859" max="3859" width="8.7109375" style="254" customWidth="1"/>
    <col min="3860" max="3860" width="0" style="254" hidden="1" customWidth="1"/>
    <col min="3861" max="4096" width="9.140625" style="254"/>
    <col min="4097" max="4098" width="3.28515625" style="254" customWidth="1"/>
    <col min="4099" max="4099" width="4.7109375" style="254" customWidth="1"/>
    <col min="4100" max="4100" width="4.28515625" style="254" customWidth="1"/>
    <col min="4101" max="4101" width="12.7109375" style="254" customWidth="1"/>
    <col min="4102" max="4102" width="2.7109375" style="254" customWidth="1"/>
    <col min="4103" max="4103" width="7.7109375" style="254" customWidth="1"/>
    <col min="4104" max="4104" width="5.85546875" style="254" customWidth="1"/>
    <col min="4105" max="4105" width="1.7109375" style="254" customWidth="1"/>
    <col min="4106" max="4106" width="10.7109375" style="254" customWidth="1"/>
    <col min="4107" max="4107" width="1.7109375" style="254" customWidth="1"/>
    <col min="4108" max="4108" width="10.7109375" style="254" customWidth="1"/>
    <col min="4109" max="4109" width="1.7109375" style="254" customWidth="1"/>
    <col min="4110" max="4110" width="10.7109375" style="254" customWidth="1"/>
    <col min="4111" max="4111" width="1.7109375" style="254" customWidth="1"/>
    <col min="4112" max="4112" width="10.7109375" style="254" customWidth="1"/>
    <col min="4113" max="4113" width="1.7109375" style="254" customWidth="1"/>
    <col min="4114" max="4114" width="0" style="254" hidden="1" customWidth="1"/>
    <col min="4115" max="4115" width="8.7109375" style="254" customWidth="1"/>
    <col min="4116" max="4116" width="0" style="254" hidden="1" customWidth="1"/>
    <col min="4117" max="4352" width="9.140625" style="254"/>
    <col min="4353" max="4354" width="3.28515625" style="254" customWidth="1"/>
    <col min="4355" max="4355" width="4.7109375" style="254" customWidth="1"/>
    <col min="4356" max="4356" width="4.28515625" style="254" customWidth="1"/>
    <col min="4357" max="4357" width="12.7109375" style="254" customWidth="1"/>
    <col min="4358" max="4358" width="2.7109375" style="254" customWidth="1"/>
    <col min="4359" max="4359" width="7.7109375" style="254" customWidth="1"/>
    <col min="4360" max="4360" width="5.85546875" style="254" customWidth="1"/>
    <col min="4361" max="4361" width="1.7109375" style="254" customWidth="1"/>
    <col min="4362" max="4362" width="10.7109375" style="254" customWidth="1"/>
    <col min="4363" max="4363" width="1.7109375" style="254" customWidth="1"/>
    <col min="4364" max="4364" width="10.7109375" style="254" customWidth="1"/>
    <col min="4365" max="4365" width="1.7109375" style="254" customWidth="1"/>
    <col min="4366" max="4366" width="10.7109375" style="254" customWidth="1"/>
    <col min="4367" max="4367" width="1.7109375" style="254" customWidth="1"/>
    <col min="4368" max="4368" width="10.7109375" style="254" customWidth="1"/>
    <col min="4369" max="4369" width="1.7109375" style="254" customWidth="1"/>
    <col min="4370" max="4370" width="0" style="254" hidden="1" customWidth="1"/>
    <col min="4371" max="4371" width="8.7109375" style="254" customWidth="1"/>
    <col min="4372" max="4372" width="0" style="254" hidden="1" customWidth="1"/>
    <col min="4373" max="4608" width="9.140625" style="254"/>
    <col min="4609" max="4610" width="3.28515625" style="254" customWidth="1"/>
    <col min="4611" max="4611" width="4.7109375" style="254" customWidth="1"/>
    <col min="4612" max="4612" width="4.28515625" style="254" customWidth="1"/>
    <col min="4613" max="4613" width="12.7109375" style="254" customWidth="1"/>
    <col min="4614" max="4614" width="2.7109375" style="254" customWidth="1"/>
    <col min="4615" max="4615" width="7.7109375" style="254" customWidth="1"/>
    <col min="4616" max="4616" width="5.85546875" style="254" customWidth="1"/>
    <col min="4617" max="4617" width="1.7109375" style="254" customWidth="1"/>
    <col min="4618" max="4618" width="10.7109375" style="254" customWidth="1"/>
    <col min="4619" max="4619" width="1.7109375" style="254" customWidth="1"/>
    <col min="4620" max="4620" width="10.7109375" style="254" customWidth="1"/>
    <col min="4621" max="4621" width="1.7109375" style="254" customWidth="1"/>
    <col min="4622" max="4622" width="10.7109375" style="254" customWidth="1"/>
    <col min="4623" max="4623" width="1.7109375" style="254" customWidth="1"/>
    <col min="4624" max="4624" width="10.7109375" style="254" customWidth="1"/>
    <col min="4625" max="4625" width="1.7109375" style="254" customWidth="1"/>
    <col min="4626" max="4626" width="0" style="254" hidden="1" customWidth="1"/>
    <col min="4627" max="4627" width="8.7109375" style="254" customWidth="1"/>
    <col min="4628" max="4628" width="0" style="254" hidden="1" customWidth="1"/>
    <col min="4629" max="4864" width="9.140625" style="254"/>
    <col min="4865" max="4866" width="3.28515625" style="254" customWidth="1"/>
    <col min="4867" max="4867" width="4.7109375" style="254" customWidth="1"/>
    <col min="4868" max="4868" width="4.28515625" style="254" customWidth="1"/>
    <col min="4869" max="4869" width="12.7109375" style="254" customWidth="1"/>
    <col min="4870" max="4870" width="2.7109375" style="254" customWidth="1"/>
    <col min="4871" max="4871" width="7.7109375" style="254" customWidth="1"/>
    <col min="4872" max="4872" width="5.85546875" style="254" customWidth="1"/>
    <col min="4873" max="4873" width="1.7109375" style="254" customWidth="1"/>
    <col min="4874" max="4874" width="10.7109375" style="254" customWidth="1"/>
    <col min="4875" max="4875" width="1.7109375" style="254" customWidth="1"/>
    <col min="4876" max="4876" width="10.7109375" style="254" customWidth="1"/>
    <col min="4877" max="4877" width="1.7109375" style="254" customWidth="1"/>
    <col min="4878" max="4878" width="10.7109375" style="254" customWidth="1"/>
    <col min="4879" max="4879" width="1.7109375" style="254" customWidth="1"/>
    <col min="4880" max="4880" width="10.7109375" style="254" customWidth="1"/>
    <col min="4881" max="4881" width="1.7109375" style="254" customWidth="1"/>
    <col min="4882" max="4882" width="0" style="254" hidden="1" customWidth="1"/>
    <col min="4883" max="4883" width="8.7109375" style="254" customWidth="1"/>
    <col min="4884" max="4884" width="0" style="254" hidden="1" customWidth="1"/>
    <col min="4885" max="5120" width="9.140625" style="254"/>
    <col min="5121" max="5122" width="3.28515625" style="254" customWidth="1"/>
    <col min="5123" max="5123" width="4.7109375" style="254" customWidth="1"/>
    <col min="5124" max="5124" width="4.28515625" style="254" customWidth="1"/>
    <col min="5125" max="5125" width="12.7109375" style="254" customWidth="1"/>
    <col min="5126" max="5126" width="2.7109375" style="254" customWidth="1"/>
    <col min="5127" max="5127" width="7.7109375" style="254" customWidth="1"/>
    <col min="5128" max="5128" width="5.85546875" style="254" customWidth="1"/>
    <col min="5129" max="5129" width="1.7109375" style="254" customWidth="1"/>
    <col min="5130" max="5130" width="10.7109375" style="254" customWidth="1"/>
    <col min="5131" max="5131" width="1.7109375" style="254" customWidth="1"/>
    <col min="5132" max="5132" width="10.7109375" style="254" customWidth="1"/>
    <col min="5133" max="5133" width="1.7109375" style="254" customWidth="1"/>
    <col min="5134" max="5134" width="10.7109375" style="254" customWidth="1"/>
    <col min="5135" max="5135" width="1.7109375" style="254" customWidth="1"/>
    <col min="5136" max="5136" width="10.7109375" style="254" customWidth="1"/>
    <col min="5137" max="5137" width="1.7109375" style="254" customWidth="1"/>
    <col min="5138" max="5138" width="0" style="254" hidden="1" customWidth="1"/>
    <col min="5139" max="5139" width="8.7109375" style="254" customWidth="1"/>
    <col min="5140" max="5140" width="0" style="254" hidden="1" customWidth="1"/>
    <col min="5141" max="5376" width="9.140625" style="254"/>
    <col min="5377" max="5378" width="3.28515625" style="254" customWidth="1"/>
    <col min="5379" max="5379" width="4.7109375" style="254" customWidth="1"/>
    <col min="5380" max="5380" width="4.28515625" style="254" customWidth="1"/>
    <col min="5381" max="5381" width="12.7109375" style="254" customWidth="1"/>
    <col min="5382" max="5382" width="2.7109375" style="254" customWidth="1"/>
    <col min="5383" max="5383" width="7.7109375" style="254" customWidth="1"/>
    <col min="5384" max="5384" width="5.85546875" style="254" customWidth="1"/>
    <col min="5385" max="5385" width="1.7109375" style="254" customWidth="1"/>
    <col min="5386" max="5386" width="10.7109375" style="254" customWidth="1"/>
    <col min="5387" max="5387" width="1.7109375" style="254" customWidth="1"/>
    <col min="5388" max="5388" width="10.7109375" style="254" customWidth="1"/>
    <col min="5389" max="5389" width="1.7109375" style="254" customWidth="1"/>
    <col min="5390" max="5390" width="10.7109375" style="254" customWidth="1"/>
    <col min="5391" max="5391" width="1.7109375" style="254" customWidth="1"/>
    <col min="5392" max="5392" width="10.7109375" style="254" customWidth="1"/>
    <col min="5393" max="5393" width="1.7109375" style="254" customWidth="1"/>
    <col min="5394" max="5394" width="0" style="254" hidden="1" customWidth="1"/>
    <col min="5395" max="5395" width="8.7109375" style="254" customWidth="1"/>
    <col min="5396" max="5396" width="0" style="254" hidden="1" customWidth="1"/>
    <col min="5397" max="5632" width="9.140625" style="254"/>
    <col min="5633" max="5634" width="3.28515625" style="254" customWidth="1"/>
    <col min="5635" max="5635" width="4.7109375" style="254" customWidth="1"/>
    <col min="5636" max="5636" width="4.28515625" style="254" customWidth="1"/>
    <col min="5637" max="5637" width="12.7109375" style="254" customWidth="1"/>
    <col min="5638" max="5638" width="2.7109375" style="254" customWidth="1"/>
    <col min="5639" max="5639" width="7.7109375" style="254" customWidth="1"/>
    <col min="5640" max="5640" width="5.85546875" style="254" customWidth="1"/>
    <col min="5641" max="5641" width="1.7109375" style="254" customWidth="1"/>
    <col min="5642" max="5642" width="10.7109375" style="254" customWidth="1"/>
    <col min="5643" max="5643" width="1.7109375" style="254" customWidth="1"/>
    <col min="5644" max="5644" width="10.7109375" style="254" customWidth="1"/>
    <col min="5645" max="5645" width="1.7109375" style="254" customWidth="1"/>
    <col min="5646" max="5646" width="10.7109375" style="254" customWidth="1"/>
    <col min="5647" max="5647" width="1.7109375" style="254" customWidth="1"/>
    <col min="5648" max="5648" width="10.7109375" style="254" customWidth="1"/>
    <col min="5649" max="5649" width="1.7109375" style="254" customWidth="1"/>
    <col min="5650" max="5650" width="0" style="254" hidden="1" customWidth="1"/>
    <col min="5651" max="5651" width="8.7109375" style="254" customWidth="1"/>
    <col min="5652" max="5652" width="0" style="254" hidden="1" customWidth="1"/>
    <col min="5653" max="5888" width="9.140625" style="254"/>
    <col min="5889" max="5890" width="3.28515625" style="254" customWidth="1"/>
    <col min="5891" max="5891" width="4.7109375" style="254" customWidth="1"/>
    <col min="5892" max="5892" width="4.28515625" style="254" customWidth="1"/>
    <col min="5893" max="5893" width="12.7109375" style="254" customWidth="1"/>
    <col min="5894" max="5894" width="2.7109375" style="254" customWidth="1"/>
    <col min="5895" max="5895" width="7.7109375" style="254" customWidth="1"/>
    <col min="5896" max="5896" width="5.85546875" style="254" customWidth="1"/>
    <col min="5897" max="5897" width="1.7109375" style="254" customWidth="1"/>
    <col min="5898" max="5898" width="10.7109375" style="254" customWidth="1"/>
    <col min="5899" max="5899" width="1.7109375" style="254" customWidth="1"/>
    <col min="5900" max="5900" width="10.7109375" style="254" customWidth="1"/>
    <col min="5901" max="5901" width="1.7109375" style="254" customWidth="1"/>
    <col min="5902" max="5902" width="10.7109375" style="254" customWidth="1"/>
    <col min="5903" max="5903" width="1.7109375" style="254" customWidth="1"/>
    <col min="5904" max="5904" width="10.7109375" style="254" customWidth="1"/>
    <col min="5905" max="5905" width="1.7109375" style="254" customWidth="1"/>
    <col min="5906" max="5906" width="0" style="254" hidden="1" customWidth="1"/>
    <col min="5907" max="5907" width="8.7109375" style="254" customWidth="1"/>
    <col min="5908" max="5908" width="0" style="254" hidden="1" customWidth="1"/>
    <col min="5909" max="6144" width="9.140625" style="254"/>
    <col min="6145" max="6146" width="3.28515625" style="254" customWidth="1"/>
    <col min="6147" max="6147" width="4.7109375" style="254" customWidth="1"/>
    <col min="6148" max="6148" width="4.28515625" style="254" customWidth="1"/>
    <col min="6149" max="6149" width="12.7109375" style="254" customWidth="1"/>
    <col min="6150" max="6150" width="2.7109375" style="254" customWidth="1"/>
    <col min="6151" max="6151" width="7.7109375" style="254" customWidth="1"/>
    <col min="6152" max="6152" width="5.85546875" style="254" customWidth="1"/>
    <col min="6153" max="6153" width="1.7109375" style="254" customWidth="1"/>
    <col min="6154" max="6154" width="10.7109375" style="254" customWidth="1"/>
    <col min="6155" max="6155" width="1.7109375" style="254" customWidth="1"/>
    <col min="6156" max="6156" width="10.7109375" style="254" customWidth="1"/>
    <col min="6157" max="6157" width="1.7109375" style="254" customWidth="1"/>
    <col min="6158" max="6158" width="10.7109375" style="254" customWidth="1"/>
    <col min="6159" max="6159" width="1.7109375" style="254" customWidth="1"/>
    <col min="6160" max="6160" width="10.7109375" style="254" customWidth="1"/>
    <col min="6161" max="6161" width="1.7109375" style="254" customWidth="1"/>
    <col min="6162" max="6162" width="0" style="254" hidden="1" customWidth="1"/>
    <col min="6163" max="6163" width="8.7109375" style="254" customWidth="1"/>
    <col min="6164" max="6164" width="0" style="254" hidden="1" customWidth="1"/>
    <col min="6165" max="6400" width="9.140625" style="254"/>
    <col min="6401" max="6402" width="3.28515625" style="254" customWidth="1"/>
    <col min="6403" max="6403" width="4.7109375" style="254" customWidth="1"/>
    <col min="6404" max="6404" width="4.28515625" style="254" customWidth="1"/>
    <col min="6405" max="6405" width="12.7109375" style="254" customWidth="1"/>
    <col min="6406" max="6406" width="2.7109375" style="254" customWidth="1"/>
    <col min="6407" max="6407" width="7.7109375" style="254" customWidth="1"/>
    <col min="6408" max="6408" width="5.85546875" style="254" customWidth="1"/>
    <col min="6409" max="6409" width="1.7109375" style="254" customWidth="1"/>
    <col min="6410" max="6410" width="10.7109375" style="254" customWidth="1"/>
    <col min="6411" max="6411" width="1.7109375" style="254" customWidth="1"/>
    <col min="6412" max="6412" width="10.7109375" style="254" customWidth="1"/>
    <col min="6413" max="6413" width="1.7109375" style="254" customWidth="1"/>
    <col min="6414" max="6414" width="10.7109375" style="254" customWidth="1"/>
    <col min="6415" max="6415" width="1.7109375" style="254" customWidth="1"/>
    <col min="6416" max="6416" width="10.7109375" style="254" customWidth="1"/>
    <col min="6417" max="6417" width="1.7109375" style="254" customWidth="1"/>
    <col min="6418" max="6418" width="0" style="254" hidden="1" customWidth="1"/>
    <col min="6419" max="6419" width="8.7109375" style="254" customWidth="1"/>
    <col min="6420" max="6420" width="0" style="254" hidden="1" customWidth="1"/>
    <col min="6421" max="6656" width="9.140625" style="254"/>
    <col min="6657" max="6658" width="3.28515625" style="254" customWidth="1"/>
    <col min="6659" max="6659" width="4.7109375" style="254" customWidth="1"/>
    <col min="6660" max="6660" width="4.28515625" style="254" customWidth="1"/>
    <col min="6661" max="6661" width="12.7109375" style="254" customWidth="1"/>
    <col min="6662" max="6662" width="2.7109375" style="254" customWidth="1"/>
    <col min="6663" max="6663" width="7.7109375" style="254" customWidth="1"/>
    <col min="6664" max="6664" width="5.85546875" style="254" customWidth="1"/>
    <col min="6665" max="6665" width="1.7109375" style="254" customWidth="1"/>
    <col min="6666" max="6666" width="10.7109375" style="254" customWidth="1"/>
    <col min="6667" max="6667" width="1.7109375" style="254" customWidth="1"/>
    <col min="6668" max="6668" width="10.7109375" style="254" customWidth="1"/>
    <col min="6669" max="6669" width="1.7109375" style="254" customWidth="1"/>
    <col min="6670" max="6670" width="10.7109375" style="254" customWidth="1"/>
    <col min="6671" max="6671" width="1.7109375" style="254" customWidth="1"/>
    <col min="6672" max="6672" width="10.7109375" style="254" customWidth="1"/>
    <col min="6673" max="6673" width="1.7109375" style="254" customWidth="1"/>
    <col min="6674" max="6674" width="0" style="254" hidden="1" customWidth="1"/>
    <col min="6675" max="6675" width="8.7109375" style="254" customWidth="1"/>
    <col min="6676" max="6676" width="0" style="254" hidden="1" customWidth="1"/>
    <col min="6677" max="6912" width="9.140625" style="254"/>
    <col min="6913" max="6914" width="3.28515625" style="254" customWidth="1"/>
    <col min="6915" max="6915" width="4.7109375" style="254" customWidth="1"/>
    <col min="6916" max="6916" width="4.28515625" style="254" customWidth="1"/>
    <col min="6917" max="6917" width="12.7109375" style="254" customWidth="1"/>
    <col min="6918" max="6918" width="2.7109375" style="254" customWidth="1"/>
    <col min="6919" max="6919" width="7.7109375" style="254" customWidth="1"/>
    <col min="6920" max="6920" width="5.85546875" style="254" customWidth="1"/>
    <col min="6921" max="6921" width="1.7109375" style="254" customWidth="1"/>
    <col min="6922" max="6922" width="10.7109375" style="254" customWidth="1"/>
    <col min="6923" max="6923" width="1.7109375" style="254" customWidth="1"/>
    <col min="6924" max="6924" width="10.7109375" style="254" customWidth="1"/>
    <col min="6925" max="6925" width="1.7109375" style="254" customWidth="1"/>
    <col min="6926" max="6926" width="10.7109375" style="254" customWidth="1"/>
    <col min="6927" max="6927" width="1.7109375" style="254" customWidth="1"/>
    <col min="6928" max="6928" width="10.7109375" style="254" customWidth="1"/>
    <col min="6929" max="6929" width="1.7109375" style="254" customWidth="1"/>
    <col min="6930" max="6930" width="0" style="254" hidden="1" customWidth="1"/>
    <col min="6931" max="6931" width="8.7109375" style="254" customWidth="1"/>
    <col min="6932" max="6932" width="0" style="254" hidden="1" customWidth="1"/>
    <col min="6933" max="7168" width="9.140625" style="254"/>
    <col min="7169" max="7170" width="3.28515625" style="254" customWidth="1"/>
    <col min="7171" max="7171" width="4.7109375" style="254" customWidth="1"/>
    <col min="7172" max="7172" width="4.28515625" style="254" customWidth="1"/>
    <col min="7173" max="7173" width="12.7109375" style="254" customWidth="1"/>
    <col min="7174" max="7174" width="2.7109375" style="254" customWidth="1"/>
    <col min="7175" max="7175" width="7.7109375" style="254" customWidth="1"/>
    <col min="7176" max="7176" width="5.85546875" style="254" customWidth="1"/>
    <col min="7177" max="7177" width="1.7109375" style="254" customWidth="1"/>
    <col min="7178" max="7178" width="10.7109375" style="254" customWidth="1"/>
    <col min="7179" max="7179" width="1.7109375" style="254" customWidth="1"/>
    <col min="7180" max="7180" width="10.7109375" style="254" customWidth="1"/>
    <col min="7181" max="7181" width="1.7109375" style="254" customWidth="1"/>
    <col min="7182" max="7182" width="10.7109375" style="254" customWidth="1"/>
    <col min="7183" max="7183" width="1.7109375" style="254" customWidth="1"/>
    <col min="7184" max="7184" width="10.7109375" style="254" customWidth="1"/>
    <col min="7185" max="7185" width="1.7109375" style="254" customWidth="1"/>
    <col min="7186" max="7186" width="0" style="254" hidden="1" customWidth="1"/>
    <col min="7187" max="7187" width="8.7109375" style="254" customWidth="1"/>
    <col min="7188" max="7188" width="0" style="254" hidden="1" customWidth="1"/>
    <col min="7189" max="7424" width="9.140625" style="254"/>
    <col min="7425" max="7426" width="3.28515625" style="254" customWidth="1"/>
    <col min="7427" max="7427" width="4.7109375" style="254" customWidth="1"/>
    <col min="7428" max="7428" width="4.28515625" style="254" customWidth="1"/>
    <col min="7429" max="7429" width="12.7109375" style="254" customWidth="1"/>
    <col min="7430" max="7430" width="2.7109375" style="254" customWidth="1"/>
    <col min="7431" max="7431" width="7.7109375" style="254" customWidth="1"/>
    <col min="7432" max="7432" width="5.85546875" style="254" customWidth="1"/>
    <col min="7433" max="7433" width="1.7109375" style="254" customWidth="1"/>
    <col min="7434" max="7434" width="10.7109375" style="254" customWidth="1"/>
    <col min="7435" max="7435" width="1.7109375" style="254" customWidth="1"/>
    <col min="7436" max="7436" width="10.7109375" style="254" customWidth="1"/>
    <col min="7437" max="7437" width="1.7109375" style="254" customWidth="1"/>
    <col min="7438" max="7438" width="10.7109375" style="254" customWidth="1"/>
    <col min="7439" max="7439" width="1.7109375" style="254" customWidth="1"/>
    <col min="7440" max="7440" width="10.7109375" style="254" customWidth="1"/>
    <col min="7441" max="7441" width="1.7109375" style="254" customWidth="1"/>
    <col min="7442" max="7442" width="0" style="254" hidden="1" customWidth="1"/>
    <col min="7443" max="7443" width="8.7109375" style="254" customWidth="1"/>
    <col min="7444" max="7444" width="0" style="254" hidden="1" customWidth="1"/>
    <col min="7445" max="7680" width="9.140625" style="254"/>
    <col min="7681" max="7682" width="3.28515625" style="254" customWidth="1"/>
    <col min="7683" max="7683" width="4.7109375" style="254" customWidth="1"/>
    <col min="7684" max="7684" width="4.28515625" style="254" customWidth="1"/>
    <col min="7685" max="7685" width="12.7109375" style="254" customWidth="1"/>
    <col min="7686" max="7686" width="2.7109375" style="254" customWidth="1"/>
    <col min="7687" max="7687" width="7.7109375" style="254" customWidth="1"/>
    <col min="7688" max="7688" width="5.85546875" style="254" customWidth="1"/>
    <col min="7689" max="7689" width="1.7109375" style="254" customWidth="1"/>
    <col min="7690" max="7690" width="10.7109375" style="254" customWidth="1"/>
    <col min="7691" max="7691" width="1.7109375" style="254" customWidth="1"/>
    <col min="7692" max="7692" width="10.7109375" style="254" customWidth="1"/>
    <col min="7693" max="7693" width="1.7109375" style="254" customWidth="1"/>
    <col min="7694" max="7694" width="10.7109375" style="254" customWidth="1"/>
    <col min="7695" max="7695" width="1.7109375" style="254" customWidth="1"/>
    <col min="7696" max="7696" width="10.7109375" style="254" customWidth="1"/>
    <col min="7697" max="7697" width="1.7109375" style="254" customWidth="1"/>
    <col min="7698" max="7698" width="0" style="254" hidden="1" customWidth="1"/>
    <col min="7699" max="7699" width="8.7109375" style="254" customWidth="1"/>
    <col min="7700" max="7700" width="0" style="254" hidden="1" customWidth="1"/>
    <col min="7701" max="7936" width="9.140625" style="254"/>
    <col min="7937" max="7938" width="3.28515625" style="254" customWidth="1"/>
    <col min="7939" max="7939" width="4.7109375" style="254" customWidth="1"/>
    <col min="7940" max="7940" width="4.28515625" style="254" customWidth="1"/>
    <col min="7941" max="7941" width="12.7109375" style="254" customWidth="1"/>
    <col min="7942" max="7942" width="2.7109375" style="254" customWidth="1"/>
    <col min="7943" max="7943" width="7.7109375" style="254" customWidth="1"/>
    <col min="7944" max="7944" width="5.85546875" style="254" customWidth="1"/>
    <col min="7945" max="7945" width="1.7109375" style="254" customWidth="1"/>
    <col min="7946" max="7946" width="10.7109375" style="254" customWidth="1"/>
    <col min="7947" max="7947" width="1.7109375" style="254" customWidth="1"/>
    <col min="7948" max="7948" width="10.7109375" style="254" customWidth="1"/>
    <col min="7949" max="7949" width="1.7109375" style="254" customWidth="1"/>
    <col min="7950" max="7950" width="10.7109375" style="254" customWidth="1"/>
    <col min="7951" max="7951" width="1.7109375" style="254" customWidth="1"/>
    <col min="7952" max="7952" width="10.7109375" style="254" customWidth="1"/>
    <col min="7953" max="7953" width="1.7109375" style="254" customWidth="1"/>
    <col min="7954" max="7954" width="0" style="254" hidden="1" customWidth="1"/>
    <col min="7955" max="7955" width="8.7109375" style="254" customWidth="1"/>
    <col min="7956" max="7956" width="0" style="254" hidden="1" customWidth="1"/>
    <col min="7957" max="8192" width="9.140625" style="254"/>
    <col min="8193" max="8194" width="3.28515625" style="254" customWidth="1"/>
    <col min="8195" max="8195" width="4.7109375" style="254" customWidth="1"/>
    <col min="8196" max="8196" width="4.28515625" style="254" customWidth="1"/>
    <col min="8197" max="8197" width="12.7109375" style="254" customWidth="1"/>
    <col min="8198" max="8198" width="2.7109375" style="254" customWidth="1"/>
    <col min="8199" max="8199" width="7.7109375" style="254" customWidth="1"/>
    <col min="8200" max="8200" width="5.85546875" style="254" customWidth="1"/>
    <col min="8201" max="8201" width="1.7109375" style="254" customWidth="1"/>
    <col min="8202" max="8202" width="10.7109375" style="254" customWidth="1"/>
    <col min="8203" max="8203" width="1.7109375" style="254" customWidth="1"/>
    <col min="8204" max="8204" width="10.7109375" style="254" customWidth="1"/>
    <col min="8205" max="8205" width="1.7109375" style="254" customWidth="1"/>
    <col min="8206" max="8206" width="10.7109375" style="254" customWidth="1"/>
    <col min="8207" max="8207" width="1.7109375" style="254" customWidth="1"/>
    <col min="8208" max="8208" width="10.7109375" style="254" customWidth="1"/>
    <col min="8209" max="8209" width="1.7109375" style="254" customWidth="1"/>
    <col min="8210" max="8210" width="0" style="254" hidden="1" customWidth="1"/>
    <col min="8211" max="8211" width="8.7109375" style="254" customWidth="1"/>
    <col min="8212" max="8212" width="0" style="254" hidden="1" customWidth="1"/>
    <col min="8213" max="8448" width="9.140625" style="254"/>
    <col min="8449" max="8450" width="3.28515625" style="254" customWidth="1"/>
    <col min="8451" max="8451" width="4.7109375" style="254" customWidth="1"/>
    <col min="8452" max="8452" width="4.28515625" style="254" customWidth="1"/>
    <col min="8453" max="8453" width="12.7109375" style="254" customWidth="1"/>
    <col min="8454" max="8454" width="2.7109375" style="254" customWidth="1"/>
    <col min="8455" max="8455" width="7.7109375" style="254" customWidth="1"/>
    <col min="8456" max="8456" width="5.85546875" style="254" customWidth="1"/>
    <col min="8457" max="8457" width="1.7109375" style="254" customWidth="1"/>
    <col min="8458" max="8458" width="10.7109375" style="254" customWidth="1"/>
    <col min="8459" max="8459" width="1.7109375" style="254" customWidth="1"/>
    <col min="8460" max="8460" width="10.7109375" style="254" customWidth="1"/>
    <col min="8461" max="8461" width="1.7109375" style="254" customWidth="1"/>
    <col min="8462" max="8462" width="10.7109375" style="254" customWidth="1"/>
    <col min="8463" max="8463" width="1.7109375" style="254" customWidth="1"/>
    <col min="8464" max="8464" width="10.7109375" style="254" customWidth="1"/>
    <col min="8465" max="8465" width="1.7109375" style="254" customWidth="1"/>
    <col min="8466" max="8466" width="0" style="254" hidden="1" customWidth="1"/>
    <col min="8467" max="8467" width="8.7109375" style="254" customWidth="1"/>
    <col min="8468" max="8468" width="0" style="254" hidden="1" customWidth="1"/>
    <col min="8469" max="8704" width="9.140625" style="254"/>
    <col min="8705" max="8706" width="3.28515625" style="254" customWidth="1"/>
    <col min="8707" max="8707" width="4.7109375" style="254" customWidth="1"/>
    <col min="8708" max="8708" width="4.28515625" style="254" customWidth="1"/>
    <col min="8709" max="8709" width="12.7109375" style="254" customWidth="1"/>
    <col min="8710" max="8710" width="2.7109375" style="254" customWidth="1"/>
    <col min="8711" max="8711" width="7.7109375" style="254" customWidth="1"/>
    <col min="8712" max="8712" width="5.85546875" style="254" customWidth="1"/>
    <col min="8713" max="8713" width="1.7109375" style="254" customWidth="1"/>
    <col min="8714" max="8714" width="10.7109375" style="254" customWidth="1"/>
    <col min="8715" max="8715" width="1.7109375" style="254" customWidth="1"/>
    <col min="8716" max="8716" width="10.7109375" style="254" customWidth="1"/>
    <col min="8717" max="8717" width="1.7109375" style="254" customWidth="1"/>
    <col min="8718" max="8718" width="10.7109375" style="254" customWidth="1"/>
    <col min="8719" max="8719" width="1.7109375" style="254" customWidth="1"/>
    <col min="8720" max="8720" width="10.7109375" style="254" customWidth="1"/>
    <col min="8721" max="8721" width="1.7109375" style="254" customWidth="1"/>
    <col min="8722" max="8722" width="0" style="254" hidden="1" customWidth="1"/>
    <col min="8723" max="8723" width="8.7109375" style="254" customWidth="1"/>
    <col min="8724" max="8724" width="0" style="254" hidden="1" customWidth="1"/>
    <col min="8725" max="8960" width="9.140625" style="254"/>
    <col min="8961" max="8962" width="3.28515625" style="254" customWidth="1"/>
    <col min="8963" max="8963" width="4.7109375" style="254" customWidth="1"/>
    <col min="8964" max="8964" width="4.28515625" style="254" customWidth="1"/>
    <col min="8965" max="8965" width="12.7109375" style="254" customWidth="1"/>
    <col min="8966" max="8966" width="2.7109375" style="254" customWidth="1"/>
    <col min="8967" max="8967" width="7.7109375" style="254" customWidth="1"/>
    <col min="8968" max="8968" width="5.85546875" style="254" customWidth="1"/>
    <col min="8969" max="8969" width="1.7109375" style="254" customWidth="1"/>
    <col min="8970" max="8970" width="10.7109375" style="254" customWidth="1"/>
    <col min="8971" max="8971" width="1.7109375" style="254" customWidth="1"/>
    <col min="8972" max="8972" width="10.7109375" style="254" customWidth="1"/>
    <col min="8973" max="8973" width="1.7109375" style="254" customWidth="1"/>
    <col min="8974" max="8974" width="10.7109375" style="254" customWidth="1"/>
    <col min="8975" max="8975" width="1.7109375" style="254" customWidth="1"/>
    <col min="8976" max="8976" width="10.7109375" style="254" customWidth="1"/>
    <col min="8977" max="8977" width="1.7109375" style="254" customWidth="1"/>
    <col min="8978" max="8978" width="0" style="254" hidden="1" customWidth="1"/>
    <col min="8979" max="8979" width="8.7109375" style="254" customWidth="1"/>
    <col min="8980" max="8980" width="0" style="254" hidden="1" customWidth="1"/>
    <col min="8981" max="9216" width="9.140625" style="254"/>
    <col min="9217" max="9218" width="3.28515625" style="254" customWidth="1"/>
    <col min="9219" max="9219" width="4.7109375" style="254" customWidth="1"/>
    <col min="9220" max="9220" width="4.28515625" style="254" customWidth="1"/>
    <col min="9221" max="9221" width="12.7109375" style="254" customWidth="1"/>
    <col min="9222" max="9222" width="2.7109375" style="254" customWidth="1"/>
    <col min="9223" max="9223" width="7.7109375" style="254" customWidth="1"/>
    <col min="9224" max="9224" width="5.85546875" style="254" customWidth="1"/>
    <col min="9225" max="9225" width="1.7109375" style="254" customWidth="1"/>
    <col min="9226" max="9226" width="10.7109375" style="254" customWidth="1"/>
    <col min="9227" max="9227" width="1.7109375" style="254" customWidth="1"/>
    <col min="9228" max="9228" width="10.7109375" style="254" customWidth="1"/>
    <col min="9229" max="9229" width="1.7109375" style="254" customWidth="1"/>
    <col min="9230" max="9230" width="10.7109375" style="254" customWidth="1"/>
    <col min="9231" max="9231" width="1.7109375" style="254" customWidth="1"/>
    <col min="9232" max="9232" width="10.7109375" style="254" customWidth="1"/>
    <col min="9233" max="9233" width="1.7109375" style="254" customWidth="1"/>
    <col min="9234" max="9234" width="0" style="254" hidden="1" customWidth="1"/>
    <col min="9235" max="9235" width="8.7109375" style="254" customWidth="1"/>
    <col min="9236" max="9236" width="0" style="254" hidden="1" customWidth="1"/>
    <col min="9237" max="9472" width="9.140625" style="254"/>
    <col min="9473" max="9474" width="3.28515625" style="254" customWidth="1"/>
    <col min="9475" max="9475" width="4.7109375" style="254" customWidth="1"/>
    <col min="9476" max="9476" width="4.28515625" style="254" customWidth="1"/>
    <col min="9477" max="9477" width="12.7109375" style="254" customWidth="1"/>
    <col min="9478" max="9478" width="2.7109375" style="254" customWidth="1"/>
    <col min="9479" max="9479" width="7.7109375" style="254" customWidth="1"/>
    <col min="9480" max="9480" width="5.85546875" style="254" customWidth="1"/>
    <col min="9481" max="9481" width="1.7109375" style="254" customWidth="1"/>
    <col min="9482" max="9482" width="10.7109375" style="254" customWidth="1"/>
    <col min="9483" max="9483" width="1.7109375" style="254" customWidth="1"/>
    <col min="9484" max="9484" width="10.7109375" style="254" customWidth="1"/>
    <col min="9485" max="9485" width="1.7109375" style="254" customWidth="1"/>
    <col min="9486" max="9486" width="10.7109375" style="254" customWidth="1"/>
    <col min="9487" max="9487" width="1.7109375" style="254" customWidth="1"/>
    <col min="9488" max="9488" width="10.7109375" style="254" customWidth="1"/>
    <col min="9489" max="9489" width="1.7109375" style="254" customWidth="1"/>
    <col min="9490" max="9490" width="0" style="254" hidden="1" customWidth="1"/>
    <col min="9491" max="9491" width="8.7109375" style="254" customWidth="1"/>
    <col min="9492" max="9492" width="0" style="254" hidden="1" customWidth="1"/>
    <col min="9493" max="9728" width="9.140625" style="254"/>
    <col min="9729" max="9730" width="3.28515625" style="254" customWidth="1"/>
    <col min="9731" max="9731" width="4.7109375" style="254" customWidth="1"/>
    <col min="9732" max="9732" width="4.28515625" style="254" customWidth="1"/>
    <col min="9733" max="9733" width="12.7109375" style="254" customWidth="1"/>
    <col min="9734" max="9734" width="2.7109375" style="254" customWidth="1"/>
    <col min="9735" max="9735" width="7.7109375" style="254" customWidth="1"/>
    <col min="9736" max="9736" width="5.85546875" style="254" customWidth="1"/>
    <col min="9737" max="9737" width="1.7109375" style="254" customWidth="1"/>
    <col min="9738" max="9738" width="10.7109375" style="254" customWidth="1"/>
    <col min="9739" max="9739" width="1.7109375" style="254" customWidth="1"/>
    <col min="9740" max="9740" width="10.7109375" style="254" customWidth="1"/>
    <col min="9741" max="9741" width="1.7109375" style="254" customWidth="1"/>
    <col min="9742" max="9742" width="10.7109375" style="254" customWidth="1"/>
    <col min="9743" max="9743" width="1.7109375" style="254" customWidth="1"/>
    <col min="9744" max="9744" width="10.7109375" style="254" customWidth="1"/>
    <col min="9745" max="9745" width="1.7109375" style="254" customWidth="1"/>
    <col min="9746" max="9746" width="0" style="254" hidden="1" customWidth="1"/>
    <col min="9747" max="9747" width="8.7109375" style="254" customWidth="1"/>
    <col min="9748" max="9748" width="0" style="254" hidden="1" customWidth="1"/>
    <col min="9749" max="9984" width="9.140625" style="254"/>
    <col min="9985" max="9986" width="3.28515625" style="254" customWidth="1"/>
    <col min="9987" max="9987" width="4.7109375" style="254" customWidth="1"/>
    <col min="9988" max="9988" width="4.28515625" style="254" customWidth="1"/>
    <col min="9989" max="9989" width="12.7109375" style="254" customWidth="1"/>
    <col min="9990" max="9990" width="2.7109375" style="254" customWidth="1"/>
    <col min="9991" max="9991" width="7.7109375" style="254" customWidth="1"/>
    <col min="9992" max="9992" width="5.85546875" style="254" customWidth="1"/>
    <col min="9993" max="9993" width="1.7109375" style="254" customWidth="1"/>
    <col min="9994" max="9994" width="10.7109375" style="254" customWidth="1"/>
    <col min="9995" max="9995" width="1.7109375" style="254" customWidth="1"/>
    <col min="9996" max="9996" width="10.7109375" style="254" customWidth="1"/>
    <col min="9997" max="9997" width="1.7109375" style="254" customWidth="1"/>
    <col min="9998" max="9998" width="10.7109375" style="254" customWidth="1"/>
    <col min="9999" max="9999" width="1.7109375" style="254" customWidth="1"/>
    <col min="10000" max="10000" width="10.7109375" style="254" customWidth="1"/>
    <col min="10001" max="10001" width="1.7109375" style="254" customWidth="1"/>
    <col min="10002" max="10002" width="0" style="254" hidden="1" customWidth="1"/>
    <col min="10003" max="10003" width="8.7109375" style="254" customWidth="1"/>
    <col min="10004" max="10004" width="0" style="254" hidden="1" customWidth="1"/>
    <col min="10005" max="10240" width="9.140625" style="254"/>
    <col min="10241" max="10242" width="3.28515625" style="254" customWidth="1"/>
    <col min="10243" max="10243" width="4.7109375" style="254" customWidth="1"/>
    <col min="10244" max="10244" width="4.28515625" style="254" customWidth="1"/>
    <col min="10245" max="10245" width="12.7109375" style="254" customWidth="1"/>
    <col min="10246" max="10246" width="2.7109375" style="254" customWidth="1"/>
    <col min="10247" max="10247" width="7.7109375" style="254" customWidth="1"/>
    <col min="10248" max="10248" width="5.85546875" style="254" customWidth="1"/>
    <col min="10249" max="10249" width="1.7109375" style="254" customWidth="1"/>
    <col min="10250" max="10250" width="10.7109375" style="254" customWidth="1"/>
    <col min="10251" max="10251" width="1.7109375" style="254" customWidth="1"/>
    <col min="10252" max="10252" width="10.7109375" style="254" customWidth="1"/>
    <col min="10253" max="10253" width="1.7109375" style="254" customWidth="1"/>
    <col min="10254" max="10254" width="10.7109375" style="254" customWidth="1"/>
    <col min="10255" max="10255" width="1.7109375" style="254" customWidth="1"/>
    <col min="10256" max="10256" width="10.7109375" style="254" customWidth="1"/>
    <col min="10257" max="10257" width="1.7109375" style="254" customWidth="1"/>
    <col min="10258" max="10258" width="0" style="254" hidden="1" customWidth="1"/>
    <col min="10259" max="10259" width="8.7109375" style="254" customWidth="1"/>
    <col min="10260" max="10260" width="0" style="254" hidden="1" customWidth="1"/>
    <col min="10261" max="10496" width="9.140625" style="254"/>
    <col min="10497" max="10498" width="3.28515625" style="254" customWidth="1"/>
    <col min="10499" max="10499" width="4.7109375" style="254" customWidth="1"/>
    <col min="10500" max="10500" width="4.28515625" style="254" customWidth="1"/>
    <col min="10501" max="10501" width="12.7109375" style="254" customWidth="1"/>
    <col min="10502" max="10502" width="2.7109375" style="254" customWidth="1"/>
    <col min="10503" max="10503" width="7.7109375" style="254" customWidth="1"/>
    <col min="10504" max="10504" width="5.85546875" style="254" customWidth="1"/>
    <col min="10505" max="10505" width="1.7109375" style="254" customWidth="1"/>
    <col min="10506" max="10506" width="10.7109375" style="254" customWidth="1"/>
    <col min="10507" max="10507" width="1.7109375" style="254" customWidth="1"/>
    <col min="10508" max="10508" width="10.7109375" style="254" customWidth="1"/>
    <col min="10509" max="10509" width="1.7109375" style="254" customWidth="1"/>
    <col min="10510" max="10510" width="10.7109375" style="254" customWidth="1"/>
    <col min="10511" max="10511" width="1.7109375" style="254" customWidth="1"/>
    <col min="10512" max="10512" width="10.7109375" style="254" customWidth="1"/>
    <col min="10513" max="10513" width="1.7109375" style="254" customWidth="1"/>
    <col min="10514" max="10514" width="0" style="254" hidden="1" customWidth="1"/>
    <col min="10515" max="10515" width="8.7109375" style="254" customWidth="1"/>
    <col min="10516" max="10516" width="0" style="254" hidden="1" customWidth="1"/>
    <col min="10517" max="10752" width="9.140625" style="254"/>
    <col min="10753" max="10754" width="3.28515625" style="254" customWidth="1"/>
    <col min="10755" max="10755" width="4.7109375" style="254" customWidth="1"/>
    <col min="10756" max="10756" width="4.28515625" style="254" customWidth="1"/>
    <col min="10757" max="10757" width="12.7109375" style="254" customWidth="1"/>
    <col min="10758" max="10758" width="2.7109375" style="254" customWidth="1"/>
    <col min="10759" max="10759" width="7.7109375" style="254" customWidth="1"/>
    <col min="10760" max="10760" width="5.85546875" style="254" customWidth="1"/>
    <col min="10761" max="10761" width="1.7109375" style="254" customWidth="1"/>
    <col min="10762" max="10762" width="10.7109375" style="254" customWidth="1"/>
    <col min="10763" max="10763" width="1.7109375" style="254" customWidth="1"/>
    <col min="10764" max="10764" width="10.7109375" style="254" customWidth="1"/>
    <col min="10765" max="10765" width="1.7109375" style="254" customWidth="1"/>
    <col min="10766" max="10766" width="10.7109375" style="254" customWidth="1"/>
    <col min="10767" max="10767" width="1.7109375" style="254" customWidth="1"/>
    <col min="10768" max="10768" width="10.7109375" style="254" customWidth="1"/>
    <col min="10769" max="10769" width="1.7109375" style="254" customWidth="1"/>
    <col min="10770" max="10770" width="0" style="254" hidden="1" customWidth="1"/>
    <col min="10771" max="10771" width="8.7109375" style="254" customWidth="1"/>
    <col min="10772" max="10772" width="0" style="254" hidden="1" customWidth="1"/>
    <col min="10773" max="11008" width="9.140625" style="254"/>
    <col min="11009" max="11010" width="3.28515625" style="254" customWidth="1"/>
    <col min="11011" max="11011" width="4.7109375" style="254" customWidth="1"/>
    <col min="11012" max="11012" width="4.28515625" style="254" customWidth="1"/>
    <col min="11013" max="11013" width="12.7109375" style="254" customWidth="1"/>
    <col min="11014" max="11014" width="2.7109375" style="254" customWidth="1"/>
    <col min="11015" max="11015" width="7.7109375" style="254" customWidth="1"/>
    <col min="11016" max="11016" width="5.85546875" style="254" customWidth="1"/>
    <col min="11017" max="11017" width="1.7109375" style="254" customWidth="1"/>
    <col min="11018" max="11018" width="10.7109375" style="254" customWidth="1"/>
    <col min="11019" max="11019" width="1.7109375" style="254" customWidth="1"/>
    <col min="11020" max="11020" width="10.7109375" style="254" customWidth="1"/>
    <col min="11021" max="11021" width="1.7109375" style="254" customWidth="1"/>
    <col min="11022" max="11022" width="10.7109375" style="254" customWidth="1"/>
    <col min="11023" max="11023" width="1.7109375" style="254" customWidth="1"/>
    <col min="11024" max="11024" width="10.7109375" style="254" customWidth="1"/>
    <col min="11025" max="11025" width="1.7109375" style="254" customWidth="1"/>
    <col min="11026" max="11026" width="0" style="254" hidden="1" customWidth="1"/>
    <col min="11027" max="11027" width="8.7109375" style="254" customWidth="1"/>
    <col min="11028" max="11028" width="0" style="254" hidden="1" customWidth="1"/>
    <col min="11029" max="11264" width="9.140625" style="254"/>
    <col min="11265" max="11266" width="3.28515625" style="254" customWidth="1"/>
    <col min="11267" max="11267" width="4.7109375" style="254" customWidth="1"/>
    <col min="11268" max="11268" width="4.28515625" style="254" customWidth="1"/>
    <col min="11269" max="11269" width="12.7109375" style="254" customWidth="1"/>
    <col min="11270" max="11270" width="2.7109375" style="254" customWidth="1"/>
    <col min="11271" max="11271" width="7.7109375" style="254" customWidth="1"/>
    <col min="11272" max="11272" width="5.85546875" style="254" customWidth="1"/>
    <col min="11273" max="11273" width="1.7109375" style="254" customWidth="1"/>
    <col min="11274" max="11274" width="10.7109375" style="254" customWidth="1"/>
    <col min="11275" max="11275" width="1.7109375" style="254" customWidth="1"/>
    <col min="11276" max="11276" width="10.7109375" style="254" customWidth="1"/>
    <col min="11277" max="11277" width="1.7109375" style="254" customWidth="1"/>
    <col min="11278" max="11278" width="10.7109375" style="254" customWidth="1"/>
    <col min="11279" max="11279" width="1.7109375" style="254" customWidth="1"/>
    <col min="11280" max="11280" width="10.7109375" style="254" customWidth="1"/>
    <col min="11281" max="11281" width="1.7109375" style="254" customWidth="1"/>
    <col min="11282" max="11282" width="0" style="254" hidden="1" customWidth="1"/>
    <col min="11283" max="11283" width="8.7109375" style="254" customWidth="1"/>
    <col min="11284" max="11284" width="0" style="254" hidden="1" customWidth="1"/>
    <col min="11285" max="11520" width="9.140625" style="254"/>
    <col min="11521" max="11522" width="3.28515625" style="254" customWidth="1"/>
    <col min="11523" max="11523" width="4.7109375" style="254" customWidth="1"/>
    <col min="11524" max="11524" width="4.28515625" style="254" customWidth="1"/>
    <col min="11525" max="11525" width="12.7109375" style="254" customWidth="1"/>
    <col min="11526" max="11526" width="2.7109375" style="254" customWidth="1"/>
    <col min="11527" max="11527" width="7.7109375" style="254" customWidth="1"/>
    <col min="11528" max="11528" width="5.85546875" style="254" customWidth="1"/>
    <col min="11529" max="11529" width="1.7109375" style="254" customWidth="1"/>
    <col min="11530" max="11530" width="10.7109375" style="254" customWidth="1"/>
    <col min="11531" max="11531" width="1.7109375" style="254" customWidth="1"/>
    <col min="11532" max="11532" width="10.7109375" style="254" customWidth="1"/>
    <col min="11533" max="11533" width="1.7109375" style="254" customWidth="1"/>
    <col min="11534" max="11534" width="10.7109375" style="254" customWidth="1"/>
    <col min="11535" max="11535" width="1.7109375" style="254" customWidth="1"/>
    <col min="11536" max="11536" width="10.7109375" style="254" customWidth="1"/>
    <col min="11537" max="11537" width="1.7109375" style="254" customWidth="1"/>
    <col min="11538" max="11538" width="0" style="254" hidden="1" customWidth="1"/>
    <col min="11539" max="11539" width="8.7109375" style="254" customWidth="1"/>
    <col min="11540" max="11540" width="0" style="254" hidden="1" customWidth="1"/>
    <col min="11541" max="11776" width="9.140625" style="254"/>
    <col min="11777" max="11778" width="3.28515625" style="254" customWidth="1"/>
    <col min="11779" max="11779" width="4.7109375" style="254" customWidth="1"/>
    <col min="11780" max="11780" width="4.28515625" style="254" customWidth="1"/>
    <col min="11781" max="11781" width="12.7109375" style="254" customWidth="1"/>
    <col min="11782" max="11782" width="2.7109375" style="254" customWidth="1"/>
    <col min="11783" max="11783" width="7.7109375" style="254" customWidth="1"/>
    <col min="11784" max="11784" width="5.85546875" style="254" customWidth="1"/>
    <col min="11785" max="11785" width="1.7109375" style="254" customWidth="1"/>
    <col min="11786" max="11786" width="10.7109375" style="254" customWidth="1"/>
    <col min="11787" max="11787" width="1.7109375" style="254" customWidth="1"/>
    <col min="11788" max="11788" width="10.7109375" style="254" customWidth="1"/>
    <col min="11789" max="11789" width="1.7109375" style="254" customWidth="1"/>
    <col min="11790" max="11790" width="10.7109375" style="254" customWidth="1"/>
    <col min="11791" max="11791" width="1.7109375" style="254" customWidth="1"/>
    <col min="11792" max="11792" width="10.7109375" style="254" customWidth="1"/>
    <col min="11793" max="11793" width="1.7109375" style="254" customWidth="1"/>
    <col min="11794" max="11794" width="0" style="254" hidden="1" customWidth="1"/>
    <col min="11795" max="11795" width="8.7109375" style="254" customWidth="1"/>
    <col min="11796" max="11796" width="0" style="254" hidden="1" customWidth="1"/>
    <col min="11797" max="12032" width="9.140625" style="254"/>
    <col min="12033" max="12034" width="3.28515625" style="254" customWidth="1"/>
    <col min="12035" max="12035" width="4.7109375" style="254" customWidth="1"/>
    <col min="12036" max="12036" width="4.28515625" style="254" customWidth="1"/>
    <col min="12037" max="12037" width="12.7109375" style="254" customWidth="1"/>
    <col min="12038" max="12038" width="2.7109375" style="254" customWidth="1"/>
    <col min="12039" max="12039" width="7.7109375" style="254" customWidth="1"/>
    <col min="12040" max="12040" width="5.85546875" style="254" customWidth="1"/>
    <col min="12041" max="12041" width="1.7109375" style="254" customWidth="1"/>
    <col min="12042" max="12042" width="10.7109375" style="254" customWidth="1"/>
    <col min="12043" max="12043" width="1.7109375" style="254" customWidth="1"/>
    <col min="12044" max="12044" width="10.7109375" style="254" customWidth="1"/>
    <col min="12045" max="12045" width="1.7109375" style="254" customWidth="1"/>
    <col min="12046" max="12046" width="10.7109375" style="254" customWidth="1"/>
    <col min="12047" max="12047" width="1.7109375" style="254" customWidth="1"/>
    <col min="12048" max="12048" width="10.7109375" style="254" customWidth="1"/>
    <col min="12049" max="12049" width="1.7109375" style="254" customWidth="1"/>
    <col min="12050" max="12050" width="0" style="254" hidden="1" customWidth="1"/>
    <col min="12051" max="12051" width="8.7109375" style="254" customWidth="1"/>
    <col min="12052" max="12052" width="0" style="254" hidden="1" customWidth="1"/>
    <col min="12053" max="12288" width="9.140625" style="254"/>
    <col min="12289" max="12290" width="3.28515625" style="254" customWidth="1"/>
    <col min="12291" max="12291" width="4.7109375" style="254" customWidth="1"/>
    <col min="12292" max="12292" width="4.28515625" style="254" customWidth="1"/>
    <col min="12293" max="12293" width="12.7109375" style="254" customWidth="1"/>
    <col min="12294" max="12294" width="2.7109375" style="254" customWidth="1"/>
    <col min="12295" max="12295" width="7.7109375" style="254" customWidth="1"/>
    <col min="12296" max="12296" width="5.85546875" style="254" customWidth="1"/>
    <col min="12297" max="12297" width="1.7109375" style="254" customWidth="1"/>
    <col min="12298" max="12298" width="10.7109375" style="254" customWidth="1"/>
    <col min="12299" max="12299" width="1.7109375" style="254" customWidth="1"/>
    <col min="12300" max="12300" width="10.7109375" style="254" customWidth="1"/>
    <col min="12301" max="12301" width="1.7109375" style="254" customWidth="1"/>
    <col min="12302" max="12302" width="10.7109375" style="254" customWidth="1"/>
    <col min="12303" max="12303" width="1.7109375" style="254" customWidth="1"/>
    <col min="12304" max="12304" width="10.7109375" style="254" customWidth="1"/>
    <col min="12305" max="12305" width="1.7109375" style="254" customWidth="1"/>
    <col min="12306" max="12306" width="0" style="254" hidden="1" customWidth="1"/>
    <col min="12307" max="12307" width="8.7109375" style="254" customWidth="1"/>
    <col min="12308" max="12308" width="0" style="254" hidden="1" customWidth="1"/>
    <col min="12309" max="12544" width="9.140625" style="254"/>
    <col min="12545" max="12546" width="3.28515625" style="254" customWidth="1"/>
    <col min="12547" max="12547" width="4.7109375" style="254" customWidth="1"/>
    <col min="12548" max="12548" width="4.28515625" style="254" customWidth="1"/>
    <col min="12549" max="12549" width="12.7109375" style="254" customWidth="1"/>
    <col min="12550" max="12550" width="2.7109375" style="254" customWidth="1"/>
    <col min="12551" max="12551" width="7.7109375" style="254" customWidth="1"/>
    <col min="12552" max="12552" width="5.85546875" style="254" customWidth="1"/>
    <col min="12553" max="12553" width="1.7109375" style="254" customWidth="1"/>
    <col min="12554" max="12554" width="10.7109375" style="254" customWidth="1"/>
    <col min="12555" max="12555" width="1.7109375" style="254" customWidth="1"/>
    <col min="12556" max="12556" width="10.7109375" style="254" customWidth="1"/>
    <col min="12557" max="12557" width="1.7109375" style="254" customWidth="1"/>
    <col min="12558" max="12558" width="10.7109375" style="254" customWidth="1"/>
    <col min="12559" max="12559" width="1.7109375" style="254" customWidth="1"/>
    <col min="12560" max="12560" width="10.7109375" style="254" customWidth="1"/>
    <col min="12561" max="12561" width="1.7109375" style="254" customWidth="1"/>
    <col min="12562" max="12562" width="0" style="254" hidden="1" customWidth="1"/>
    <col min="12563" max="12563" width="8.7109375" style="254" customWidth="1"/>
    <col min="12564" max="12564" width="0" style="254" hidden="1" customWidth="1"/>
    <col min="12565" max="12800" width="9.140625" style="254"/>
    <col min="12801" max="12802" width="3.28515625" style="254" customWidth="1"/>
    <col min="12803" max="12803" width="4.7109375" style="254" customWidth="1"/>
    <col min="12804" max="12804" width="4.28515625" style="254" customWidth="1"/>
    <col min="12805" max="12805" width="12.7109375" style="254" customWidth="1"/>
    <col min="12806" max="12806" width="2.7109375" style="254" customWidth="1"/>
    <col min="12807" max="12807" width="7.7109375" style="254" customWidth="1"/>
    <col min="12808" max="12808" width="5.85546875" style="254" customWidth="1"/>
    <col min="12809" max="12809" width="1.7109375" style="254" customWidth="1"/>
    <col min="12810" max="12810" width="10.7109375" style="254" customWidth="1"/>
    <col min="12811" max="12811" width="1.7109375" style="254" customWidth="1"/>
    <col min="12812" max="12812" width="10.7109375" style="254" customWidth="1"/>
    <col min="12813" max="12813" width="1.7109375" style="254" customWidth="1"/>
    <col min="12814" max="12814" width="10.7109375" style="254" customWidth="1"/>
    <col min="12815" max="12815" width="1.7109375" style="254" customWidth="1"/>
    <col min="12816" max="12816" width="10.7109375" style="254" customWidth="1"/>
    <col min="12817" max="12817" width="1.7109375" style="254" customWidth="1"/>
    <col min="12818" max="12818" width="0" style="254" hidden="1" customWidth="1"/>
    <col min="12819" max="12819" width="8.7109375" style="254" customWidth="1"/>
    <col min="12820" max="12820" width="0" style="254" hidden="1" customWidth="1"/>
    <col min="12821" max="13056" width="9.140625" style="254"/>
    <col min="13057" max="13058" width="3.28515625" style="254" customWidth="1"/>
    <col min="13059" max="13059" width="4.7109375" style="254" customWidth="1"/>
    <col min="13060" max="13060" width="4.28515625" style="254" customWidth="1"/>
    <col min="13061" max="13061" width="12.7109375" style="254" customWidth="1"/>
    <col min="13062" max="13062" width="2.7109375" style="254" customWidth="1"/>
    <col min="13063" max="13063" width="7.7109375" style="254" customWidth="1"/>
    <col min="13064" max="13064" width="5.85546875" style="254" customWidth="1"/>
    <col min="13065" max="13065" width="1.7109375" style="254" customWidth="1"/>
    <col min="13066" max="13066" width="10.7109375" style="254" customWidth="1"/>
    <col min="13067" max="13067" width="1.7109375" style="254" customWidth="1"/>
    <col min="13068" max="13068" width="10.7109375" style="254" customWidth="1"/>
    <col min="13069" max="13069" width="1.7109375" style="254" customWidth="1"/>
    <col min="13070" max="13070" width="10.7109375" style="254" customWidth="1"/>
    <col min="13071" max="13071" width="1.7109375" style="254" customWidth="1"/>
    <col min="13072" max="13072" width="10.7109375" style="254" customWidth="1"/>
    <col min="13073" max="13073" width="1.7109375" style="254" customWidth="1"/>
    <col min="13074" max="13074" width="0" style="254" hidden="1" customWidth="1"/>
    <col min="13075" max="13075" width="8.7109375" style="254" customWidth="1"/>
    <col min="13076" max="13076" width="0" style="254" hidden="1" customWidth="1"/>
    <col min="13077" max="13312" width="9.140625" style="254"/>
    <col min="13313" max="13314" width="3.28515625" style="254" customWidth="1"/>
    <col min="13315" max="13315" width="4.7109375" style="254" customWidth="1"/>
    <col min="13316" max="13316" width="4.28515625" style="254" customWidth="1"/>
    <col min="13317" max="13317" width="12.7109375" style="254" customWidth="1"/>
    <col min="13318" max="13318" width="2.7109375" style="254" customWidth="1"/>
    <col min="13319" max="13319" width="7.7109375" style="254" customWidth="1"/>
    <col min="13320" max="13320" width="5.85546875" style="254" customWidth="1"/>
    <col min="13321" max="13321" width="1.7109375" style="254" customWidth="1"/>
    <col min="13322" max="13322" width="10.7109375" style="254" customWidth="1"/>
    <col min="13323" max="13323" width="1.7109375" style="254" customWidth="1"/>
    <col min="13324" max="13324" width="10.7109375" style="254" customWidth="1"/>
    <col min="13325" max="13325" width="1.7109375" style="254" customWidth="1"/>
    <col min="13326" max="13326" width="10.7109375" style="254" customWidth="1"/>
    <col min="13327" max="13327" width="1.7109375" style="254" customWidth="1"/>
    <col min="13328" max="13328" width="10.7109375" style="254" customWidth="1"/>
    <col min="13329" max="13329" width="1.7109375" style="254" customWidth="1"/>
    <col min="13330" max="13330" width="0" style="254" hidden="1" customWidth="1"/>
    <col min="13331" max="13331" width="8.7109375" style="254" customWidth="1"/>
    <col min="13332" max="13332" width="0" style="254" hidden="1" customWidth="1"/>
    <col min="13333" max="13568" width="9.140625" style="254"/>
    <col min="13569" max="13570" width="3.28515625" style="254" customWidth="1"/>
    <col min="13571" max="13571" width="4.7109375" style="254" customWidth="1"/>
    <col min="13572" max="13572" width="4.28515625" style="254" customWidth="1"/>
    <col min="13573" max="13573" width="12.7109375" style="254" customWidth="1"/>
    <col min="13574" max="13574" width="2.7109375" style="254" customWidth="1"/>
    <col min="13575" max="13575" width="7.7109375" style="254" customWidth="1"/>
    <col min="13576" max="13576" width="5.85546875" style="254" customWidth="1"/>
    <col min="13577" max="13577" width="1.7109375" style="254" customWidth="1"/>
    <col min="13578" max="13578" width="10.7109375" style="254" customWidth="1"/>
    <col min="13579" max="13579" width="1.7109375" style="254" customWidth="1"/>
    <col min="13580" max="13580" width="10.7109375" style="254" customWidth="1"/>
    <col min="13581" max="13581" width="1.7109375" style="254" customWidth="1"/>
    <col min="13582" max="13582" width="10.7109375" style="254" customWidth="1"/>
    <col min="13583" max="13583" width="1.7109375" style="254" customWidth="1"/>
    <col min="13584" max="13584" width="10.7109375" style="254" customWidth="1"/>
    <col min="13585" max="13585" width="1.7109375" style="254" customWidth="1"/>
    <col min="13586" max="13586" width="0" style="254" hidden="1" customWidth="1"/>
    <col min="13587" max="13587" width="8.7109375" style="254" customWidth="1"/>
    <col min="13588" max="13588" width="0" style="254" hidden="1" customWidth="1"/>
    <col min="13589" max="13824" width="9.140625" style="254"/>
    <col min="13825" max="13826" width="3.28515625" style="254" customWidth="1"/>
    <col min="13827" max="13827" width="4.7109375" style="254" customWidth="1"/>
    <col min="13828" max="13828" width="4.28515625" style="254" customWidth="1"/>
    <col min="13829" max="13829" width="12.7109375" style="254" customWidth="1"/>
    <col min="13830" max="13830" width="2.7109375" style="254" customWidth="1"/>
    <col min="13831" max="13831" width="7.7109375" style="254" customWidth="1"/>
    <col min="13832" max="13832" width="5.85546875" style="254" customWidth="1"/>
    <col min="13833" max="13833" width="1.7109375" style="254" customWidth="1"/>
    <col min="13834" max="13834" width="10.7109375" style="254" customWidth="1"/>
    <col min="13835" max="13835" width="1.7109375" style="254" customWidth="1"/>
    <col min="13836" max="13836" width="10.7109375" style="254" customWidth="1"/>
    <col min="13837" max="13837" width="1.7109375" style="254" customWidth="1"/>
    <col min="13838" max="13838" width="10.7109375" style="254" customWidth="1"/>
    <col min="13839" max="13839" width="1.7109375" style="254" customWidth="1"/>
    <col min="13840" max="13840" width="10.7109375" style="254" customWidth="1"/>
    <col min="13841" max="13841" width="1.7109375" style="254" customWidth="1"/>
    <col min="13842" max="13842" width="0" style="254" hidden="1" customWidth="1"/>
    <col min="13843" max="13843" width="8.7109375" style="254" customWidth="1"/>
    <col min="13844" max="13844" width="0" style="254" hidden="1" customWidth="1"/>
    <col min="13845" max="14080" width="9.140625" style="254"/>
    <col min="14081" max="14082" width="3.28515625" style="254" customWidth="1"/>
    <col min="14083" max="14083" width="4.7109375" style="254" customWidth="1"/>
    <col min="14084" max="14084" width="4.28515625" style="254" customWidth="1"/>
    <col min="14085" max="14085" width="12.7109375" style="254" customWidth="1"/>
    <col min="14086" max="14086" width="2.7109375" style="254" customWidth="1"/>
    <col min="14087" max="14087" width="7.7109375" style="254" customWidth="1"/>
    <col min="14088" max="14088" width="5.85546875" style="254" customWidth="1"/>
    <col min="14089" max="14089" width="1.7109375" style="254" customWidth="1"/>
    <col min="14090" max="14090" width="10.7109375" style="254" customWidth="1"/>
    <col min="14091" max="14091" width="1.7109375" style="254" customWidth="1"/>
    <col min="14092" max="14092" width="10.7109375" style="254" customWidth="1"/>
    <col min="14093" max="14093" width="1.7109375" style="254" customWidth="1"/>
    <col min="14094" max="14094" width="10.7109375" style="254" customWidth="1"/>
    <col min="14095" max="14095" width="1.7109375" style="254" customWidth="1"/>
    <col min="14096" max="14096" width="10.7109375" style="254" customWidth="1"/>
    <col min="14097" max="14097" width="1.7109375" style="254" customWidth="1"/>
    <col min="14098" max="14098" width="0" style="254" hidden="1" customWidth="1"/>
    <col min="14099" max="14099" width="8.7109375" style="254" customWidth="1"/>
    <col min="14100" max="14100" width="0" style="254" hidden="1" customWidth="1"/>
    <col min="14101" max="14336" width="9.140625" style="254"/>
    <col min="14337" max="14338" width="3.28515625" style="254" customWidth="1"/>
    <col min="14339" max="14339" width="4.7109375" style="254" customWidth="1"/>
    <col min="14340" max="14340" width="4.28515625" style="254" customWidth="1"/>
    <col min="14341" max="14341" width="12.7109375" style="254" customWidth="1"/>
    <col min="14342" max="14342" width="2.7109375" style="254" customWidth="1"/>
    <col min="14343" max="14343" width="7.7109375" style="254" customWidth="1"/>
    <col min="14344" max="14344" width="5.85546875" style="254" customWidth="1"/>
    <col min="14345" max="14345" width="1.7109375" style="254" customWidth="1"/>
    <col min="14346" max="14346" width="10.7109375" style="254" customWidth="1"/>
    <col min="14347" max="14347" width="1.7109375" style="254" customWidth="1"/>
    <col min="14348" max="14348" width="10.7109375" style="254" customWidth="1"/>
    <col min="14349" max="14349" width="1.7109375" style="254" customWidth="1"/>
    <col min="14350" max="14350" width="10.7109375" style="254" customWidth="1"/>
    <col min="14351" max="14351" width="1.7109375" style="254" customWidth="1"/>
    <col min="14352" max="14352" width="10.7109375" style="254" customWidth="1"/>
    <col min="14353" max="14353" width="1.7109375" style="254" customWidth="1"/>
    <col min="14354" max="14354" width="0" style="254" hidden="1" customWidth="1"/>
    <col min="14355" max="14355" width="8.7109375" style="254" customWidth="1"/>
    <col min="14356" max="14356" width="0" style="254" hidden="1" customWidth="1"/>
    <col min="14357" max="14592" width="9.140625" style="254"/>
    <col min="14593" max="14594" width="3.28515625" style="254" customWidth="1"/>
    <col min="14595" max="14595" width="4.7109375" style="254" customWidth="1"/>
    <col min="14596" max="14596" width="4.28515625" style="254" customWidth="1"/>
    <col min="14597" max="14597" width="12.7109375" style="254" customWidth="1"/>
    <col min="14598" max="14598" width="2.7109375" style="254" customWidth="1"/>
    <col min="14599" max="14599" width="7.7109375" style="254" customWidth="1"/>
    <col min="14600" max="14600" width="5.85546875" style="254" customWidth="1"/>
    <col min="14601" max="14601" width="1.7109375" style="254" customWidth="1"/>
    <col min="14602" max="14602" width="10.7109375" style="254" customWidth="1"/>
    <col min="14603" max="14603" width="1.7109375" style="254" customWidth="1"/>
    <col min="14604" max="14604" width="10.7109375" style="254" customWidth="1"/>
    <col min="14605" max="14605" width="1.7109375" style="254" customWidth="1"/>
    <col min="14606" max="14606" width="10.7109375" style="254" customWidth="1"/>
    <col min="14607" max="14607" width="1.7109375" style="254" customWidth="1"/>
    <col min="14608" max="14608" width="10.7109375" style="254" customWidth="1"/>
    <col min="14609" max="14609" width="1.7109375" style="254" customWidth="1"/>
    <col min="14610" max="14610" width="0" style="254" hidden="1" customWidth="1"/>
    <col min="14611" max="14611" width="8.7109375" style="254" customWidth="1"/>
    <col min="14612" max="14612" width="0" style="254" hidden="1" customWidth="1"/>
    <col min="14613" max="14848" width="9.140625" style="254"/>
    <col min="14849" max="14850" width="3.28515625" style="254" customWidth="1"/>
    <col min="14851" max="14851" width="4.7109375" style="254" customWidth="1"/>
    <col min="14852" max="14852" width="4.28515625" style="254" customWidth="1"/>
    <col min="14853" max="14853" width="12.7109375" style="254" customWidth="1"/>
    <col min="14854" max="14854" width="2.7109375" style="254" customWidth="1"/>
    <col min="14855" max="14855" width="7.7109375" style="254" customWidth="1"/>
    <col min="14856" max="14856" width="5.85546875" style="254" customWidth="1"/>
    <col min="14857" max="14857" width="1.7109375" style="254" customWidth="1"/>
    <col min="14858" max="14858" width="10.7109375" style="254" customWidth="1"/>
    <col min="14859" max="14859" width="1.7109375" style="254" customWidth="1"/>
    <col min="14860" max="14860" width="10.7109375" style="254" customWidth="1"/>
    <col min="14861" max="14861" width="1.7109375" style="254" customWidth="1"/>
    <col min="14862" max="14862" width="10.7109375" style="254" customWidth="1"/>
    <col min="14863" max="14863" width="1.7109375" style="254" customWidth="1"/>
    <col min="14864" max="14864" width="10.7109375" style="254" customWidth="1"/>
    <col min="14865" max="14865" width="1.7109375" style="254" customWidth="1"/>
    <col min="14866" max="14866" width="0" style="254" hidden="1" customWidth="1"/>
    <col min="14867" max="14867" width="8.7109375" style="254" customWidth="1"/>
    <col min="14868" max="14868" width="0" style="254" hidden="1" customWidth="1"/>
    <col min="14869" max="15104" width="9.140625" style="254"/>
    <col min="15105" max="15106" width="3.28515625" style="254" customWidth="1"/>
    <col min="15107" max="15107" width="4.7109375" style="254" customWidth="1"/>
    <col min="15108" max="15108" width="4.28515625" style="254" customWidth="1"/>
    <col min="15109" max="15109" width="12.7109375" style="254" customWidth="1"/>
    <col min="15110" max="15110" width="2.7109375" style="254" customWidth="1"/>
    <col min="15111" max="15111" width="7.7109375" style="254" customWidth="1"/>
    <col min="15112" max="15112" width="5.85546875" style="254" customWidth="1"/>
    <col min="15113" max="15113" width="1.7109375" style="254" customWidth="1"/>
    <col min="15114" max="15114" width="10.7109375" style="254" customWidth="1"/>
    <col min="15115" max="15115" width="1.7109375" style="254" customWidth="1"/>
    <col min="15116" max="15116" width="10.7109375" style="254" customWidth="1"/>
    <col min="15117" max="15117" width="1.7109375" style="254" customWidth="1"/>
    <col min="15118" max="15118" width="10.7109375" style="254" customWidth="1"/>
    <col min="15119" max="15119" width="1.7109375" style="254" customWidth="1"/>
    <col min="15120" max="15120" width="10.7109375" style="254" customWidth="1"/>
    <col min="15121" max="15121" width="1.7109375" style="254" customWidth="1"/>
    <col min="15122" max="15122" width="0" style="254" hidden="1" customWidth="1"/>
    <col min="15123" max="15123" width="8.7109375" style="254" customWidth="1"/>
    <col min="15124" max="15124" width="0" style="254" hidden="1" customWidth="1"/>
    <col min="15125" max="15360" width="9.140625" style="254"/>
    <col min="15361" max="15362" width="3.28515625" style="254" customWidth="1"/>
    <col min="15363" max="15363" width="4.7109375" style="254" customWidth="1"/>
    <col min="15364" max="15364" width="4.28515625" style="254" customWidth="1"/>
    <col min="15365" max="15365" width="12.7109375" style="254" customWidth="1"/>
    <col min="15366" max="15366" width="2.7109375" style="254" customWidth="1"/>
    <col min="15367" max="15367" width="7.7109375" style="254" customWidth="1"/>
    <col min="15368" max="15368" width="5.85546875" style="254" customWidth="1"/>
    <col min="15369" max="15369" width="1.7109375" style="254" customWidth="1"/>
    <col min="15370" max="15370" width="10.7109375" style="254" customWidth="1"/>
    <col min="15371" max="15371" width="1.7109375" style="254" customWidth="1"/>
    <col min="15372" max="15372" width="10.7109375" style="254" customWidth="1"/>
    <col min="15373" max="15373" width="1.7109375" style="254" customWidth="1"/>
    <col min="15374" max="15374" width="10.7109375" style="254" customWidth="1"/>
    <col min="15375" max="15375" width="1.7109375" style="254" customWidth="1"/>
    <col min="15376" max="15376" width="10.7109375" style="254" customWidth="1"/>
    <col min="15377" max="15377" width="1.7109375" style="254" customWidth="1"/>
    <col min="15378" max="15378" width="0" style="254" hidden="1" customWidth="1"/>
    <col min="15379" max="15379" width="8.7109375" style="254" customWidth="1"/>
    <col min="15380" max="15380" width="0" style="254" hidden="1" customWidth="1"/>
    <col min="15381" max="15616" width="9.140625" style="254"/>
    <col min="15617" max="15618" width="3.28515625" style="254" customWidth="1"/>
    <col min="15619" max="15619" width="4.7109375" style="254" customWidth="1"/>
    <col min="15620" max="15620" width="4.28515625" style="254" customWidth="1"/>
    <col min="15621" max="15621" width="12.7109375" style="254" customWidth="1"/>
    <col min="15622" max="15622" width="2.7109375" style="254" customWidth="1"/>
    <col min="15623" max="15623" width="7.7109375" style="254" customWidth="1"/>
    <col min="15624" max="15624" width="5.85546875" style="254" customWidth="1"/>
    <col min="15625" max="15625" width="1.7109375" style="254" customWidth="1"/>
    <col min="15626" max="15626" width="10.7109375" style="254" customWidth="1"/>
    <col min="15627" max="15627" width="1.7109375" style="254" customWidth="1"/>
    <col min="15628" max="15628" width="10.7109375" style="254" customWidth="1"/>
    <col min="15629" max="15629" width="1.7109375" style="254" customWidth="1"/>
    <col min="15630" max="15630" width="10.7109375" style="254" customWidth="1"/>
    <col min="15631" max="15631" width="1.7109375" style="254" customWidth="1"/>
    <col min="15632" max="15632" width="10.7109375" style="254" customWidth="1"/>
    <col min="15633" max="15633" width="1.7109375" style="254" customWidth="1"/>
    <col min="15634" max="15634" width="0" style="254" hidden="1" customWidth="1"/>
    <col min="15635" max="15635" width="8.7109375" style="254" customWidth="1"/>
    <col min="15636" max="15636" width="0" style="254" hidden="1" customWidth="1"/>
    <col min="15637" max="15872" width="9.140625" style="254"/>
    <col min="15873" max="15874" width="3.28515625" style="254" customWidth="1"/>
    <col min="15875" max="15875" width="4.7109375" style="254" customWidth="1"/>
    <col min="15876" max="15876" width="4.28515625" style="254" customWidth="1"/>
    <col min="15877" max="15877" width="12.7109375" style="254" customWidth="1"/>
    <col min="15878" max="15878" width="2.7109375" style="254" customWidth="1"/>
    <col min="15879" max="15879" width="7.7109375" style="254" customWidth="1"/>
    <col min="15880" max="15880" width="5.85546875" style="254" customWidth="1"/>
    <col min="15881" max="15881" width="1.7109375" style="254" customWidth="1"/>
    <col min="15882" max="15882" width="10.7109375" style="254" customWidth="1"/>
    <col min="15883" max="15883" width="1.7109375" style="254" customWidth="1"/>
    <col min="15884" max="15884" width="10.7109375" style="254" customWidth="1"/>
    <col min="15885" max="15885" width="1.7109375" style="254" customWidth="1"/>
    <col min="15886" max="15886" width="10.7109375" style="254" customWidth="1"/>
    <col min="15887" max="15887" width="1.7109375" style="254" customWidth="1"/>
    <col min="15888" max="15888" width="10.7109375" style="254" customWidth="1"/>
    <col min="15889" max="15889" width="1.7109375" style="254" customWidth="1"/>
    <col min="15890" max="15890" width="0" style="254" hidden="1" customWidth="1"/>
    <col min="15891" max="15891" width="8.7109375" style="254" customWidth="1"/>
    <col min="15892" max="15892" width="0" style="254" hidden="1" customWidth="1"/>
    <col min="15893" max="16128" width="9.140625" style="254"/>
    <col min="16129" max="16130" width="3.28515625" style="254" customWidth="1"/>
    <col min="16131" max="16131" width="4.7109375" style="254" customWidth="1"/>
    <col min="16132" max="16132" width="4.28515625" style="254" customWidth="1"/>
    <col min="16133" max="16133" width="12.7109375" style="254" customWidth="1"/>
    <col min="16134" max="16134" width="2.7109375" style="254" customWidth="1"/>
    <col min="16135" max="16135" width="7.7109375" style="254" customWidth="1"/>
    <col min="16136" max="16136" width="5.85546875" style="254" customWidth="1"/>
    <col min="16137" max="16137" width="1.7109375" style="254" customWidth="1"/>
    <col min="16138" max="16138" width="10.7109375" style="254" customWidth="1"/>
    <col min="16139" max="16139" width="1.7109375" style="254" customWidth="1"/>
    <col min="16140" max="16140" width="10.7109375" style="254" customWidth="1"/>
    <col min="16141" max="16141" width="1.7109375" style="254" customWidth="1"/>
    <col min="16142" max="16142" width="10.7109375" style="254" customWidth="1"/>
    <col min="16143" max="16143" width="1.7109375" style="254" customWidth="1"/>
    <col min="16144" max="16144" width="10.7109375" style="254" customWidth="1"/>
    <col min="16145" max="16145" width="1.7109375" style="254" customWidth="1"/>
    <col min="16146" max="16146" width="0" style="254" hidden="1" customWidth="1"/>
    <col min="16147" max="16147" width="8.7109375" style="254" customWidth="1"/>
    <col min="16148" max="16148" width="0" style="254" hidden="1" customWidth="1"/>
    <col min="16149" max="16384" width="9.140625" style="254"/>
  </cols>
  <sheetData>
    <row r="1" spans="1:20" s="327" customFormat="1" ht="29.25" customHeight="1">
      <c r="A1" s="322">
        <f>'[3]Week SetUp'!$A$6</f>
        <v>0</v>
      </c>
      <c r="B1" s="322"/>
      <c r="C1" s="323"/>
      <c r="D1" s="323"/>
      <c r="E1" s="323"/>
      <c r="F1" s="323"/>
      <c r="G1" s="323"/>
      <c r="H1" s="323"/>
      <c r="I1" s="324"/>
      <c r="J1" s="325"/>
      <c r="K1" s="325"/>
      <c r="L1" s="326"/>
      <c r="M1" s="324"/>
      <c r="N1" s="324" t="s">
        <v>0</v>
      </c>
      <c r="O1" s="324"/>
      <c r="P1" s="323"/>
      <c r="Q1" s="324"/>
    </row>
    <row r="2" spans="1:20" s="332" customFormat="1" ht="49.5" customHeight="1">
      <c r="A2" s="328"/>
      <c r="B2" s="328"/>
      <c r="C2" s="328"/>
      <c r="D2" s="328"/>
      <c r="E2" s="328"/>
      <c r="F2" s="329"/>
      <c r="G2" s="525" t="s">
        <v>464</v>
      </c>
      <c r="H2" s="525"/>
      <c r="I2" s="525"/>
      <c r="J2" s="525"/>
      <c r="K2" s="525"/>
      <c r="L2" s="525"/>
      <c r="M2" s="331"/>
      <c r="N2" s="330"/>
      <c r="O2" s="331"/>
      <c r="P2" s="330"/>
      <c r="Q2" s="331"/>
    </row>
    <row r="3" spans="1:20" s="333" customFormat="1" ht="11.25" customHeight="1">
      <c r="A3" s="447" t="s">
        <v>1</v>
      </c>
      <c r="B3" s="447"/>
      <c r="C3" s="447"/>
      <c r="D3" s="447"/>
      <c r="E3" s="447"/>
      <c r="F3" s="447"/>
      <c r="G3" s="447"/>
      <c r="H3" s="447"/>
      <c r="I3" s="448"/>
      <c r="J3" s="480"/>
      <c r="K3" s="448"/>
      <c r="L3" s="447"/>
      <c r="M3" s="448"/>
      <c r="N3" s="447"/>
      <c r="O3" s="448"/>
      <c r="P3" s="447"/>
      <c r="Q3" s="449" t="s">
        <v>3</v>
      </c>
    </row>
    <row r="4" spans="1:20" s="338" customFormat="1" ht="11.25" customHeight="1" thickBot="1">
      <c r="A4" s="522" t="str">
        <f>'[3]Week SetUp'!$A$10</f>
        <v>12th-18th December 2014</v>
      </c>
      <c r="B4" s="522"/>
      <c r="C4" s="522"/>
      <c r="D4" s="522"/>
      <c r="E4" s="522"/>
      <c r="F4" s="334">
        <f>'[3]Week SetUp'!$C$10</f>
        <v>0</v>
      </c>
      <c r="G4" s="459"/>
      <c r="H4" s="334"/>
      <c r="I4" s="335"/>
      <c r="J4" s="336">
        <f>'[3]Week SetUp'!$D$10</f>
        <v>0</v>
      </c>
      <c r="K4" s="335"/>
      <c r="L4" s="337">
        <f>'[3]Week SetUp'!$A$12</f>
        <v>0</v>
      </c>
      <c r="M4" s="335"/>
      <c r="N4" s="474"/>
      <c r="O4" s="475"/>
      <c r="P4" s="474"/>
      <c r="Q4" s="476" t="str">
        <f>'[3]Week SetUp'!$E$10</f>
        <v>Lamech Kevin Clarke</v>
      </c>
    </row>
    <row r="5" spans="1:20" s="333" customFormat="1" ht="11.25">
      <c r="A5" s="339"/>
      <c r="B5" s="471" t="s">
        <v>4</v>
      </c>
      <c r="C5" s="471" t="s">
        <v>5</v>
      </c>
      <c r="D5" s="471" t="s">
        <v>6</v>
      </c>
      <c r="E5" s="472" t="s">
        <v>7</v>
      </c>
      <c r="F5" s="472" t="s">
        <v>8</v>
      </c>
      <c r="G5" s="472"/>
      <c r="H5" s="472"/>
      <c r="I5" s="472"/>
      <c r="J5" s="471" t="s">
        <v>9</v>
      </c>
      <c r="K5" s="473"/>
      <c r="L5" s="471" t="s">
        <v>10</v>
      </c>
      <c r="M5" s="473"/>
      <c r="N5" s="471" t="s">
        <v>465</v>
      </c>
      <c r="O5" s="473"/>
      <c r="P5" s="471" t="s">
        <v>12</v>
      </c>
      <c r="Q5" s="342"/>
    </row>
    <row r="6" spans="1:20" s="333" customFormat="1" ht="3.75" customHeight="1" thickBot="1">
      <c r="A6" s="343"/>
      <c r="B6" s="344"/>
      <c r="C6" s="345"/>
      <c r="D6" s="344"/>
      <c r="E6" s="346"/>
      <c r="F6" s="346"/>
      <c r="G6" s="347"/>
      <c r="H6" s="346"/>
      <c r="I6" s="348"/>
      <c r="J6" s="344"/>
      <c r="K6" s="348"/>
      <c r="L6" s="344"/>
      <c r="M6" s="348"/>
      <c r="N6" s="344"/>
      <c r="O6" s="348"/>
      <c r="P6" s="344"/>
      <c r="Q6" s="349"/>
    </row>
    <row r="7" spans="1:20" s="361" customFormat="1" ht="10.5" customHeight="1">
      <c r="A7" s="350">
        <v>1</v>
      </c>
      <c r="B7" s="351">
        <f>IF($D7="","",VLOOKUP($D7,'[3]Boys 10 Si Con Prep'!$A$7:$P$30,15))</f>
        <v>0</v>
      </c>
      <c r="C7" s="351">
        <f>IF($D7="","",VLOOKUP($D7,'[3]Boys 10 Si Con Prep'!$A$7:$P$30,16))</f>
        <v>0</v>
      </c>
      <c r="D7" s="352">
        <v>13</v>
      </c>
      <c r="E7" s="353" t="str">
        <f>UPPER(IF($D7="","",VLOOKUP($D7,'[3]Boys 10 Si Con Prep'!$A$7:$P$30,2)))</f>
        <v>CHAMBERLAIN</v>
      </c>
      <c r="F7" s="353" t="str">
        <f>IF($D7="","",VLOOKUP($D7,'[3]Boys 10 Si Con Prep'!$A$7:$P$30,3))</f>
        <v>TYLER</v>
      </c>
      <c r="G7" s="353"/>
      <c r="H7" s="353">
        <f>IF($D7="","",VLOOKUP($D7,'[3]Boys 10 Si Con Prep'!$A$7:$P$30,4))</f>
        <v>0</v>
      </c>
      <c r="I7" s="354"/>
      <c r="J7" s="355"/>
      <c r="K7" s="355"/>
      <c r="L7" s="355"/>
      <c r="M7" s="355"/>
      <c r="N7" s="356"/>
      <c r="O7" s="357"/>
      <c r="P7" s="358"/>
      <c r="Q7" s="359"/>
      <c r="R7" s="360"/>
      <c r="T7" s="362" t="str">
        <f>'[3]SetUp Officials'!P21</f>
        <v>Umpire</v>
      </c>
    </row>
    <row r="8" spans="1:20" s="361" customFormat="1" ht="9.6" customHeight="1">
      <c r="A8" s="363"/>
      <c r="B8" s="364"/>
      <c r="C8" s="364"/>
      <c r="D8" s="364"/>
      <c r="E8" s="355"/>
      <c r="F8" s="355"/>
      <c r="G8" s="365"/>
      <c r="H8" s="366"/>
      <c r="I8" s="367" t="s">
        <v>18</v>
      </c>
      <c r="J8" s="368" t="str">
        <f>UPPER(IF(OR(I8="a",I8="as"),E7,IF(OR(I8="b",I8="bs"),E9,)))</f>
        <v>CHAMBERLAIN</v>
      </c>
      <c r="K8" s="368"/>
      <c r="L8" s="355"/>
      <c r="M8" s="355"/>
      <c r="N8" s="356"/>
      <c r="O8" s="357"/>
      <c r="P8" s="358"/>
      <c r="Q8" s="359"/>
      <c r="R8" s="360"/>
      <c r="T8" s="369" t="str">
        <f>'[3]SetUp Officials'!P22</f>
        <v xml:space="preserve"> </v>
      </c>
    </row>
    <row r="9" spans="1:20" s="361" customFormat="1" ht="9.6" customHeight="1">
      <c r="A9" s="363">
        <v>2</v>
      </c>
      <c r="B9" s="351">
        <f>IF($D9="","",VLOOKUP($D9,'[3]Boys 10 Si Con Prep'!$A$7:$P$30,15))</f>
        <v>0</v>
      </c>
      <c r="C9" s="351">
        <f>IF($D9="","",VLOOKUP($D9,'[3]Boys 10 Si Con Prep'!$A$7:$P$30,16))</f>
        <v>0</v>
      </c>
      <c r="D9" s="352">
        <v>7</v>
      </c>
      <c r="E9" s="460" t="s">
        <v>293</v>
      </c>
      <c r="F9" s="351" t="str">
        <f>IF($D9="","",VLOOKUP($D9,'[3]Boys 10 Si Con Prep'!$A$7:$P$30,3))</f>
        <v>EZEKIEL</v>
      </c>
      <c r="G9" s="351"/>
      <c r="H9" s="351">
        <f>IF($D9="","",VLOOKUP($D9,'[3]Boys 10 Si Con Prep'!$A$7:$P$30,4))</f>
        <v>0</v>
      </c>
      <c r="I9" s="370"/>
      <c r="J9" s="470">
        <v>61</v>
      </c>
      <c r="K9" s="371"/>
      <c r="L9" s="355"/>
      <c r="M9" s="355"/>
      <c r="N9" s="356"/>
      <c r="O9" s="357"/>
      <c r="P9" s="358"/>
      <c r="Q9" s="359"/>
      <c r="R9" s="360"/>
      <c r="T9" s="369" t="str">
        <f>'[3]SetUp Officials'!P23</f>
        <v xml:space="preserve"> </v>
      </c>
    </row>
    <row r="10" spans="1:20" s="361" customFormat="1" ht="9.6" customHeight="1">
      <c r="A10" s="363"/>
      <c r="B10" s="364"/>
      <c r="C10" s="364"/>
      <c r="D10" s="372"/>
      <c r="E10" s="355"/>
      <c r="F10" s="355"/>
      <c r="G10" s="365"/>
      <c r="H10" s="355"/>
      <c r="I10" s="373"/>
      <c r="J10" s="366" t="s">
        <v>13</v>
      </c>
      <c r="K10" s="374" t="s">
        <v>18</v>
      </c>
      <c r="L10" s="368" t="str">
        <f>UPPER(IF(OR(K10="a",K10="as"),J8,IF(OR(K10="b",K10="bs"),J12,)))</f>
        <v>CHAMBERLAIN</v>
      </c>
      <c r="M10" s="375"/>
      <c r="N10" s="376"/>
      <c r="O10" s="376"/>
      <c r="P10" s="358"/>
      <c r="Q10" s="359"/>
      <c r="R10" s="360"/>
      <c r="T10" s="369" t="str">
        <f>'[3]SetUp Officials'!P24</f>
        <v xml:space="preserve"> </v>
      </c>
    </row>
    <row r="11" spans="1:20" s="361" customFormat="1" ht="9.6" customHeight="1">
      <c r="A11" s="363">
        <v>3</v>
      </c>
      <c r="B11" s="351">
        <f>IF($D11="","",VLOOKUP($D11,'[3]Boys 10 Si Con Prep'!$A$7:$P$30,15))</f>
        <v>0</v>
      </c>
      <c r="C11" s="351">
        <f>IF($D11="","",VLOOKUP($D11,'[3]Boys 10 Si Con Prep'!$A$7:$P$30,16))</f>
        <v>0</v>
      </c>
      <c r="D11" s="352">
        <v>5</v>
      </c>
      <c r="E11" s="351" t="str">
        <f>UPPER(IF($D11="","",VLOOKUP($D11,'[3]Boys 10 Si Con Prep'!$A$7:$P$30,2)))</f>
        <v>D'ARCY</v>
      </c>
      <c r="F11" s="351" t="str">
        <f>IF($D11="","",VLOOKUP($D11,'[3]Boys 10 Si Con Prep'!$A$7:$P$30,3))</f>
        <v>DOMINIC</v>
      </c>
      <c r="G11" s="351"/>
      <c r="H11" s="351">
        <f>IF($D11="","",VLOOKUP($D11,'[3]Boys 10 Si Con Prep'!$A$7:$P$30,4))</f>
        <v>0</v>
      </c>
      <c r="I11" s="354"/>
      <c r="J11" s="355"/>
      <c r="K11" s="377"/>
      <c r="L11" s="470" t="s">
        <v>123</v>
      </c>
      <c r="M11" s="378"/>
      <c r="N11" s="376"/>
      <c r="O11" s="376"/>
      <c r="P11" s="358"/>
      <c r="Q11" s="359"/>
      <c r="R11" s="360"/>
      <c r="T11" s="369" t="str">
        <f>'[3]SetUp Officials'!P25</f>
        <v xml:space="preserve"> </v>
      </c>
    </row>
    <row r="12" spans="1:20" s="361" customFormat="1" ht="9.6" customHeight="1">
      <c r="A12" s="363"/>
      <c r="B12" s="364"/>
      <c r="C12" s="364"/>
      <c r="D12" s="372"/>
      <c r="E12" s="355"/>
      <c r="F12" s="355"/>
      <c r="G12" s="365"/>
      <c r="H12" s="366" t="s">
        <v>13</v>
      </c>
      <c r="I12" s="367" t="s">
        <v>17</v>
      </c>
      <c r="J12" s="368" t="str">
        <f>UPPER(IF(OR(I12="a",I12="as"),E11,IF(OR(I12="b",I12="bs"),E13,)))</f>
        <v>GREAVES</v>
      </c>
      <c r="K12" s="379"/>
      <c r="L12" s="355"/>
      <c r="M12" s="378"/>
      <c r="N12" s="376"/>
      <c r="O12" s="376"/>
      <c r="P12" s="358"/>
      <c r="Q12" s="359"/>
      <c r="R12" s="360"/>
      <c r="T12" s="369" t="str">
        <f>'[3]SetUp Officials'!P26</f>
        <v xml:space="preserve"> </v>
      </c>
    </row>
    <row r="13" spans="1:20" s="361" customFormat="1" ht="9.6" customHeight="1">
      <c r="A13" s="363">
        <v>4</v>
      </c>
      <c r="B13" s="351">
        <f>IF($D13="","",VLOOKUP($D13,'[3]Boys 10 Si Con Prep'!$A$7:$P$30,15))</f>
        <v>0</v>
      </c>
      <c r="C13" s="351">
        <f>IF($D13="","",VLOOKUP($D13,'[3]Boys 10 Si Con Prep'!$A$7:$P$30,16))</f>
        <v>0</v>
      </c>
      <c r="D13" s="352">
        <v>11</v>
      </c>
      <c r="E13" s="351" t="str">
        <f>UPPER(IF($D13="","",VLOOKUP($D13,'[3]Boys 10 Si Con Prep'!$A$7:$P$30,2)))</f>
        <v>GREAVES</v>
      </c>
      <c r="F13" s="351" t="str">
        <f>IF($D13="","",VLOOKUP($D13,'[3]Boys 10 Si Con Prep'!$A$7:$P$30,3))</f>
        <v>CAREY</v>
      </c>
      <c r="G13" s="351"/>
      <c r="H13" s="351">
        <f>IF($D13="","",VLOOKUP($D13,'[3]Boys 10 Si Con Prep'!$A$7:$P$30,4))</f>
        <v>0</v>
      </c>
      <c r="I13" s="380"/>
      <c r="J13" s="470">
        <v>62</v>
      </c>
      <c r="K13" s="355"/>
      <c r="L13" s="355"/>
      <c r="M13" s="378"/>
      <c r="N13" s="376"/>
      <c r="O13" s="376"/>
      <c r="P13" s="358"/>
      <c r="Q13" s="359"/>
      <c r="R13" s="360"/>
      <c r="T13" s="369" t="str">
        <f>'[3]SetUp Officials'!P27</f>
        <v xml:space="preserve"> </v>
      </c>
    </row>
    <row r="14" spans="1:20" s="361" customFormat="1" ht="9.6" customHeight="1">
      <c r="A14" s="363"/>
      <c r="B14" s="364"/>
      <c r="C14" s="364"/>
      <c r="D14" s="372"/>
      <c r="E14" s="355"/>
      <c r="F14" s="355"/>
      <c r="G14" s="365"/>
      <c r="H14" s="381"/>
      <c r="I14" s="373"/>
      <c r="J14" s="355"/>
      <c r="K14" s="355"/>
      <c r="L14" s="366" t="s">
        <v>13</v>
      </c>
      <c r="M14" s="374" t="s">
        <v>18</v>
      </c>
      <c r="N14" s="368" t="str">
        <f>UPPER(IF(OR(M14="a",M14="as"),L10,IF(OR(M14="b",M14="bs"),L18,)))</f>
        <v>CHAMBERLAIN</v>
      </c>
      <c r="O14" s="375"/>
      <c r="P14" s="358"/>
      <c r="Q14" s="359"/>
      <c r="R14" s="360"/>
      <c r="T14" s="369" t="str">
        <f>'[3]SetUp Officials'!P28</f>
        <v xml:space="preserve"> </v>
      </c>
    </row>
    <row r="15" spans="1:20" s="361" customFormat="1" ht="9.6" customHeight="1">
      <c r="A15" s="363">
        <v>5</v>
      </c>
      <c r="B15" s="351">
        <f>IF($D15="","",VLOOKUP($D15,'[3]Boys 10 Si Con Prep'!$A$7:$P$30,15))</f>
        <v>0</v>
      </c>
      <c r="C15" s="351">
        <f>IF($D15="","",VLOOKUP($D15,'[3]Boys 10 Si Con Prep'!$A$7:$P$30,16))</f>
        <v>0</v>
      </c>
      <c r="D15" s="352">
        <v>2</v>
      </c>
      <c r="E15" s="351" t="str">
        <f>UPPER(IF($D15="","",VLOOKUP($D15,'[3]Boys 10 Si Con Prep'!$A$7:$P$30,2)))</f>
        <v>CHUNG</v>
      </c>
      <c r="F15" s="351" t="str">
        <f>IF($D15="","",VLOOKUP($D15,'[3]Boys 10 Si Con Prep'!$A$7:$P$30,3))</f>
        <v>THOMAS</v>
      </c>
      <c r="G15" s="351"/>
      <c r="H15" s="351">
        <f>IF($D15="","",VLOOKUP($D15,'[3]Boys 10 Si Con Prep'!$A$7:$P$30,4))</f>
        <v>0</v>
      </c>
      <c r="I15" s="382"/>
      <c r="J15" s="355"/>
      <c r="K15" s="355"/>
      <c r="L15" s="355"/>
      <c r="M15" s="378"/>
      <c r="N15" s="470">
        <v>64</v>
      </c>
      <c r="O15" s="378"/>
      <c r="P15" s="358"/>
      <c r="Q15" s="359"/>
      <c r="R15" s="360"/>
      <c r="T15" s="369" t="str">
        <f>'[3]SetUp Officials'!P29</f>
        <v xml:space="preserve"> </v>
      </c>
    </row>
    <row r="16" spans="1:20" s="361" customFormat="1" ht="9.6" customHeight="1" thickBot="1">
      <c r="A16" s="363"/>
      <c r="B16" s="364"/>
      <c r="C16" s="364"/>
      <c r="D16" s="372"/>
      <c r="E16" s="355"/>
      <c r="F16" s="355"/>
      <c r="G16" s="365"/>
      <c r="H16" s="366" t="s">
        <v>13</v>
      </c>
      <c r="I16" s="367" t="s">
        <v>18</v>
      </c>
      <c r="J16" s="368" t="str">
        <f>UPPER(IF(OR(I16="a",I16="as"),E15,IF(OR(I16="b",I16="bs"),E17,)))</f>
        <v>CHUNG</v>
      </c>
      <c r="K16" s="368"/>
      <c r="L16" s="355"/>
      <c r="M16" s="378"/>
      <c r="N16" s="376"/>
      <c r="O16" s="378"/>
      <c r="P16" s="358"/>
      <c r="Q16" s="359"/>
      <c r="R16" s="360"/>
      <c r="T16" s="383" t="str">
        <f>'[3]SetUp Officials'!P30</f>
        <v>None</v>
      </c>
    </row>
    <row r="17" spans="1:18" s="361" customFormat="1" ht="9.6" customHeight="1">
      <c r="A17" s="363">
        <v>6</v>
      </c>
      <c r="B17" s="351">
        <f>IF($D17="","",VLOOKUP($D17,'[3]Boys 10 Si Con Prep'!$A$7:$P$30,15))</f>
        <v>0</v>
      </c>
      <c r="C17" s="351">
        <f>IF($D17="","",VLOOKUP($D17,'[3]Boys 10 Si Con Prep'!$A$7:$P$30,16))</f>
        <v>0</v>
      </c>
      <c r="D17" s="352">
        <v>8</v>
      </c>
      <c r="E17" s="351" t="str">
        <f>UPPER(IF($D17="","",VLOOKUP($D17,'[3]Boys 10 Si Con Prep'!$A$7:$P$30,2)))</f>
        <v>MARTIN</v>
      </c>
      <c r="F17" s="351" t="str">
        <f>IF($D17="","",VLOOKUP($D17,'[3]Boys 10 Si Con Prep'!$A$7:$P$30,3))</f>
        <v>NATHEN</v>
      </c>
      <c r="G17" s="351"/>
      <c r="H17" s="351">
        <f>IF($D17="","",VLOOKUP($D17,'[3]Boys 10 Si Con Prep'!$A$7:$P$30,4))</f>
        <v>0</v>
      </c>
      <c r="I17" s="370"/>
      <c r="J17" s="470">
        <v>61</v>
      </c>
      <c r="K17" s="371"/>
      <c r="L17" s="355"/>
      <c r="M17" s="378"/>
      <c r="N17" s="376"/>
      <c r="O17" s="378"/>
      <c r="P17" s="358"/>
      <c r="Q17" s="359"/>
      <c r="R17" s="360"/>
    </row>
    <row r="18" spans="1:18" s="361" customFormat="1" ht="9.6" customHeight="1">
      <c r="A18" s="363"/>
      <c r="B18" s="364"/>
      <c r="C18" s="364"/>
      <c r="D18" s="372"/>
      <c r="E18" s="355"/>
      <c r="F18" s="355"/>
      <c r="G18" s="365"/>
      <c r="H18" s="355"/>
      <c r="I18" s="373"/>
      <c r="J18" s="366" t="s">
        <v>13</v>
      </c>
      <c r="K18" s="374" t="s">
        <v>17</v>
      </c>
      <c r="L18" s="368" t="str">
        <f>UPPER(IF(OR(K18="a",K18="as"),J16,IF(OR(K18="b",K18="bs"),J20,)))</f>
        <v>PASEA</v>
      </c>
      <c r="M18" s="384"/>
      <c r="N18" s="376"/>
      <c r="O18" s="378"/>
      <c r="P18" s="358"/>
      <c r="Q18" s="359"/>
      <c r="R18" s="360"/>
    </row>
    <row r="19" spans="1:18" s="361" customFormat="1" ht="9.6" customHeight="1">
      <c r="A19" s="363">
        <v>7</v>
      </c>
      <c r="B19" s="351">
        <f>IF($D19="","",VLOOKUP($D19,'[3]Boys 10 Si Con Prep'!$A$7:$P$30,15))</f>
        <v>0</v>
      </c>
      <c r="C19" s="351">
        <f>IF($D19="","",VLOOKUP($D19,'[3]Boys 10 Si Con Prep'!$A$7:$P$30,16))</f>
        <v>0</v>
      </c>
      <c r="D19" s="352">
        <v>16</v>
      </c>
      <c r="E19" s="461" t="s">
        <v>343</v>
      </c>
      <c r="F19" s="351" t="str">
        <f>IF($D19="","",VLOOKUP($D19,'[3]Boys 10 Si Con Prep'!$A$7:$P$30,3))</f>
        <v>TIM</v>
      </c>
      <c r="G19" s="351"/>
      <c r="H19" s="351">
        <f>IF($D19="","",VLOOKUP($D19,'[3]Boys 10 Si Con Prep'!$A$7:$P$30,4))</f>
        <v>0</v>
      </c>
      <c r="I19" s="354"/>
      <c r="J19" s="355"/>
      <c r="K19" s="377"/>
      <c r="L19" s="470">
        <v>62</v>
      </c>
      <c r="M19" s="376"/>
      <c r="N19" s="376"/>
      <c r="O19" s="378"/>
      <c r="P19" s="358"/>
      <c r="Q19" s="359"/>
      <c r="R19" s="360"/>
    </row>
    <row r="20" spans="1:18" s="361" customFormat="1" ht="9.6" customHeight="1">
      <c r="A20" s="363"/>
      <c r="B20" s="364"/>
      <c r="C20" s="364"/>
      <c r="D20" s="364"/>
      <c r="E20" s="355"/>
      <c r="F20" s="355"/>
      <c r="G20" s="365"/>
      <c r="H20" s="366"/>
      <c r="I20" s="367" t="s">
        <v>18</v>
      </c>
      <c r="J20" s="368" t="str">
        <f>UPPER(IF(OR(I20="a",I20="as"),E19,IF(OR(I20="b",I20="bs"),E21,)))</f>
        <v>PASEA</v>
      </c>
      <c r="K20" s="379"/>
      <c r="L20" s="355"/>
      <c r="M20" s="376"/>
      <c r="N20" s="376"/>
      <c r="O20" s="378"/>
      <c r="P20" s="358"/>
      <c r="Q20" s="359"/>
      <c r="R20" s="360"/>
    </row>
    <row r="21" spans="1:18" s="361" customFormat="1" ht="9.6" customHeight="1">
      <c r="A21" s="363">
        <v>8</v>
      </c>
      <c r="B21" s="351">
        <f>IF($D21="","",VLOOKUP($D21,'[3]Boys 10 Si Con Prep'!$A$7:$P$30,15))</f>
        <v>0</v>
      </c>
      <c r="C21" s="351">
        <f>IF($D21="","",VLOOKUP($D21,'[3]Boys 10 Si Con Prep'!$A$7:$P$30,16))</f>
        <v>0</v>
      </c>
      <c r="D21" s="352">
        <v>12</v>
      </c>
      <c r="E21" s="351" t="str">
        <f>UPPER(IF($D21="","",VLOOKUP($D21,'[3]Boys 10 Si Con Prep'!$A$7:$P$30,2)))</f>
        <v>READY</v>
      </c>
      <c r="F21" s="351" t="str">
        <f>IF($D21="","",VLOOKUP($D21,'[3]Boys 10 Si Con Prep'!$A$7:$P$30,3))</f>
        <v>NICHOLAS</v>
      </c>
      <c r="G21" s="351"/>
      <c r="H21" s="351">
        <f>IF($D21="","",VLOOKUP($D21,'[3]Boys 10 Si Con Prep'!$A$7:$P$30,4))</f>
        <v>0</v>
      </c>
      <c r="I21" s="380"/>
      <c r="J21" s="355" t="s">
        <v>473</v>
      </c>
      <c r="K21" s="355"/>
      <c r="L21" s="355"/>
      <c r="M21" s="376"/>
      <c r="N21" s="376"/>
      <c r="O21" s="378"/>
      <c r="P21" s="358"/>
      <c r="Q21" s="359"/>
      <c r="R21" s="360"/>
    </row>
    <row r="22" spans="1:18" s="361" customFormat="1" ht="9.6" customHeight="1">
      <c r="A22" s="363"/>
      <c r="B22" s="364"/>
      <c r="C22" s="364"/>
      <c r="D22" s="364"/>
      <c r="E22" s="381"/>
      <c r="F22" s="381"/>
      <c r="G22" s="385"/>
      <c r="H22" s="381"/>
      <c r="I22" s="373"/>
      <c r="J22" s="355"/>
      <c r="K22" s="355"/>
      <c r="L22" s="355"/>
      <c r="M22" s="376"/>
      <c r="N22" s="366" t="s">
        <v>13</v>
      </c>
      <c r="O22" s="374" t="s">
        <v>17</v>
      </c>
      <c r="P22" s="368" t="str">
        <f>UPPER(IF(OR(O22="a",O22="as"),N14,IF(OR(O22="b",O22="bs"),N30,)))</f>
        <v>VILAIN</v>
      </c>
      <c r="Q22" s="375"/>
      <c r="R22" s="360"/>
    </row>
    <row r="23" spans="1:18" s="361" customFormat="1" ht="9.6" customHeight="1">
      <c r="A23" s="363">
        <v>9</v>
      </c>
      <c r="B23" s="351">
        <f>IF($D23="","",VLOOKUP($D23,'[3]Boys 10 Si Con Prep'!$A$7:$P$30,15))</f>
        <v>0</v>
      </c>
      <c r="C23" s="351">
        <f>IF($D23="","",VLOOKUP($D23,'[3]Boys 10 Si Con Prep'!$A$7:$P$30,16))</f>
        <v>0</v>
      </c>
      <c r="D23" s="352">
        <v>15</v>
      </c>
      <c r="E23" s="351" t="str">
        <f>UPPER(IF($D23="","",VLOOKUP($D23,'[3]Boys 10 Si Con Prep'!$A$7:$P$30,2)))</f>
        <v>SHEPPARD</v>
      </c>
      <c r="F23" s="351" t="str">
        <f>IF($D23="","",VLOOKUP($D23,'[3]Boys 10 Si Con Prep'!$A$7:$P$30,3))</f>
        <v>DECLAN</v>
      </c>
      <c r="G23" s="351"/>
      <c r="H23" s="351">
        <f>IF($D23="","",VLOOKUP($D23,'[3]Boys 10 Si Con Prep'!$A$7:$P$30,4))</f>
        <v>0</v>
      </c>
      <c r="I23" s="354"/>
      <c r="J23" s="355"/>
      <c r="K23" s="355"/>
      <c r="L23" s="355"/>
      <c r="M23" s="376"/>
      <c r="N23" s="355"/>
      <c r="O23" s="378"/>
      <c r="P23" s="355" t="s">
        <v>474</v>
      </c>
      <c r="Q23" s="376"/>
      <c r="R23" s="360"/>
    </row>
    <row r="24" spans="1:18" s="361" customFormat="1" ht="9.6" customHeight="1">
      <c r="A24" s="363"/>
      <c r="B24" s="364"/>
      <c r="C24" s="364"/>
      <c r="D24" s="364"/>
      <c r="E24" s="355"/>
      <c r="F24" s="355"/>
      <c r="G24" s="365"/>
      <c r="H24" s="366"/>
      <c r="I24" s="367" t="s">
        <v>18</v>
      </c>
      <c r="J24" s="368" t="str">
        <f>UPPER(IF(OR(I24="a",I24="as"),E23,IF(OR(I24="b",I24="bs"),E25,)))</f>
        <v>SHEPPARD</v>
      </c>
      <c r="K24" s="368"/>
      <c r="L24" s="355"/>
      <c r="M24" s="376"/>
      <c r="N24" s="376"/>
      <c r="O24" s="378"/>
      <c r="P24" s="358"/>
      <c r="Q24" s="359"/>
      <c r="R24" s="360"/>
    </row>
    <row r="25" spans="1:18" s="361" customFormat="1" ht="9.6" customHeight="1">
      <c r="A25" s="363">
        <v>10</v>
      </c>
      <c r="B25" s="351">
        <f>IF($D25="","",VLOOKUP($D25,'[3]Boys 10 Si Con Prep'!$A$7:$P$30,15))</f>
        <v>0</v>
      </c>
      <c r="C25" s="351">
        <f>IF($D25="","",VLOOKUP($D25,'[3]Boys 10 Si Con Prep'!$A$7:$P$30,16))</f>
        <v>0</v>
      </c>
      <c r="D25" s="352">
        <v>3</v>
      </c>
      <c r="E25" s="460" t="s">
        <v>265</v>
      </c>
      <c r="F25" s="351" t="str">
        <f>IF($D25="","",VLOOKUP($D25,'[3]Boys 10 Si Con Prep'!$A$7:$P$30,3))</f>
        <v>KAIDON-JOSEPH</v>
      </c>
      <c r="G25" s="351"/>
      <c r="H25" s="351">
        <f>IF($D25="","",VLOOKUP($D25,'[3]Boys 10 Si Con Prep'!$A$7:$P$30,4))</f>
        <v>0</v>
      </c>
      <c r="I25" s="370"/>
      <c r="J25" s="470">
        <v>61</v>
      </c>
      <c r="K25" s="371"/>
      <c r="L25" s="355"/>
      <c r="M25" s="376"/>
      <c r="N25" s="376"/>
      <c r="O25" s="378"/>
      <c r="P25" s="358"/>
      <c r="Q25" s="359"/>
      <c r="R25" s="360"/>
    </row>
    <row r="26" spans="1:18" s="361" customFormat="1" ht="9.6" customHeight="1">
      <c r="A26" s="363"/>
      <c r="B26" s="364"/>
      <c r="C26" s="364"/>
      <c r="D26" s="372"/>
      <c r="E26" s="355"/>
      <c r="F26" s="355"/>
      <c r="G26" s="365"/>
      <c r="H26" s="355"/>
      <c r="I26" s="373"/>
      <c r="J26" s="366" t="s">
        <v>13</v>
      </c>
      <c r="K26" s="374" t="s">
        <v>18</v>
      </c>
      <c r="L26" s="368" t="str">
        <f>UPPER(IF(OR(K26="a",K26="as"),J24,IF(OR(K26="b",K26="bs"),J28,)))</f>
        <v>SHEPPARD</v>
      </c>
      <c r="M26" s="375"/>
      <c r="N26" s="376"/>
      <c r="O26" s="378"/>
      <c r="P26" s="358"/>
      <c r="Q26" s="359"/>
      <c r="R26" s="360"/>
    </row>
    <row r="27" spans="1:18" s="361" customFormat="1" ht="9.6" customHeight="1">
      <c r="A27" s="363">
        <v>11</v>
      </c>
      <c r="B27" s="351">
        <f>IF($D27="","",VLOOKUP($D27,'[3]Boys 10 Si Con Prep'!$A$7:$P$30,15))</f>
        <v>0</v>
      </c>
      <c r="C27" s="351">
        <f>IF($D27="","",VLOOKUP($D27,'[3]Boys 10 Si Con Prep'!$A$7:$P$30,16))</f>
        <v>0</v>
      </c>
      <c r="D27" s="352">
        <v>9</v>
      </c>
      <c r="E27" s="351" t="str">
        <f>UPPER(IF($D27="","",VLOOKUP($D27,'[3]Boys 10 Si Con Prep'!$A$7:$P$30,2)))</f>
        <v>MANCHIKANT</v>
      </c>
      <c r="F27" s="351" t="str">
        <f>IF($D27="","",VLOOKUP($D27,'[3]Boys 10 Si Con Prep'!$A$7:$P$30,3))</f>
        <v>SYAM</v>
      </c>
      <c r="G27" s="351"/>
      <c r="H27" s="351">
        <f>IF($D27="","",VLOOKUP($D27,'[3]Boys 10 Si Con Prep'!$A$7:$P$30,4))</f>
        <v>0</v>
      </c>
      <c r="I27" s="354"/>
      <c r="J27" s="355"/>
      <c r="K27" s="377"/>
      <c r="L27" s="470">
        <v>62</v>
      </c>
      <c r="M27" s="378"/>
      <c r="N27" s="376"/>
      <c r="O27" s="378"/>
      <c r="P27" s="358"/>
      <c r="Q27" s="359"/>
      <c r="R27" s="360"/>
    </row>
    <row r="28" spans="1:18" s="361" customFormat="1" ht="9.6" customHeight="1">
      <c r="A28" s="350"/>
      <c r="B28" s="364"/>
      <c r="C28" s="364"/>
      <c r="D28" s="372"/>
      <c r="E28" s="355"/>
      <c r="F28" s="355"/>
      <c r="G28" s="365"/>
      <c r="H28" s="366" t="s">
        <v>13</v>
      </c>
      <c r="I28" s="367" t="s">
        <v>18</v>
      </c>
      <c r="J28" s="368" t="str">
        <f>UPPER(IF(OR(I28="a",I28="as"),E27,IF(OR(I28="b",I28="bs"),E29,)))</f>
        <v>MANCHIKANT</v>
      </c>
      <c r="K28" s="379"/>
      <c r="L28" s="355"/>
      <c r="M28" s="378"/>
      <c r="N28" s="376"/>
      <c r="O28" s="378"/>
      <c r="P28" s="358"/>
      <c r="Q28" s="359"/>
      <c r="R28" s="360"/>
    </row>
    <row r="29" spans="1:18" s="361" customFormat="1" ht="9.6" customHeight="1">
      <c r="A29" s="363">
        <v>12</v>
      </c>
      <c r="B29" s="351">
        <f>IF($D29="","",VLOOKUP($D29,'[3]Boys 10 Si Con Prep'!$A$7:$P$30,15))</f>
        <v>0</v>
      </c>
      <c r="C29" s="351">
        <f>IF($D29="","",VLOOKUP($D29,'[3]Boys 10 Si Con Prep'!$A$7:$P$30,16))</f>
        <v>0</v>
      </c>
      <c r="D29" s="352">
        <v>1</v>
      </c>
      <c r="E29" s="351" t="str">
        <f>UPPER(IF($D29="","",VLOOKUP($D29,'[3]Boys 10 Si Con Prep'!$A$7:$P$30,2)))</f>
        <v>ROBERTS</v>
      </c>
      <c r="F29" s="351" t="str">
        <f>IF($D29="","",VLOOKUP($D29,'[3]Boys 10 Si Con Prep'!$A$7:$P$30,3))</f>
        <v>CHRISTOPHER</v>
      </c>
      <c r="G29" s="351"/>
      <c r="H29" s="351">
        <f>IF($D29="","",VLOOKUP($D29,'[3]Boys 10 Si Con Prep'!$A$7:$P$30,4))</f>
        <v>0</v>
      </c>
      <c r="I29" s="380"/>
      <c r="J29" s="470">
        <v>63</v>
      </c>
      <c r="K29" s="355"/>
      <c r="L29" s="355"/>
      <c r="M29" s="378"/>
      <c r="N29" s="376"/>
      <c r="O29" s="378"/>
      <c r="P29" s="358"/>
      <c r="Q29" s="359"/>
      <c r="R29" s="360"/>
    </row>
    <row r="30" spans="1:18" s="361" customFormat="1" ht="9.6" customHeight="1">
      <c r="A30" s="363"/>
      <c r="B30" s="364"/>
      <c r="C30" s="364"/>
      <c r="D30" s="372"/>
      <c r="E30" s="355"/>
      <c r="F30" s="355"/>
      <c r="G30" s="365"/>
      <c r="H30" s="381"/>
      <c r="I30" s="373"/>
      <c r="J30" s="355"/>
      <c r="K30" s="355"/>
      <c r="L30" s="366" t="s">
        <v>13</v>
      </c>
      <c r="M30" s="374" t="s">
        <v>17</v>
      </c>
      <c r="N30" s="368" t="str">
        <f>UPPER(IF(OR(M30="a",M30="as"),L26,IF(OR(M30="b",M30="bs"),L34,)))</f>
        <v>VILAIN</v>
      </c>
      <c r="O30" s="384"/>
      <c r="P30" s="358"/>
      <c r="Q30" s="359"/>
      <c r="R30" s="360"/>
    </row>
    <row r="31" spans="1:18" s="361" customFormat="1" ht="9.6" customHeight="1">
      <c r="A31" s="363">
        <v>13</v>
      </c>
      <c r="B31" s="351">
        <f>IF($D31="","",VLOOKUP($D31,'[3]Boys 10 Si Con Prep'!$A$7:$P$30,15))</f>
        <v>0</v>
      </c>
      <c r="C31" s="351">
        <f>IF($D31="","",VLOOKUP($D31,'[3]Boys 10 Si Con Prep'!$A$7:$P$30,16))</f>
        <v>0</v>
      </c>
      <c r="D31" s="352">
        <v>10</v>
      </c>
      <c r="E31" s="351" t="str">
        <f>UPPER(IF($D31="","",VLOOKUP($D31,'[3]Boys 10 Si Con Prep'!$A$7:$P$30,2)))</f>
        <v>GRAHAM</v>
      </c>
      <c r="F31" s="351" t="str">
        <f>IF($D31="","",VLOOKUP($D31,'[3]Boys 10 Si Con Prep'!$A$7:$P$30,3))</f>
        <v>MATHIAS</v>
      </c>
      <c r="G31" s="351"/>
      <c r="H31" s="351">
        <f>IF($D31="","",VLOOKUP($D31,'[3]Boys 10 Si Con Prep'!$A$7:$P$30,4))</f>
        <v>0</v>
      </c>
      <c r="I31" s="382"/>
      <c r="J31" s="355"/>
      <c r="K31" s="355"/>
      <c r="L31" s="355"/>
      <c r="M31" s="378"/>
      <c r="N31" s="470">
        <v>64</v>
      </c>
      <c r="O31" s="376"/>
      <c r="P31" s="358"/>
      <c r="Q31" s="359"/>
      <c r="R31" s="360"/>
    </row>
    <row r="32" spans="1:18" s="361" customFormat="1" ht="9.6" customHeight="1">
      <c r="A32" s="363"/>
      <c r="B32" s="364"/>
      <c r="C32" s="364"/>
      <c r="D32" s="372"/>
      <c r="E32" s="355"/>
      <c r="F32" s="355"/>
      <c r="G32" s="365"/>
      <c r="H32" s="366" t="s">
        <v>13</v>
      </c>
      <c r="I32" s="367" t="s">
        <v>17</v>
      </c>
      <c r="J32" s="368" t="str">
        <f>UPPER(IF(OR(I32="a",I32="as"),E31,IF(OR(I32="b",I32="bs"),E33,)))</f>
        <v>MOHAMMED</v>
      </c>
      <c r="K32" s="368"/>
      <c r="L32" s="355"/>
      <c r="M32" s="378"/>
      <c r="N32" s="376"/>
      <c r="O32" s="376"/>
      <c r="P32" s="358"/>
      <c r="Q32" s="359"/>
      <c r="R32" s="360"/>
    </row>
    <row r="33" spans="1:18" s="361" customFormat="1" ht="9.6" customHeight="1">
      <c r="A33" s="363">
        <v>14</v>
      </c>
      <c r="B33" s="351">
        <f>IF($D33="","",VLOOKUP($D33,'[3]Boys 10 Si Con Prep'!$A$7:$P$30,15))</f>
        <v>0</v>
      </c>
      <c r="C33" s="351">
        <f>IF($D33="","",VLOOKUP($D33,'[3]Boys 10 Si Con Prep'!$A$7:$P$30,16))</f>
        <v>0</v>
      </c>
      <c r="D33" s="352">
        <v>14</v>
      </c>
      <c r="E33" s="351" t="str">
        <f>UPPER(IF($D33="","",VLOOKUP($D33,'[3]Boys 10 Si Con Prep'!$A$7:$P$30,2)))</f>
        <v>MOHAMMED</v>
      </c>
      <c r="F33" s="351" t="str">
        <f>IF($D33="","",VLOOKUP($D33,'[3]Boys 10 Si Con Prep'!$A$7:$P$30,3))</f>
        <v>HALEEM</v>
      </c>
      <c r="G33" s="351"/>
      <c r="H33" s="351">
        <f>IF($D33="","",VLOOKUP($D33,'[3]Boys 10 Si Con Prep'!$A$7:$P$30,4))</f>
        <v>0</v>
      </c>
      <c r="I33" s="370"/>
      <c r="J33" s="470">
        <v>61</v>
      </c>
      <c r="K33" s="371"/>
      <c r="L33" s="355"/>
      <c r="M33" s="378"/>
      <c r="N33" s="376"/>
      <c r="O33" s="376"/>
      <c r="P33" s="358"/>
      <c r="Q33" s="359"/>
      <c r="R33" s="360"/>
    </row>
    <row r="34" spans="1:18" s="361" customFormat="1" ht="9.6" customHeight="1">
      <c r="A34" s="363"/>
      <c r="B34" s="364"/>
      <c r="C34" s="364"/>
      <c r="D34" s="372"/>
      <c r="E34" s="355"/>
      <c r="F34" s="355"/>
      <c r="G34" s="365"/>
      <c r="H34" s="355"/>
      <c r="I34" s="373"/>
      <c r="J34" s="366" t="s">
        <v>13</v>
      </c>
      <c r="K34" s="374" t="s">
        <v>17</v>
      </c>
      <c r="L34" s="368" t="str">
        <f>UPPER(IF(OR(K34="a",K34="as"),J32,IF(OR(K34="b",K34="bs"),J36,)))</f>
        <v>VILAIN</v>
      </c>
      <c r="M34" s="384"/>
      <c r="N34" s="376"/>
      <c r="O34" s="376"/>
      <c r="P34" s="358"/>
      <c r="Q34" s="359"/>
      <c r="R34" s="360"/>
    </row>
    <row r="35" spans="1:18" s="361" customFormat="1" ht="9.6" customHeight="1">
      <c r="A35" s="363">
        <v>15</v>
      </c>
      <c r="B35" s="351">
        <f>IF($D35="","",VLOOKUP($D35,'[3]Boys 10 Si Con Prep'!$A$7:$P$30,15))</f>
        <v>0</v>
      </c>
      <c r="C35" s="351">
        <f>IF($D35="","",VLOOKUP($D35,'[3]Boys 10 Si Con Prep'!$A$7:$P$30,16))</f>
        <v>0</v>
      </c>
      <c r="D35" s="352">
        <v>6</v>
      </c>
      <c r="E35" s="462" t="s">
        <v>280</v>
      </c>
      <c r="F35" s="351" t="str">
        <f>IF($D35="","",VLOOKUP($D35,'[3]Boys 10 Si Con Prep'!$A$7:$P$30,3))</f>
        <v>JADEN</v>
      </c>
      <c r="G35" s="351"/>
      <c r="H35" s="351">
        <f>IF($D35="","",VLOOKUP($D35,'[3]Boys 10 Si Con Prep'!$A$7:$P$30,4))</f>
        <v>0</v>
      </c>
      <c r="I35" s="354"/>
      <c r="J35" s="355"/>
      <c r="K35" s="377"/>
      <c r="L35" s="470">
        <v>60</v>
      </c>
      <c r="M35" s="376"/>
      <c r="N35" s="376"/>
      <c r="O35" s="376"/>
      <c r="P35" s="358"/>
      <c r="Q35" s="359"/>
      <c r="R35" s="360"/>
    </row>
    <row r="36" spans="1:18" s="361" customFormat="1" ht="9.6" customHeight="1">
      <c r="A36" s="363"/>
      <c r="B36" s="364"/>
      <c r="C36" s="364"/>
      <c r="D36" s="364"/>
      <c r="E36" s="355"/>
      <c r="F36" s="355"/>
      <c r="G36" s="365"/>
      <c r="H36" s="366"/>
      <c r="I36" s="367" t="s">
        <v>17</v>
      </c>
      <c r="J36" s="368" t="str">
        <f>UPPER(IF(OR(I36="a",I36="as"),E35,IF(OR(I36="b",I36="bs"),E37,)))</f>
        <v>VILAIN</v>
      </c>
      <c r="K36" s="379"/>
      <c r="L36" s="355"/>
      <c r="M36" s="376"/>
      <c r="N36" s="376"/>
      <c r="O36" s="376"/>
      <c r="P36" s="358"/>
      <c r="Q36" s="359"/>
      <c r="R36" s="360"/>
    </row>
    <row r="37" spans="1:18" s="361" customFormat="1" ht="9.6" customHeight="1">
      <c r="A37" s="350">
        <v>16</v>
      </c>
      <c r="B37" s="351">
        <f>IF($D37="","",VLOOKUP($D37,'[3]Boys 10 Si Con Prep'!$A$7:$P$30,15))</f>
        <v>0</v>
      </c>
      <c r="C37" s="351">
        <f>IF($D37="","",VLOOKUP($D37,'[3]Boys 10 Si Con Prep'!$A$7:$P$30,16))</f>
        <v>0</v>
      </c>
      <c r="D37" s="352">
        <v>17</v>
      </c>
      <c r="E37" s="353" t="str">
        <f>UPPER(IF($D37="","",VLOOKUP($D37,'[3]Boys 10 Si Con Prep'!$A$7:$P$30,2)))</f>
        <v>VILAIN</v>
      </c>
      <c r="F37" s="353" t="str">
        <f>IF($D37="","",VLOOKUP($D37,'[3]Boys 10 Si Con Prep'!$A$7:$P$30,3))</f>
        <v>NICHOLAS</v>
      </c>
      <c r="G37" s="353"/>
      <c r="H37" s="353">
        <f>IF($D37="","",VLOOKUP($D37,'[3]Boys 10 Si Con Prep'!$A$7:$P$30,4))</f>
        <v>0</v>
      </c>
      <c r="I37" s="380"/>
      <c r="J37" s="470">
        <v>64</v>
      </c>
      <c r="K37" s="355"/>
      <c r="L37" s="355"/>
      <c r="M37" s="376"/>
      <c r="N37" s="376"/>
      <c r="O37" s="376"/>
      <c r="P37" s="358"/>
      <c r="Q37" s="359"/>
      <c r="R37" s="360"/>
    </row>
    <row r="38" spans="1:18" s="361" customFormat="1" ht="9.6" customHeight="1">
      <c r="A38" s="363"/>
      <c r="B38" s="364"/>
      <c r="C38" s="364"/>
      <c r="D38" s="364"/>
      <c r="E38" s="355"/>
      <c r="F38" s="355"/>
      <c r="G38" s="365"/>
      <c r="H38" s="355"/>
      <c r="I38" s="373"/>
      <c r="J38" s="355"/>
      <c r="K38" s="355"/>
      <c r="L38" s="355"/>
      <c r="M38" s="376"/>
      <c r="N38" s="376"/>
      <c r="O38" s="376"/>
      <c r="P38" s="358"/>
      <c r="Q38" s="359"/>
      <c r="R38" s="360"/>
    </row>
    <row r="39" spans="1:18" s="361" customFormat="1" ht="9.6" hidden="1" customHeight="1">
      <c r="A39" s="350">
        <v>17</v>
      </c>
      <c r="B39" s="351" t="str">
        <f>IF($D39="","",VLOOKUP($D39,'[3]Boys 10 Si Con Prep'!$A$7:$P$30,15))</f>
        <v/>
      </c>
      <c r="C39" s="351" t="str">
        <f>IF($D39="","",VLOOKUP($D39,'[3]Boys 10 Si Con Prep'!$A$7:$P$30,16))</f>
        <v/>
      </c>
      <c r="D39" s="352"/>
      <c r="E39" s="353" t="str">
        <f>UPPER(IF($D39="","",VLOOKUP($D39,'[3]Boys 10 Si Con Prep'!$A$7:$P$30,2)))</f>
        <v/>
      </c>
      <c r="F39" s="353" t="str">
        <f>IF($D39="","",VLOOKUP($D39,'[3]Boys 10 Si Con Prep'!$A$7:$P$30,3))</f>
        <v/>
      </c>
      <c r="G39" s="353"/>
      <c r="H39" s="353" t="str">
        <f>IF($D39="","",VLOOKUP($D39,'[3]Boys 10 Si Con Prep'!$A$7:$P$30,4))</f>
        <v/>
      </c>
      <c r="I39" s="354"/>
      <c r="J39" s="355"/>
      <c r="K39" s="355"/>
      <c r="L39" s="355"/>
      <c r="M39" s="376"/>
      <c r="N39" s="376"/>
      <c r="O39" s="376"/>
      <c r="P39" s="463"/>
      <c r="Q39" s="359"/>
      <c r="R39" s="360"/>
    </row>
    <row r="40" spans="1:18" s="361" customFormat="1" ht="9.6" hidden="1" customHeight="1">
      <c r="A40" s="363"/>
      <c r="B40" s="364"/>
      <c r="C40" s="364"/>
      <c r="D40" s="364"/>
      <c r="E40" s="355"/>
      <c r="F40" s="355"/>
      <c r="G40" s="365"/>
      <c r="H40" s="366"/>
      <c r="I40" s="367" t="s">
        <v>14</v>
      </c>
      <c r="J40" s="368" t="str">
        <f>UPPER(IF(OR(I40="a",I40="as"),E39,IF(OR(I40="b",I40="bs"),E41,)))</f>
        <v/>
      </c>
      <c r="K40" s="368"/>
      <c r="L40" s="355"/>
      <c r="M40" s="376"/>
      <c r="N40" s="376"/>
      <c r="O40" s="376"/>
      <c r="P40" s="464"/>
      <c r="Q40" s="465"/>
      <c r="R40" s="360"/>
    </row>
    <row r="41" spans="1:18" s="361" customFormat="1" ht="9.6" hidden="1" customHeight="1">
      <c r="A41" s="363">
        <v>18</v>
      </c>
      <c r="B41" s="351" t="str">
        <f>IF($D41="","",VLOOKUP($D41,'[3]Boys 10 Si Con Prep'!$A$7:$P$30,15))</f>
        <v/>
      </c>
      <c r="C41" s="351" t="str">
        <f>IF($D41="","",VLOOKUP($D41,'[3]Boys 10 Si Con Prep'!$A$7:$P$30,16))</f>
        <v/>
      </c>
      <c r="D41" s="352"/>
      <c r="E41" s="351" t="s">
        <v>466</v>
      </c>
      <c r="F41" s="351" t="str">
        <f>IF($D41="","",VLOOKUP($D41,'[3]Boys 10 Si Con Prep'!$A$7:$P$30,3))</f>
        <v/>
      </c>
      <c r="G41" s="351"/>
      <c r="H41" s="351" t="str">
        <f>IF($D41="","",VLOOKUP($D41,'[3]Boys 10 Si Con Prep'!$A$7:$P$30,4))</f>
        <v/>
      </c>
      <c r="I41" s="370"/>
      <c r="J41" s="355"/>
      <c r="K41" s="371"/>
      <c r="L41" s="355"/>
      <c r="M41" s="376"/>
      <c r="N41" s="376"/>
      <c r="O41" s="376"/>
      <c r="P41" s="358"/>
      <c r="Q41" s="359"/>
      <c r="R41" s="360"/>
    </row>
    <row r="42" spans="1:18" s="361" customFormat="1" ht="9.6" hidden="1" customHeight="1">
      <c r="A42" s="363"/>
      <c r="B42" s="364"/>
      <c r="C42" s="364"/>
      <c r="D42" s="372"/>
      <c r="E42" s="355"/>
      <c r="F42" s="355"/>
      <c r="G42" s="365"/>
      <c r="H42" s="355"/>
      <c r="I42" s="373"/>
      <c r="J42" s="366" t="s">
        <v>13</v>
      </c>
      <c r="K42" s="374"/>
      <c r="L42" s="368" t="str">
        <f>UPPER(IF(OR(K42="a",K42="as"),J40,IF(OR(K42="b",K42="bs"),J44,)))</f>
        <v/>
      </c>
      <c r="M42" s="375"/>
      <c r="N42" s="376"/>
      <c r="O42" s="376"/>
      <c r="P42" s="358"/>
      <c r="Q42" s="359"/>
      <c r="R42" s="360"/>
    </row>
    <row r="43" spans="1:18" s="361" customFormat="1" ht="9.6" hidden="1" customHeight="1">
      <c r="A43" s="363">
        <v>19</v>
      </c>
      <c r="B43" s="351" t="str">
        <f>IF($D43="","",VLOOKUP($D43,'[3]Boys 10 Si Con Prep'!$A$7:$P$30,15))</f>
        <v/>
      </c>
      <c r="C43" s="351" t="str">
        <f>IF($D43="","",VLOOKUP($D43,'[3]Boys 10 Si Con Prep'!$A$7:$P$30,16))</f>
        <v/>
      </c>
      <c r="D43" s="352"/>
      <c r="E43" s="351" t="str">
        <f>UPPER(IF($D43="","",VLOOKUP($D43,'[3]Boys 10 Si Con Prep'!$A$7:$P$30,2)))</f>
        <v/>
      </c>
      <c r="F43" s="351" t="str">
        <f>IF($D43="","",VLOOKUP($D43,'[3]Boys 10 Si Con Prep'!$A$7:$P$30,3))</f>
        <v/>
      </c>
      <c r="G43" s="351"/>
      <c r="H43" s="351" t="str">
        <f>IF($D43="","",VLOOKUP($D43,'[3]Boys 10 Si Con Prep'!$A$7:$P$30,4))</f>
        <v/>
      </c>
      <c r="I43" s="354"/>
      <c r="J43" s="355"/>
      <c r="K43" s="377"/>
      <c r="L43" s="355"/>
      <c r="M43" s="378"/>
      <c r="N43" s="376"/>
      <c r="O43" s="376"/>
      <c r="P43" s="358"/>
      <c r="Q43" s="359"/>
      <c r="R43" s="360"/>
    </row>
    <row r="44" spans="1:18" s="361" customFormat="1" ht="9.6" hidden="1" customHeight="1">
      <c r="A44" s="363"/>
      <c r="B44" s="364"/>
      <c r="C44" s="364"/>
      <c r="D44" s="372"/>
      <c r="E44" s="355"/>
      <c r="F44" s="355"/>
      <c r="G44" s="365"/>
      <c r="H44" s="366" t="s">
        <v>13</v>
      </c>
      <c r="I44" s="367"/>
      <c r="J44" s="368" t="str">
        <f>UPPER(IF(OR(I44="a",I44="as"),E43,IF(OR(I44="b",I44="bs"),E45,)))</f>
        <v/>
      </c>
      <c r="K44" s="379"/>
      <c r="L44" s="355"/>
      <c r="M44" s="378"/>
      <c r="N44" s="376"/>
      <c r="O44" s="376"/>
      <c r="P44" s="358"/>
      <c r="Q44" s="359"/>
      <c r="R44" s="360"/>
    </row>
    <row r="45" spans="1:18" s="361" customFormat="1" ht="9.6" hidden="1" customHeight="1">
      <c r="A45" s="363">
        <v>20</v>
      </c>
      <c r="B45" s="351" t="str">
        <f>IF($D45="","",VLOOKUP($D45,'[3]Boys 10 Si Con Prep'!$A$7:$P$30,15))</f>
        <v/>
      </c>
      <c r="C45" s="351" t="str">
        <f>IF($D45="","",VLOOKUP($D45,'[3]Boys 10 Si Con Prep'!$A$7:$P$30,16))</f>
        <v/>
      </c>
      <c r="D45" s="352"/>
      <c r="E45" s="351" t="str">
        <f>UPPER(IF($D45="","",VLOOKUP($D45,'[3]Boys 10 Si Con Prep'!$A$7:$P$30,2)))</f>
        <v/>
      </c>
      <c r="F45" s="351" t="str">
        <f>IF($D45="","",VLOOKUP($D45,'[3]Boys 10 Si Con Prep'!$A$7:$P$30,3))</f>
        <v/>
      </c>
      <c r="G45" s="351"/>
      <c r="H45" s="351" t="str">
        <f>IF($D45="","",VLOOKUP($D45,'[3]Boys 10 Si Con Prep'!$A$7:$P$30,4))</f>
        <v/>
      </c>
      <c r="I45" s="380"/>
      <c r="J45" s="355"/>
      <c r="K45" s="355"/>
      <c r="L45" s="355"/>
      <c r="M45" s="378"/>
      <c r="N45" s="376"/>
      <c r="O45" s="376"/>
      <c r="P45" s="358"/>
      <c r="Q45" s="359"/>
      <c r="R45" s="360"/>
    </row>
    <row r="46" spans="1:18" s="361" customFormat="1" ht="9.6" hidden="1" customHeight="1">
      <c r="A46" s="363"/>
      <c r="B46" s="364"/>
      <c r="C46" s="364"/>
      <c r="D46" s="372"/>
      <c r="E46" s="355"/>
      <c r="F46" s="355"/>
      <c r="G46" s="365"/>
      <c r="H46" s="381"/>
      <c r="I46" s="373"/>
      <c r="J46" s="355"/>
      <c r="K46" s="355"/>
      <c r="L46" s="366" t="s">
        <v>13</v>
      </c>
      <c r="M46" s="374"/>
      <c r="N46" s="368" t="str">
        <f>UPPER(IF(OR(M46="a",M46="as"),L42,IF(OR(M46="b",M46="bs"),L50,)))</f>
        <v/>
      </c>
      <c r="O46" s="375"/>
      <c r="P46" s="358"/>
      <c r="Q46" s="359"/>
      <c r="R46" s="360"/>
    </row>
    <row r="47" spans="1:18" s="361" customFormat="1" ht="9.6" hidden="1" customHeight="1">
      <c r="A47" s="363">
        <v>21</v>
      </c>
      <c r="B47" s="351" t="str">
        <f>IF($D47="","",VLOOKUP($D47,'[3]Boys 10 Si Con Prep'!$A$7:$P$30,15))</f>
        <v/>
      </c>
      <c r="C47" s="351" t="str">
        <f>IF($D47="","",VLOOKUP($D47,'[3]Boys 10 Si Con Prep'!$A$7:$P$30,16))</f>
        <v/>
      </c>
      <c r="D47" s="352"/>
      <c r="E47" s="351" t="str">
        <f>UPPER(IF($D47="","",VLOOKUP($D47,'[3]Boys 10 Si Con Prep'!$A$7:$P$30,2)))</f>
        <v/>
      </c>
      <c r="F47" s="351" t="str">
        <f>IF($D47="","",VLOOKUP($D47,'[3]Boys 10 Si Con Prep'!$A$7:$P$30,3))</f>
        <v/>
      </c>
      <c r="G47" s="351"/>
      <c r="H47" s="351" t="str">
        <f>IF($D47="","",VLOOKUP($D47,'[3]Boys 10 Si Con Prep'!$A$7:$P$30,4))</f>
        <v/>
      </c>
      <c r="I47" s="382"/>
      <c r="J47" s="355"/>
      <c r="K47" s="355"/>
      <c r="L47" s="355"/>
      <c r="M47" s="378"/>
      <c r="N47" s="355"/>
      <c r="O47" s="378"/>
      <c r="P47" s="358"/>
      <c r="Q47" s="359"/>
      <c r="R47" s="360"/>
    </row>
    <row r="48" spans="1:18" s="361" customFormat="1" ht="9.6" hidden="1" customHeight="1">
      <c r="A48" s="363"/>
      <c r="B48" s="364"/>
      <c r="C48" s="364"/>
      <c r="D48" s="372"/>
      <c r="E48" s="355"/>
      <c r="F48" s="355"/>
      <c r="G48" s="365"/>
      <c r="H48" s="366" t="s">
        <v>13</v>
      </c>
      <c r="I48" s="367"/>
      <c r="J48" s="368" t="str">
        <f>UPPER(IF(OR(I48="a",I48="as"),E47,IF(OR(I48="b",I48="bs"),E49,)))</f>
        <v/>
      </c>
      <c r="K48" s="368"/>
      <c r="L48" s="355"/>
      <c r="M48" s="378"/>
      <c r="N48" s="376"/>
      <c r="O48" s="378"/>
      <c r="P48" s="358"/>
      <c r="Q48" s="359"/>
      <c r="R48" s="360"/>
    </row>
    <row r="49" spans="1:18" s="361" customFormat="1" ht="9.6" hidden="1" customHeight="1">
      <c r="A49" s="363">
        <v>22</v>
      </c>
      <c r="B49" s="351" t="str">
        <f>IF($D49="","",VLOOKUP($D49,'[3]Boys 10 Si Con Prep'!$A$7:$P$30,15))</f>
        <v/>
      </c>
      <c r="C49" s="351" t="str">
        <f>IF($D49="","",VLOOKUP($D49,'[3]Boys 10 Si Con Prep'!$A$7:$P$30,16))</f>
        <v/>
      </c>
      <c r="D49" s="352"/>
      <c r="E49" s="351" t="str">
        <f>UPPER(IF($D49="","",VLOOKUP($D49,'[3]Boys 10 Si Con Prep'!$A$7:$P$30,2)))</f>
        <v/>
      </c>
      <c r="F49" s="351" t="str">
        <f>IF($D49="","",VLOOKUP($D49,'[3]Boys 10 Si Con Prep'!$A$7:$P$30,3))</f>
        <v/>
      </c>
      <c r="G49" s="351"/>
      <c r="H49" s="351" t="str">
        <f>IF($D49="","",VLOOKUP($D49,'[3]Boys 10 Si Con Prep'!$A$7:$P$30,4))</f>
        <v/>
      </c>
      <c r="I49" s="370"/>
      <c r="J49" s="355"/>
      <c r="K49" s="371"/>
      <c r="L49" s="355"/>
      <c r="M49" s="378"/>
      <c r="N49" s="376"/>
      <c r="O49" s="378"/>
      <c r="P49" s="358"/>
      <c r="Q49" s="359"/>
      <c r="R49" s="360"/>
    </row>
    <row r="50" spans="1:18" s="361" customFormat="1" ht="9.6" hidden="1" customHeight="1">
      <c r="A50" s="363"/>
      <c r="B50" s="364"/>
      <c r="C50" s="364"/>
      <c r="D50" s="372"/>
      <c r="E50" s="355"/>
      <c r="F50" s="355"/>
      <c r="G50" s="365"/>
      <c r="H50" s="355"/>
      <c r="I50" s="373"/>
      <c r="J50" s="366" t="s">
        <v>13</v>
      </c>
      <c r="K50" s="374"/>
      <c r="L50" s="368" t="str">
        <f>UPPER(IF(OR(K50="a",K50="as"),J48,IF(OR(K50="b",K50="bs"),J52,)))</f>
        <v/>
      </c>
      <c r="M50" s="384"/>
      <c r="N50" s="376"/>
      <c r="O50" s="378"/>
      <c r="P50" s="358"/>
      <c r="Q50" s="359"/>
      <c r="R50" s="360"/>
    </row>
    <row r="51" spans="1:18" s="361" customFormat="1" ht="9.6" hidden="1" customHeight="1">
      <c r="A51" s="363">
        <v>23</v>
      </c>
      <c r="B51" s="351" t="str">
        <f>IF($D51="","",VLOOKUP($D51,'[3]Boys 10 Si Con Prep'!$A$7:$P$30,15))</f>
        <v/>
      </c>
      <c r="C51" s="351" t="str">
        <f>IF($D51="","",VLOOKUP($D51,'[3]Boys 10 Si Con Prep'!$A$7:$P$30,16))</f>
        <v/>
      </c>
      <c r="D51" s="352"/>
      <c r="E51" s="351" t="s">
        <v>466</v>
      </c>
      <c r="F51" s="351" t="str">
        <f>IF($D51="","",VLOOKUP($D51,'[3]Boys 10 Si Con Prep'!$A$7:$P$30,3))</f>
        <v/>
      </c>
      <c r="G51" s="351"/>
      <c r="H51" s="351" t="str">
        <f>IF($D51="","",VLOOKUP($D51,'[3]Boys 10 Si Con Prep'!$A$7:$P$30,4))</f>
        <v/>
      </c>
      <c r="I51" s="354"/>
      <c r="J51" s="355"/>
      <c r="K51" s="377"/>
      <c r="L51" s="355"/>
      <c r="M51" s="376"/>
      <c r="N51" s="376"/>
      <c r="O51" s="378"/>
      <c r="P51" s="358"/>
      <c r="Q51" s="359"/>
      <c r="R51" s="360"/>
    </row>
    <row r="52" spans="1:18" s="361" customFormat="1" ht="9.6" hidden="1" customHeight="1">
      <c r="A52" s="363"/>
      <c r="B52" s="364"/>
      <c r="C52" s="364"/>
      <c r="D52" s="364"/>
      <c r="E52" s="355"/>
      <c r="F52" s="355"/>
      <c r="G52" s="365"/>
      <c r="H52" s="366"/>
      <c r="I52" s="367" t="s">
        <v>20</v>
      </c>
      <c r="J52" s="368" t="str">
        <f>UPPER(IF(OR(I52="a",I52="as"),E51,IF(OR(I52="b",I52="bs"),E53,)))</f>
        <v/>
      </c>
      <c r="K52" s="379"/>
      <c r="L52" s="355"/>
      <c r="M52" s="376"/>
      <c r="N52" s="376"/>
      <c r="O52" s="378"/>
      <c r="P52" s="358"/>
      <c r="Q52" s="359"/>
      <c r="R52" s="360"/>
    </row>
    <row r="53" spans="1:18" s="361" customFormat="1" ht="9.6" hidden="1" customHeight="1">
      <c r="A53" s="363">
        <v>24</v>
      </c>
      <c r="B53" s="351" t="str">
        <f>IF($D53="","",VLOOKUP($D53,'[3]Boys 10 Si Con Prep'!$A$7:$P$30,15))</f>
        <v/>
      </c>
      <c r="C53" s="351" t="str">
        <f>IF($D53="","",VLOOKUP($D53,'[3]Boys 10 Si Con Prep'!$A$7:$P$30,16))</f>
        <v/>
      </c>
      <c r="D53" s="352"/>
      <c r="E53" s="351" t="str">
        <f>UPPER(IF($D53="","",VLOOKUP($D53,'[3]Boys 10 Si Con Prep'!$A$7:$P$30,2)))</f>
        <v/>
      </c>
      <c r="F53" s="351" t="str">
        <f>IF($D53="","",VLOOKUP($D53,'[3]Boys 10 Si Con Prep'!$A$7:$P$30,3))</f>
        <v/>
      </c>
      <c r="G53" s="351"/>
      <c r="H53" s="351" t="str">
        <f>IF($D53="","",VLOOKUP($D53,'[3]Boys 10 Si Con Prep'!$A$7:$P$30,4))</f>
        <v/>
      </c>
      <c r="I53" s="380"/>
      <c r="J53" s="355"/>
      <c r="K53" s="355"/>
      <c r="L53" s="355"/>
      <c r="M53" s="376"/>
      <c r="N53" s="376"/>
      <c r="O53" s="378"/>
      <c r="P53" s="358"/>
      <c r="Q53" s="359"/>
      <c r="R53" s="360"/>
    </row>
    <row r="54" spans="1:18" s="361" customFormat="1" ht="9.6" hidden="1" customHeight="1">
      <c r="A54" s="363"/>
      <c r="B54" s="364"/>
      <c r="C54" s="364"/>
      <c r="D54" s="364"/>
      <c r="E54" s="381"/>
      <c r="F54" s="381"/>
      <c r="G54" s="385"/>
      <c r="H54" s="381"/>
      <c r="I54" s="373"/>
      <c r="J54" s="355"/>
      <c r="K54" s="355"/>
      <c r="L54" s="355"/>
      <c r="M54" s="376"/>
      <c r="N54" s="366" t="s">
        <v>13</v>
      </c>
      <c r="O54" s="374"/>
      <c r="P54" s="368" t="str">
        <f>UPPER(IF(OR(O54="a",O54="as"),N46,IF(OR(O54="b",O54="bs"),N62,)))</f>
        <v/>
      </c>
      <c r="Q54" s="375"/>
      <c r="R54" s="360"/>
    </row>
    <row r="55" spans="1:18" s="361" customFormat="1" ht="9.6" hidden="1" customHeight="1">
      <c r="A55" s="363">
        <v>25</v>
      </c>
      <c r="B55" s="351" t="str">
        <f>IF($D55="","",VLOOKUP($D55,'[3]Boys 10 Si Con Prep'!$A$7:$P$30,15))</f>
        <v/>
      </c>
      <c r="C55" s="351" t="str">
        <f>IF($D55="","",VLOOKUP($D55,'[3]Boys 10 Si Con Prep'!$A$7:$P$30,16))</f>
        <v/>
      </c>
      <c r="D55" s="352"/>
      <c r="E55" s="351" t="str">
        <f>UPPER(IF($D55="","",VLOOKUP($D55,'[3]Boys 10 Si Con Prep'!$A$7:$P$30,2)))</f>
        <v/>
      </c>
      <c r="F55" s="351" t="str">
        <f>IF($D55="","",VLOOKUP($D55,'[3]Boys 10 Si Con Prep'!$A$7:$P$30,3))</f>
        <v/>
      </c>
      <c r="G55" s="351"/>
      <c r="H55" s="351" t="str">
        <f>IF($D55="","",VLOOKUP($D55,'[3]Boys 10 Si Con Prep'!$A$7:$P$30,4))</f>
        <v/>
      </c>
      <c r="I55" s="354"/>
      <c r="J55" s="355"/>
      <c r="K55" s="355"/>
      <c r="L55" s="355"/>
      <c r="M55" s="376"/>
      <c r="N55" s="355"/>
      <c r="O55" s="378"/>
      <c r="P55" s="355"/>
      <c r="Q55" s="376"/>
      <c r="R55" s="360"/>
    </row>
    <row r="56" spans="1:18" s="361" customFormat="1" ht="9.6" hidden="1" customHeight="1">
      <c r="A56" s="363"/>
      <c r="B56" s="364"/>
      <c r="C56" s="364"/>
      <c r="D56" s="364"/>
      <c r="E56" s="355"/>
      <c r="F56" s="355"/>
      <c r="G56" s="365"/>
      <c r="H56" s="366"/>
      <c r="I56" s="367" t="s">
        <v>14</v>
      </c>
      <c r="J56" s="368" t="str">
        <f>UPPER(IF(OR(I56="a",I56="as"),E55,IF(OR(I56="b",I56="bs"),E57,)))</f>
        <v/>
      </c>
      <c r="K56" s="368"/>
      <c r="L56" s="355"/>
      <c r="M56" s="376"/>
      <c r="N56" s="376"/>
      <c r="O56" s="378"/>
      <c r="P56" s="358"/>
      <c r="Q56" s="359"/>
      <c r="R56" s="360"/>
    </row>
    <row r="57" spans="1:18" s="361" customFormat="1" ht="9.6" hidden="1" customHeight="1">
      <c r="A57" s="363">
        <v>26</v>
      </c>
      <c r="B57" s="351" t="str">
        <f>IF($D57="","",VLOOKUP($D57,'[3]Boys 10 Si Con Prep'!$A$7:$P$30,15))</f>
        <v/>
      </c>
      <c r="C57" s="351" t="str">
        <f>IF($D57="","",VLOOKUP($D57,'[3]Boys 10 Si Con Prep'!$A$7:$P$30,16))</f>
        <v/>
      </c>
      <c r="D57" s="352"/>
      <c r="E57" s="351" t="s">
        <v>466</v>
      </c>
      <c r="F57" s="351" t="str">
        <f>IF($D57="","",VLOOKUP($D57,'[3]Boys 10 Si Con Prep'!$A$7:$P$30,3))</f>
        <v/>
      </c>
      <c r="G57" s="351"/>
      <c r="H57" s="351" t="str">
        <f>IF($D57="","",VLOOKUP($D57,'[3]Boys 10 Si Con Prep'!$A$7:$P$30,4))</f>
        <v/>
      </c>
      <c r="I57" s="370"/>
      <c r="J57" s="355"/>
      <c r="K57" s="371"/>
      <c r="L57" s="355"/>
      <c r="M57" s="376"/>
      <c r="N57" s="376"/>
      <c r="O57" s="378"/>
      <c r="P57" s="358"/>
      <c r="Q57" s="359"/>
      <c r="R57" s="360"/>
    </row>
    <row r="58" spans="1:18" s="361" customFormat="1" ht="9.6" hidden="1" customHeight="1">
      <c r="A58" s="363"/>
      <c r="B58" s="364"/>
      <c r="C58" s="364"/>
      <c r="D58" s="372"/>
      <c r="E58" s="355"/>
      <c r="F58" s="355"/>
      <c r="G58" s="365"/>
      <c r="H58" s="355"/>
      <c r="I58" s="373"/>
      <c r="J58" s="366" t="s">
        <v>13</v>
      </c>
      <c r="K58" s="374"/>
      <c r="L58" s="368" t="str">
        <f>UPPER(IF(OR(K58="a",K58="as"),J56,IF(OR(K58="b",K58="bs"),J60,)))</f>
        <v/>
      </c>
      <c r="M58" s="375"/>
      <c r="N58" s="376"/>
      <c r="O58" s="378"/>
      <c r="P58" s="358"/>
      <c r="Q58" s="359"/>
      <c r="R58" s="360"/>
    </row>
    <row r="59" spans="1:18" s="361" customFormat="1" ht="9.6" hidden="1" customHeight="1">
      <c r="A59" s="363">
        <v>27</v>
      </c>
      <c r="B59" s="351" t="str">
        <f>IF($D59="","",VLOOKUP($D59,'[3]Boys 10 Si Con Prep'!$A$7:$P$30,15))</f>
        <v/>
      </c>
      <c r="C59" s="351" t="str">
        <f>IF($D59="","",VLOOKUP($D59,'[3]Boys 10 Si Con Prep'!$A$7:$P$30,16))</f>
        <v/>
      </c>
      <c r="D59" s="352"/>
      <c r="E59" s="351" t="str">
        <f>UPPER(IF($D59="","",VLOOKUP($D59,'[3]Boys 10 Si Con Prep'!$A$7:$P$30,2)))</f>
        <v/>
      </c>
      <c r="F59" s="351" t="str">
        <f>IF($D59="","",VLOOKUP($D59,'[3]Boys 10 Si Con Prep'!$A$7:$P$30,3))</f>
        <v/>
      </c>
      <c r="G59" s="351"/>
      <c r="H59" s="351" t="str">
        <f>IF($D59="","",VLOOKUP($D59,'[3]Boys 10 Si Con Prep'!$A$7:$P$30,4))</f>
        <v/>
      </c>
      <c r="I59" s="354"/>
      <c r="J59" s="355"/>
      <c r="K59" s="377"/>
      <c r="L59" s="355"/>
      <c r="M59" s="378"/>
      <c r="N59" s="376"/>
      <c r="O59" s="378"/>
      <c r="P59" s="358"/>
      <c r="Q59" s="359"/>
      <c r="R59" s="392"/>
    </row>
    <row r="60" spans="1:18" s="361" customFormat="1" ht="9.6" hidden="1" customHeight="1">
      <c r="A60" s="363"/>
      <c r="B60" s="364"/>
      <c r="C60" s="364"/>
      <c r="D60" s="372"/>
      <c r="E60" s="355"/>
      <c r="F60" s="355"/>
      <c r="G60" s="365"/>
      <c r="H60" s="366" t="s">
        <v>13</v>
      </c>
      <c r="I60" s="367"/>
      <c r="J60" s="368" t="str">
        <f>UPPER(IF(OR(I60="a",I60="as"),E59,IF(OR(I60="b",I60="bs"),E61,)))</f>
        <v/>
      </c>
      <c r="K60" s="379"/>
      <c r="L60" s="355"/>
      <c r="M60" s="378"/>
      <c r="N60" s="376"/>
      <c r="O60" s="378"/>
      <c r="P60" s="358"/>
      <c r="Q60" s="359"/>
      <c r="R60" s="360"/>
    </row>
    <row r="61" spans="1:18" s="361" customFormat="1" ht="9.6" hidden="1" customHeight="1">
      <c r="A61" s="363">
        <v>28</v>
      </c>
      <c r="B61" s="351" t="str">
        <f>IF($D61="","",VLOOKUP($D61,'[3]Boys 10 Si Con Prep'!$A$7:$P$30,15))</f>
        <v/>
      </c>
      <c r="C61" s="351" t="str">
        <f>IF($D61="","",VLOOKUP($D61,'[3]Boys 10 Si Con Prep'!$A$7:$P$30,16))</f>
        <v/>
      </c>
      <c r="D61" s="352"/>
      <c r="E61" s="351" t="str">
        <f>UPPER(IF($D61="","",VLOOKUP($D61,'[3]Boys 10 Si Con Prep'!$A$7:$P$30,2)))</f>
        <v/>
      </c>
      <c r="F61" s="351" t="str">
        <f>IF($D61="","",VLOOKUP($D61,'[3]Boys 10 Si Con Prep'!$A$7:$P$30,3))</f>
        <v/>
      </c>
      <c r="G61" s="351"/>
      <c r="H61" s="351" t="str">
        <f>IF($D61="","",VLOOKUP($D61,'[3]Boys 10 Si Con Prep'!$A$7:$P$30,4))</f>
        <v/>
      </c>
      <c r="I61" s="380"/>
      <c r="J61" s="355"/>
      <c r="K61" s="355"/>
      <c r="L61" s="355"/>
      <c r="M61" s="378"/>
      <c r="N61" s="376"/>
      <c r="O61" s="378"/>
      <c r="P61" s="358"/>
      <c r="Q61" s="359"/>
      <c r="R61" s="360"/>
    </row>
    <row r="62" spans="1:18" s="361" customFormat="1" ht="9" hidden="1" customHeight="1">
      <c r="A62" s="363"/>
      <c r="B62" s="364"/>
      <c r="C62" s="364"/>
      <c r="D62" s="372"/>
      <c r="E62" s="355"/>
      <c r="F62" s="355"/>
      <c r="G62" s="365"/>
      <c r="H62" s="381"/>
      <c r="I62" s="373"/>
      <c r="J62" s="355"/>
      <c r="K62" s="355"/>
      <c r="L62" s="366" t="s">
        <v>13</v>
      </c>
      <c r="M62" s="374"/>
      <c r="N62" s="368" t="str">
        <f>UPPER(IF(OR(M62="a",M62="as"),L58,IF(OR(M62="b",M62="bs"),L66,)))</f>
        <v/>
      </c>
      <c r="O62" s="384"/>
      <c r="P62" s="358"/>
      <c r="Q62" s="359"/>
      <c r="R62" s="360"/>
    </row>
    <row r="63" spans="1:18" s="361" customFormat="1" ht="9" hidden="1" customHeight="1">
      <c r="A63" s="363">
        <v>29</v>
      </c>
      <c r="B63" s="351" t="str">
        <f>IF($D63="","",VLOOKUP($D63,'[3]Boys 10 Si Con Prep'!$A$7:$P$30,15))</f>
        <v/>
      </c>
      <c r="C63" s="351" t="str">
        <f>IF($D63="","",VLOOKUP($D63,'[3]Boys 10 Si Con Prep'!$A$7:$P$30,16))</f>
        <v/>
      </c>
      <c r="D63" s="352"/>
      <c r="E63" s="351" t="str">
        <f>UPPER(IF($D63="","",VLOOKUP($D63,'[3]Boys 10 Si Con Prep'!$A$7:$P$30,2)))</f>
        <v/>
      </c>
      <c r="F63" s="351" t="str">
        <f>IF($D63="","",VLOOKUP($D63,'[3]Boys 10 Si Con Prep'!$A$7:$P$30,3))</f>
        <v/>
      </c>
      <c r="G63" s="351"/>
      <c r="H63" s="351" t="str">
        <f>IF($D63="","",VLOOKUP($D63,'[3]Boys 10 Si Con Prep'!$A$7:$P$30,4))</f>
        <v/>
      </c>
      <c r="I63" s="382"/>
      <c r="J63" s="355"/>
      <c r="K63" s="355"/>
      <c r="L63" s="355"/>
      <c r="M63" s="378"/>
      <c r="N63" s="355"/>
      <c r="O63" s="376"/>
      <c r="P63" s="358"/>
      <c r="Q63" s="359"/>
      <c r="R63" s="360"/>
    </row>
    <row r="64" spans="1:18" s="361" customFormat="1" ht="9" hidden="1" customHeight="1">
      <c r="A64" s="363"/>
      <c r="B64" s="364"/>
      <c r="C64" s="364"/>
      <c r="D64" s="372"/>
      <c r="E64" s="355"/>
      <c r="F64" s="355"/>
      <c r="G64" s="365"/>
      <c r="H64" s="366" t="s">
        <v>13</v>
      </c>
      <c r="I64" s="367"/>
      <c r="J64" s="368" t="str">
        <f>UPPER(IF(OR(I64="a",I64="as"),E63,IF(OR(I64="b",I64="bs"),E65,)))</f>
        <v/>
      </c>
      <c r="K64" s="368"/>
      <c r="L64" s="355"/>
      <c r="M64" s="378"/>
      <c r="N64" s="376"/>
      <c r="O64" s="376"/>
      <c r="P64" s="358"/>
      <c r="Q64" s="359"/>
      <c r="R64" s="360"/>
    </row>
    <row r="65" spans="1:18" s="361" customFormat="1" ht="9" hidden="1" customHeight="1">
      <c r="A65" s="363">
        <v>30</v>
      </c>
      <c r="B65" s="351" t="str">
        <f>IF($D65="","",VLOOKUP($D65,'[3]Boys 10 Si Con Prep'!$A$7:$P$30,15))</f>
        <v/>
      </c>
      <c r="C65" s="351" t="str">
        <f>IF($D65="","",VLOOKUP($D65,'[3]Boys 10 Si Con Prep'!$A$7:$P$30,16))</f>
        <v/>
      </c>
      <c r="D65" s="352"/>
      <c r="E65" s="351" t="str">
        <f>UPPER(IF($D65="","",VLOOKUP($D65,'[3]Boys 10 Si Con Prep'!$A$7:$P$30,2)))</f>
        <v/>
      </c>
      <c r="F65" s="351" t="str">
        <f>IF($D65="","",VLOOKUP($D65,'[3]Boys 10 Si Con Prep'!$A$7:$P$30,3))</f>
        <v/>
      </c>
      <c r="G65" s="351"/>
      <c r="H65" s="351" t="str">
        <f>IF($D65="","",VLOOKUP($D65,'[3]Boys 10 Si Con Prep'!$A$7:$P$30,4))</f>
        <v/>
      </c>
      <c r="I65" s="370"/>
      <c r="J65" s="355"/>
      <c r="K65" s="371"/>
      <c r="L65" s="355"/>
      <c r="M65" s="378"/>
      <c r="N65" s="376"/>
      <c r="O65" s="376"/>
      <c r="P65" s="358"/>
      <c r="Q65" s="359"/>
      <c r="R65" s="360"/>
    </row>
    <row r="66" spans="1:18" s="361" customFormat="1" ht="9" hidden="1" customHeight="1">
      <c r="A66" s="363"/>
      <c r="B66" s="364"/>
      <c r="C66" s="364"/>
      <c r="D66" s="372"/>
      <c r="E66" s="355"/>
      <c r="F66" s="355"/>
      <c r="G66" s="365"/>
      <c r="H66" s="355"/>
      <c r="I66" s="373"/>
      <c r="J66" s="366" t="s">
        <v>13</v>
      </c>
      <c r="K66" s="374"/>
      <c r="L66" s="368" t="str">
        <f>UPPER(IF(OR(K66="a",K66="as"),J64,IF(OR(K66="b",K66="bs"),J68,)))</f>
        <v/>
      </c>
      <c r="M66" s="384"/>
      <c r="N66" s="376"/>
      <c r="O66" s="376"/>
      <c r="P66" s="358"/>
      <c r="Q66" s="359"/>
      <c r="R66" s="360"/>
    </row>
    <row r="67" spans="1:18" s="361" customFormat="1" ht="9" hidden="1" customHeight="1">
      <c r="A67" s="363">
        <v>31</v>
      </c>
      <c r="B67" s="351" t="str">
        <f>IF($D67="","",VLOOKUP($D67,'[3]Boys 10 Si Con Prep'!$A$7:$P$30,15))</f>
        <v/>
      </c>
      <c r="C67" s="351" t="str">
        <f>IF($D67="","",VLOOKUP($D67,'[3]Boys 10 Si Con Prep'!$A$7:$P$30,16))</f>
        <v/>
      </c>
      <c r="D67" s="352"/>
      <c r="E67" s="351" t="s">
        <v>466</v>
      </c>
      <c r="F67" s="351" t="str">
        <f>IF($D67="","",VLOOKUP($D67,'[3]Boys 10 Si Con Prep'!$A$7:$P$30,3))</f>
        <v/>
      </c>
      <c r="G67" s="351"/>
      <c r="H67" s="351" t="str">
        <f>IF($D67="","",VLOOKUP($D67,'[3]Boys 10 Si Con Prep'!$A$7:$P$30,4))</f>
        <v/>
      </c>
      <c r="I67" s="354"/>
      <c r="J67" s="355"/>
      <c r="K67" s="377"/>
      <c r="L67" s="355"/>
      <c r="M67" s="376"/>
      <c r="N67" s="376"/>
      <c r="O67" s="376"/>
      <c r="P67" s="358"/>
      <c r="Q67" s="359"/>
      <c r="R67" s="360"/>
    </row>
    <row r="68" spans="1:18" s="361" customFormat="1" ht="19.5" hidden="1" customHeight="1">
      <c r="A68" s="363"/>
      <c r="B68" s="364"/>
      <c r="C68" s="364"/>
      <c r="D68" s="364"/>
      <c r="E68" s="355"/>
      <c r="F68" s="355"/>
      <c r="G68" s="365"/>
      <c r="H68" s="366"/>
      <c r="I68" s="367" t="s">
        <v>20</v>
      </c>
      <c r="J68" s="368" t="str">
        <f>UPPER(IF(OR(I68="a",I68="as"),E67,IF(OR(I68="b",I68="bs"),E69,)))</f>
        <v/>
      </c>
      <c r="K68" s="379"/>
      <c r="L68" s="355"/>
      <c r="M68" s="376"/>
      <c r="N68" s="376"/>
      <c r="O68" s="376"/>
      <c r="P68" s="358"/>
      <c r="Q68" s="359"/>
      <c r="R68" s="360"/>
    </row>
    <row r="69" spans="1:18" s="361" customFormat="1" ht="9.6" hidden="1" customHeight="1">
      <c r="A69" s="350">
        <v>32</v>
      </c>
      <c r="B69" s="351" t="str">
        <f>IF($D69="","",VLOOKUP($D69,'[3]Boys 10 Si Con Prep'!$A$7:$P$30,15))</f>
        <v/>
      </c>
      <c r="C69" s="351" t="str">
        <f>IF($D69="","",VLOOKUP($D69,'[3]Boys 10 Si Con Prep'!$A$7:$P$30,16))</f>
        <v/>
      </c>
      <c r="D69" s="352"/>
      <c r="E69" s="351" t="str">
        <f>UPPER(IF($D69="","",VLOOKUP($D69,'[3]Boys 10 Si Con Prep'!$A$7:$P$30,2)))</f>
        <v/>
      </c>
      <c r="F69" s="351" t="str">
        <f>IF($D69="","",VLOOKUP($D69,'[3]Boys 10 Si Con Prep'!$A$7:$P$30,3))</f>
        <v/>
      </c>
      <c r="G69" s="351"/>
      <c r="H69" s="351" t="str">
        <f>IF($D69="","",VLOOKUP($D69,'[3]Boys 10 Si Con Prep'!$A$7:$P$30,4))</f>
        <v/>
      </c>
      <c r="I69" s="380"/>
      <c r="J69" s="355"/>
      <c r="K69" s="355"/>
      <c r="L69" s="355"/>
      <c r="M69" s="355"/>
      <c r="N69" s="356"/>
      <c r="O69" s="357"/>
      <c r="P69" s="358"/>
      <c r="Q69" s="359"/>
      <c r="R69" s="360"/>
    </row>
    <row r="70" spans="1:18" s="399" customFormat="1" ht="10.5" customHeight="1">
      <c r="A70" s="393"/>
      <c r="B70" s="393"/>
      <c r="C70" s="393"/>
      <c r="D70" s="393"/>
      <c r="E70" s="394"/>
      <c r="F70" s="394"/>
      <c r="G70" s="394"/>
      <c r="H70" s="394"/>
      <c r="I70" s="395"/>
      <c r="J70" s="396"/>
      <c r="K70" s="397"/>
      <c r="L70" s="396"/>
      <c r="M70" s="397"/>
      <c r="N70" s="396"/>
      <c r="O70" s="397"/>
      <c r="P70" s="396"/>
      <c r="Q70" s="397"/>
      <c r="R70" s="398"/>
    </row>
    <row r="71" spans="1:18" s="412" customFormat="1" ht="10.5" customHeight="1">
      <c r="A71" s="400" t="s">
        <v>23</v>
      </c>
      <c r="B71" s="401"/>
      <c r="C71" s="402"/>
      <c r="D71" s="403" t="s">
        <v>24</v>
      </c>
      <c r="E71" s="404" t="s">
        <v>25</v>
      </c>
      <c r="F71" s="403"/>
      <c r="G71" s="405"/>
      <c r="H71" s="406"/>
      <c r="I71" s="403" t="s">
        <v>24</v>
      </c>
      <c r="J71" s="404" t="s">
        <v>68</v>
      </c>
      <c r="K71" s="407"/>
      <c r="L71" s="404" t="s">
        <v>27</v>
      </c>
      <c r="M71" s="408"/>
      <c r="N71" s="409" t="s">
        <v>28</v>
      </c>
      <c r="O71" s="409"/>
      <c r="P71" s="410"/>
      <c r="Q71" s="411"/>
    </row>
    <row r="72" spans="1:18" s="412" customFormat="1" ht="9" customHeight="1">
      <c r="A72" s="413" t="s">
        <v>29</v>
      </c>
      <c r="B72" s="414"/>
      <c r="C72" s="415"/>
      <c r="D72" s="416">
        <v>1</v>
      </c>
      <c r="E72" s="417">
        <f>IF(D72&gt;$Q$79,,UPPER(VLOOKUP(D72,'[3]Boys 10 Si Con Prep'!$A$7:$R$134,2)))</f>
        <v>0</v>
      </c>
      <c r="F72" s="418"/>
      <c r="G72" s="417"/>
      <c r="H72" s="419"/>
      <c r="I72" s="420" t="s">
        <v>30</v>
      </c>
      <c r="J72" s="414"/>
      <c r="K72" s="421"/>
      <c r="L72" s="414"/>
      <c r="M72" s="422"/>
      <c r="N72" s="423" t="s">
        <v>31</v>
      </c>
      <c r="O72" s="424"/>
      <c r="P72" s="424"/>
      <c r="Q72" s="425"/>
    </row>
    <row r="73" spans="1:18" s="412" customFormat="1" ht="9" customHeight="1">
      <c r="A73" s="413" t="s">
        <v>32</v>
      </c>
      <c r="B73" s="414"/>
      <c r="C73" s="415"/>
      <c r="D73" s="416">
        <v>2</v>
      </c>
      <c r="E73" s="417">
        <f>IF(D73&gt;$Q$79,,UPPER(VLOOKUP(D73,'[3]Boys 10 Si Con Prep'!$A$7:$R$134,2)))</f>
        <v>0</v>
      </c>
      <c r="F73" s="418"/>
      <c r="G73" s="417"/>
      <c r="H73" s="419"/>
      <c r="I73" s="420" t="s">
        <v>33</v>
      </c>
      <c r="J73" s="414"/>
      <c r="K73" s="421"/>
      <c r="L73" s="414"/>
      <c r="M73" s="422"/>
      <c r="N73" s="426"/>
      <c r="O73" s="427"/>
      <c r="P73" s="428"/>
      <c r="Q73" s="429"/>
    </row>
    <row r="74" spans="1:18" s="412" customFormat="1" ht="9" customHeight="1">
      <c r="A74" s="430" t="s">
        <v>34</v>
      </c>
      <c r="B74" s="428"/>
      <c r="C74" s="431"/>
      <c r="D74" s="416">
        <v>3</v>
      </c>
      <c r="E74" s="417">
        <f>IF(D74&gt;$Q$79,,UPPER(VLOOKUP(D74,'[3]Boys 10 Si Con Prep'!$A$7:$R$134,2)))</f>
        <v>0</v>
      </c>
      <c r="F74" s="418"/>
      <c r="G74" s="417"/>
      <c r="H74" s="419"/>
      <c r="I74" s="420" t="s">
        <v>35</v>
      </c>
      <c r="J74" s="414"/>
      <c r="K74" s="421"/>
      <c r="L74" s="414"/>
      <c r="M74" s="422"/>
      <c r="N74" s="423" t="s">
        <v>36</v>
      </c>
      <c r="O74" s="424"/>
      <c r="P74" s="424"/>
      <c r="Q74" s="425"/>
    </row>
    <row r="75" spans="1:18" s="412" customFormat="1" ht="9" customHeight="1">
      <c r="A75" s="432"/>
      <c r="B75" s="339"/>
      <c r="C75" s="433"/>
      <c r="D75" s="416">
        <v>4</v>
      </c>
      <c r="E75" s="417">
        <f>IF(D75&gt;$Q$79,,UPPER(VLOOKUP(D75,'[3]Boys 10 Si Con Prep'!$A$7:$R$134,2)))</f>
        <v>0</v>
      </c>
      <c r="F75" s="418"/>
      <c r="G75" s="417"/>
      <c r="H75" s="419"/>
      <c r="I75" s="420" t="s">
        <v>37</v>
      </c>
      <c r="J75" s="414"/>
      <c r="K75" s="421"/>
      <c r="L75" s="414"/>
      <c r="M75" s="422"/>
      <c r="N75" s="414"/>
      <c r="O75" s="421"/>
      <c r="P75" s="414"/>
      <c r="Q75" s="422"/>
    </row>
    <row r="76" spans="1:18" s="412" customFormat="1" ht="9" customHeight="1">
      <c r="A76" s="434" t="s">
        <v>38</v>
      </c>
      <c r="B76" s="435"/>
      <c r="C76" s="436"/>
      <c r="D76" s="416"/>
      <c r="E76" s="417"/>
      <c r="F76" s="418"/>
      <c r="G76" s="417"/>
      <c r="H76" s="419"/>
      <c r="I76" s="420" t="s">
        <v>39</v>
      </c>
      <c r="J76" s="414"/>
      <c r="K76" s="421"/>
      <c r="L76" s="414"/>
      <c r="M76" s="422"/>
      <c r="N76" s="428"/>
      <c r="O76" s="427"/>
      <c r="P76" s="428"/>
      <c r="Q76" s="429"/>
    </row>
    <row r="77" spans="1:18" s="412" customFormat="1" ht="9" customHeight="1">
      <c r="A77" s="413" t="s">
        <v>29</v>
      </c>
      <c r="B77" s="414"/>
      <c r="C77" s="415"/>
      <c r="D77" s="416"/>
      <c r="E77" s="417"/>
      <c r="F77" s="418"/>
      <c r="G77" s="417"/>
      <c r="H77" s="419"/>
      <c r="I77" s="420" t="s">
        <v>40</v>
      </c>
      <c r="J77" s="414"/>
      <c r="K77" s="421"/>
      <c r="L77" s="414"/>
      <c r="M77" s="422"/>
      <c r="N77" s="423" t="s">
        <v>41</v>
      </c>
      <c r="O77" s="424"/>
      <c r="P77" s="424"/>
      <c r="Q77" s="425"/>
    </row>
    <row r="78" spans="1:18" s="412" customFormat="1" ht="9" customHeight="1">
      <c r="A78" s="413" t="s">
        <v>42</v>
      </c>
      <c r="B78" s="414"/>
      <c r="C78" s="437"/>
      <c r="D78" s="416"/>
      <c r="E78" s="417"/>
      <c r="F78" s="418"/>
      <c r="G78" s="417"/>
      <c r="H78" s="419"/>
      <c r="I78" s="420" t="s">
        <v>43</v>
      </c>
      <c r="J78" s="414"/>
      <c r="K78" s="421"/>
      <c r="L78" s="414"/>
      <c r="M78" s="422"/>
      <c r="N78" s="414"/>
      <c r="O78" s="421"/>
      <c r="P78" s="414"/>
      <c r="Q78" s="422"/>
    </row>
    <row r="79" spans="1:18" s="412" customFormat="1" ht="9" customHeight="1">
      <c r="A79" s="430" t="s">
        <v>44</v>
      </c>
      <c r="B79" s="428"/>
      <c r="C79" s="438"/>
      <c r="D79" s="439"/>
      <c r="E79" s="440"/>
      <c r="F79" s="441"/>
      <c r="G79" s="440"/>
      <c r="H79" s="442"/>
      <c r="I79" s="443" t="s">
        <v>45</v>
      </c>
      <c r="J79" s="428"/>
      <c r="K79" s="427"/>
      <c r="L79" s="428"/>
      <c r="M79" s="429"/>
      <c r="N79" s="428" t="str">
        <f>Q4</f>
        <v>Lamech Kevin Clarke</v>
      </c>
      <c r="O79" s="427"/>
      <c r="P79" s="428"/>
      <c r="Q79" s="444">
        <f>MIN(6,'[3]Boys 10 Si Con Prep'!R5)</f>
        <v>0</v>
      </c>
    </row>
  </sheetData>
  <mergeCells count="2">
    <mergeCell ref="G2:L2"/>
    <mergeCell ref="A4:E4"/>
  </mergeCells>
  <conditionalFormatting sqref="F67:H67 F69:H69 G7 G9 G11 G13 G15 G17 G19 G23 F55:H55 F57:H57 F59:H59 F61:H61 F63:H63 F65:H65 G21 G25 G27 G29 G31 G33 G35 G37 G39 G41 G43 G45 G47 G49 G51 G53">
    <cfRule type="expression" dxfId="390" priority="12" stopIfTrue="1">
      <formula>AND($D7&lt;9,$C7&gt;0)</formula>
    </cfRule>
  </conditionalFormatting>
  <conditionalFormatting sqref="H8 H60 H16 L46 H20 L62 H24 H68 N22 H56 H32 H64 H36 H12 N54 H28 J18 J26 J34 J42 J50 J58 J66 J10 L14 L30 H40 H48 H52 H44">
    <cfRule type="expression" dxfId="389" priority="9" stopIfTrue="1">
      <formula>AND($N$1="CU",H8="Umpire")</formula>
    </cfRule>
    <cfRule type="expression" dxfId="388" priority="10" stopIfTrue="1">
      <formula>AND($N$1="CU",H8&lt;&gt;"Umpire",I8&lt;&gt;"")</formula>
    </cfRule>
    <cfRule type="expression" dxfId="387" priority="11" stopIfTrue="1">
      <formula>AND($N$1="CU",H8&lt;&gt;"Umpire")</formula>
    </cfRule>
  </conditionalFormatting>
  <conditionalFormatting sqref="E67 E57 E65 E63 E61 E59 E69 E55">
    <cfRule type="cellIs" dxfId="386" priority="7" stopIfTrue="1" operator="equal">
      <formula>"Bye"</formula>
    </cfRule>
    <cfRule type="expression" dxfId="385" priority="8" stopIfTrue="1">
      <formula>AND($D55&lt;9,$C55&gt;0)</formula>
    </cfRule>
  </conditionalFormatting>
  <conditionalFormatting sqref="L10 L18 L26 L34 L42 L50 L58 L66 N14 N30 N46 N62 P22 P54 J8 J12 J16 J20 J24 J28 J32 J36 J40 J44 J48 J52 J56 J60 J64 J68">
    <cfRule type="expression" dxfId="384" priority="5" stopIfTrue="1">
      <formula>I8="as"</formula>
    </cfRule>
    <cfRule type="expression" dxfId="383" priority="6" stopIfTrue="1">
      <formula>I8="bs"</formula>
    </cfRule>
  </conditionalFormatting>
  <conditionalFormatting sqref="B7 B9 B11 B13 B15 B17 B19 B21 B23 B25 B27 B29 B31 B33 B35 B37 B39 B41 B43 B45 B47 B49 B51 B53 B55 B57 B59 B61 B63 B65 B67 B69">
    <cfRule type="cellIs" dxfId="382" priority="3" stopIfTrue="1" operator="equal">
      <formula>"QA"</formula>
    </cfRule>
    <cfRule type="cellIs" dxfId="381" priority="4" stopIfTrue="1" operator="equal">
      <formula>"DA"</formula>
    </cfRule>
  </conditionalFormatting>
  <conditionalFormatting sqref="I8 I12 I16 I20 I24 I28 I32 I36 I40 I44 I48 I52 I56 I60 I64 I68 K66 K58 K50 K42 K34 K26 K18 K10 M14 M30 M46 M62 Q79 O22 O54">
    <cfRule type="expression" dxfId="380" priority="2" stopIfTrue="1">
      <formula>$N$1="CU"</formula>
    </cfRule>
  </conditionalFormatting>
  <conditionalFormatting sqref="D7 D9 D11 D13 D15 D17 D19 D21 D23 D25 D27 D29 D31 D33 D35 D37 D39 D41 D43 D45 D47 D49 D51 D53 D55 D57 D59 D61 D63 D65 D67 D69">
    <cfRule type="expression" dxfId="379" priority="1" stopIfTrue="1">
      <formula>$D7&lt;5</formula>
    </cfRule>
  </conditionalFormatting>
  <dataValidations count="1">
    <dataValidation type="list" allowBlank="1" showInputMessage="1" sqref="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N65590 JJ65590 TF65590 ADB65590 AMX65590 AWT65590 BGP65590 BQL65590 CAH65590 CKD65590 CTZ65590 DDV65590 DNR65590 DXN65590 EHJ65590 ERF65590 FBB65590 FKX65590 FUT65590 GEP65590 GOL65590 GYH65590 HID65590 HRZ65590 IBV65590 ILR65590 IVN65590 JFJ65590 JPF65590 JZB65590 KIX65590 KST65590 LCP65590 LML65590 LWH65590 MGD65590 MPZ65590 MZV65590 NJR65590 NTN65590 ODJ65590 ONF65590 OXB65590 PGX65590 PQT65590 QAP65590 QKL65590 QUH65590 RED65590 RNZ65590 RXV65590 SHR65590 SRN65590 TBJ65590 TLF65590 TVB65590 UEX65590 UOT65590 UYP65590 VIL65590 VSH65590 WCD65590 WLZ65590 WVV65590 N131126 JJ131126 TF131126 ADB131126 AMX131126 AWT131126 BGP131126 BQL131126 CAH131126 CKD131126 CTZ131126 DDV131126 DNR131126 DXN131126 EHJ131126 ERF131126 FBB131126 FKX131126 FUT131126 GEP131126 GOL131126 GYH131126 HID131126 HRZ131126 IBV131126 ILR131126 IVN131126 JFJ131126 JPF131126 JZB131126 KIX131126 KST131126 LCP131126 LML131126 LWH131126 MGD131126 MPZ131126 MZV131126 NJR131126 NTN131126 ODJ131126 ONF131126 OXB131126 PGX131126 PQT131126 QAP131126 QKL131126 QUH131126 RED131126 RNZ131126 RXV131126 SHR131126 SRN131126 TBJ131126 TLF131126 TVB131126 UEX131126 UOT131126 UYP131126 VIL131126 VSH131126 WCD131126 WLZ131126 WVV131126 N196662 JJ196662 TF196662 ADB196662 AMX196662 AWT196662 BGP196662 BQL196662 CAH196662 CKD196662 CTZ196662 DDV196662 DNR196662 DXN196662 EHJ196662 ERF196662 FBB196662 FKX196662 FUT196662 GEP196662 GOL196662 GYH196662 HID196662 HRZ196662 IBV196662 ILR196662 IVN196662 JFJ196662 JPF196662 JZB196662 KIX196662 KST196662 LCP196662 LML196662 LWH196662 MGD196662 MPZ196662 MZV196662 NJR196662 NTN196662 ODJ196662 ONF196662 OXB196662 PGX196662 PQT196662 QAP196662 QKL196662 QUH196662 RED196662 RNZ196662 RXV196662 SHR196662 SRN196662 TBJ196662 TLF196662 TVB196662 UEX196662 UOT196662 UYP196662 VIL196662 VSH196662 WCD196662 WLZ196662 WVV196662 N262198 JJ262198 TF262198 ADB262198 AMX262198 AWT262198 BGP262198 BQL262198 CAH262198 CKD262198 CTZ262198 DDV262198 DNR262198 DXN262198 EHJ262198 ERF262198 FBB262198 FKX262198 FUT262198 GEP262198 GOL262198 GYH262198 HID262198 HRZ262198 IBV262198 ILR262198 IVN262198 JFJ262198 JPF262198 JZB262198 KIX262198 KST262198 LCP262198 LML262198 LWH262198 MGD262198 MPZ262198 MZV262198 NJR262198 NTN262198 ODJ262198 ONF262198 OXB262198 PGX262198 PQT262198 QAP262198 QKL262198 QUH262198 RED262198 RNZ262198 RXV262198 SHR262198 SRN262198 TBJ262198 TLF262198 TVB262198 UEX262198 UOT262198 UYP262198 VIL262198 VSH262198 WCD262198 WLZ262198 WVV262198 N327734 JJ327734 TF327734 ADB327734 AMX327734 AWT327734 BGP327734 BQL327734 CAH327734 CKD327734 CTZ327734 DDV327734 DNR327734 DXN327734 EHJ327734 ERF327734 FBB327734 FKX327734 FUT327734 GEP327734 GOL327734 GYH327734 HID327734 HRZ327734 IBV327734 ILR327734 IVN327734 JFJ327734 JPF327734 JZB327734 KIX327734 KST327734 LCP327734 LML327734 LWH327734 MGD327734 MPZ327734 MZV327734 NJR327734 NTN327734 ODJ327734 ONF327734 OXB327734 PGX327734 PQT327734 QAP327734 QKL327734 QUH327734 RED327734 RNZ327734 RXV327734 SHR327734 SRN327734 TBJ327734 TLF327734 TVB327734 UEX327734 UOT327734 UYP327734 VIL327734 VSH327734 WCD327734 WLZ327734 WVV327734 N393270 JJ393270 TF393270 ADB393270 AMX393270 AWT393270 BGP393270 BQL393270 CAH393270 CKD393270 CTZ393270 DDV393270 DNR393270 DXN393270 EHJ393270 ERF393270 FBB393270 FKX393270 FUT393270 GEP393270 GOL393270 GYH393270 HID393270 HRZ393270 IBV393270 ILR393270 IVN393270 JFJ393270 JPF393270 JZB393270 KIX393270 KST393270 LCP393270 LML393270 LWH393270 MGD393270 MPZ393270 MZV393270 NJR393270 NTN393270 ODJ393270 ONF393270 OXB393270 PGX393270 PQT393270 QAP393270 QKL393270 QUH393270 RED393270 RNZ393270 RXV393270 SHR393270 SRN393270 TBJ393270 TLF393270 TVB393270 UEX393270 UOT393270 UYP393270 VIL393270 VSH393270 WCD393270 WLZ393270 WVV393270 N458806 JJ458806 TF458806 ADB458806 AMX458806 AWT458806 BGP458806 BQL458806 CAH458806 CKD458806 CTZ458806 DDV458806 DNR458806 DXN458806 EHJ458806 ERF458806 FBB458806 FKX458806 FUT458806 GEP458806 GOL458806 GYH458806 HID458806 HRZ458806 IBV458806 ILR458806 IVN458806 JFJ458806 JPF458806 JZB458806 KIX458806 KST458806 LCP458806 LML458806 LWH458806 MGD458806 MPZ458806 MZV458806 NJR458806 NTN458806 ODJ458806 ONF458806 OXB458806 PGX458806 PQT458806 QAP458806 QKL458806 QUH458806 RED458806 RNZ458806 RXV458806 SHR458806 SRN458806 TBJ458806 TLF458806 TVB458806 UEX458806 UOT458806 UYP458806 VIL458806 VSH458806 WCD458806 WLZ458806 WVV458806 N524342 JJ524342 TF524342 ADB524342 AMX524342 AWT524342 BGP524342 BQL524342 CAH524342 CKD524342 CTZ524342 DDV524342 DNR524342 DXN524342 EHJ524342 ERF524342 FBB524342 FKX524342 FUT524342 GEP524342 GOL524342 GYH524342 HID524342 HRZ524342 IBV524342 ILR524342 IVN524342 JFJ524342 JPF524342 JZB524342 KIX524342 KST524342 LCP524342 LML524342 LWH524342 MGD524342 MPZ524342 MZV524342 NJR524342 NTN524342 ODJ524342 ONF524342 OXB524342 PGX524342 PQT524342 QAP524342 QKL524342 QUH524342 RED524342 RNZ524342 RXV524342 SHR524342 SRN524342 TBJ524342 TLF524342 TVB524342 UEX524342 UOT524342 UYP524342 VIL524342 VSH524342 WCD524342 WLZ524342 WVV524342 N589878 JJ589878 TF589878 ADB589878 AMX589878 AWT589878 BGP589878 BQL589878 CAH589878 CKD589878 CTZ589878 DDV589878 DNR589878 DXN589878 EHJ589878 ERF589878 FBB589878 FKX589878 FUT589878 GEP589878 GOL589878 GYH589878 HID589878 HRZ589878 IBV589878 ILR589878 IVN589878 JFJ589878 JPF589878 JZB589878 KIX589878 KST589878 LCP589878 LML589878 LWH589878 MGD589878 MPZ589878 MZV589878 NJR589878 NTN589878 ODJ589878 ONF589878 OXB589878 PGX589878 PQT589878 QAP589878 QKL589878 QUH589878 RED589878 RNZ589878 RXV589878 SHR589878 SRN589878 TBJ589878 TLF589878 TVB589878 UEX589878 UOT589878 UYP589878 VIL589878 VSH589878 WCD589878 WLZ589878 WVV589878 N655414 JJ655414 TF655414 ADB655414 AMX655414 AWT655414 BGP655414 BQL655414 CAH655414 CKD655414 CTZ655414 DDV655414 DNR655414 DXN655414 EHJ655414 ERF655414 FBB655414 FKX655414 FUT655414 GEP655414 GOL655414 GYH655414 HID655414 HRZ655414 IBV655414 ILR655414 IVN655414 JFJ655414 JPF655414 JZB655414 KIX655414 KST655414 LCP655414 LML655414 LWH655414 MGD655414 MPZ655414 MZV655414 NJR655414 NTN655414 ODJ655414 ONF655414 OXB655414 PGX655414 PQT655414 QAP655414 QKL655414 QUH655414 RED655414 RNZ655414 RXV655414 SHR655414 SRN655414 TBJ655414 TLF655414 TVB655414 UEX655414 UOT655414 UYP655414 VIL655414 VSH655414 WCD655414 WLZ655414 WVV655414 N720950 JJ720950 TF720950 ADB720950 AMX720950 AWT720950 BGP720950 BQL720950 CAH720950 CKD720950 CTZ720950 DDV720950 DNR720950 DXN720950 EHJ720950 ERF720950 FBB720950 FKX720950 FUT720950 GEP720950 GOL720950 GYH720950 HID720950 HRZ720950 IBV720950 ILR720950 IVN720950 JFJ720950 JPF720950 JZB720950 KIX720950 KST720950 LCP720950 LML720950 LWH720950 MGD720950 MPZ720950 MZV720950 NJR720950 NTN720950 ODJ720950 ONF720950 OXB720950 PGX720950 PQT720950 QAP720950 QKL720950 QUH720950 RED720950 RNZ720950 RXV720950 SHR720950 SRN720950 TBJ720950 TLF720950 TVB720950 UEX720950 UOT720950 UYP720950 VIL720950 VSH720950 WCD720950 WLZ720950 WVV720950 N786486 JJ786486 TF786486 ADB786486 AMX786486 AWT786486 BGP786486 BQL786486 CAH786486 CKD786486 CTZ786486 DDV786486 DNR786486 DXN786486 EHJ786486 ERF786486 FBB786486 FKX786486 FUT786486 GEP786486 GOL786486 GYH786486 HID786486 HRZ786486 IBV786486 ILR786486 IVN786486 JFJ786486 JPF786486 JZB786486 KIX786486 KST786486 LCP786486 LML786486 LWH786486 MGD786486 MPZ786486 MZV786486 NJR786486 NTN786486 ODJ786486 ONF786486 OXB786486 PGX786486 PQT786486 QAP786486 QKL786486 QUH786486 RED786486 RNZ786486 RXV786486 SHR786486 SRN786486 TBJ786486 TLF786486 TVB786486 UEX786486 UOT786486 UYP786486 VIL786486 VSH786486 WCD786486 WLZ786486 WVV786486 N852022 JJ852022 TF852022 ADB852022 AMX852022 AWT852022 BGP852022 BQL852022 CAH852022 CKD852022 CTZ852022 DDV852022 DNR852022 DXN852022 EHJ852022 ERF852022 FBB852022 FKX852022 FUT852022 GEP852022 GOL852022 GYH852022 HID852022 HRZ852022 IBV852022 ILR852022 IVN852022 JFJ852022 JPF852022 JZB852022 KIX852022 KST852022 LCP852022 LML852022 LWH852022 MGD852022 MPZ852022 MZV852022 NJR852022 NTN852022 ODJ852022 ONF852022 OXB852022 PGX852022 PQT852022 QAP852022 QKL852022 QUH852022 RED852022 RNZ852022 RXV852022 SHR852022 SRN852022 TBJ852022 TLF852022 TVB852022 UEX852022 UOT852022 UYP852022 VIL852022 VSH852022 WCD852022 WLZ852022 WVV852022 N917558 JJ917558 TF917558 ADB917558 AMX917558 AWT917558 BGP917558 BQL917558 CAH917558 CKD917558 CTZ917558 DDV917558 DNR917558 DXN917558 EHJ917558 ERF917558 FBB917558 FKX917558 FUT917558 GEP917558 GOL917558 GYH917558 HID917558 HRZ917558 IBV917558 ILR917558 IVN917558 JFJ917558 JPF917558 JZB917558 KIX917558 KST917558 LCP917558 LML917558 LWH917558 MGD917558 MPZ917558 MZV917558 NJR917558 NTN917558 ODJ917558 ONF917558 OXB917558 PGX917558 PQT917558 QAP917558 QKL917558 QUH917558 RED917558 RNZ917558 RXV917558 SHR917558 SRN917558 TBJ917558 TLF917558 TVB917558 UEX917558 UOT917558 UYP917558 VIL917558 VSH917558 WCD917558 WLZ917558 WVV917558 N983094 JJ983094 TF983094 ADB983094 AMX983094 AWT983094 BGP983094 BQL983094 CAH983094 CKD983094 CTZ983094 DDV983094 DNR983094 DXN983094 EHJ983094 ERF983094 FBB983094 FKX983094 FUT983094 GEP983094 GOL983094 GYH983094 HID983094 HRZ983094 IBV983094 ILR983094 IVN983094 JFJ983094 JPF983094 JZB983094 KIX983094 KST983094 LCP983094 LML983094 LWH983094 MGD983094 MPZ983094 MZV983094 NJR983094 NTN983094 ODJ983094 ONF983094 OXB983094 PGX983094 PQT983094 QAP983094 QKL983094 QUH983094 RED983094 RNZ983094 RXV983094 SHR983094 SRN983094 TBJ983094 TLF983094 TVB983094 UEX983094 UOT983094 UYP983094 VIL983094 VSH983094 WCD983094 WLZ983094 WVV983094 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44 JD44 SZ44 ACV44 AMR44 AWN44 BGJ44 BQF44 CAB44 CJX44 CTT44 DDP44 DNL44 DXH44 EHD44 EQZ44 FAV44 FKR44 FUN44 GEJ44 GOF44 GYB44 HHX44 HRT44 IBP44 ILL44 IVH44 JFD44 JOZ44 JYV44 KIR44 KSN44 LCJ44 LMF44 LWB44 MFX44 MPT44 MZP44 NJL44 NTH44 ODD44 OMZ44 OWV44 PGR44 PQN44 QAJ44 QKF44 QUB44 RDX44 RNT44 RXP44 SHL44 SRH44 TBD44 TKZ44 TUV44 UER44 UON44 UYJ44 VIF44 VSB44 WBX44 WLT44 WVP44 H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H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H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H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H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H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H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H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H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H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H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H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H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H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H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H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H20 JD20 SZ20 ACV20 AMR20 AWN20 BGJ20 BQF20 CAB20 CJX20 CTT20 DDP20 DNL20 DXH20 EHD20 EQZ20 FAV20 FKR20 FUN20 GEJ20 GOF20 GYB20 HHX20 HRT20 IBP20 ILL20 IVH20 JFD20 JOZ20 JYV20 KIR20 KSN20 LCJ20 LMF20 LWB20 MFX20 MPT20 MZP20 NJL20 NTH20 ODD20 OMZ20 OWV20 PGR20 PQN20 QAJ20 QKF20 QUB20 RDX20 RNT20 RXP20 SHL20 SRH20 TBD20 TKZ20 TUV20 UER20 UON20 UYJ20 VIF20 VSB20 WBX20 WLT20 WVP20 H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H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H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H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H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H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H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H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H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H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H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H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H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H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H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16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H65552 JD65552 SZ65552 ACV65552 AMR65552 AWN65552 BGJ65552 BQF65552 CAB65552 CJX65552 CTT65552 DDP65552 DNL65552 DXH65552 EHD65552 EQZ65552 FAV65552 FKR65552 FUN65552 GEJ65552 GOF65552 GYB65552 HHX65552 HRT65552 IBP65552 ILL65552 IVH65552 JFD65552 JOZ65552 JYV65552 KIR65552 KSN65552 LCJ65552 LMF65552 LWB65552 MFX65552 MPT65552 MZP65552 NJL65552 NTH65552 ODD65552 OMZ65552 OWV65552 PGR65552 PQN65552 QAJ65552 QKF65552 QUB65552 RDX65552 RNT65552 RXP65552 SHL65552 SRH65552 TBD65552 TKZ65552 TUV65552 UER65552 UON65552 UYJ65552 VIF65552 VSB65552 WBX65552 WLT65552 WVP65552 H131088 JD131088 SZ131088 ACV131088 AMR131088 AWN131088 BGJ131088 BQF131088 CAB131088 CJX131088 CTT131088 DDP131088 DNL131088 DXH131088 EHD131088 EQZ131088 FAV131088 FKR131088 FUN131088 GEJ131088 GOF131088 GYB131088 HHX131088 HRT131088 IBP131088 ILL131088 IVH131088 JFD131088 JOZ131088 JYV131088 KIR131088 KSN131088 LCJ131088 LMF131088 LWB131088 MFX131088 MPT131088 MZP131088 NJL131088 NTH131088 ODD131088 OMZ131088 OWV131088 PGR131088 PQN131088 QAJ131088 QKF131088 QUB131088 RDX131088 RNT131088 RXP131088 SHL131088 SRH131088 TBD131088 TKZ131088 TUV131088 UER131088 UON131088 UYJ131088 VIF131088 VSB131088 WBX131088 WLT131088 WVP131088 H196624 JD196624 SZ196624 ACV196624 AMR196624 AWN196624 BGJ196624 BQF196624 CAB196624 CJX196624 CTT196624 DDP196624 DNL196624 DXH196624 EHD196624 EQZ196624 FAV196624 FKR196624 FUN196624 GEJ196624 GOF196624 GYB196624 HHX196624 HRT196624 IBP196624 ILL196624 IVH196624 JFD196624 JOZ196624 JYV196624 KIR196624 KSN196624 LCJ196624 LMF196624 LWB196624 MFX196624 MPT196624 MZP196624 NJL196624 NTH196624 ODD196624 OMZ196624 OWV196624 PGR196624 PQN196624 QAJ196624 QKF196624 QUB196624 RDX196624 RNT196624 RXP196624 SHL196624 SRH196624 TBD196624 TKZ196624 TUV196624 UER196624 UON196624 UYJ196624 VIF196624 VSB196624 WBX196624 WLT196624 WVP196624 H262160 JD262160 SZ262160 ACV262160 AMR262160 AWN262160 BGJ262160 BQF262160 CAB262160 CJX262160 CTT262160 DDP262160 DNL262160 DXH262160 EHD262160 EQZ262160 FAV262160 FKR262160 FUN262160 GEJ262160 GOF262160 GYB262160 HHX262160 HRT262160 IBP262160 ILL262160 IVH262160 JFD262160 JOZ262160 JYV262160 KIR262160 KSN262160 LCJ262160 LMF262160 LWB262160 MFX262160 MPT262160 MZP262160 NJL262160 NTH262160 ODD262160 OMZ262160 OWV262160 PGR262160 PQN262160 QAJ262160 QKF262160 QUB262160 RDX262160 RNT262160 RXP262160 SHL262160 SRH262160 TBD262160 TKZ262160 TUV262160 UER262160 UON262160 UYJ262160 VIF262160 VSB262160 WBX262160 WLT262160 WVP262160 H327696 JD327696 SZ327696 ACV327696 AMR327696 AWN327696 BGJ327696 BQF327696 CAB327696 CJX327696 CTT327696 DDP327696 DNL327696 DXH327696 EHD327696 EQZ327696 FAV327696 FKR327696 FUN327696 GEJ327696 GOF327696 GYB327696 HHX327696 HRT327696 IBP327696 ILL327696 IVH327696 JFD327696 JOZ327696 JYV327696 KIR327696 KSN327696 LCJ327696 LMF327696 LWB327696 MFX327696 MPT327696 MZP327696 NJL327696 NTH327696 ODD327696 OMZ327696 OWV327696 PGR327696 PQN327696 QAJ327696 QKF327696 QUB327696 RDX327696 RNT327696 RXP327696 SHL327696 SRH327696 TBD327696 TKZ327696 TUV327696 UER327696 UON327696 UYJ327696 VIF327696 VSB327696 WBX327696 WLT327696 WVP327696 H393232 JD393232 SZ393232 ACV393232 AMR393232 AWN393232 BGJ393232 BQF393232 CAB393232 CJX393232 CTT393232 DDP393232 DNL393232 DXH393232 EHD393232 EQZ393232 FAV393232 FKR393232 FUN393232 GEJ393232 GOF393232 GYB393232 HHX393232 HRT393232 IBP393232 ILL393232 IVH393232 JFD393232 JOZ393232 JYV393232 KIR393232 KSN393232 LCJ393232 LMF393232 LWB393232 MFX393232 MPT393232 MZP393232 NJL393232 NTH393232 ODD393232 OMZ393232 OWV393232 PGR393232 PQN393232 QAJ393232 QKF393232 QUB393232 RDX393232 RNT393232 RXP393232 SHL393232 SRH393232 TBD393232 TKZ393232 TUV393232 UER393232 UON393232 UYJ393232 VIF393232 VSB393232 WBX393232 WLT393232 WVP393232 H458768 JD458768 SZ458768 ACV458768 AMR458768 AWN458768 BGJ458768 BQF458768 CAB458768 CJX458768 CTT458768 DDP458768 DNL458768 DXH458768 EHD458768 EQZ458768 FAV458768 FKR458768 FUN458768 GEJ458768 GOF458768 GYB458768 HHX458768 HRT458768 IBP458768 ILL458768 IVH458768 JFD458768 JOZ458768 JYV458768 KIR458768 KSN458768 LCJ458768 LMF458768 LWB458768 MFX458768 MPT458768 MZP458768 NJL458768 NTH458768 ODD458768 OMZ458768 OWV458768 PGR458768 PQN458768 QAJ458768 QKF458768 QUB458768 RDX458768 RNT458768 RXP458768 SHL458768 SRH458768 TBD458768 TKZ458768 TUV458768 UER458768 UON458768 UYJ458768 VIF458768 VSB458768 WBX458768 WLT458768 WVP458768 H524304 JD524304 SZ524304 ACV524304 AMR524304 AWN524304 BGJ524304 BQF524304 CAB524304 CJX524304 CTT524304 DDP524304 DNL524304 DXH524304 EHD524304 EQZ524304 FAV524304 FKR524304 FUN524304 GEJ524304 GOF524304 GYB524304 HHX524304 HRT524304 IBP524304 ILL524304 IVH524304 JFD524304 JOZ524304 JYV524304 KIR524304 KSN524304 LCJ524304 LMF524304 LWB524304 MFX524304 MPT524304 MZP524304 NJL524304 NTH524304 ODD524304 OMZ524304 OWV524304 PGR524304 PQN524304 QAJ524304 QKF524304 QUB524304 RDX524304 RNT524304 RXP524304 SHL524304 SRH524304 TBD524304 TKZ524304 TUV524304 UER524304 UON524304 UYJ524304 VIF524304 VSB524304 WBX524304 WLT524304 WVP524304 H589840 JD589840 SZ589840 ACV589840 AMR589840 AWN589840 BGJ589840 BQF589840 CAB589840 CJX589840 CTT589840 DDP589840 DNL589840 DXH589840 EHD589840 EQZ589840 FAV589840 FKR589840 FUN589840 GEJ589840 GOF589840 GYB589840 HHX589840 HRT589840 IBP589840 ILL589840 IVH589840 JFD589840 JOZ589840 JYV589840 KIR589840 KSN589840 LCJ589840 LMF589840 LWB589840 MFX589840 MPT589840 MZP589840 NJL589840 NTH589840 ODD589840 OMZ589840 OWV589840 PGR589840 PQN589840 QAJ589840 QKF589840 QUB589840 RDX589840 RNT589840 RXP589840 SHL589840 SRH589840 TBD589840 TKZ589840 TUV589840 UER589840 UON589840 UYJ589840 VIF589840 VSB589840 WBX589840 WLT589840 WVP589840 H655376 JD655376 SZ655376 ACV655376 AMR655376 AWN655376 BGJ655376 BQF655376 CAB655376 CJX655376 CTT655376 DDP655376 DNL655376 DXH655376 EHD655376 EQZ655376 FAV655376 FKR655376 FUN655376 GEJ655376 GOF655376 GYB655376 HHX655376 HRT655376 IBP655376 ILL655376 IVH655376 JFD655376 JOZ655376 JYV655376 KIR655376 KSN655376 LCJ655376 LMF655376 LWB655376 MFX655376 MPT655376 MZP655376 NJL655376 NTH655376 ODD655376 OMZ655376 OWV655376 PGR655376 PQN655376 QAJ655376 QKF655376 QUB655376 RDX655376 RNT655376 RXP655376 SHL655376 SRH655376 TBD655376 TKZ655376 TUV655376 UER655376 UON655376 UYJ655376 VIF655376 VSB655376 WBX655376 WLT655376 WVP655376 H720912 JD720912 SZ720912 ACV720912 AMR720912 AWN720912 BGJ720912 BQF720912 CAB720912 CJX720912 CTT720912 DDP720912 DNL720912 DXH720912 EHD720912 EQZ720912 FAV720912 FKR720912 FUN720912 GEJ720912 GOF720912 GYB720912 HHX720912 HRT720912 IBP720912 ILL720912 IVH720912 JFD720912 JOZ720912 JYV720912 KIR720912 KSN720912 LCJ720912 LMF720912 LWB720912 MFX720912 MPT720912 MZP720912 NJL720912 NTH720912 ODD720912 OMZ720912 OWV720912 PGR720912 PQN720912 QAJ720912 QKF720912 QUB720912 RDX720912 RNT720912 RXP720912 SHL720912 SRH720912 TBD720912 TKZ720912 TUV720912 UER720912 UON720912 UYJ720912 VIF720912 VSB720912 WBX720912 WLT720912 WVP720912 H786448 JD786448 SZ786448 ACV786448 AMR786448 AWN786448 BGJ786448 BQF786448 CAB786448 CJX786448 CTT786448 DDP786448 DNL786448 DXH786448 EHD786448 EQZ786448 FAV786448 FKR786448 FUN786448 GEJ786448 GOF786448 GYB786448 HHX786448 HRT786448 IBP786448 ILL786448 IVH786448 JFD786448 JOZ786448 JYV786448 KIR786448 KSN786448 LCJ786448 LMF786448 LWB786448 MFX786448 MPT786448 MZP786448 NJL786448 NTH786448 ODD786448 OMZ786448 OWV786448 PGR786448 PQN786448 QAJ786448 QKF786448 QUB786448 RDX786448 RNT786448 RXP786448 SHL786448 SRH786448 TBD786448 TKZ786448 TUV786448 UER786448 UON786448 UYJ786448 VIF786448 VSB786448 WBX786448 WLT786448 WVP786448 H851984 JD851984 SZ851984 ACV851984 AMR851984 AWN851984 BGJ851984 BQF851984 CAB851984 CJX851984 CTT851984 DDP851984 DNL851984 DXH851984 EHD851984 EQZ851984 FAV851984 FKR851984 FUN851984 GEJ851984 GOF851984 GYB851984 HHX851984 HRT851984 IBP851984 ILL851984 IVH851984 JFD851984 JOZ851984 JYV851984 KIR851984 KSN851984 LCJ851984 LMF851984 LWB851984 MFX851984 MPT851984 MZP851984 NJL851984 NTH851984 ODD851984 OMZ851984 OWV851984 PGR851984 PQN851984 QAJ851984 QKF851984 QUB851984 RDX851984 RNT851984 RXP851984 SHL851984 SRH851984 TBD851984 TKZ851984 TUV851984 UER851984 UON851984 UYJ851984 VIF851984 VSB851984 WBX851984 WLT851984 WVP851984 H917520 JD917520 SZ917520 ACV917520 AMR917520 AWN917520 BGJ917520 BQF917520 CAB917520 CJX917520 CTT917520 DDP917520 DNL917520 DXH917520 EHD917520 EQZ917520 FAV917520 FKR917520 FUN917520 GEJ917520 GOF917520 GYB917520 HHX917520 HRT917520 IBP917520 ILL917520 IVH917520 JFD917520 JOZ917520 JYV917520 KIR917520 KSN917520 LCJ917520 LMF917520 LWB917520 MFX917520 MPT917520 MZP917520 NJL917520 NTH917520 ODD917520 OMZ917520 OWV917520 PGR917520 PQN917520 QAJ917520 QKF917520 QUB917520 RDX917520 RNT917520 RXP917520 SHL917520 SRH917520 TBD917520 TKZ917520 TUV917520 UER917520 UON917520 UYJ917520 VIF917520 VSB917520 WBX917520 WLT917520 WVP917520 H983056 JD983056 SZ983056 ACV983056 AMR983056 AWN983056 BGJ983056 BQF983056 CAB983056 CJX983056 CTT983056 DDP983056 DNL983056 DXH983056 EHD983056 EQZ983056 FAV983056 FKR983056 FUN983056 GEJ983056 GOF983056 GYB983056 HHX983056 HRT983056 IBP983056 ILL983056 IVH983056 JFD983056 JOZ983056 JYV983056 KIR983056 KSN983056 LCJ983056 LMF983056 LWB983056 MFX983056 MPT983056 MZP983056 NJL983056 NTH983056 ODD983056 OMZ983056 OWV983056 PGR983056 PQN983056 QAJ983056 QKF983056 QUB983056 RDX983056 RNT983056 RXP983056 SHL983056 SRH983056 TBD983056 TKZ983056 TUV983056 UER983056 UON983056 UYJ983056 VIF983056 VSB983056 WBX983056 WLT983056 WVP983056 H28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H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H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H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H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H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H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H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H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H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H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H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H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H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H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H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H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H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H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H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H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H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H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H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H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H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H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H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H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H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H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formula1>$T$7:$T$16</formula1>
    </dataValidation>
  </dataValidations>
  <printOptions horizontalCentered="1"/>
  <pageMargins left="0.35433070866141736" right="0.35433070866141736" top="0.43307086614173229" bottom="0.39370078740157483" header="0" footer="0"/>
  <pageSetup paperSize="9" orientation="landscape" horizontalDpi="4294967293" verticalDpi="4294967293"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44</vt:i4>
      </vt:variant>
    </vt:vector>
  </HeadingPairs>
  <TitlesOfParts>
    <vt:vector size="78" baseType="lpstr">
      <vt:lpstr>Boys'10 Nov.RR G1 - G8</vt:lpstr>
      <vt:lpstr>Boys'14 Nov. RR G1 - G2</vt:lpstr>
      <vt:lpstr>Girls'10 Nov.RR G1 - G2</vt:lpstr>
      <vt:lpstr>Girls'14Nov.RR G1 - G2</vt:lpstr>
      <vt:lpstr>Boys 10 Novice </vt:lpstr>
      <vt:lpstr>Boys 14 Novice </vt:lpstr>
      <vt:lpstr>Girls 10 Novice </vt:lpstr>
      <vt:lpstr>Girls 14 Novice </vt:lpstr>
      <vt:lpstr>Boys 10 Si Consol </vt:lpstr>
      <vt:lpstr>Boys 12 Si Consol </vt:lpstr>
      <vt:lpstr>Girls 10 Si Consol</vt:lpstr>
      <vt:lpstr>Girls 14 Si Consol</vt:lpstr>
      <vt:lpstr>Boys'10 RR G1 - G4</vt:lpstr>
      <vt:lpstr>Boys'12 RR G1 - G84</vt:lpstr>
      <vt:lpstr>Boys'14 RR G1 - G6</vt:lpstr>
      <vt:lpstr>Girls'10 RR G1 - G2</vt:lpstr>
      <vt:lpstr>Girls'12 RR G1 </vt:lpstr>
      <vt:lpstr>Girls'14 RR G1 - G4</vt:lpstr>
      <vt:lpstr>Boys 10 Si Main </vt:lpstr>
      <vt:lpstr>Boys 12 Si Main </vt:lpstr>
      <vt:lpstr>Boys 14 Si Main </vt:lpstr>
      <vt:lpstr>Boys 18 Si Main </vt:lpstr>
      <vt:lpstr>Girls 10 Si Main </vt:lpstr>
      <vt:lpstr>Girls 12 Si Main </vt:lpstr>
      <vt:lpstr>Girls 14 Si Main </vt:lpstr>
      <vt:lpstr>Girls 18 Si Main </vt:lpstr>
      <vt:lpstr>Boys 10 Do Main </vt:lpstr>
      <vt:lpstr>Boys 12 Do Main </vt:lpstr>
      <vt:lpstr>Boys 14 Do Main </vt:lpstr>
      <vt:lpstr>Boys 18 1Do Main </vt:lpstr>
      <vt:lpstr>Girls 10 Do Main </vt:lpstr>
      <vt:lpstr>Girls 12 Do Main </vt:lpstr>
      <vt:lpstr>Girls 14 Do Main </vt:lpstr>
      <vt:lpstr>Honor Roll</vt:lpstr>
      <vt:lpstr>'Boys 10 Do Main '!Print_Area</vt:lpstr>
      <vt:lpstr>'Boys 10 Novice '!Print_Area</vt:lpstr>
      <vt:lpstr>'Boys 10 Si Consol '!Print_Area</vt:lpstr>
      <vt:lpstr>'Boys 10 Si Main '!Print_Area</vt:lpstr>
      <vt:lpstr>'Boys 12 Do Main '!Print_Area</vt:lpstr>
      <vt:lpstr>'Boys 12 Si Consol '!Print_Area</vt:lpstr>
      <vt:lpstr>'Boys 12 Si Main '!Print_Area</vt:lpstr>
      <vt:lpstr>'Boys 14 Do Main '!Print_Area</vt:lpstr>
      <vt:lpstr>'Boys 14 Novice '!Print_Area</vt:lpstr>
      <vt:lpstr>'Boys 14 Si Main '!Print_Area</vt:lpstr>
      <vt:lpstr>'Boys 18 1Do Main '!Print_Area</vt:lpstr>
      <vt:lpstr>'Boys 18 Si Main '!Print_Area</vt:lpstr>
      <vt:lpstr>'Boys''10 Nov.RR G1 - G8'!Print_Area</vt:lpstr>
      <vt:lpstr>'Boys''10 RR G1 - G4'!Print_Area</vt:lpstr>
      <vt:lpstr>'Boys''12 RR G1 - G84'!Print_Area</vt:lpstr>
      <vt:lpstr>'Boys''14 Nov. RR G1 - G2'!Print_Area</vt:lpstr>
      <vt:lpstr>'Boys''14 RR G1 - G6'!Print_Area</vt:lpstr>
      <vt:lpstr>'Girls 10 Do Main '!Print_Area</vt:lpstr>
      <vt:lpstr>'Girls 10 Novice '!Print_Area</vt:lpstr>
      <vt:lpstr>'Girls 10 Si Consol'!Print_Area</vt:lpstr>
      <vt:lpstr>'Girls 10 Si Main '!Print_Area</vt:lpstr>
      <vt:lpstr>'Girls 12 Do Main '!Print_Area</vt:lpstr>
      <vt:lpstr>'Girls 12 Si Main '!Print_Area</vt:lpstr>
      <vt:lpstr>'Girls 14 Do Main '!Print_Area</vt:lpstr>
      <vt:lpstr>'Girls 14 Novice '!Print_Area</vt:lpstr>
      <vt:lpstr>'Girls 14 Si Consol'!Print_Area</vt:lpstr>
      <vt:lpstr>'Girls 14 Si Main '!Print_Area</vt:lpstr>
      <vt:lpstr>'Girls 18 Si Main '!Print_Area</vt:lpstr>
      <vt:lpstr>'Girls''10 Nov.RR G1 - G2'!Print_Area</vt:lpstr>
      <vt:lpstr>'Girls''10 RR G1 - G2'!Print_Area</vt:lpstr>
      <vt:lpstr>'Girls''12 RR G1 '!Print_Area</vt:lpstr>
      <vt:lpstr>'Girls''14 RR G1 - G4'!Print_Area</vt:lpstr>
      <vt:lpstr>'Girls''14Nov.RR G1 - G2'!Print_Area</vt:lpstr>
      <vt:lpstr>'Honor Roll'!Print_Area</vt:lpstr>
      <vt:lpstr>'Boys''10 Nov.RR G1 - G8'!Print_Titles</vt:lpstr>
      <vt:lpstr>'Boys''10 RR G1 - G4'!Print_Titles</vt:lpstr>
      <vt:lpstr>'Boys''12 RR G1 - G84'!Print_Titles</vt:lpstr>
      <vt:lpstr>'Boys''14 Nov. RR G1 - G2'!Print_Titles</vt:lpstr>
      <vt:lpstr>'Boys''14 RR G1 - G6'!Print_Titles</vt:lpstr>
      <vt:lpstr>'Girls''10 Nov.RR G1 - G2'!Print_Titles</vt:lpstr>
      <vt:lpstr>'Girls''10 RR G1 - G2'!Print_Titles</vt:lpstr>
      <vt:lpstr>'Girls''12 RR G1 '!Print_Titles</vt:lpstr>
      <vt:lpstr>'Girls''14 RR G1 - G4'!Print_Titles</vt:lpstr>
      <vt:lpstr>'Girls''14Nov.RR G1 - G2'!Print_Titles</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lamech</dc:creator>
  <cp:lastModifiedBy>lamech</cp:lastModifiedBy>
  <cp:lastPrinted>2015-01-03T01:58:09Z</cp:lastPrinted>
  <dcterms:created xsi:type="dcterms:W3CDTF">2014-12-17T16:52:34Z</dcterms:created>
  <dcterms:modified xsi:type="dcterms:W3CDTF">2015-01-03T01:59:28Z</dcterms:modified>
</cp:coreProperties>
</file>