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8.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2.xml" ContentType="application/vnd.openxmlformats-officedocument.spreadsheetml.comments+xml"/>
  <Override PartName="/xl/drawings/drawing9.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3.xml" ContentType="application/vnd.openxmlformats-officedocument.spreadsheetml.comments+xml"/>
  <Override PartName="/xl/drawings/drawing10.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omments4.xml" ContentType="application/vnd.openxmlformats-officedocument.spreadsheetml.comment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5.xml" ContentType="application/vnd.openxmlformats-officedocument.spreadsheetml.comments+xml"/>
  <Override PartName="/xl/drawings/drawing12.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omments6.xml" ContentType="application/vnd.openxmlformats-officedocument.spreadsheetml.comments+xml"/>
  <Override PartName="/xl/drawings/drawing13.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omments7.xml" ContentType="application/vnd.openxmlformats-officedocument.spreadsheetml.comments+xml"/>
  <Override PartName="/xl/drawings/drawing14.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omments8.xml" ContentType="application/vnd.openxmlformats-officedocument.spreadsheetml.comments+xml"/>
  <Override PartName="/xl/drawings/drawing15.xml" ContentType="application/vnd.openxmlformats-officedocument.drawing+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omments9.xml" ContentType="application/vnd.openxmlformats-officedocument.spreadsheetml.comments+xml"/>
  <Override PartName="/xl/drawings/drawing16.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omments10.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trlProps/ctrlProp43.xml" ContentType="application/vnd.ms-excel.controlproperties+xml"/>
  <Override PartName="/xl/ctrlProps/ctrlProp44.xml" ContentType="application/vnd.ms-excel.controlproperties+xml"/>
  <Override PartName="/xl/comments11.xml" ContentType="application/vnd.openxmlformats-officedocument.spreadsheetml.comments+xml"/>
  <Override PartName="/xl/drawings/drawing26.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omments12.xml" ContentType="application/vnd.openxmlformats-officedocument.spreadsheetml.comments+xml"/>
  <Override PartName="/xl/drawings/drawing27.xml" ContentType="application/vnd.openxmlformats-officedocument.drawing+xml"/>
  <Override PartName="/xl/ctrlProps/ctrlProp48.xml" ContentType="application/vnd.ms-excel.controlproperties+xml"/>
  <Override PartName="/xl/ctrlProps/ctrlProp49.xml" ContentType="application/vnd.ms-excel.controlproperties+xml"/>
  <Override PartName="/xl/comments13.xml" ContentType="application/vnd.openxmlformats-officedocument.spreadsheetml.comments+xml"/>
  <Override PartName="/xl/drawings/drawing28.xml" ContentType="application/vnd.openxmlformats-officedocument.drawing+xml"/>
  <Override PartName="/xl/ctrlProps/ctrlProp50.xml" ContentType="application/vnd.ms-excel.controlproperties+xml"/>
  <Override PartName="/xl/ctrlProps/ctrlProp51.xml" ContentType="application/vnd.ms-excel.controlproperties+xml"/>
  <Override PartName="/xl/comments14.xml" ContentType="application/vnd.openxmlformats-officedocument.spreadsheetml.comments+xml"/>
  <Override PartName="/xl/drawings/drawing29.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omments15.xml" ContentType="application/vnd.openxmlformats-officedocument.spreadsheetml.comments+xml"/>
  <Override PartName="/xl/drawings/drawing30.xml" ContentType="application/vnd.openxmlformats-officedocument.drawing+xml"/>
  <Override PartName="/xl/ctrlProps/ctrlProp55.xml" ContentType="application/vnd.ms-excel.controlproperties+xml"/>
  <Override PartName="/xl/ctrlProps/ctrlProp56.xml" ContentType="application/vnd.ms-excel.controlproperties+xml"/>
  <Override PartName="/xl/comments16.xml" ContentType="application/vnd.openxmlformats-officedocument.spreadsheetml.comments+xml"/>
  <Override PartName="/xl/drawings/drawing31.xml" ContentType="application/vnd.openxmlformats-officedocument.drawing+xml"/>
  <Override PartName="/xl/ctrlProps/ctrlProp57.xml" ContentType="application/vnd.ms-excel.controlproperties+xml"/>
  <Override PartName="/xl/ctrlProps/ctrlProp58.xml" ContentType="application/vnd.ms-excel.controlproperties+xml"/>
  <Override PartName="/xl/comments17.xml" ContentType="application/vnd.openxmlformats-officedocument.spreadsheetml.comments+xml"/>
  <Override PartName="/xl/drawings/drawing32.xml" ContentType="application/vnd.openxmlformats-officedocument.drawing+xml"/>
  <Override PartName="/xl/ctrlProps/ctrlProp59.xml" ContentType="application/vnd.ms-excel.controlproperties+xml"/>
  <Override PartName="/xl/ctrlProps/ctrlProp60.xml" ContentType="application/vnd.ms-excel.controlproperties+xml"/>
  <Override PartName="/xl/comments18.xml" ContentType="application/vnd.openxmlformats-officedocument.spreadsheetml.comments+xml"/>
  <Override PartName="/xl/drawings/drawing33.xml" ContentType="application/vnd.openxmlformats-officedocument.drawing+xml"/>
  <Override PartName="/xl/ctrlProps/ctrlProp61.xml" ContentType="application/vnd.ms-excel.controlproperties+xml"/>
  <Override PartName="/xl/ctrlProps/ctrlProp62.xml" ContentType="application/vnd.ms-excel.controlpropertie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40" yWindow="75" windowWidth="20115" windowHeight="9285" firstSheet="13" activeTab="29"/>
  </bookViews>
  <sheets>
    <sheet name="Boys'10 RR G1 - G5" sheetId="1" r:id="rId1"/>
    <sheet name="Boys'12 RR G1 - G6" sheetId="3" r:id="rId2"/>
    <sheet name="Boys'14 RR G1 - G5" sheetId="5" r:id="rId3"/>
    <sheet name="Girls'10 RR G1 " sheetId="2" r:id="rId4"/>
    <sheet name="Girls'12 RR G1 - G3" sheetId="4" r:id="rId5"/>
    <sheet name="Girls'14 RR G1 - G6" sheetId="6" r:id="rId6"/>
    <sheet name="Boys 10 Si Main " sheetId="20" r:id="rId7"/>
    <sheet name="Boys 12 Si Main " sheetId="21" r:id="rId8"/>
    <sheet name="Boys 14 Si Main " sheetId="23" r:id="rId9"/>
    <sheet name="Boys 16 Si Main " sheetId="7" r:id="rId10"/>
    <sheet name="Boys 18 Si Main " sheetId="9" r:id="rId11"/>
    <sheet name="Boys 21 Si Main " sheetId="10" r:id="rId12"/>
    <sheet name="Girls 12 Si Main " sheetId="22" r:id="rId13"/>
    <sheet name="Girls 14 Si Main " sheetId="24" r:id="rId14"/>
    <sheet name="Girls 16 Si Main " sheetId="8" r:id="rId15"/>
    <sheet name="Girls 18&amp;21 Si Main " sheetId="11" r:id="rId16"/>
    <sheet name="B10 Nov RR " sheetId="12" r:id="rId17"/>
    <sheet name="G10 Nov RR " sheetId="13" r:id="rId18"/>
    <sheet name="U14 Nov RR " sheetId="14" r:id="rId19"/>
    <sheet name="Boys'10 RR Final Result" sheetId="15" r:id="rId20"/>
    <sheet name="Boys'12 RR Final Result" sheetId="19" r:id="rId21"/>
    <sheet name="Boys'14 RR Final Result" sheetId="16" r:id="rId22"/>
    <sheet name="Girls'12 RR Final Result" sheetId="17" r:id="rId23"/>
    <sheet name="Girls'14 RR Final Result" sheetId="18" r:id="rId24"/>
    <sheet name="Boys 10 Do Main " sheetId="25" r:id="rId25"/>
    <sheet name="Girls 10 Do Main " sheetId="26" r:id="rId26"/>
    <sheet name="Boys 12 Do Main " sheetId="27" r:id="rId27"/>
    <sheet name="Boys 14 Do Main " sheetId="28" r:id="rId28"/>
    <sheet name="Girls 14 Do Main " sheetId="29" r:id="rId29"/>
    <sheet name="Boys Sen Do Main " sheetId="30" r:id="rId30"/>
    <sheet name="Girls 18 Do Main " sheetId="31" r:id="rId31"/>
    <sheet name="Junior Mix Do Main" sheetId="32" r:id="rId32"/>
    <sheet name=" Sen Mix Do Main " sheetId="33" r:id="rId33"/>
  </sheets>
  <externalReferences>
    <externalReference r:id="rId34"/>
    <externalReference r:id="rId35"/>
    <externalReference r:id="rId36"/>
    <externalReference r:id="rId37"/>
    <externalReference r:id="rId38"/>
    <externalReference r:id="rId39"/>
    <externalReference r:id="rId40"/>
    <externalReference r:id="rId41"/>
  </externalReferences>
  <definedNames>
    <definedName name="_Order1" hidden="1">255</definedName>
    <definedName name="Combo_MD" localSheetId="32" hidden="1">{"'Sheet5'!$A$1:$F$68"}</definedName>
    <definedName name="Combo_MD" localSheetId="16" hidden="1">{"'Sheet5'!$A$1:$F$68"}</definedName>
    <definedName name="Combo_MD" localSheetId="24" hidden="1">{"'Sheet5'!$A$1:$F$68"}</definedName>
    <definedName name="Combo_MD" localSheetId="6" hidden="1">{"'Sheet5'!$A$1:$F$68"}</definedName>
    <definedName name="Combo_MD" localSheetId="26" hidden="1">{"'Sheet5'!$A$1:$F$68"}</definedName>
    <definedName name="Combo_MD" localSheetId="7" hidden="1">{"'Sheet5'!$A$1:$F$68"}</definedName>
    <definedName name="Combo_MD" localSheetId="27" hidden="1">{"'Sheet5'!$A$1:$F$68"}</definedName>
    <definedName name="Combo_MD" localSheetId="8" hidden="1">{"'Sheet5'!$A$1:$F$68"}</definedName>
    <definedName name="Combo_MD" localSheetId="9" hidden="1">{"'Sheet5'!$A$1:$F$68"}</definedName>
    <definedName name="Combo_MD" localSheetId="10" hidden="1">{"'Sheet5'!$A$1:$F$68"}</definedName>
    <definedName name="Combo_MD" localSheetId="11" hidden="1">{"'Sheet5'!$A$1:$F$68"}</definedName>
    <definedName name="Combo_MD" localSheetId="29" hidden="1">{"'Sheet5'!$A$1:$F$68"}</definedName>
    <definedName name="Combo_MD" localSheetId="19" hidden="1">{"'Sheet5'!$A$1:$F$68"}</definedName>
    <definedName name="Combo_MD" localSheetId="0" hidden="1">{"'Sheet5'!$A$1:$F$68"}</definedName>
    <definedName name="Combo_MD" localSheetId="20" hidden="1">{"'Sheet5'!$A$1:$F$68"}</definedName>
    <definedName name="Combo_MD" localSheetId="1" hidden="1">{"'Sheet5'!$A$1:$F$68"}</definedName>
    <definedName name="Combo_MD" localSheetId="21" hidden="1">{"'Sheet5'!$A$1:$F$68"}</definedName>
    <definedName name="Combo_MD" localSheetId="2" hidden="1">{"'Sheet5'!$A$1:$F$68"}</definedName>
    <definedName name="Combo_MD" localSheetId="17" hidden="1">{"'Sheet5'!$A$1:$F$68"}</definedName>
    <definedName name="Combo_MD" localSheetId="25" hidden="1">{"'Sheet5'!$A$1:$F$68"}</definedName>
    <definedName name="Combo_MD" localSheetId="12" hidden="1">{"'Sheet5'!$A$1:$F$68"}</definedName>
    <definedName name="Combo_MD" localSheetId="28" hidden="1">{"'Sheet5'!$A$1:$F$68"}</definedName>
    <definedName name="Combo_MD" localSheetId="13" hidden="1">{"'Sheet5'!$A$1:$F$68"}</definedName>
    <definedName name="Combo_MD" localSheetId="14" hidden="1">{"'Sheet5'!$A$1:$F$68"}</definedName>
    <definedName name="Combo_MD" localSheetId="30" hidden="1">{"'Sheet5'!$A$1:$F$68"}</definedName>
    <definedName name="Combo_MD" localSheetId="15" hidden="1">{"'Sheet5'!$A$1:$F$68"}</definedName>
    <definedName name="Combo_MD" localSheetId="3" hidden="1">{"'Sheet5'!$A$1:$F$68"}</definedName>
    <definedName name="Combo_MD" localSheetId="22" hidden="1">{"'Sheet5'!$A$1:$F$68"}</definedName>
    <definedName name="Combo_MD" localSheetId="4" hidden="1">{"'Sheet5'!$A$1:$F$68"}</definedName>
    <definedName name="Combo_MD" localSheetId="23" hidden="1">{"'Sheet5'!$A$1:$F$68"}</definedName>
    <definedName name="Combo_MD" localSheetId="5" hidden="1">{"'Sheet5'!$A$1:$F$68"}</definedName>
    <definedName name="Combo_MD" localSheetId="31" hidden="1">{"'Sheet5'!$A$1:$F$68"}</definedName>
    <definedName name="Combo_MD" localSheetId="18" hidden="1">{"'Sheet5'!$A$1:$F$68"}</definedName>
    <definedName name="Combo_MD" hidden="1">{"'Sheet5'!$A$1:$F$68"}</definedName>
    <definedName name="Combo_QD_32" localSheetId="32" hidden="1">{"'Sheet5'!$A$1:$F$68"}</definedName>
    <definedName name="Combo_QD_32" localSheetId="16" hidden="1">{"'Sheet5'!$A$1:$F$68"}</definedName>
    <definedName name="Combo_QD_32" localSheetId="24" hidden="1">{"'Sheet5'!$A$1:$F$68"}</definedName>
    <definedName name="Combo_QD_32" localSheetId="6" hidden="1">{"'Sheet5'!$A$1:$F$68"}</definedName>
    <definedName name="Combo_QD_32" localSheetId="26" hidden="1">{"'Sheet5'!$A$1:$F$68"}</definedName>
    <definedName name="Combo_QD_32" localSheetId="7" hidden="1">{"'Sheet5'!$A$1:$F$68"}</definedName>
    <definedName name="Combo_QD_32" localSheetId="27" hidden="1">{"'Sheet5'!$A$1:$F$68"}</definedName>
    <definedName name="Combo_QD_32" localSheetId="8" hidden="1">{"'Sheet5'!$A$1:$F$68"}</definedName>
    <definedName name="Combo_QD_32" localSheetId="9" hidden="1">{"'Sheet5'!$A$1:$F$68"}</definedName>
    <definedName name="Combo_QD_32" localSheetId="10" hidden="1">{"'Sheet5'!$A$1:$F$68"}</definedName>
    <definedName name="Combo_QD_32" localSheetId="11" hidden="1">{"'Sheet5'!$A$1:$F$68"}</definedName>
    <definedName name="Combo_QD_32" localSheetId="29" hidden="1">{"'Sheet5'!$A$1:$F$68"}</definedName>
    <definedName name="Combo_QD_32" localSheetId="19" hidden="1">{"'Sheet5'!$A$1:$F$68"}</definedName>
    <definedName name="Combo_QD_32" localSheetId="0" hidden="1">{"'Sheet5'!$A$1:$F$68"}</definedName>
    <definedName name="Combo_QD_32" localSheetId="20" hidden="1">{"'Sheet5'!$A$1:$F$68"}</definedName>
    <definedName name="Combo_QD_32" localSheetId="1" hidden="1">{"'Sheet5'!$A$1:$F$68"}</definedName>
    <definedName name="Combo_QD_32" localSheetId="21" hidden="1">{"'Sheet5'!$A$1:$F$68"}</definedName>
    <definedName name="Combo_QD_32" localSheetId="2" hidden="1">{"'Sheet5'!$A$1:$F$68"}</definedName>
    <definedName name="Combo_QD_32" localSheetId="17" hidden="1">{"'Sheet5'!$A$1:$F$68"}</definedName>
    <definedName name="Combo_QD_32" localSheetId="25" hidden="1">{"'Sheet5'!$A$1:$F$68"}</definedName>
    <definedName name="Combo_QD_32" localSheetId="12" hidden="1">{"'Sheet5'!$A$1:$F$68"}</definedName>
    <definedName name="Combo_QD_32" localSheetId="28" hidden="1">{"'Sheet5'!$A$1:$F$68"}</definedName>
    <definedName name="Combo_QD_32" localSheetId="13" hidden="1">{"'Sheet5'!$A$1:$F$68"}</definedName>
    <definedName name="Combo_QD_32" localSheetId="14" hidden="1">{"'Sheet5'!$A$1:$F$68"}</definedName>
    <definedName name="Combo_QD_32" localSheetId="30" hidden="1">{"'Sheet5'!$A$1:$F$68"}</definedName>
    <definedName name="Combo_QD_32" localSheetId="15" hidden="1">{"'Sheet5'!$A$1:$F$68"}</definedName>
    <definedName name="Combo_QD_32" localSheetId="3" hidden="1">{"'Sheet5'!$A$1:$F$68"}</definedName>
    <definedName name="Combo_QD_32" localSheetId="22" hidden="1">{"'Sheet5'!$A$1:$F$68"}</definedName>
    <definedName name="Combo_QD_32" localSheetId="4" hidden="1">{"'Sheet5'!$A$1:$F$68"}</definedName>
    <definedName name="Combo_QD_32" localSheetId="23" hidden="1">{"'Sheet5'!$A$1:$F$68"}</definedName>
    <definedName name="Combo_QD_32" localSheetId="5" hidden="1">{"'Sheet5'!$A$1:$F$68"}</definedName>
    <definedName name="Combo_QD_32" localSheetId="31" hidden="1">{"'Sheet5'!$A$1:$F$68"}</definedName>
    <definedName name="Combo_QD_32" localSheetId="18" hidden="1">{"'Sheet5'!$A$1:$F$68"}</definedName>
    <definedName name="Combo_QD_32" hidden="1">{"'Sheet5'!$A$1:$F$68"}</definedName>
    <definedName name="Combo_Qual" localSheetId="32" hidden="1">{"'Sheet5'!$A$1:$F$68"}</definedName>
    <definedName name="Combo_Qual" localSheetId="16" hidden="1">{"'Sheet5'!$A$1:$F$68"}</definedName>
    <definedName name="Combo_Qual" localSheetId="24" hidden="1">{"'Sheet5'!$A$1:$F$68"}</definedName>
    <definedName name="Combo_Qual" localSheetId="6" hidden="1">{"'Sheet5'!$A$1:$F$68"}</definedName>
    <definedName name="Combo_Qual" localSheetId="26" hidden="1">{"'Sheet5'!$A$1:$F$68"}</definedName>
    <definedName name="Combo_Qual" localSheetId="7" hidden="1">{"'Sheet5'!$A$1:$F$68"}</definedName>
    <definedName name="Combo_Qual" localSheetId="27" hidden="1">{"'Sheet5'!$A$1:$F$68"}</definedName>
    <definedName name="Combo_Qual" localSheetId="8" hidden="1">{"'Sheet5'!$A$1:$F$68"}</definedName>
    <definedName name="Combo_Qual" localSheetId="9" hidden="1">{"'Sheet5'!$A$1:$F$68"}</definedName>
    <definedName name="Combo_Qual" localSheetId="10" hidden="1">{"'Sheet5'!$A$1:$F$68"}</definedName>
    <definedName name="Combo_Qual" localSheetId="11" hidden="1">{"'Sheet5'!$A$1:$F$68"}</definedName>
    <definedName name="Combo_Qual" localSheetId="29" hidden="1">{"'Sheet5'!$A$1:$F$68"}</definedName>
    <definedName name="Combo_Qual" localSheetId="19" hidden="1">{"'Sheet5'!$A$1:$F$68"}</definedName>
    <definedName name="Combo_Qual" localSheetId="0" hidden="1">{"'Sheet5'!$A$1:$F$68"}</definedName>
    <definedName name="Combo_Qual" localSheetId="20" hidden="1">{"'Sheet5'!$A$1:$F$68"}</definedName>
    <definedName name="Combo_Qual" localSheetId="1" hidden="1">{"'Sheet5'!$A$1:$F$68"}</definedName>
    <definedName name="Combo_Qual" localSheetId="21" hidden="1">{"'Sheet5'!$A$1:$F$68"}</definedName>
    <definedName name="Combo_Qual" localSheetId="2" hidden="1">{"'Sheet5'!$A$1:$F$68"}</definedName>
    <definedName name="Combo_Qual" localSheetId="17" hidden="1">{"'Sheet5'!$A$1:$F$68"}</definedName>
    <definedName name="Combo_Qual" localSheetId="25" hidden="1">{"'Sheet5'!$A$1:$F$68"}</definedName>
    <definedName name="Combo_Qual" localSheetId="12" hidden="1">{"'Sheet5'!$A$1:$F$68"}</definedName>
    <definedName name="Combo_Qual" localSheetId="28" hidden="1">{"'Sheet5'!$A$1:$F$68"}</definedName>
    <definedName name="Combo_Qual" localSheetId="13" hidden="1">{"'Sheet5'!$A$1:$F$68"}</definedName>
    <definedName name="Combo_Qual" localSheetId="14" hidden="1">{"'Sheet5'!$A$1:$F$68"}</definedName>
    <definedName name="Combo_Qual" localSheetId="30" hidden="1">{"'Sheet5'!$A$1:$F$68"}</definedName>
    <definedName name="Combo_Qual" localSheetId="15" hidden="1">{"'Sheet5'!$A$1:$F$68"}</definedName>
    <definedName name="Combo_Qual" localSheetId="3" hidden="1">{"'Sheet5'!$A$1:$F$68"}</definedName>
    <definedName name="Combo_Qual" localSheetId="22" hidden="1">{"'Sheet5'!$A$1:$F$68"}</definedName>
    <definedName name="Combo_Qual" localSheetId="4" hidden="1">{"'Sheet5'!$A$1:$F$68"}</definedName>
    <definedName name="Combo_Qual" localSheetId="23" hidden="1">{"'Sheet5'!$A$1:$F$68"}</definedName>
    <definedName name="Combo_Qual" localSheetId="5" hidden="1">{"'Sheet5'!$A$1:$F$68"}</definedName>
    <definedName name="Combo_Qual" localSheetId="31" hidden="1">{"'Sheet5'!$A$1:$F$68"}</definedName>
    <definedName name="Combo_Qual" localSheetId="18" hidden="1">{"'Sheet5'!$A$1:$F$68"}</definedName>
    <definedName name="Combo_Qual" hidden="1">{"'Sheet5'!$A$1:$F$68"}</definedName>
    <definedName name="Combo_Qual_128_8" localSheetId="32" hidden="1">{"'Sheet5'!$A$1:$F$68"}</definedName>
    <definedName name="Combo_Qual_128_8" localSheetId="16" hidden="1">{"'Sheet5'!$A$1:$F$68"}</definedName>
    <definedName name="Combo_Qual_128_8" localSheetId="24" hidden="1">{"'Sheet5'!$A$1:$F$68"}</definedName>
    <definedName name="Combo_Qual_128_8" localSheetId="6" hidden="1">{"'Sheet5'!$A$1:$F$68"}</definedName>
    <definedName name="Combo_Qual_128_8" localSheetId="26" hidden="1">{"'Sheet5'!$A$1:$F$68"}</definedName>
    <definedName name="Combo_Qual_128_8" localSheetId="7" hidden="1">{"'Sheet5'!$A$1:$F$68"}</definedName>
    <definedName name="Combo_Qual_128_8" localSheetId="27" hidden="1">{"'Sheet5'!$A$1:$F$68"}</definedName>
    <definedName name="Combo_Qual_128_8" localSheetId="8" hidden="1">{"'Sheet5'!$A$1:$F$68"}</definedName>
    <definedName name="Combo_Qual_128_8" localSheetId="9" hidden="1">{"'Sheet5'!$A$1:$F$68"}</definedName>
    <definedName name="Combo_Qual_128_8" localSheetId="10" hidden="1">{"'Sheet5'!$A$1:$F$68"}</definedName>
    <definedName name="Combo_Qual_128_8" localSheetId="11" hidden="1">{"'Sheet5'!$A$1:$F$68"}</definedName>
    <definedName name="Combo_Qual_128_8" localSheetId="29" hidden="1">{"'Sheet5'!$A$1:$F$68"}</definedName>
    <definedName name="Combo_Qual_128_8" localSheetId="19" hidden="1">{"'Sheet5'!$A$1:$F$68"}</definedName>
    <definedName name="Combo_Qual_128_8" localSheetId="0" hidden="1">{"'Sheet5'!$A$1:$F$68"}</definedName>
    <definedName name="Combo_Qual_128_8" localSheetId="20" hidden="1">{"'Sheet5'!$A$1:$F$68"}</definedName>
    <definedName name="Combo_Qual_128_8" localSheetId="1" hidden="1">{"'Sheet5'!$A$1:$F$68"}</definedName>
    <definedName name="Combo_Qual_128_8" localSheetId="21" hidden="1">{"'Sheet5'!$A$1:$F$68"}</definedName>
    <definedName name="Combo_Qual_128_8" localSheetId="2" hidden="1">{"'Sheet5'!$A$1:$F$68"}</definedName>
    <definedName name="Combo_Qual_128_8" localSheetId="17" hidden="1">{"'Sheet5'!$A$1:$F$68"}</definedName>
    <definedName name="Combo_Qual_128_8" localSheetId="25" hidden="1">{"'Sheet5'!$A$1:$F$68"}</definedName>
    <definedName name="Combo_Qual_128_8" localSheetId="12" hidden="1">{"'Sheet5'!$A$1:$F$68"}</definedName>
    <definedName name="Combo_Qual_128_8" localSheetId="28" hidden="1">{"'Sheet5'!$A$1:$F$68"}</definedName>
    <definedName name="Combo_Qual_128_8" localSheetId="13" hidden="1">{"'Sheet5'!$A$1:$F$68"}</definedName>
    <definedName name="Combo_Qual_128_8" localSheetId="14" hidden="1">{"'Sheet5'!$A$1:$F$68"}</definedName>
    <definedName name="Combo_Qual_128_8" localSheetId="30" hidden="1">{"'Sheet5'!$A$1:$F$68"}</definedName>
    <definedName name="Combo_Qual_128_8" localSheetId="15" hidden="1">{"'Sheet5'!$A$1:$F$68"}</definedName>
    <definedName name="Combo_Qual_128_8" localSheetId="3" hidden="1">{"'Sheet5'!$A$1:$F$68"}</definedName>
    <definedName name="Combo_Qual_128_8" localSheetId="22" hidden="1">{"'Sheet5'!$A$1:$F$68"}</definedName>
    <definedName name="Combo_Qual_128_8" localSheetId="4" hidden="1">{"'Sheet5'!$A$1:$F$68"}</definedName>
    <definedName name="Combo_Qual_128_8" localSheetId="23" hidden="1">{"'Sheet5'!$A$1:$F$68"}</definedName>
    <definedName name="Combo_Qual_128_8" localSheetId="5" hidden="1">{"'Sheet5'!$A$1:$F$68"}</definedName>
    <definedName name="Combo_Qual_128_8" localSheetId="31" hidden="1">{"'Sheet5'!$A$1:$F$68"}</definedName>
    <definedName name="Combo_Qual_128_8" localSheetId="18" hidden="1">{"'Sheet5'!$A$1:$F$68"}</definedName>
    <definedName name="Combo_Qual_128_8" hidden="1">{"'Sheet5'!$A$1:$F$68"}</definedName>
    <definedName name="Combo_Qual_64_8" localSheetId="32" hidden="1">{"'Sheet5'!$A$1:$F$68"}</definedName>
    <definedName name="Combo_Qual_64_8" localSheetId="16" hidden="1">{"'Sheet5'!$A$1:$F$68"}</definedName>
    <definedName name="Combo_Qual_64_8" localSheetId="24" hidden="1">{"'Sheet5'!$A$1:$F$68"}</definedName>
    <definedName name="Combo_Qual_64_8" localSheetId="6" hidden="1">{"'Sheet5'!$A$1:$F$68"}</definedName>
    <definedName name="Combo_Qual_64_8" localSheetId="26" hidden="1">{"'Sheet5'!$A$1:$F$68"}</definedName>
    <definedName name="Combo_Qual_64_8" localSheetId="7" hidden="1">{"'Sheet5'!$A$1:$F$68"}</definedName>
    <definedName name="Combo_Qual_64_8" localSheetId="27" hidden="1">{"'Sheet5'!$A$1:$F$68"}</definedName>
    <definedName name="Combo_Qual_64_8" localSheetId="8" hidden="1">{"'Sheet5'!$A$1:$F$68"}</definedName>
    <definedName name="Combo_Qual_64_8" localSheetId="9" hidden="1">{"'Sheet5'!$A$1:$F$68"}</definedName>
    <definedName name="Combo_Qual_64_8" localSheetId="10" hidden="1">{"'Sheet5'!$A$1:$F$68"}</definedName>
    <definedName name="Combo_Qual_64_8" localSheetId="11" hidden="1">{"'Sheet5'!$A$1:$F$68"}</definedName>
    <definedName name="Combo_Qual_64_8" localSheetId="29" hidden="1">{"'Sheet5'!$A$1:$F$68"}</definedName>
    <definedName name="Combo_Qual_64_8" localSheetId="19" hidden="1">{"'Sheet5'!$A$1:$F$68"}</definedName>
    <definedName name="Combo_Qual_64_8" localSheetId="0" hidden="1">{"'Sheet5'!$A$1:$F$68"}</definedName>
    <definedName name="Combo_Qual_64_8" localSheetId="20" hidden="1">{"'Sheet5'!$A$1:$F$68"}</definedName>
    <definedName name="Combo_Qual_64_8" localSheetId="1" hidden="1">{"'Sheet5'!$A$1:$F$68"}</definedName>
    <definedName name="Combo_Qual_64_8" localSheetId="21" hidden="1">{"'Sheet5'!$A$1:$F$68"}</definedName>
    <definedName name="Combo_Qual_64_8" localSheetId="2" hidden="1">{"'Sheet5'!$A$1:$F$68"}</definedName>
    <definedName name="Combo_Qual_64_8" localSheetId="17" hidden="1">{"'Sheet5'!$A$1:$F$68"}</definedName>
    <definedName name="Combo_Qual_64_8" localSheetId="25" hidden="1">{"'Sheet5'!$A$1:$F$68"}</definedName>
    <definedName name="Combo_Qual_64_8" localSheetId="12" hidden="1">{"'Sheet5'!$A$1:$F$68"}</definedName>
    <definedName name="Combo_Qual_64_8" localSheetId="28" hidden="1">{"'Sheet5'!$A$1:$F$68"}</definedName>
    <definedName name="Combo_Qual_64_8" localSheetId="13" hidden="1">{"'Sheet5'!$A$1:$F$68"}</definedName>
    <definedName name="Combo_Qual_64_8" localSheetId="14" hidden="1">{"'Sheet5'!$A$1:$F$68"}</definedName>
    <definedName name="Combo_Qual_64_8" localSheetId="30" hidden="1">{"'Sheet5'!$A$1:$F$68"}</definedName>
    <definedName name="Combo_Qual_64_8" localSheetId="15" hidden="1">{"'Sheet5'!$A$1:$F$68"}</definedName>
    <definedName name="Combo_Qual_64_8" localSheetId="3" hidden="1">{"'Sheet5'!$A$1:$F$68"}</definedName>
    <definedName name="Combo_Qual_64_8" localSheetId="22" hidden="1">{"'Sheet5'!$A$1:$F$68"}</definedName>
    <definedName name="Combo_Qual_64_8" localSheetId="4" hidden="1">{"'Sheet5'!$A$1:$F$68"}</definedName>
    <definedName name="Combo_Qual_64_8" localSheetId="23" hidden="1">{"'Sheet5'!$A$1:$F$68"}</definedName>
    <definedName name="Combo_Qual_64_8" localSheetId="5" hidden="1">{"'Sheet5'!$A$1:$F$68"}</definedName>
    <definedName name="Combo_Qual_64_8" localSheetId="31" hidden="1">{"'Sheet5'!$A$1:$F$68"}</definedName>
    <definedName name="Combo_Qual_64_8" localSheetId="18" hidden="1">{"'Sheet5'!$A$1:$F$68"}</definedName>
    <definedName name="Combo_Qual_64_8" hidden="1">{"'Sheet5'!$A$1:$F$68"}</definedName>
    <definedName name="Combo2" localSheetId="32" hidden="1">{"'Sheet5'!$A$1:$F$68"}</definedName>
    <definedName name="Combo2" localSheetId="16" hidden="1">{"'Sheet5'!$A$1:$F$68"}</definedName>
    <definedName name="Combo2" localSheetId="24" hidden="1">{"'Sheet5'!$A$1:$F$68"}</definedName>
    <definedName name="Combo2" localSheetId="6" hidden="1">{"'Sheet5'!$A$1:$F$68"}</definedName>
    <definedName name="Combo2" localSheetId="26" hidden="1">{"'Sheet5'!$A$1:$F$68"}</definedName>
    <definedName name="Combo2" localSheetId="7" hidden="1">{"'Sheet5'!$A$1:$F$68"}</definedName>
    <definedName name="Combo2" localSheetId="27" hidden="1">{"'Sheet5'!$A$1:$F$68"}</definedName>
    <definedName name="Combo2" localSheetId="8" hidden="1">{"'Sheet5'!$A$1:$F$68"}</definedName>
    <definedName name="Combo2" localSheetId="9" hidden="1">{"'Sheet5'!$A$1:$F$68"}</definedName>
    <definedName name="Combo2" localSheetId="10" hidden="1">{"'Sheet5'!$A$1:$F$68"}</definedName>
    <definedName name="Combo2" localSheetId="11" hidden="1">{"'Sheet5'!$A$1:$F$68"}</definedName>
    <definedName name="Combo2" localSheetId="29" hidden="1">{"'Sheet5'!$A$1:$F$68"}</definedName>
    <definedName name="Combo2" localSheetId="19" hidden="1">{"'Sheet5'!$A$1:$F$68"}</definedName>
    <definedName name="Combo2" localSheetId="0" hidden="1">{"'Sheet5'!$A$1:$F$68"}</definedName>
    <definedName name="Combo2" localSheetId="20" hidden="1">{"'Sheet5'!$A$1:$F$68"}</definedName>
    <definedName name="Combo2" localSheetId="1" hidden="1">{"'Sheet5'!$A$1:$F$68"}</definedName>
    <definedName name="Combo2" localSheetId="21" hidden="1">{"'Sheet5'!$A$1:$F$68"}</definedName>
    <definedName name="Combo2" localSheetId="2" hidden="1">{"'Sheet5'!$A$1:$F$68"}</definedName>
    <definedName name="Combo2" localSheetId="17" hidden="1">{"'Sheet5'!$A$1:$F$68"}</definedName>
    <definedName name="Combo2" localSheetId="25" hidden="1">{"'Sheet5'!$A$1:$F$68"}</definedName>
    <definedName name="Combo2" localSheetId="12" hidden="1">{"'Sheet5'!$A$1:$F$68"}</definedName>
    <definedName name="Combo2" localSheetId="28" hidden="1">{"'Sheet5'!$A$1:$F$68"}</definedName>
    <definedName name="Combo2" localSheetId="13" hidden="1">{"'Sheet5'!$A$1:$F$68"}</definedName>
    <definedName name="Combo2" localSheetId="14" hidden="1">{"'Sheet5'!$A$1:$F$68"}</definedName>
    <definedName name="Combo2" localSheetId="30" hidden="1">{"'Sheet5'!$A$1:$F$68"}</definedName>
    <definedName name="Combo2" localSheetId="15" hidden="1">{"'Sheet5'!$A$1:$F$68"}</definedName>
    <definedName name="Combo2" localSheetId="3" hidden="1">{"'Sheet5'!$A$1:$F$68"}</definedName>
    <definedName name="Combo2" localSheetId="22" hidden="1">{"'Sheet5'!$A$1:$F$68"}</definedName>
    <definedName name="Combo2" localSheetId="4" hidden="1">{"'Sheet5'!$A$1:$F$68"}</definedName>
    <definedName name="Combo2" localSheetId="23" hidden="1">{"'Sheet5'!$A$1:$F$68"}</definedName>
    <definedName name="Combo2" localSheetId="5" hidden="1">{"'Sheet5'!$A$1:$F$68"}</definedName>
    <definedName name="Combo2" localSheetId="31" hidden="1">{"'Sheet5'!$A$1:$F$68"}</definedName>
    <definedName name="Combo2" localSheetId="18" hidden="1">{"'Sheet5'!$A$1:$F$68"}</definedName>
    <definedName name="Combo2" hidden="1">{"'Sheet5'!$A$1:$F$68"}</definedName>
    <definedName name="Draw1" localSheetId="32" hidden="1">{"'Sheet5'!$A$1:$F$68"}</definedName>
    <definedName name="Draw1" localSheetId="16" hidden="1">{"'Sheet5'!$A$1:$F$68"}</definedName>
    <definedName name="Draw1" localSheetId="24" hidden="1">{"'Sheet5'!$A$1:$F$68"}</definedName>
    <definedName name="Draw1" localSheetId="6" hidden="1">{"'Sheet5'!$A$1:$F$68"}</definedName>
    <definedName name="Draw1" localSheetId="26" hidden="1">{"'Sheet5'!$A$1:$F$68"}</definedName>
    <definedName name="Draw1" localSheetId="7" hidden="1">{"'Sheet5'!$A$1:$F$68"}</definedName>
    <definedName name="Draw1" localSheetId="27" hidden="1">{"'Sheet5'!$A$1:$F$68"}</definedName>
    <definedName name="Draw1" localSheetId="8" hidden="1">{"'Sheet5'!$A$1:$F$68"}</definedName>
    <definedName name="Draw1" localSheetId="9" hidden="1">{"'Sheet5'!$A$1:$F$68"}</definedName>
    <definedName name="Draw1" localSheetId="10" hidden="1">{"'Sheet5'!$A$1:$F$68"}</definedName>
    <definedName name="Draw1" localSheetId="11" hidden="1">{"'Sheet5'!$A$1:$F$68"}</definedName>
    <definedName name="Draw1" localSheetId="29" hidden="1">{"'Sheet5'!$A$1:$F$68"}</definedName>
    <definedName name="Draw1" localSheetId="19" hidden="1">{"'Sheet5'!$A$1:$F$68"}</definedName>
    <definedName name="Draw1" localSheetId="0" hidden="1">{"'Sheet5'!$A$1:$F$68"}</definedName>
    <definedName name="Draw1" localSheetId="20" hidden="1">{"'Sheet5'!$A$1:$F$68"}</definedName>
    <definedName name="Draw1" localSheetId="1" hidden="1">{"'Sheet5'!$A$1:$F$68"}</definedName>
    <definedName name="Draw1" localSheetId="21" hidden="1">{"'Sheet5'!$A$1:$F$68"}</definedName>
    <definedName name="Draw1" localSheetId="2" hidden="1">{"'Sheet5'!$A$1:$F$68"}</definedName>
    <definedName name="Draw1" localSheetId="17" hidden="1">{"'Sheet5'!$A$1:$F$68"}</definedName>
    <definedName name="Draw1" localSheetId="25" hidden="1">{"'Sheet5'!$A$1:$F$68"}</definedName>
    <definedName name="Draw1" localSheetId="12" hidden="1">{"'Sheet5'!$A$1:$F$68"}</definedName>
    <definedName name="Draw1" localSheetId="28" hidden="1">{"'Sheet5'!$A$1:$F$68"}</definedName>
    <definedName name="Draw1" localSheetId="13" hidden="1">{"'Sheet5'!$A$1:$F$68"}</definedName>
    <definedName name="Draw1" localSheetId="14" hidden="1">{"'Sheet5'!$A$1:$F$68"}</definedName>
    <definedName name="Draw1" localSheetId="30" hidden="1">{"'Sheet5'!$A$1:$F$68"}</definedName>
    <definedName name="Draw1" localSheetId="15" hidden="1">{"'Sheet5'!$A$1:$F$68"}</definedName>
    <definedName name="Draw1" localSheetId="3" hidden="1">{"'Sheet5'!$A$1:$F$68"}</definedName>
    <definedName name="Draw1" localSheetId="22" hidden="1">{"'Sheet5'!$A$1:$F$68"}</definedName>
    <definedName name="Draw1" localSheetId="4" hidden="1">{"'Sheet5'!$A$1:$F$68"}</definedName>
    <definedName name="Draw1" localSheetId="23" hidden="1">{"'Sheet5'!$A$1:$F$68"}</definedName>
    <definedName name="Draw1" localSheetId="5" hidden="1">{"'Sheet5'!$A$1:$F$68"}</definedName>
    <definedName name="Draw1" localSheetId="31" hidden="1">{"'Sheet5'!$A$1:$F$68"}</definedName>
    <definedName name="Draw1" localSheetId="18" hidden="1">{"'Sheet5'!$A$1:$F$68"}</definedName>
    <definedName name="Draw1" hidden="1">{"'Sheet5'!$A$1:$F$68"}</definedName>
    <definedName name="Draw10" localSheetId="32" hidden="1">{"'Sheet5'!$A$1:$F$68"}</definedName>
    <definedName name="Draw10" localSheetId="16" hidden="1">{"'Sheet5'!$A$1:$F$68"}</definedName>
    <definedName name="Draw10" localSheetId="24" hidden="1">{"'Sheet5'!$A$1:$F$68"}</definedName>
    <definedName name="Draw10" localSheetId="6" hidden="1">{"'Sheet5'!$A$1:$F$68"}</definedName>
    <definedName name="Draw10" localSheetId="26" hidden="1">{"'Sheet5'!$A$1:$F$68"}</definedName>
    <definedName name="Draw10" localSheetId="7" hidden="1">{"'Sheet5'!$A$1:$F$68"}</definedName>
    <definedName name="Draw10" localSheetId="27" hidden="1">{"'Sheet5'!$A$1:$F$68"}</definedName>
    <definedName name="Draw10" localSheetId="8" hidden="1">{"'Sheet5'!$A$1:$F$68"}</definedName>
    <definedName name="Draw10" localSheetId="9" hidden="1">{"'Sheet5'!$A$1:$F$68"}</definedName>
    <definedName name="Draw10" localSheetId="10" hidden="1">{"'Sheet5'!$A$1:$F$68"}</definedName>
    <definedName name="Draw10" localSheetId="11" hidden="1">{"'Sheet5'!$A$1:$F$68"}</definedName>
    <definedName name="Draw10" localSheetId="29" hidden="1">{"'Sheet5'!$A$1:$F$68"}</definedName>
    <definedName name="Draw10" localSheetId="19" hidden="1">{"'Sheet5'!$A$1:$F$68"}</definedName>
    <definedName name="Draw10" localSheetId="0" hidden="1">{"'Sheet5'!$A$1:$F$68"}</definedName>
    <definedName name="Draw10" localSheetId="20" hidden="1">{"'Sheet5'!$A$1:$F$68"}</definedName>
    <definedName name="Draw10" localSheetId="1" hidden="1">{"'Sheet5'!$A$1:$F$68"}</definedName>
    <definedName name="Draw10" localSheetId="21" hidden="1">{"'Sheet5'!$A$1:$F$68"}</definedName>
    <definedName name="Draw10" localSheetId="2" hidden="1">{"'Sheet5'!$A$1:$F$68"}</definedName>
    <definedName name="Draw10" localSheetId="17" hidden="1">{"'Sheet5'!$A$1:$F$68"}</definedName>
    <definedName name="Draw10" localSheetId="25" hidden="1">{"'Sheet5'!$A$1:$F$68"}</definedName>
    <definedName name="Draw10" localSheetId="12" hidden="1">{"'Sheet5'!$A$1:$F$68"}</definedName>
    <definedName name="Draw10" localSheetId="28" hidden="1">{"'Sheet5'!$A$1:$F$68"}</definedName>
    <definedName name="Draw10" localSheetId="13" hidden="1">{"'Sheet5'!$A$1:$F$68"}</definedName>
    <definedName name="Draw10" localSheetId="14" hidden="1">{"'Sheet5'!$A$1:$F$68"}</definedName>
    <definedName name="Draw10" localSheetId="30" hidden="1">{"'Sheet5'!$A$1:$F$68"}</definedName>
    <definedName name="Draw10" localSheetId="15" hidden="1">{"'Sheet5'!$A$1:$F$68"}</definedName>
    <definedName name="Draw10" localSheetId="3" hidden="1">{"'Sheet5'!$A$1:$F$68"}</definedName>
    <definedName name="Draw10" localSheetId="22" hidden="1">{"'Sheet5'!$A$1:$F$68"}</definedName>
    <definedName name="Draw10" localSheetId="4" hidden="1">{"'Sheet5'!$A$1:$F$68"}</definedName>
    <definedName name="Draw10" localSheetId="23" hidden="1">{"'Sheet5'!$A$1:$F$68"}</definedName>
    <definedName name="Draw10" localSheetId="5" hidden="1">{"'Sheet5'!$A$1:$F$68"}</definedName>
    <definedName name="Draw10" localSheetId="31" hidden="1">{"'Sheet5'!$A$1:$F$68"}</definedName>
    <definedName name="Draw10" localSheetId="18" hidden="1">{"'Sheet5'!$A$1:$F$68"}</definedName>
    <definedName name="Draw10" hidden="1">{"'Sheet5'!$A$1:$F$68"}</definedName>
    <definedName name="Draw11" localSheetId="32" hidden="1">{"'Sheet5'!$A$1:$F$68"}</definedName>
    <definedName name="Draw11" localSheetId="16" hidden="1">{"'Sheet5'!$A$1:$F$68"}</definedName>
    <definedName name="Draw11" localSheetId="24" hidden="1">{"'Sheet5'!$A$1:$F$68"}</definedName>
    <definedName name="Draw11" localSheetId="6" hidden="1">{"'Sheet5'!$A$1:$F$68"}</definedName>
    <definedName name="Draw11" localSheetId="26" hidden="1">{"'Sheet5'!$A$1:$F$68"}</definedName>
    <definedName name="Draw11" localSheetId="7" hidden="1">{"'Sheet5'!$A$1:$F$68"}</definedName>
    <definedName name="Draw11" localSheetId="27" hidden="1">{"'Sheet5'!$A$1:$F$68"}</definedName>
    <definedName name="Draw11" localSheetId="8" hidden="1">{"'Sheet5'!$A$1:$F$68"}</definedName>
    <definedName name="Draw11" localSheetId="9" hidden="1">{"'Sheet5'!$A$1:$F$68"}</definedName>
    <definedName name="Draw11" localSheetId="10" hidden="1">{"'Sheet5'!$A$1:$F$68"}</definedName>
    <definedName name="Draw11" localSheetId="11" hidden="1">{"'Sheet5'!$A$1:$F$68"}</definedName>
    <definedName name="Draw11" localSheetId="29" hidden="1">{"'Sheet5'!$A$1:$F$68"}</definedName>
    <definedName name="Draw11" localSheetId="19" hidden="1">{"'Sheet5'!$A$1:$F$68"}</definedName>
    <definedName name="Draw11" localSheetId="0" hidden="1">{"'Sheet5'!$A$1:$F$68"}</definedName>
    <definedName name="Draw11" localSheetId="20" hidden="1">{"'Sheet5'!$A$1:$F$68"}</definedName>
    <definedName name="Draw11" localSheetId="1" hidden="1">{"'Sheet5'!$A$1:$F$68"}</definedName>
    <definedName name="Draw11" localSheetId="21" hidden="1">{"'Sheet5'!$A$1:$F$68"}</definedName>
    <definedName name="Draw11" localSheetId="2" hidden="1">{"'Sheet5'!$A$1:$F$68"}</definedName>
    <definedName name="Draw11" localSheetId="17" hidden="1">{"'Sheet5'!$A$1:$F$68"}</definedName>
    <definedName name="Draw11" localSheetId="25" hidden="1">{"'Sheet5'!$A$1:$F$68"}</definedName>
    <definedName name="Draw11" localSheetId="12" hidden="1">{"'Sheet5'!$A$1:$F$68"}</definedName>
    <definedName name="Draw11" localSheetId="28" hidden="1">{"'Sheet5'!$A$1:$F$68"}</definedName>
    <definedName name="Draw11" localSheetId="13" hidden="1">{"'Sheet5'!$A$1:$F$68"}</definedName>
    <definedName name="Draw11" localSheetId="14" hidden="1">{"'Sheet5'!$A$1:$F$68"}</definedName>
    <definedName name="Draw11" localSheetId="30" hidden="1">{"'Sheet5'!$A$1:$F$68"}</definedName>
    <definedName name="Draw11" localSheetId="15" hidden="1">{"'Sheet5'!$A$1:$F$68"}</definedName>
    <definedName name="Draw11" localSheetId="3" hidden="1">{"'Sheet5'!$A$1:$F$68"}</definedName>
    <definedName name="Draw11" localSheetId="22" hidden="1">{"'Sheet5'!$A$1:$F$68"}</definedName>
    <definedName name="Draw11" localSheetId="4" hidden="1">{"'Sheet5'!$A$1:$F$68"}</definedName>
    <definedName name="Draw11" localSheetId="23" hidden="1">{"'Sheet5'!$A$1:$F$68"}</definedName>
    <definedName name="Draw11" localSheetId="5" hidden="1">{"'Sheet5'!$A$1:$F$68"}</definedName>
    <definedName name="Draw11" localSheetId="31" hidden="1">{"'Sheet5'!$A$1:$F$68"}</definedName>
    <definedName name="Draw11" localSheetId="18" hidden="1">{"'Sheet5'!$A$1:$F$68"}</definedName>
    <definedName name="Draw11" hidden="1">{"'Sheet5'!$A$1:$F$68"}</definedName>
    <definedName name="Draw12" localSheetId="32" hidden="1">{"'Sheet5'!$A$1:$F$68"}</definedName>
    <definedName name="Draw12" localSheetId="16" hidden="1">{"'Sheet5'!$A$1:$F$68"}</definedName>
    <definedName name="Draw12" localSheetId="24" hidden="1">{"'Sheet5'!$A$1:$F$68"}</definedName>
    <definedName name="Draw12" localSheetId="6" hidden="1">{"'Sheet5'!$A$1:$F$68"}</definedName>
    <definedName name="Draw12" localSheetId="26" hidden="1">{"'Sheet5'!$A$1:$F$68"}</definedName>
    <definedName name="Draw12" localSheetId="7" hidden="1">{"'Sheet5'!$A$1:$F$68"}</definedName>
    <definedName name="Draw12" localSheetId="27" hidden="1">{"'Sheet5'!$A$1:$F$68"}</definedName>
    <definedName name="Draw12" localSheetId="8" hidden="1">{"'Sheet5'!$A$1:$F$68"}</definedName>
    <definedName name="Draw12" localSheetId="9" hidden="1">{"'Sheet5'!$A$1:$F$68"}</definedName>
    <definedName name="Draw12" localSheetId="10" hidden="1">{"'Sheet5'!$A$1:$F$68"}</definedName>
    <definedName name="Draw12" localSheetId="11" hidden="1">{"'Sheet5'!$A$1:$F$68"}</definedName>
    <definedName name="Draw12" localSheetId="29" hidden="1">{"'Sheet5'!$A$1:$F$68"}</definedName>
    <definedName name="Draw12" localSheetId="19" hidden="1">{"'Sheet5'!$A$1:$F$68"}</definedName>
    <definedName name="Draw12" localSheetId="0" hidden="1">{"'Sheet5'!$A$1:$F$68"}</definedName>
    <definedName name="Draw12" localSheetId="20" hidden="1">{"'Sheet5'!$A$1:$F$68"}</definedName>
    <definedName name="Draw12" localSheetId="1" hidden="1">{"'Sheet5'!$A$1:$F$68"}</definedName>
    <definedName name="Draw12" localSheetId="21" hidden="1">{"'Sheet5'!$A$1:$F$68"}</definedName>
    <definedName name="Draw12" localSheetId="2" hidden="1">{"'Sheet5'!$A$1:$F$68"}</definedName>
    <definedName name="Draw12" localSheetId="17" hidden="1">{"'Sheet5'!$A$1:$F$68"}</definedName>
    <definedName name="Draw12" localSheetId="25" hidden="1">{"'Sheet5'!$A$1:$F$68"}</definedName>
    <definedName name="Draw12" localSheetId="12" hidden="1">{"'Sheet5'!$A$1:$F$68"}</definedName>
    <definedName name="Draw12" localSheetId="28" hidden="1">{"'Sheet5'!$A$1:$F$68"}</definedName>
    <definedName name="Draw12" localSheetId="13" hidden="1">{"'Sheet5'!$A$1:$F$68"}</definedName>
    <definedName name="Draw12" localSheetId="14" hidden="1">{"'Sheet5'!$A$1:$F$68"}</definedName>
    <definedName name="Draw12" localSheetId="30" hidden="1">{"'Sheet5'!$A$1:$F$68"}</definedName>
    <definedName name="Draw12" localSheetId="15" hidden="1">{"'Sheet5'!$A$1:$F$68"}</definedName>
    <definedName name="Draw12" localSheetId="3" hidden="1">{"'Sheet5'!$A$1:$F$68"}</definedName>
    <definedName name="Draw12" localSheetId="22" hidden="1">{"'Sheet5'!$A$1:$F$68"}</definedName>
    <definedName name="Draw12" localSheetId="4" hidden="1">{"'Sheet5'!$A$1:$F$68"}</definedName>
    <definedName name="Draw12" localSheetId="23" hidden="1">{"'Sheet5'!$A$1:$F$68"}</definedName>
    <definedName name="Draw12" localSheetId="5" hidden="1">{"'Sheet5'!$A$1:$F$68"}</definedName>
    <definedName name="Draw12" localSheetId="31" hidden="1">{"'Sheet5'!$A$1:$F$68"}</definedName>
    <definedName name="Draw12" localSheetId="18" hidden="1">{"'Sheet5'!$A$1:$F$68"}</definedName>
    <definedName name="Draw12" hidden="1">{"'Sheet5'!$A$1:$F$68"}</definedName>
    <definedName name="Draw13" localSheetId="32" hidden="1">{"'Sheet5'!$A$1:$F$68"}</definedName>
    <definedName name="Draw13" localSheetId="16" hidden="1">{"'Sheet5'!$A$1:$F$68"}</definedName>
    <definedName name="Draw13" localSheetId="24" hidden="1">{"'Sheet5'!$A$1:$F$68"}</definedName>
    <definedName name="Draw13" localSheetId="6" hidden="1">{"'Sheet5'!$A$1:$F$68"}</definedName>
    <definedName name="Draw13" localSheetId="26" hidden="1">{"'Sheet5'!$A$1:$F$68"}</definedName>
    <definedName name="Draw13" localSheetId="7" hidden="1">{"'Sheet5'!$A$1:$F$68"}</definedName>
    <definedName name="Draw13" localSheetId="27" hidden="1">{"'Sheet5'!$A$1:$F$68"}</definedName>
    <definedName name="Draw13" localSheetId="8" hidden="1">{"'Sheet5'!$A$1:$F$68"}</definedName>
    <definedName name="Draw13" localSheetId="9" hidden="1">{"'Sheet5'!$A$1:$F$68"}</definedName>
    <definedName name="Draw13" localSheetId="10" hidden="1">{"'Sheet5'!$A$1:$F$68"}</definedName>
    <definedName name="Draw13" localSheetId="11" hidden="1">{"'Sheet5'!$A$1:$F$68"}</definedName>
    <definedName name="Draw13" localSheetId="29" hidden="1">{"'Sheet5'!$A$1:$F$68"}</definedName>
    <definedName name="Draw13" localSheetId="19" hidden="1">{"'Sheet5'!$A$1:$F$68"}</definedName>
    <definedName name="Draw13" localSheetId="0" hidden="1">{"'Sheet5'!$A$1:$F$68"}</definedName>
    <definedName name="Draw13" localSheetId="20" hidden="1">{"'Sheet5'!$A$1:$F$68"}</definedName>
    <definedName name="Draw13" localSheetId="1" hidden="1">{"'Sheet5'!$A$1:$F$68"}</definedName>
    <definedName name="Draw13" localSheetId="21" hidden="1">{"'Sheet5'!$A$1:$F$68"}</definedName>
    <definedName name="Draw13" localSheetId="2" hidden="1">{"'Sheet5'!$A$1:$F$68"}</definedName>
    <definedName name="Draw13" localSheetId="17" hidden="1">{"'Sheet5'!$A$1:$F$68"}</definedName>
    <definedName name="Draw13" localSheetId="25" hidden="1">{"'Sheet5'!$A$1:$F$68"}</definedName>
    <definedName name="Draw13" localSheetId="12" hidden="1">{"'Sheet5'!$A$1:$F$68"}</definedName>
    <definedName name="Draw13" localSheetId="28" hidden="1">{"'Sheet5'!$A$1:$F$68"}</definedName>
    <definedName name="Draw13" localSheetId="13" hidden="1">{"'Sheet5'!$A$1:$F$68"}</definedName>
    <definedName name="Draw13" localSheetId="14" hidden="1">{"'Sheet5'!$A$1:$F$68"}</definedName>
    <definedName name="Draw13" localSheetId="30" hidden="1">{"'Sheet5'!$A$1:$F$68"}</definedName>
    <definedName name="Draw13" localSheetId="15" hidden="1">{"'Sheet5'!$A$1:$F$68"}</definedName>
    <definedName name="Draw13" localSheetId="3" hidden="1">{"'Sheet5'!$A$1:$F$68"}</definedName>
    <definedName name="Draw13" localSheetId="22" hidden="1">{"'Sheet5'!$A$1:$F$68"}</definedName>
    <definedName name="Draw13" localSheetId="4" hidden="1">{"'Sheet5'!$A$1:$F$68"}</definedName>
    <definedName name="Draw13" localSheetId="23" hidden="1">{"'Sheet5'!$A$1:$F$68"}</definedName>
    <definedName name="Draw13" localSheetId="5" hidden="1">{"'Sheet5'!$A$1:$F$68"}</definedName>
    <definedName name="Draw13" localSheetId="31" hidden="1">{"'Sheet5'!$A$1:$F$68"}</definedName>
    <definedName name="Draw13" localSheetId="18" hidden="1">{"'Sheet5'!$A$1:$F$68"}</definedName>
    <definedName name="Draw13" hidden="1">{"'Sheet5'!$A$1:$F$68"}</definedName>
    <definedName name="Draw14" localSheetId="32" hidden="1">{"'Sheet5'!$A$1:$F$68"}</definedName>
    <definedName name="Draw14" localSheetId="16" hidden="1">{"'Sheet5'!$A$1:$F$68"}</definedName>
    <definedName name="Draw14" localSheetId="24" hidden="1">{"'Sheet5'!$A$1:$F$68"}</definedName>
    <definedName name="Draw14" localSheetId="6" hidden="1">{"'Sheet5'!$A$1:$F$68"}</definedName>
    <definedName name="Draw14" localSheetId="26" hidden="1">{"'Sheet5'!$A$1:$F$68"}</definedName>
    <definedName name="Draw14" localSheetId="7" hidden="1">{"'Sheet5'!$A$1:$F$68"}</definedName>
    <definedName name="Draw14" localSheetId="27" hidden="1">{"'Sheet5'!$A$1:$F$68"}</definedName>
    <definedName name="Draw14" localSheetId="8" hidden="1">{"'Sheet5'!$A$1:$F$68"}</definedName>
    <definedName name="Draw14" localSheetId="9" hidden="1">{"'Sheet5'!$A$1:$F$68"}</definedName>
    <definedName name="Draw14" localSheetId="10" hidden="1">{"'Sheet5'!$A$1:$F$68"}</definedName>
    <definedName name="Draw14" localSheetId="11" hidden="1">{"'Sheet5'!$A$1:$F$68"}</definedName>
    <definedName name="Draw14" localSheetId="29" hidden="1">{"'Sheet5'!$A$1:$F$68"}</definedName>
    <definedName name="Draw14" localSheetId="19" hidden="1">{"'Sheet5'!$A$1:$F$68"}</definedName>
    <definedName name="Draw14" localSheetId="0" hidden="1">{"'Sheet5'!$A$1:$F$68"}</definedName>
    <definedName name="Draw14" localSheetId="20" hidden="1">{"'Sheet5'!$A$1:$F$68"}</definedName>
    <definedName name="Draw14" localSheetId="1" hidden="1">{"'Sheet5'!$A$1:$F$68"}</definedName>
    <definedName name="Draw14" localSheetId="21" hidden="1">{"'Sheet5'!$A$1:$F$68"}</definedName>
    <definedName name="Draw14" localSheetId="2" hidden="1">{"'Sheet5'!$A$1:$F$68"}</definedName>
    <definedName name="Draw14" localSheetId="17" hidden="1">{"'Sheet5'!$A$1:$F$68"}</definedName>
    <definedName name="Draw14" localSheetId="25" hidden="1">{"'Sheet5'!$A$1:$F$68"}</definedName>
    <definedName name="Draw14" localSheetId="12" hidden="1">{"'Sheet5'!$A$1:$F$68"}</definedName>
    <definedName name="Draw14" localSheetId="28" hidden="1">{"'Sheet5'!$A$1:$F$68"}</definedName>
    <definedName name="Draw14" localSheetId="13" hidden="1">{"'Sheet5'!$A$1:$F$68"}</definedName>
    <definedName name="Draw14" localSheetId="14" hidden="1">{"'Sheet5'!$A$1:$F$68"}</definedName>
    <definedName name="Draw14" localSheetId="30" hidden="1">{"'Sheet5'!$A$1:$F$68"}</definedName>
    <definedName name="Draw14" localSheetId="15" hidden="1">{"'Sheet5'!$A$1:$F$68"}</definedName>
    <definedName name="Draw14" localSheetId="3" hidden="1">{"'Sheet5'!$A$1:$F$68"}</definedName>
    <definedName name="Draw14" localSheetId="22" hidden="1">{"'Sheet5'!$A$1:$F$68"}</definedName>
    <definedName name="Draw14" localSheetId="4" hidden="1">{"'Sheet5'!$A$1:$F$68"}</definedName>
    <definedName name="Draw14" localSheetId="23" hidden="1">{"'Sheet5'!$A$1:$F$68"}</definedName>
    <definedName name="Draw14" localSheetId="5" hidden="1">{"'Sheet5'!$A$1:$F$68"}</definedName>
    <definedName name="Draw14" localSheetId="31" hidden="1">{"'Sheet5'!$A$1:$F$68"}</definedName>
    <definedName name="Draw14" localSheetId="18" hidden="1">{"'Sheet5'!$A$1:$F$68"}</definedName>
    <definedName name="Draw14" hidden="1">{"'Sheet5'!$A$1:$F$68"}</definedName>
    <definedName name="Draw15" localSheetId="32" hidden="1">{"'Sheet5'!$A$1:$F$68"}</definedName>
    <definedName name="Draw15" localSheetId="16" hidden="1">{"'Sheet5'!$A$1:$F$68"}</definedName>
    <definedName name="Draw15" localSheetId="24" hidden="1">{"'Sheet5'!$A$1:$F$68"}</definedName>
    <definedName name="Draw15" localSheetId="6" hidden="1">{"'Sheet5'!$A$1:$F$68"}</definedName>
    <definedName name="Draw15" localSheetId="26" hidden="1">{"'Sheet5'!$A$1:$F$68"}</definedName>
    <definedName name="Draw15" localSheetId="7" hidden="1">{"'Sheet5'!$A$1:$F$68"}</definedName>
    <definedName name="Draw15" localSheetId="27" hidden="1">{"'Sheet5'!$A$1:$F$68"}</definedName>
    <definedName name="Draw15" localSheetId="8" hidden="1">{"'Sheet5'!$A$1:$F$68"}</definedName>
    <definedName name="Draw15" localSheetId="9" hidden="1">{"'Sheet5'!$A$1:$F$68"}</definedName>
    <definedName name="Draw15" localSheetId="10" hidden="1">{"'Sheet5'!$A$1:$F$68"}</definedName>
    <definedName name="Draw15" localSheetId="11" hidden="1">{"'Sheet5'!$A$1:$F$68"}</definedName>
    <definedName name="Draw15" localSheetId="29" hidden="1">{"'Sheet5'!$A$1:$F$68"}</definedName>
    <definedName name="Draw15" localSheetId="19" hidden="1">{"'Sheet5'!$A$1:$F$68"}</definedName>
    <definedName name="Draw15" localSheetId="0" hidden="1">{"'Sheet5'!$A$1:$F$68"}</definedName>
    <definedName name="Draw15" localSheetId="20" hidden="1">{"'Sheet5'!$A$1:$F$68"}</definedName>
    <definedName name="Draw15" localSheetId="1" hidden="1">{"'Sheet5'!$A$1:$F$68"}</definedName>
    <definedName name="Draw15" localSheetId="21" hidden="1">{"'Sheet5'!$A$1:$F$68"}</definedName>
    <definedName name="Draw15" localSheetId="2" hidden="1">{"'Sheet5'!$A$1:$F$68"}</definedName>
    <definedName name="Draw15" localSheetId="17" hidden="1">{"'Sheet5'!$A$1:$F$68"}</definedName>
    <definedName name="Draw15" localSheetId="25" hidden="1">{"'Sheet5'!$A$1:$F$68"}</definedName>
    <definedName name="Draw15" localSheetId="12" hidden="1">{"'Sheet5'!$A$1:$F$68"}</definedName>
    <definedName name="Draw15" localSheetId="28" hidden="1">{"'Sheet5'!$A$1:$F$68"}</definedName>
    <definedName name="Draw15" localSheetId="13" hidden="1">{"'Sheet5'!$A$1:$F$68"}</definedName>
    <definedName name="Draw15" localSheetId="14" hidden="1">{"'Sheet5'!$A$1:$F$68"}</definedName>
    <definedName name="Draw15" localSheetId="30" hidden="1">{"'Sheet5'!$A$1:$F$68"}</definedName>
    <definedName name="Draw15" localSheetId="15" hidden="1">{"'Sheet5'!$A$1:$F$68"}</definedName>
    <definedName name="Draw15" localSheetId="3" hidden="1">{"'Sheet5'!$A$1:$F$68"}</definedName>
    <definedName name="Draw15" localSheetId="22" hidden="1">{"'Sheet5'!$A$1:$F$68"}</definedName>
    <definedName name="Draw15" localSheetId="4" hidden="1">{"'Sheet5'!$A$1:$F$68"}</definedName>
    <definedName name="Draw15" localSheetId="23" hidden="1">{"'Sheet5'!$A$1:$F$68"}</definedName>
    <definedName name="Draw15" localSheetId="5" hidden="1">{"'Sheet5'!$A$1:$F$68"}</definedName>
    <definedName name="Draw15" localSheetId="31" hidden="1">{"'Sheet5'!$A$1:$F$68"}</definedName>
    <definedName name="Draw15" localSheetId="18" hidden="1">{"'Sheet5'!$A$1:$F$68"}</definedName>
    <definedName name="Draw15" hidden="1">{"'Sheet5'!$A$1:$F$68"}</definedName>
    <definedName name="Draw16" localSheetId="32" hidden="1">{"'Sheet5'!$A$1:$F$68"}</definedName>
    <definedName name="Draw16" localSheetId="16" hidden="1">{"'Sheet5'!$A$1:$F$68"}</definedName>
    <definedName name="Draw16" localSheetId="24" hidden="1">{"'Sheet5'!$A$1:$F$68"}</definedName>
    <definedName name="Draw16" localSheetId="6" hidden="1">{"'Sheet5'!$A$1:$F$68"}</definedName>
    <definedName name="Draw16" localSheetId="26" hidden="1">{"'Sheet5'!$A$1:$F$68"}</definedName>
    <definedName name="Draw16" localSheetId="7" hidden="1">{"'Sheet5'!$A$1:$F$68"}</definedName>
    <definedName name="Draw16" localSheetId="27" hidden="1">{"'Sheet5'!$A$1:$F$68"}</definedName>
    <definedName name="Draw16" localSheetId="8" hidden="1">{"'Sheet5'!$A$1:$F$68"}</definedName>
    <definedName name="Draw16" localSheetId="9" hidden="1">{"'Sheet5'!$A$1:$F$68"}</definedName>
    <definedName name="Draw16" localSheetId="10" hidden="1">{"'Sheet5'!$A$1:$F$68"}</definedName>
    <definedName name="Draw16" localSheetId="11" hidden="1">{"'Sheet5'!$A$1:$F$68"}</definedName>
    <definedName name="Draw16" localSheetId="29" hidden="1">{"'Sheet5'!$A$1:$F$68"}</definedName>
    <definedName name="Draw16" localSheetId="19" hidden="1">{"'Sheet5'!$A$1:$F$68"}</definedName>
    <definedName name="Draw16" localSheetId="0" hidden="1">{"'Sheet5'!$A$1:$F$68"}</definedName>
    <definedName name="Draw16" localSheetId="20" hidden="1">{"'Sheet5'!$A$1:$F$68"}</definedName>
    <definedName name="Draw16" localSheetId="1" hidden="1">{"'Sheet5'!$A$1:$F$68"}</definedName>
    <definedName name="Draw16" localSheetId="21" hidden="1">{"'Sheet5'!$A$1:$F$68"}</definedName>
    <definedName name="Draw16" localSheetId="2" hidden="1">{"'Sheet5'!$A$1:$F$68"}</definedName>
    <definedName name="Draw16" localSheetId="17" hidden="1">{"'Sheet5'!$A$1:$F$68"}</definedName>
    <definedName name="Draw16" localSheetId="25" hidden="1">{"'Sheet5'!$A$1:$F$68"}</definedName>
    <definedName name="Draw16" localSheetId="12" hidden="1">{"'Sheet5'!$A$1:$F$68"}</definedName>
    <definedName name="Draw16" localSheetId="28" hidden="1">{"'Sheet5'!$A$1:$F$68"}</definedName>
    <definedName name="Draw16" localSheetId="13" hidden="1">{"'Sheet5'!$A$1:$F$68"}</definedName>
    <definedName name="Draw16" localSheetId="14" hidden="1">{"'Sheet5'!$A$1:$F$68"}</definedName>
    <definedName name="Draw16" localSheetId="30" hidden="1">{"'Sheet5'!$A$1:$F$68"}</definedName>
    <definedName name="Draw16" localSheetId="15" hidden="1">{"'Sheet5'!$A$1:$F$68"}</definedName>
    <definedName name="Draw16" localSheetId="3" hidden="1">{"'Sheet5'!$A$1:$F$68"}</definedName>
    <definedName name="Draw16" localSheetId="22" hidden="1">{"'Sheet5'!$A$1:$F$68"}</definedName>
    <definedName name="Draw16" localSheetId="4" hidden="1">{"'Sheet5'!$A$1:$F$68"}</definedName>
    <definedName name="Draw16" localSheetId="23" hidden="1">{"'Sheet5'!$A$1:$F$68"}</definedName>
    <definedName name="Draw16" localSheetId="5" hidden="1">{"'Sheet5'!$A$1:$F$68"}</definedName>
    <definedName name="Draw16" localSheetId="31" hidden="1">{"'Sheet5'!$A$1:$F$68"}</definedName>
    <definedName name="Draw16" localSheetId="18" hidden="1">{"'Sheet5'!$A$1:$F$68"}</definedName>
    <definedName name="Draw16" hidden="1">{"'Sheet5'!$A$1:$F$68"}</definedName>
    <definedName name="Draw17" localSheetId="32" hidden="1">{"'Sheet5'!$A$1:$F$68"}</definedName>
    <definedName name="Draw17" localSheetId="16" hidden="1">{"'Sheet5'!$A$1:$F$68"}</definedName>
    <definedName name="Draw17" localSheetId="24" hidden="1">{"'Sheet5'!$A$1:$F$68"}</definedName>
    <definedName name="Draw17" localSheetId="6" hidden="1">{"'Sheet5'!$A$1:$F$68"}</definedName>
    <definedName name="Draw17" localSheetId="26" hidden="1">{"'Sheet5'!$A$1:$F$68"}</definedName>
    <definedName name="Draw17" localSheetId="7" hidden="1">{"'Sheet5'!$A$1:$F$68"}</definedName>
    <definedName name="Draw17" localSheetId="27" hidden="1">{"'Sheet5'!$A$1:$F$68"}</definedName>
    <definedName name="Draw17" localSheetId="8" hidden="1">{"'Sheet5'!$A$1:$F$68"}</definedName>
    <definedName name="Draw17" localSheetId="9" hidden="1">{"'Sheet5'!$A$1:$F$68"}</definedName>
    <definedName name="Draw17" localSheetId="10" hidden="1">{"'Sheet5'!$A$1:$F$68"}</definedName>
    <definedName name="Draw17" localSheetId="11" hidden="1">{"'Sheet5'!$A$1:$F$68"}</definedName>
    <definedName name="Draw17" localSheetId="29" hidden="1">{"'Sheet5'!$A$1:$F$68"}</definedName>
    <definedName name="Draw17" localSheetId="19" hidden="1">{"'Sheet5'!$A$1:$F$68"}</definedName>
    <definedName name="Draw17" localSheetId="0" hidden="1">{"'Sheet5'!$A$1:$F$68"}</definedName>
    <definedName name="Draw17" localSheetId="20" hidden="1">{"'Sheet5'!$A$1:$F$68"}</definedName>
    <definedName name="Draw17" localSheetId="1" hidden="1">{"'Sheet5'!$A$1:$F$68"}</definedName>
    <definedName name="Draw17" localSheetId="21" hidden="1">{"'Sheet5'!$A$1:$F$68"}</definedName>
    <definedName name="Draw17" localSheetId="2" hidden="1">{"'Sheet5'!$A$1:$F$68"}</definedName>
    <definedName name="Draw17" localSheetId="17" hidden="1">{"'Sheet5'!$A$1:$F$68"}</definedName>
    <definedName name="Draw17" localSheetId="25" hidden="1">{"'Sheet5'!$A$1:$F$68"}</definedName>
    <definedName name="Draw17" localSheetId="12" hidden="1">{"'Sheet5'!$A$1:$F$68"}</definedName>
    <definedName name="Draw17" localSheetId="28" hidden="1">{"'Sheet5'!$A$1:$F$68"}</definedName>
    <definedName name="Draw17" localSheetId="13" hidden="1">{"'Sheet5'!$A$1:$F$68"}</definedName>
    <definedName name="Draw17" localSheetId="14" hidden="1">{"'Sheet5'!$A$1:$F$68"}</definedName>
    <definedName name="Draw17" localSheetId="30" hidden="1">{"'Sheet5'!$A$1:$F$68"}</definedName>
    <definedName name="Draw17" localSheetId="15" hidden="1">{"'Sheet5'!$A$1:$F$68"}</definedName>
    <definedName name="Draw17" localSheetId="3" hidden="1">{"'Sheet5'!$A$1:$F$68"}</definedName>
    <definedName name="Draw17" localSheetId="22" hidden="1">{"'Sheet5'!$A$1:$F$68"}</definedName>
    <definedName name="Draw17" localSheetId="4" hidden="1">{"'Sheet5'!$A$1:$F$68"}</definedName>
    <definedName name="Draw17" localSheetId="23" hidden="1">{"'Sheet5'!$A$1:$F$68"}</definedName>
    <definedName name="Draw17" localSheetId="5" hidden="1">{"'Sheet5'!$A$1:$F$68"}</definedName>
    <definedName name="Draw17" localSheetId="31" hidden="1">{"'Sheet5'!$A$1:$F$68"}</definedName>
    <definedName name="Draw17" localSheetId="18" hidden="1">{"'Sheet5'!$A$1:$F$68"}</definedName>
    <definedName name="Draw17" hidden="1">{"'Sheet5'!$A$1:$F$68"}</definedName>
    <definedName name="Draw18" localSheetId="32" hidden="1">{"'Sheet5'!$A$1:$F$68"}</definedName>
    <definedName name="Draw18" localSheetId="16" hidden="1">{"'Sheet5'!$A$1:$F$68"}</definedName>
    <definedName name="Draw18" localSheetId="24" hidden="1">{"'Sheet5'!$A$1:$F$68"}</definedName>
    <definedName name="Draw18" localSheetId="6" hidden="1">{"'Sheet5'!$A$1:$F$68"}</definedName>
    <definedName name="Draw18" localSheetId="26" hidden="1">{"'Sheet5'!$A$1:$F$68"}</definedName>
    <definedName name="Draw18" localSheetId="7" hidden="1">{"'Sheet5'!$A$1:$F$68"}</definedName>
    <definedName name="Draw18" localSheetId="27" hidden="1">{"'Sheet5'!$A$1:$F$68"}</definedName>
    <definedName name="Draw18" localSheetId="8" hidden="1">{"'Sheet5'!$A$1:$F$68"}</definedName>
    <definedName name="Draw18" localSheetId="9" hidden="1">{"'Sheet5'!$A$1:$F$68"}</definedName>
    <definedName name="Draw18" localSheetId="10" hidden="1">{"'Sheet5'!$A$1:$F$68"}</definedName>
    <definedName name="Draw18" localSheetId="11" hidden="1">{"'Sheet5'!$A$1:$F$68"}</definedName>
    <definedName name="Draw18" localSheetId="29" hidden="1">{"'Sheet5'!$A$1:$F$68"}</definedName>
    <definedName name="Draw18" localSheetId="19" hidden="1">{"'Sheet5'!$A$1:$F$68"}</definedName>
    <definedName name="Draw18" localSheetId="0" hidden="1">{"'Sheet5'!$A$1:$F$68"}</definedName>
    <definedName name="Draw18" localSheetId="20" hidden="1">{"'Sheet5'!$A$1:$F$68"}</definedName>
    <definedName name="Draw18" localSheetId="1" hidden="1">{"'Sheet5'!$A$1:$F$68"}</definedName>
    <definedName name="Draw18" localSheetId="21" hidden="1">{"'Sheet5'!$A$1:$F$68"}</definedName>
    <definedName name="Draw18" localSheetId="2" hidden="1">{"'Sheet5'!$A$1:$F$68"}</definedName>
    <definedName name="Draw18" localSheetId="17" hidden="1">{"'Sheet5'!$A$1:$F$68"}</definedName>
    <definedName name="Draw18" localSheetId="25" hidden="1">{"'Sheet5'!$A$1:$F$68"}</definedName>
    <definedName name="Draw18" localSheetId="12" hidden="1">{"'Sheet5'!$A$1:$F$68"}</definedName>
    <definedName name="Draw18" localSheetId="28" hidden="1">{"'Sheet5'!$A$1:$F$68"}</definedName>
    <definedName name="Draw18" localSheetId="13" hidden="1">{"'Sheet5'!$A$1:$F$68"}</definedName>
    <definedName name="Draw18" localSheetId="14" hidden="1">{"'Sheet5'!$A$1:$F$68"}</definedName>
    <definedName name="Draw18" localSheetId="30" hidden="1">{"'Sheet5'!$A$1:$F$68"}</definedName>
    <definedName name="Draw18" localSheetId="15" hidden="1">{"'Sheet5'!$A$1:$F$68"}</definedName>
    <definedName name="Draw18" localSheetId="3" hidden="1">{"'Sheet5'!$A$1:$F$68"}</definedName>
    <definedName name="Draw18" localSheetId="22" hidden="1">{"'Sheet5'!$A$1:$F$68"}</definedName>
    <definedName name="Draw18" localSheetId="4" hidden="1">{"'Sheet5'!$A$1:$F$68"}</definedName>
    <definedName name="Draw18" localSheetId="23" hidden="1">{"'Sheet5'!$A$1:$F$68"}</definedName>
    <definedName name="Draw18" localSheetId="5" hidden="1">{"'Sheet5'!$A$1:$F$68"}</definedName>
    <definedName name="Draw18" localSheetId="31" hidden="1">{"'Sheet5'!$A$1:$F$68"}</definedName>
    <definedName name="Draw18" localSheetId="18" hidden="1">{"'Sheet5'!$A$1:$F$68"}</definedName>
    <definedName name="Draw18" hidden="1">{"'Sheet5'!$A$1:$F$68"}</definedName>
    <definedName name="Draw2" localSheetId="32" hidden="1">{"'Sheet5'!$A$1:$F$68"}</definedName>
    <definedName name="Draw2" localSheetId="16" hidden="1">{"'Sheet5'!$A$1:$F$68"}</definedName>
    <definedName name="Draw2" localSheetId="24" hidden="1">{"'Sheet5'!$A$1:$F$68"}</definedName>
    <definedName name="Draw2" localSheetId="6" hidden="1">{"'Sheet5'!$A$1:$F$68"}</definedName>
    <definedName name="Draw2" localSheetId="26" hidden="1">{"'Sheet5'!$A$1:$F$68"}</definedName>
    <definedName name="Draw2" localSheetId="7" hidden="1">{"'Sheet5'!$A$1:$F$68"}</definedName>
    <definedName name="Draw2" localSheetId="27" hidden="1">{"'Sheet5'!$A$1:$F$68"}</definedName>
    <definedName name="Draw2" localSheetId="8" hidden="1">{"'Sheet5'!$A$1:$F$68"}</definedName>
    <definedName name="Draw2" localSheetId="9" hidden="1">{"'Sheet5'!$A$1:$F$68"}</definedName>
    <definedName name="Draw2" localSheetId="10" hidden="1">{"'Sheet5'!$A$1:$F$68"}</definedName>
    <definedName name="Draw2" localSheetId="11" hidden="1">{"'Sheet5'!$A$1:$F$68"}</definedName>
    <definedName name="Draw2" localSheetId="29" hidden="1">{"'Sheet5'!$A$1:$F$68"}</definedName>
    <definedName name="Draw2" localSheetId="19" hidden="1">{"'Sheet5'!$A$1:$F$68"}</definedName>
    <definedName name="Draw2" localSheetId="0" hidden="1">{"'Sheet5'!$A$1:$F$68"}</definedName>
    <definedName name="Draw2" localSheetId="20" hidden="1">{"'Sheet5'!$A$1:$F$68"}</definedName>
    <definedName name="Draw2" localSheetId="1" hidden="1">{"'Sheet5'!$A$1:$F$68"}</definedName>
    <definedName name="Draw2" localSheetId="21" hidden="1">{"'Sheet5'!$A$1:$F$68"}</definedName>
    <definedName name="Draw2" localSheetId="2" hidden="1">{"'Sheet5'!$A$1:$F$68"}</definedName>
    <definedName name="Draw2" localSheetId="17" hidden="1">{"'Sheet5'!$A$1:$F$68"}</definedName>
    <definedName name="Draw2" localSheetId="25" hidden="1">{"'Sheet5'!$A$1:$F$68"}</definedName>
    <definedName name="Draw2" localSheetId="12" hidden="1">{"'Sheet5'!$A$1:$F$68"}</definedName>
    <definedName name="Draw2" localSheetId="28" hidden="1">{"'Sheet5'!$A$1:$F$68"}</definedName>
    <definedName name="Draw2" localSheetId="13" hidden="1">{"'Sheet5'!$A$1:$F$68"}</definedName>
    <definedName name="Draw2" localSheetId="14" hidden="1">{"'Sheet5'!$A$1:$F$68"}</definedName>
    <definedName name="Draw2" localSheetId="30" hidden="1">{"'Sheet5'!$A$1:$F$68"}</definedName>
    <definedName name="Draw2" localSheetId="15" hidden="1">{"'Sheet5'!$A$1:$F$68"}</definedName>
    <definedName name="Draw2" localSheetId="3" hidden="1">{"'Sheet5'!$A$1:$F$68"}</definedName>
    <definedName name="Draw2" localSheetId="22" hidden="1">{"'Sheet5'!$A$1:$F$68"}</definedName>
    <definedName name="Draw2" localSheetId="4" hidden="1">{"'Sheet5'!$A$1:$F$68"}</definedName>
    <definedName name="Draw2" localSheetId="23" hidden="1">{"'Sheet5'!$A$1:$F$68"}</definedName>
    <definedName name="Draw2" localSheetId="5" hidden="1">{"'Sheet5'!$A$1:$F$68"}</definedName>
    <definedName name="Draw2" localSheetId="31" hidden="1">{"'Sheet5'!$A$1:$F$68"}</definedName>
    <definedName name="Draw2" localSheetId="18" hidden="1">{"'Sheet5'!$A$1:$F$68"}</definedName>
    <definedName name="Draw2" hidden="1">{"'Sheet5'!$A$1:$F$68"}</definedName>
    <definedName name="Draw3" localSheetId="32" hidden="1">{"'Sheet5'!$A$1:$F$68"}</definedName>
    <definedName name="Draw3" localSheetId="16" hidden="1">{"'Sheet5'!$A$1:$F$68"}</definedName>
    <definedName name="Draw3" localSheetId="24" hidden="1">{"'Sheet5'!$A$1:$F$68"}</definedName>
    <definedName name="Draw3" localSheetId="6" hidden="1">{"'Sheet5'!$A$1:$F$68"}</definedName>
    <definedName name="Draw3" localSheetId="26" hidden="1">{"'Sheet5'!$A$1:$F$68"}</definedName>
    <definedName name="Draw3" localSheetId="7" hidden="1">{"'Sheet5'!$A$1:$F$68"}</definedName>
    <definedName name="Draw3" localSheetId="27" hidden="1">{"'Sheet5'!$A$1:$F$68"}</definedName>
    <definedName name="Draw3" localSheetId="8" hidden="1">{"'Sheet5'!$A$1:$F$68"}</definedName>
    <definedName name="Draw3" localSheetId="9" hidden="1">{"'Sheet5'!$A$1:$F$68"}</definedName>
    <definedName name="Draw3" localSheetId="10" hidden="1">{"'Sheet5'!$A$1:$F$68"}</definedName>
    <definedName name="Draw3" localSheetId="11" hidden="1">{"'Sheet5'!$A$1:$F$68"}</definedName>
    <definedName name="Draw3" localSheetId="29" hidden="1">{"'Sheet5'!$A$1:$F$68"}</definedName>
    <definedName name="Draw3" localSheetId="19" hidden="1">{"'Sheet5'!$A$1:$F$68"}</definedName>
    <definedName name="Draw3" localSheetId="0" hidden="1">{"'Sheet5'!$A$1:$F$68"}</definedName>
    <definedName name="Draw3" localSheetId="20" hidden="1">{"'Sheet5'!$A$1:$F$68"}</definedName>
    <definedName name="Draw3" localSheetId="1" hidden="1">{"'Sheet5'!$A$1:$F$68"}</definedName>
    <definedName name="Draw3" localSheetId="21" hidden="1">{"'Sheet5'!$A$1:$F$68"}</definedName>
    <definedName name="Draw3" localSheetId="2" hidden="1">{"'Sheet5'!$A$1:$F$68"}</definedName>
    <definedName name="Draw3" localSheetId="17" hidden="1">{"'Sheet5'!$A$1:$F$68"}</definedName>
    <definedName name="Draw3" localSheetId="25" hidden="1">{"'Sheet5'!$A$1:$F$68"}</definedName>
    <definedName name="Draw3" localSheetId="12" hidden="1">{"'Sheet5'!$A$1:$F$68"}</definedName>
    <definedName name="Draw3" localSheetId="28" hidden="1">{"'Sheet5'!$A$1:$F$68"}</definedName>
    <definedName name="Draw3" localSheetId="13" hidden="1">{"'Sheet5'!$A$1:$F$68"}</definedName>
    <definedName name="Draw3" localSheetId="14" hidden="1">{"'Sheet5'!$A$1:$F$68"}</definedName>
    <definedName name="Draw3" localSheetId="30" hidden="1">{"'Sheet5'!$A$1:$F$68"}</definedName>
    <definedName name="Draw3" localSheetId="15" hidden="1">{"'Sheet5'!$A$1:$F$68"}</definedName>
    <definedName name="Draw3" localSheetId="3" hidden="1">{"'Sheet5'!$A$1:$F$68"}</definedName>
    <definedName name="Draw3" localSheetId="22" hidden="1">{"'Sheet5'!$A$1:$F$68"}</definedName>
    <definedName name="Draw3" localSheetId="4" hidden="1">{"'Sheet5'!$A$1:$F$68"}</definedName>
    <definedName name="Draw3" localSheetId="23" hidden="1">{"'Sheet5'!$A$1:$F$68"}</definedName>
    <definedName name="Draw3" localSheetId="5" hidden="1">{"'Sheet5'!$A$1:$F$68"}</definedName>
    <definedName name="Draw3" localSheetId="31" hidden="1">{"'Sheet5'!$A$1:$F$68"}</definedName>
    <definedName name="Draw3" localSheetId="18" hidden="1">{"'Sheet5'!$A$1:$F$68"}</definedName>
    <definedName name="Draw3" hidden="1">{"'Sheet5'!$A$1:$F$68"}</definedName>
    <definedName name="Draw4" localSheetId="32" hidden="1">{"'Sheet5'!$A$1:$F$68"}</definedName>
    <definedName name="Draw4" localSheetId="16" hidden="1">{"'Sheet5'!$A$1:$F$68"}</definedName>
    <definedName name="Draw4" localSheetId="24" hidden="1">{"'Sheet5'!$A$1:$F$68"}</definedName>
    <definedName name="Draw4" localSheetId="6" hidden="1">{"'Sheet5'!$A$1:$F$68"}</definedName>
    <definedName name="Draw4" localSheetId="26" hidden="1">{"'Sheet5'!$A$1:$F$68"}</definedName>
    <definedName name="Draw4" localSheetId="7" hidden="1">{"'Sheet5'!$A$1:$F$68"}</definedName>
    <definedName name="Draw4" localSheetId="27" hidden="1">{"'Sheet5'!$A$1:$F$68"}</definedName>
    <definedName name="Draw4" localSheetId="8" hidden="1">{"'Sheet5'!$A$1:$F$68"}</definedName>
    <definedName name="Draw4" localSheetId="9" hidden="1">{"'Sheet5'!$A$1:$F$68"}</definedName>
    <definedName name="Draw4" localSheetId="10" hidden="1">{"'Sheet5'!$A$1:$F$68"}</definedName>
    <definedName name="Draw4" localSheetId="11" hidden="1">{"'Sheet5'!$A$1:$F$68"}</definedName>
    <definedName name="Draw4" localSheetId="29" hidden="1">{"'Sheet5'!$A$1:$F$68"}</definedName>
    <definedName name="Draw4" localSheetId="19" hidden="1">{"'Sheet5'!$A$1:$F$68"}</definedName>
    <definedName name="Draw4" localSheetId="0" hidden="1">{"'Sheet5'!$A$1:$F$68"}</definedName>
    <definedName name="Draw4" localSheetId="20" hidden="1">{"'Sheet5'!$A$1:$F$68"}</definedName>
    <definedName name="Draw4" localSheetId="1" hidden="1">{"'Sheet5'!$A$1:$F$68"}</definedName>
    <definedName name="Draw4" localSheetId="21" hidden="1">{"'Sheet5'!$A$1:$F$68"}</definedName>
    <definedName name="Draw4" localSheetId="2" hidden="1">{"'Sheet5'!$A$1:$F$68"}</definedName>
    <definedName name="Draw4" localSheetId="17" hidden="1">{"'Sheet5'!$A$1:$F$68"}</definedName>
    <definedName name="Draw4" localSheetId="25" hidden="1">{"'Sheet5'!$A$1:$F$68"}</definedName>
    <definedName name="Draw4" localSheetId="12" hidden="1">{"'Sheet5'!$A$1:$F$68"}</definedName>
    <definedName name="Draw4" localSheetId="28" hidden="1">{"'Sheet5'!$A$1:$F$68"}</definedName>
    <definedName name="Draw4" localSheetId="13" hidden="1">{"'Sheet5'!$A$1:$F$68"}</definedName>
    <definedName name="Draw4" localSheetId="14" hidden="1">{"'Sheet5'!$A$1:$F$68"}</definedName>
    <definedName name="Draw4" localSheetId="30" hidden="1">{"'Sheet5'!$A$1:$F$68"}</definedName>
    <definedName name="Draw4" localSheetId="15" hidden="1">{"'Sheet5'!$A$1:$F$68"}</definedName>
    <definedName name="Draw4" localSheetId="3" hidden="1">{"'Sheet5'!$A$1:$F$68"}</definedName>
    <definedName name="Draw4" localSheetId="22" hidden="1">{"'Sheet5'!$A$1:$F$68"}</definedName>
    <definedName name="Draw4" localSheetId="4" hidden="1">{"'Sheet5'!$A$1:$F$68"}</definedName>
    <definedName name="Draw4" localSheetId="23" hidden="1">{"'Sheet5'!$A$1:$F$68"}</definedName>
    <definedName name="Draw4" localSheetId="5" hidden="1">{"'Sheet5'!$A$1:$F$68"}</definedName>
    <definedName name="Draw4" localSheetId="31" hidden="1">{"'Sheet5'!$A$1:$F$68"}</definedName>
    <definedName name="Draw4" localSheetId="18" hidden="1">{"'Sheet5'!$A$1:$F$68"}</definedName>
    <definedName name="Draw4" hidden="1">{"'Sheet5'!$A$1:$F$68"}</definedName>
    <definedName name="Draw5" localSheetId="32" hidden="1">{"'Sheet5'!$A$1:$F$68"}</definedName>
    <definedName name="Draw5" localSheetId="16" hidden="1">{"'Sheet5'!$A$1:$F$68"}</definedName>
    <definedName name="Draw5" localSheetId="24" hidden="1">{"'Sheet5'!$A$1:$F$68"}</definedName>
    <definedName name="Draw5" localSheetId="6" hidden="1">{"'Sheet5'!$A$1:$F$68"}</definedName>
    <definedName name="Draw5" localSheetId="26" hidden="1">{"'Sheet5'!$A$1:$F$68"}</definedName>
    <definedName name="Draw5" localSheetId="7" hidden="1">{"'Sheet5'!$A$1:$F$68"}</definedName>
    <definedName name="Draw5" localSheetId="27" hidden="1">{"'Sheet5'!$A$1:$F$68"}</definedName>
    <definedName name="Draw5" localSheetId="8" hidden="1">{"'Sheet5'!$A$1:$F$68"}</definedName>
    <definedName name="Draw5" localSheetId="9" hidden="1">{"'Sheet5'!$A$1:$F$68"}</definedName>
    <definedName name="Draw5" localSheetId="10" hidden="1">{"'Sheet5'!$A$1:$F$68"}</definedName>
    <definedName name="Draw5" localSheetId="11" hidden="1">{"'Sheet5'!$A$1:$F$68"}</definedName>
    <definedName name="Draw5" localSheetId="29" hidden="1">{"'Sheet5'!$A$1:$F$68"}</definedName>
    <definedName name="Draw5" localSheetId="19" hidden="1">{"'Sheet5'!$A$1:$F$68"}</definedName>
    <definedName name="Draw5" localSheetId="0" hidden="1">{"'Sheet5'!$A$1:$F$68"}</definedName>
    <definedName name="Draw5" localSheetId="20" hidden="1">{"'Sheet5'!$A$1:$F$68"}</definedName>
    <definedName name="Draw5" localSheetId="1" hidden="1">{"'Sheet5'!$A$1:$F$68"}</definedName>
    <definedName name="Draw5" localSheetId="21" hidden="1">{"'Sheet5'!$A$1:$F$68"}</definedName>
    <definedName name="Draw5" localSheetId="2" hidden="1">{"'Sheet5'!$A$1:$F$68"}</definedName>
    <definedName name="Draw5" localSheetId="17" hidden="1">{"'Sheet5'!$A$1:$F$68"}</definedName>
    <definedName name="Draw5" localSheetId="25" hidden="1">{"'Sheet5'!$A$1:$F$68"}</definedName>
    <definedName name="Draw5" localSheetId="12" hidden="1">{"'Sheet5'!$A$1:$F$68"}</definedName>
    <definedName name="Draw5" localSheetId="28" hidden="1">{"'Sheet5'!$A$1:$F$68"}</definedName>
    <definedName name="Draw5" localSheetId="13" hidden="1">{"'Sheet5'!$A$1:$F$68"}</definedName>
    <definedName name="Draw5" localSheetId="14" hidden="1">{"'Sheet5'!$A$1:$F$68"}</definedName>
    <definedName name="Draw5" localSheetId="30" hidden="1">{"'Sheet5'!$A$1:$F$68"}</definedName>
    <definedName name="Draw5" localSheetId="15" hidden="1">{"'Sheet5'!$A$1:$F$68"}</definedName>
    <definedName name="Draw5" localSheetId="3" hidden="1">{"'Sheet5'!$A$1:$F$68"}</definedName>
    <definedName name="Draw5" localSheetId="22" hidden="1">{"'Sheet5'!$A$1:$F$68"}</definedName>
    <definedName name="Draw5" localSheetId="4" hidden="1">{"'Sheet5'!$A$1:$F$68"}</definedName>
    <definedName name="Draw5" localSheetId="23" hidden="1">{"'Sheet5'!$A$1:$F$68"}</definedName>
    <definedName name="Draw5" localSheetId="5" hidden="1">{"'Sheet5'!$A$1:$F$68"}</definedName>
    <definedName name="Draw5" localSheetId="31" hidden="1">{"'Sheet5'!$A$1:$F$68"}</definedName>
    <definedName name="Draw5" localSheetId="18" hidden="1">{"'Sheet5'!$A$1:$F$68"}</definedName>
    <definedName name="Draw5" hidden="1">{"'Sheet5'!$A$1:$F$68"}</definedName>
    <definedName name="Draw6" localSheetId="32" hidden="1">{"'Sheet5'!$A$1:$F$68"}</definedName>
    <definedName name="Draw6" localSheetId="16" hidden="1">{"'Sheet5'!$A$1:$F$68"}</definedName>
    <definedName name="Draw6" localSheetId="24" hidden="1">{"'Sheet5'!$A$1:$F$68"}</definedName>
    <definedName name="Draw6" localSheetId="6" hidden="1">{"'Sheet5'!$A$1:$F$68"}</definedName>
    <definedName name="Draw6" localSheetId="26" hidden="1">{"'Sheet5'!$A$1:$F$68"}</definedName>
    <definedName name="Draw6" localSheetId="7" hidden="1">{"'Sheet5'!$A$1:$F$68"}</definedName>
    <definedName name="Draw6" localSheetId="27" hidden="1">{"'Sheet5'!$A$1:$F$68"}</definedName>
    <definedName name="Draw6" localSheetId="8" hidden="1">{"'Sheet5'!$A$1:$F$68"}</definedName>
    <definedName name="Draw6" localSheetId="9" hidden="1">{"'Sheet5'!$A$1:$F$68"}</definedName>
    <definedName name="Draw6" localSheetId="10" hidden="1">{"'Sheet5'!$A$1:$F$68"}</definedName>
    <definedName name="Draw6" localSheetId="11" hidden="1">{"'Sheet5'!$A$1:$F$68"}</definedName>
    <definedName name="Draw6" localSheetId="29" hidden="1">{"'Sheet5'!$A$1:$F$68"}</definedName>
    <definedName name="Draw6" localSheetId="19" hidden="1">{"'Sheet5'!$A$1:$F$68"}</definedName>
    <definedName name="Draw6" localSheetId="0" hidden="1">{"'Sheet5'!$A$1:$F$68"}</definedName>
    <definedName name="Draw6" localSheetId="20" hidden="1">{"'Sheet5'!$A$1:$F$68"}</definedName>
    <definedName name="Draw6" localSheetId="1" hidden="1">{"'Sheet5'!$A$1:$F$68"}</definedName>
    <definedName name="Draw6" localSheetId="21" hidden="1">{"'Sheet5'!$A$1:$F$68"}</definedName>
    <definedName name="Draw6" localSheetId="2" hidden="1">{"'Sheet5'!$A$1:$F$68"}</definedName>
    <definedName name="Draw6" localSheetId="17" hidden="1">{"'Sheet5'!$A$1:$F$68"}</definedName>
    <definedName name="Draw6" localSheetId="25" hidden="1">{"'Sheet5'!$A$1:$F$68"}</definedName>
    <definedName name="Draw6" localSheetId="12" hidden="1">{"'Sheet5'!$A$1:$F$68"}</definedName>
    <definedName name="Draw6" localSheetId="28" hidden="1">{"'Sheet5'!$A$1:$F$68"}</definedName>
    <definedName name="Draw6" localSheetId="13" hidden="1">{"'Sheet5'!$A$1:$F$68"}</definedName>
    <definedName name="Draw6" localSheetId="14" hidden="1">{"'Sheet5'!$A$1:$F$68"}</definedName>
    <definedName name="Draw6" localSheetId="30" hidden="1">{"'Sheet5'!$A$1:$F$68"}</definedName>
    <definedName name="Draw6" localSheetId="15" hidden="1">{"'Sheet5'!$A$1:$F$68"}</definedName>
    <definedName name="Draw6" localSheetId="3" hidden="1">{"'Sheet5'!$A$1:$F$68"}</definedName>
    <definedName name="Draw6" localSheetId="22" hidden="1">{"'Sheet5'!$A$1:$F$68"}</definedName>
    <definedName name="Draw6" localSheetId="4" hidden="1">{"'Sheet5'!$A$1:$F$68"}</definedName>
    <definedName name="Draw6" localSheetId="23" hidden="1">{"'Sheet5'!$A$1:$F$68"}</definedName>
    <definedName name="Draw6" localSheetId="5" hidden="1">{"'Sheet5'!$A$1:$F$68"}</definedName>
    <definedName name="Draw6" localSheetId="31" hidden="1">{"'Sheet5'!$A$1:$F$68"}</definedName>
    <definedName name="Draw6" localSheetId="18" hidden="1">{"'Sheet5'!$A$1:$F$68"}</definedName>
    <definedName name="Draw6" hidden="1">{"'Sheet5'!$A$1:$F$68"}</definedName>
    <definedName name="Draw7" localSheetId="32" hidden="1">{"'Sheet5'!$A$1:$F$68"}</definedName>
    <definedName name="Draw7" localSheetId="16" hidden="1">{"'Sheet5'!$A$1:$F$68"}</definedName>
    <definedName name="Draw7" localSheetId="24" hidden="1">{"'Sheet5'!$A$1:$F$68"}</definedName>
    <definedName name="Draw7" localSheetId="6" hidden="1">{"'Sheet5'!$A$1:$F$68"}</definedName>
    <definedName name="Draw7" localSheetId="26" hidden="1">{"'Sheet5'!$A$1:$F$68"}</definedName>
    <definedName name="Draw7" localSheetId="7" hidden="1">{"'Sheet5'!$A$1:$F$68"}</definedName>
    <definedName name="Draw7" localSheetId="27" hidden="1">{"'Sheet5'!$A$1:$F$68"}</definedName>
    <definedName name="Draw7" localSheetId="8" hidden="1">{"'Sheet5'!$A$1:$F$68"}</definedName>
    <definedName name="Draw7" localSheetId="9" hidden="1">{"'Sheet5'!$A$1:$F$68"}</definedName>
    <definedName name="Draw7" localSheetId="10" hidden="1">{"'Sheet5'!$A$1:$F$68"}</definedName>
    <definedName name="Draw7" localSheetId="11" hidden="1">{"'Sheet5'!$A$1:$F$68"}</definedName>
    <definedName name="Draw7" localSheetId="29" hidden="1">{"'Sheet5'!$A$1:$F$68"}</definedName>
    <definedName name="Draw7" localSheetId="19" hidden="1">{"'Sheet5'!$A$1:$F$68"}</definedName>
    <definedName name="Draw7" localSheetId="0" hidden="1">{"'Sheet5'!$A$1:$F$68"}</definedName>
    <definedName name="Draw7" localSheetId="20" hidden="1">{"'Sheet5'!$A$1:$F$68"}</definedName>
    <definedName name="Draw7" localSheetId="1" hidden="1">{"'Sheet5'!$A$1:$F$68"}</definedName>
    <definedName name="Draw7" localSheetId="21" hidden="1">{"'Sheet5'!$A$1:$F$68"}</definedName>
    <definedName name="Draw7" localSheetId="2" hidden="1">{"'Sheet5'!$A$1:$F$68"}</definedName>
    <definedName name="Draw7" localSheetId="17" hidden="1">{"'Sheet5'!$A$1:$F$68"}</definedName>
    <definedName name="Draw7" localSheetId="25" hidden="1">{"'Sheet5'!$A$1:$F$68"}</definedName>
    <definedName name="Draw7" localSheetId="12" hidden="1">{"'Sheet5'!$A$1:$F$68"}</definedName>
    <definedName name="Draw7" localSheetId="28" hidden="1">{"'Sheet5'!$A$1:$F$68"}</definedName>
    <definedName name="Draw7" localSheetId="13" hidden="1">{"'Sheet5'!$A$1:$F$68"}</definedName>
    <definedName name="Draw7" localSheetId="14" hidden="1">{"'Sheet5'!$A$1:$F$68"}</definedName>
    <definedName name="Draw7" localSheetId="30" hidden="1">{"'Sheet5'!$A$1:$F$68"}</definedName>
    <definedName name="Draw7" localSheetId="15" hidden="1">{"'Sheet5'!$A$1:$F$68"}</definedName>
    <definedName name="Draw7" localSheetId="3" hidden="1">{"'Sheet5'!$A$1:$F$68"}</definedName>
    <definedName name="Draw7" localSheetId="22" hidden="1">{"'Sheet5'!$A$1:$F$68"}</definedName>
    <definedName name="Draw7" localSheetId="4" hidden="1">{"'Sheet5'!$A$1:$F$68"}</definedName>
    <definedName name="Draw7" localSheetId="23" hidden="1">{"'Sheet5'!$A$1:$F$68"}</definedName>
    <definedName name="Draw7" localSheetId="5" hidden="1">{"'Sheet5'!$A$1:$F$68"}</definedName>
    <definedName name="Draw7" localSheetId="31" hidden="1">{"'Sheet5'!$A$1:$F$68"}</definedName>
    <definedName name="Draw7" localSheetId="18" hidden="1">{"'Sheet5'!$A$1:$F$68"}</definedName>
    <definedName name="Draw7" hidden="1">{"'Sheet5'!$A$1:$F$68"}</definedName>
    <definedName name="Draw8" localSheetId="32" hidden="1">{"'Sheet5'!$A$1:$F$68"}</definedName>
    <definedName name="Draw8" localSheetId="16" hidden="1">{"'Sheet5'!$A$1:$F$68"}</definedName>
    <definedName name="Draw8" localSheetId="24" hidden="1">{"'Sheet5'!$A$1:$F$68"}</definedName>
    <definedName name="Draw8" localSheetId="6" hidden="1">{"'Sheet5'!$A$1:$F$68"}</definedName>
    <definedName name="Draw8" localSheetId="26" hidden="1">{"'Sheet5'!$A$1:$F$68"}</definedName>
    <definedName name="Draw8" localSheetId="7" hidden="1">{"'Sheet5'!$A$1:$F$68"}</definedName>
    <definedName name="Draw8" localSheetId="27" hidden="1">{"'Sheet5'!$A$1:$F$68"}</definedName>
    <definedName name="Draw8" localSheetId="8" hidden="1">{"'Sheet5'!$A$1:$F$68"}</definedName>
    <definedName name="Draw8" localSheetId="9" hidden="1">{"'Sheet5'!$A$1:$F$68"}</definedName>
    <definedName name="Draw8" localSheetId="10" hidden="1">{"'Sheet5'!$A$1:$F$68"}</definedName>
    <definedName name="Draw8" localSheetId="11" hidden="1">{"'Sheet5'!$A$1:$F$68"}</definedName>
    <definedName name="Draw8" localSheetId="29" hidden="1">{"'Sheet5'!$A$1:$F$68"}</definedName>
    <definedName name="Draw8" localSheetId="19" hidden="1">{"'Sheet5'!$A$1:$F$68"}</definedName>
    <definedName name="Draw8" localSheetId="0" hidden="1">{"'Sheet5'!$A$1:$F$68"}</definedName>
    <definedName name="Draw8" localSheetId="20" hidden="1">{"'Sheet5'!$A$1:$F$68"}</definedName>
    <definedName name="Draw8" localSheetId="1" hidden="1">{"'Sheet5'!$A$1:$F$68"}</definedName>
    <definedName name="Draw8" localSheetId="21" hidden="1">{"'Sheet5'!$A$1:$F$68"}</definedName>
    <definedName name="Draw8" localSheetId="2" hidden="1">{"'Sheet5'!$A$1:$F$68"}</definedName>
    <definedName name="Draw8" localSheetId="17" hidden="1">{"'Sheet5'!$A$1:$F$68"}</definedName>
    <definedName name="Draw8" localSheetId="25" hidden="1">{"'Sheet5'!$A$1:$F$68"}</definedName>
    <definedName name="Draw8" localSheetId="12" hidden="1">{"'Sheet5'!$A$1:$F$68"}</definedName>
    <definedName name="Draw8" localSheetId="28" hidden="1">{"'Sheet5'!$A$1:$F$68"}</definedName>
    <definedName name="Draw8" localSheetId="13" hidden="1">{"'Sheet5'!$A$1:$F$68"}</definedName>
    <definedName name="Draw8" localSheetId="14" hidden="1">{"'Sheet5'!$A$1:$F$68"}</definedName>
    <definedName name="Draw8" localSheetId="30" hidden="1">{"'Sheet5'!$A$1:$F$68"}</definedName>
    <definedName name="Draw8" localSheetId="15" hidden="1">{"'Sheet5'!$A$1:$F$68"}</definedName>
    <definedName name="Draw8" localSheetId="3" hidden="1">{"'Sheet5'!$A$1:$F$68"}</definedName>
    <definedName name="Draw8" localSheetId="22" hidden="1">{"'Sheet5'!$A$1:$F$68"}</definedName>
    <definedName name="Draw8" localSheetId="4" hidden="1">{"'Sheet5'!$A$1:$F$68"}</definedName>
    <definedName name="Draw8" localSheetId="23" hidden="1">{"'Sheet5'!$A$1:$F$68"}</definedName>
    <definedName name="Draw8" localSheetId="5" hidden="1">{"'Sheet5'!$A$1:$F$68"}</definedName>
    <definedName name="Draw8" localSheetId="31" hidden="1">{"'Sheet5'!$A$1:$F$68"}</definedName>
    <definedName name="Draw8" localSheetId="18" hidden="1">{"'Sheet5'!$A$1:$F$68"}</definedName>
    <definedName name="Draw8" hidden="1">{"'Sheet5'!$A$1:$F$68"}</definedName>
    <definedName name="Draw9" localSheetId="32" hidden="1">{"'Sheet5'!$A$1:$F$68"}</definedName>
    <definedName name="Draw9" localSheetId="16" hidden="1">{"'Sheet5'!$A$1:$F$68"}</definedName>
    <definedName name="Draw9" localSheetId="24" hidden="1">{"'Sheet5'!$A$1:$F$68"}</definedName>
    <definedName name="Draw9" localSheetId="6" hidden="1">{"'Sheet5'!$A$1:$F$68"}</definedName>
    <definedName name="Draw9" localSheetId="26" hidden="1">{"'Sheet5'!$A$1:$F$68"}</definedName>
    <definedName name="Draw9" localSheetId="7" hidden="1">{"'Sheet5'!$A$1:$F$68"}</definedName>
    <definedName name="Draw9" localSheetId="27" hidden="1">{"'Sheet5'!$A$1:$F$68"}</definedName>
    <definedName name="Draw9" localSheetId="8" hidden="1">{"'Sheet5'!$A$1:$F$68"}</definedName>
    <definedName name="Draw9" localSheetId="9" hidden="1">{"'Sheet5'!$A$1:$F$68"}</definedName>
    <definedName name="Draw9" localSheetId="10" hidden="1">{"'Sheet5'!$A$1:$F$68"}</definedName>
    <definedName name="Draw9" localSheetId="11" hidden="1">{"'Sheet5'!$A$1:$F$68"}</definedName>
    <definedName name="Draw9" localSheetId="29" hidden="1">{"'Sheet5'!$A$1:$F$68"}</definedName>
    <definedName name="Draw9" localSheetId="19" hidden="1">{"'Sheet5'!$A$1:$F$68"}</definedName>
    <definedName name="Draw9" localSheetId="0" hidden="1">{"'Sheet5'!$A$1:$F$68"}</definedName>
    <definedName name="Draw9" localSheetId="20" hidden="1">{"'Sheet5'!$A$1:$F$68"}</definedName>
    <definedName name="Draw9" localSheetId="1" hidden="1">{"'Sheet5'!$A$1:$F$68"}</definedName>
    <definedName name="Draw9" localSheetId="21" hidden="1">{"'Sheet5'!$A$1:$F$68"}</definedName>
    <definedName name="Draw9" localSheetId="2" hidden="1">{"'Sheet5'!$A$1:$F$68"}</definedName>
    <definedName name="Draw9" localSheetId="17" hidden="1">{"'Sheet5'!$A$1:$F$68"}</definedName>
    <definedName name="Draw9" localSheetId="25" hidden="1">{"'Sheet5'!$A$1:$F$68"}</definedName>
    <definedName name="Draw9" localSheetId="12" hidden="1">{"'Sheet5'!$A$1:$F$68"}</definedName>
    <definedName name="Draw9" localSheetId="28" hidden="1">{"'Sheet5'!$A$1:$F$68"}</definedName>
    <definedName name="Draw9" localSheetId="13" hidden="1">{"'Sheet5'!$A$1:$F$68"}</definedName>
    <definedName name="Draw9" localSheetId="14" hidden="1">{"'Sheet5'!$A$1:$F$68"}</definedName>
    <definedName name="Draw9" localSheetId="30" hidden="1">{"'Sheet5'!$A$1:$F$68"}</definedName>
    <definedName name="Draw9" localSheetId="15" hidden="1">{"'Sheet5'!$A$1:$F$68"}</definedName>
    <definedName name="Draw9" localSheetId="3" hidden="1">{"'Sheet5'!$A$1:$F$68"}</definedName>
    <definedName name="Draw9" localSheetId="22" hidden="1">{"'Sheet5'!$A$1:$F$68"}</definedName>
    <definedName name="Draw9" localSheetId="4" hidden="1">{"'Sheet5'!$A$1:$F$68"}</definedName>
    <definedName name="Draw9" localSheetId="23" hidden="1">{"'Sheet5'!$A$1:$F$68"}</definedName>
    <definedName name="Draw9" localSheetId="5" hidden="1">{"'Sheet5'!$A$1:$F$68"}</definedName>
    <definedName name="Draw9" localSheetId="31" hidden="1">{"'Sheet5'!$A$1:$F$68"}</definedName>
    <definedName name="Draw9" localSheetId="18" hidden="1">{"'Sheet5'!$A$1:$F$68"}</definedName>
    <definedName name="Draw9" hidden="1">{"'Sheet5'!$A$1:$F$68"}</definedName>
    <definedName name="Final" localSheetId="32" hidden="1">{"'Sheet5'!$A$1:$F$68"}</definedName>
    <definedName name="Final" localSheetId="16" hidden="1">{"'Sheet5'!$A$1:$F$68"}</definedName>
    <definedName name="Final" localSheetId="24" hidden="1">{"'Sheet5'!$A$1:$F$68"}</definedName>
    <definedName name="Final" localSheetId="6" hidden="1">{"'Sheet5'!$A$1:$F$68"}</definedName>
    <definedName name="Final" localSheetId="26" hidden="1">{"'Sheet5'!$A$1:$F$68"}</definedName>
    <definedName name="Final" localSheetId="7" hidden="1">{"'Sheet5'!$A$1:$F$68"}</definedName>
    <definedName name="Final" localSheetId="27" hidden="1">{"'Sheet5'!$A$1:$F$68"}</definedName>
    <definedName name="Final" localSheetId="8" hidden="1">{"'Sheet5'!$A$1:$F$68"}</definedName>
    <definedName name="Final" localSheetId="9" hidden="1">{"'Sheet5'!$A$1:$F$68"}</definedName>
    <definedName name="Final" localSheetId="10" hidden="1">{"'Sheet5'!$A$1:$F$68"}</definedName>
    <definedName name="Final" localSheetId="11" hidden="1">{"'Sheet5'!$A$1:$F$68"}</definedName>
    <definedName name="Final" localSheetId="29" hidden="1">{"'Sheet5'!$A$1:$F$68"}</definedName>
    <definedName name="Final" localSheetId="19" hidden="1">{"'Sheet5'!$A$1:$F$68"}</definedName>
    <definedName name="Final" localSheetId="0" hidden="1">{"'Sheet5'!$A$1:$F$68"}</definedName>
    <definedName name="Final" localSheetId="20" hidden="1">{"'Sheet5'!$A$1:$F$68"}</definedName>
    <definedName name="Final" localSheetId="1" hidden="1">{"'Sheet5'!$A$1:$F$68"}</definedName>
    <definedName name="Final" localSheetId="21" hidden="1">{"'Sheet5'!$A$1:$F$68"}</definedName>
    <definedName name="Final" localSheetId="2" hidden="1">{"'Sheet5'!$A$1:$F$68"}</definedName>
    <definedName name="Final" localSheetId="17" hidden="1">{"'Sheet5'!$A$1:$F$68"}</definedName>
    <definedName name="Final" localSheetId="25" hidden="1">{"'Sheet5'!$A$1:$F$68"}</definedName>
    <definedName name="Final" localSheetId="12" hidden="1">{"'Sheet5'!$A$1:$F$68"}</definedName>
    <definedName name="Final" localSheetId="28" hidden="1">{"'Sheet5'!$A$1:$F$68"}</definedName>
    <definedName name="Final" localSheetId="13" hidden="1">{"'Sheet5'!$A$1:$F$68"}</definedName>
    <definedName name="Final" localSheetId="14" hidden="1">{"'Sheet5'!$A$1:$F$68"}</definedName>
    <definedName name="Final" localSheetId="30" hidden="1">{"'Sheet5'!$A$1:$F$68"}</definedName>
    <definedName name="Final" localSheetId="15" hidden="1">{"'Sheet5'!$A$1:$F$68"}</definedName>
    <definedName name="Final" localSheetId="3" hidden="1">{"'Sheet5'!$A$1:$F$68"}</definedName>
    <definedName name="Final" localSheetId="22" hidden="1">{"'Sheet5'!$A$1:$F$68"}</definedName>
    <definedName name="Final" localSheetId="4" hidden="1">{"'Sheet5'!$A$1:$F$68"}</definedName>
    <definedName name="Final" localSheetId="23" hidden="1">{"'Sheet5'!$A$1:$F$68"}</definedName>
    <definedName name="Final" localSheetId="5" hidden="1">{"'Sheet5'!$A$1:$F$68"}</definedName>
    <definedName name="Final" localSheetId="31" hidden="1">{"'Sheet5'!$A$1:$F$68"}</definedName>
    <definedName name="Final" localSheetId="18" hidden="1">{"'Sheet5'!$A$1:$F$68"}</definedName>
    <definedName name="Final" hidden="1">{"'Sheet5'!$A$1:$F$68"}</definedName>
    <definedName name="HTML_CodePage" hidden="1">1252</definedName>
    <definedName name="HTML_Control" localSheetId="32" hidden="1">{"'Sheet5'!$A$1:$F$68"}</definedName>
    <definedName name="HTML_Control" localSheetId="16" hidden="1">{"'Sheet5'!$A$1:$F$68"}</definedName>
    <definedName name="HTML_Control" localSheetId="24" hidden="1">{"'Sheet5'!$A$1:$F$68"}</definedName>
    <definedName name="HTML_Control" localSheetId="6" hidden="1">{"'Sheet5'!$A$1:$F$68"}</definedName>
    <definedName name="HTML_Control" localSheetId="26" hidden="1">{"'Sheet5'!$A$1:$F$68"}</definedName>
    <definedName name="HTML_Control" localSheetId="7" hidden="1">{"'Sheet5'!$A$1:$F$68"}</definedName>
    <definedName name="HTML_Control" localSheetId="27" hidden="1">{"'Sheet5'!$A$1:$F$68"}</definedName>
    <definedName name="HTML_Control" localSheetId="8" hidden="1">{"'Sheet5'!$A$1:$F$68"}</definedName>
    <definedName name="HTML_Control" localSheetId="9" hidden="1">{"'Sheet5'!$A$1:$F$68"}</definedName>
    <definedName name="HTML_Control" localSheetId="10" hidden="1">{"'Sheet5'!$A$1:$F$68"}</definedName>
    <definedName name="HTML_Control" localSheetId="11" hidden="1">{"'Sheet5'!$A$1:$F$68"}</definedName>
    <definedName name="HTML_Control" localSheetId="29" hidden="1">{"'Sheet5'!$A$1:$F$68"}</definedName>
    <definedName name="HTML_Control" localSheetId="19" hidden="1">{"'Sheet5'!$A$1:$F$68"}</definedName>
    <definedName name="HTML_Control" localSheetId="0" hidden="1">{"'Sheet5'!$A$1:$F$68"}</definedName>
    <definedName name="HTML_Control" localSheetId="20" hidden="1">{"'Sheet5'!$A$1:$F$68"}</definedName>
    <definedName name="HTML_Control" localSheetId="1" hidden="1">{"'Sheet5'!$A$1:$F$68"}</definedName>
    <definedName name="HTML_Control" localSheetId="21" hidden="1">{"'Sheet5'!$A$1:$F$68"}</definedName>
    <definedName name="HTML_Control" localSheetId="2" hidden="1">{"'Sheet5'!$A$1:$F$68"}</definedName>
    <definedName name="HTML_Control" localSheetId="17" hidden="1">{"'Sheet5'!$A$1:$F$68"}</definedName>
    <definedName name="HTML_Control" localSheetId="25" hidden="1">{"'Sheet5'!$A$1:$F$68"}</definedName>
    <definedName name="HTML_Control" localSheetId="12" hidden="1">{"'Sheet5'!$A$1:$F$68"}</definedName>
    <definedName name="HTML_Control" localSheetId="28" hidden="1">{"'Sheet5'!$A$1:$F$68"}</definedName>
    <definedName name="HTML_Control" localSheetId="13" hidden="1">{"'Sheet5'!$A$1:$F$68"}</definedName>
    <definedName name="HTML_Control" localSheetId="14" hidden="1">{"'Sheet5'!$A$1:$F$68"}</definedName>
    <definedName name="HTML_Control" localSheetId="30" hidden="1">{"'Sheet5'!$A$1:$F$68"}</definedName>
    <definedName name="HTML_Control" localSheetId="15" hidden="1">{"'Sheet5'!$A$1:$F$68"}</definedName>
    <definedName name="HTML_Control" localSheetId="3" hidden="1">{"'Sheet5'!$A$1:$F$68"}</definedName>
    <definedName name="HTML_Control" localSheetId="22" hidden="1">{"'Sheet5'!$A$1:$F$68"}</definedName>
    <definedName name="HTML_Control" localSheetId="4" hidden="1">{"'Sheet5'!$A$1:$F$68"}</definedName>
    <definedName name="HTML_Control" localSheetId="23" hidden="1">{"'Sheet5'!$A$1:$F$68"}</definedName>
    <definedName name="HTML_Control" localSheetId="5" hidden="1">{"'Sheet5'!$A$1:$F$68"}</definedName>
    <definedName name="HTML_Control" localSheetId="31" hidden="1">{"'Sheet5'!$A$1:$F$68"}</definedName>
    <definedName name="HTML_Control" localSheetId="18" hidden="1">{"'Sheet5'!$A$1:$F$68"}</definedName>
    <definedName name="HTML_Control" hidden="1">{"'Sheet5'!$A$1:$F$68"}</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_xlnm.Print_Area" localSheetId="32">' Sen Mix Do Main '!$A$1:$Q$79</definedName>
    <definedName name="_xlnm.Print_Area" localSheetId="16">'B10 Nov RR '!$B$1:$EG$38</definedName>
    <definedName name="_xlnm.Print_Area" localSheetId="24">'Boys 10 Do Main '!$A$1:$Q$48</definedName>
    <definedName name="_xlnm.Print_Area" localSheetId="6">'Boys 10 Si Main '!$A$1:$Q$79</definedName>
    <definedName name="_xlnm.Print_Area" localSheetId="26">'Boys 12 Do Main '!$A$1:$Q$79</definedName>
    <definedName name="_xlnm.Print_Area" localSheetId="7">'Boys 12 Si Main '!$A$1:$Q$79</definedName>
    <definedName name="_xlnm.Print_Area" localSheetId="27">'Boys 14 Do Main '!$A$1:$Q$47</definedName>
    <definedName name="_xlnm.Print_Area" localSheetId="8">'Boys 14 Si Main '!$A$1:$Q$79</definedName>
    <definedName name="_xlnm.Print_Area" localSheetId="9">'Boys 16 Si Main '!$A$1:$Q$79</definedName>
    <definedName name="_xlnm.Print_Area" localSheetId="10">'Boys 18 Si Main '!$A$1:$Q$79</definedName>
    <definedName name="_xlnm.Print_Area" localSheetId="11">'Boys 21 Si Main '!$A$1:$Q$79</definedName>
    <definedName name="_xlnm.Print_Area" localSheetId="29">'Boys Sen Do Main '!$A$1:$Q$79</definedName>
    <definedName name="_xlnm.Print_Area" localSheetId="19">'Boys''10 RR Final Result'!$A$1:$CI$24</definedName>
    <definedName name="_xlnm.Print_Area" localSheetId="0">'Boys''10 RR G1 - G5'!$A$1:$CI$37</definedName>
    <definedName name="_xlnm.Print_Area" localSheetId="20">'Boys''12 RR Final Result'!$A$1:$CI$32</definedName>
    <definedName name="_xlnm.Print_Area" localSheetId="1">'Boys''12 RR G1 - G6'!$A$1:$CI$43</definedName>
    <definedName name="_xlnm.Print_Area" localSheetId="21">'Boys''14 RR Final Result'!$A$1:$CI$26</definedName>
    <definedName name="_xlnm.Print_Area" localSheetId="2">'Boys''14 RR G1 - G5'!$A$1:$CI$43</definedName>
    <definedName name="_xlnm.Print_Area" localSheetId="17">'G10 Nov RR '!$B$1:$EG$38</definedName>
    <definedName name="_xlnm.Print_Area" localSheetId="25">'Girls 10 Do Main '!$A$1:$Q$31</definedName>
    <definedName name="_xlnm.Print_Area" localSheetId="12">'Girls 12 Si Main '!$A$1:$Q$63</definedName>
    <definedName name="_xlnm.Print_Area" localSheetId="28">'Girls 14 Do Main '!$A$1:$Q$79</definedName>
    <definedName name="_xlnm.Print_Area" localSheetId="13">'Girls 14 Si Main '!$A$1:$Q$79</definedName>
    <definedName name="_xlnm.Print_Area" localSheetId="14">'Girls 16 Si Main '!$A$1:$Q$79</definedName>
    <definedName name="_xlnm.Print_Area" localSheetId="30">'Girls 18 Do Main '!$A$1:$Q$47</definedName>
    <definedName name="_xlnm.Print_Area" localSheetId="15">'Girls 18&amp;21 Si Main '!$A$1:$Q$63</definedName>
    <definedName name="_xlnm.Print_Area" localSheetId="3">'Girls''10 RR G1 '!$A$1:$CI$13</definedName>
    <definedName name="_xlnm.Print_Area" localSheetId="22">'Girls''12 RR Final Result'!$A$1:$CI$20</definedName>
    <definedName name="_xlnm.Print_Area" localSheetId="4">'Girls''12 RR G1 - G3'!$A$1:$CI$25</definedName>
    <definedName name="_xlnm.Print_Area" localSheetId="23">'Girls''14 RR Final Result'!$A$1:$CI$27</definedName>
    <definedName name="_xlnm.Print_Area" localSheetId="5">'Girls''14 RR G1 - G6'!$A$1:$CI$43</definedName>
    <definedName name="_xlnm.Print_Area" localSheetId="18">'U14 Nov RR '!$B$1:$EG$38</definedName>
    <definedName name="_xlnm.Print_Titles" localSheetId="16">'B10 Nov RR '!$1:$6</definedName>
    <definedName name="_xlnm.Print_Titles" localSheetId="19">'Boys''10 RR Final Result'!$1:$6</definedName>
    <definedName name="_xlnm.Print_Titles" localSheetId="0">'Boys''10 RR G1 - G5'!$1:$6</definedName>
    <definedName name="_xlnm.Print_Titles" localSheetId="20">'Boys''12 RR Final Result'!$1:$6</definedName>
    <definedName name="_xlnm.Print_Titles" localSheetId="1">'Boys''12 RR G1 - G6'!$1:$6</definedName>
    <definedName name="_xlnm.Print_Titles" localSheetId="21">'Boys''14 RR Final Result'!$1:$6</definedName>
    <definedName name="_xlnm.Print_Titles" localSheetId="2">'Boys''14 RR G1 - G5'!$1:$6</definedName>
    <definedName name="_xlnm.Print_Titles" localSheetId="17">'G10 Nov RR '!$1:$6</definedName>
    <definedName name="_xlnm.Print_Titles" localSheetId="3">'Girls''10 RR G1 '!$1:$6</definedName>
    <definedName name="_xlnm.Print_Titles" localSheetId="22">'Girls''12 RR Final Result'!$1:$6</definedName>
    <definedName name="_xlnm.Print_Titles" localSheetId="4">'Girls''12 RR G1 - G3'!$1:$6</definedName>
    <definedName name="_xlnm.Print_Titles" localSheetId="23">'Girls''14 RR Final Result'!$1:$6</definedName>
    <definedName name="_xlnm.Print_Titles" localSheetId="5">'Girls''14 RR G1 - G6'!$1:$6</definedName>
    <definedName name="_xlnm.Print_Titles" localSheetId="31">'Junior Mix Do Main'!$A$1:$IV$4</definedName>
    <definedName name="_xlnm.Print_Titles" localSheetId="18">'U14 Nov RR '!$1:$6</definedName>
  </definedNames>
  <calcPr calcId="145621"/>
</workbook>
</file>

<file path=xl/calcChain.xml><?xml version="1.0" encoding="utf-8"?>
<calcChain xmlns="http://schemas.openxmlformats.org/spreadsheetml/2006/main">
  <c r="Q79" i="33" l="1"/>
  <c r="E78" i="33" s="1"/>
  <c r="E77" i="33"/>
  <c r="E73" i="33"/>
  <c r="H68" i="33"/>
  <c r="F68" i="33"/>
  <c r="E68" i="33"/>
  <c r="J66" i="33" s="1"/>
  <c r="H67" i="33"/>
  <c r="F67" i="33"/>
  <c r="E67" i="33"/>
  <c r="C67" i="33"/>
  <c r="B67" i="33"/>
  <c r="J65" i="33"/>
  <c r="J64" i="33"/>
  <c r="H64" i="33"/>
  <c r="F64" i="33"/>
  <c r="E64" i="33"/>
  <c r="H63" i="33"/>
  <c r="F63" i="33"/>
  <c r="E63" i="33"/>
  <c r="C63" i="33"/>
  <c r="B63" i="33"/>
  <c r="L62" i="33"/>
  <c r="L61" i="33"/>
  <c r="H60" i="33"/>
  <c r="F60" i="33"/>
  <c r="E60" i="33"/>
  <c r="H59" i="33"/>
  <c r="F59" i="33"/>
  <c r="E59" i="33"/>
  <c r="C59" i="33"/>
  <c r="B59" i="33"/>
  <c r="J58" i="33"/>
  <c r="J57" i="33"/>
  <c r="J56" i="33"/>
  <c r="H56" i="33"/>
  <c r="F56" i="33"/>
  <c r="E56" i="33"/>
  <c r="H55" i="33"/>
  <c r="F55" i="33"/>
  <c r="E55" i="33"/>
  <c r="C55" i="33"/>
  <c r="B55" i="33"/>
  <c r="N54" i="33"/>
  <c r="N53" i="33"/>
  <c r="H52" i="33"/>
  <c r="F52" i="33"/>
  <c r="E52" i="33"/>
  <c r="H51" i="33"/>
  <c r="F51" i="33"/>
  <c r="E51" i="33"/>
  <c r="C51" i="33"/>
  <c r="B51" i="33"/>
  <c r="J50" i="33"/>
  <c r="J49" i="33"/>
  <c r="J48" i="33"/>
  <c r="H48" i="33"/>
  <c r="F48" i="33"/>
  <c r="E48" i="33"/>
  <c r="H47" i="33"/>
  <c r="F47" i="33"/>
  <c r="E47" i="33"/>
  <c r="C47" i="33"/>
  <c r="B47" i="33"/>
  <c r="L46" i="33"/>
  <c r="L45" i="33"/>
  <c r="H44" i="33"/>
  <c r="F44" i="33"/>
  <c r="E44" i="33"/>
  <c r="H43" i="33"/>
  <c r="F43" i="33"/>
  <c r="E43" i="33"/>
  <c r="C43" i="33"/>
  <c r="B43" i="33"/>
  <c r="J40" i="33"/>
  <c r="H40" i="33"/>
  <c r="F40" i="33"/>
  <c r="E40" i="33"/>
  <c r="J42" i="33" s="1"/>
  <c r="H39" i="33"/>
  <c r="F39" i="33"/>
  <c r="E39" i="33"/>
  <c r="J41" i="33" s="1"/>
  <c r="C39" i="33"/>
  <c r="B39" i="33"/>
  <c r="P38" i="33"/>
  <c r="P37" i="33"/>
  <c r="H36" i="33"/>
  <c r="F36" i="33"/>
  <c r="E36" i="33"/>
  <c r="H35" i="33"/>
  <c r="F35" i="33"/>
  <c r="E35" i="33"/>
  <c r="C35" i="33"/>
  <c r="B35" i="33"/>
  <c r="J32" i="33"/>
  <c r="H32" i="33"/>
  <c r="F32" i="33"/>
  <c r="E32" i="33"/>
  <c r="J34" i="33" s="1"/>
  <c r="H31" i="33"/>
  <c r="F31" i="33"/>
  <c r="E31" i="33"/>
  <c r="J33" i="33" s="1"/>
  <c r="C31" i="33"/>
  <c r="B31" i="33"/>
  <c r="L30" i="33"/>
  <c r="L29" i="33"/>
  <c r="H28" i="33"/>
  <c r="F28" i="33"/>
  <c r="E28" i="33"/>
  <c r="H27" i="33"/>
  <c r="F27" i="33"/>
  <c r="E27" i="33"/>
  <c r="C27" i="33"/>
  <c r="B27" i="33"/>
  <c r="J26" i="33"/>
  <c r="J25" i="33"/>
  <c r="J24" i="33"/>
  <c r="H24" i="33"/>
  <c r="F24" i="33"/>
  <c r="E24" i="33"/>
  <c r="H23" i="33"/>
  <c r="F23" i="33"/>
  <c r="E23" i="33"/>
  <c r="C23" i="33"/>
  <c r="B23" i="33"/>
  <c r="N22" i="33"/>
  <c r="N21" i="33"/>
  <c r="H20" i="33"/>
  <c r="F20" i="33"/>
  <c r="E20" i="33"/>
  <c r="H19" i="33"/>
  <c r="F19" i="33"/>
  <c r="E19" i="33"/>
  <c r="C19" i="33"/>
  <c r="B19" i="33"/>
  <c r="J18" i="33"/>
  <c r="J17" i="33"/>
  <c r="T16" i="33"/>
  <c r="J16" i="33"/>
  <c r="H16" i="33"/>
  <c r="F16" i="33"/>
  <c r="E16" i="33"/>
  <c r="T15" i="33"/>
  <c r="H15" i="33"/>
  <c r="F15" i="33"/>
  <c r="E15" i="33"/>
  <c r="C15" i="33"/>
  <c r="B15" i="33"/>
  <c r="T14" i="33"/>
  <c r="L14" i="33"/>
  <c r="T13" i="33"/>
  <c r="L13" i="33"/>
  <c r="T12" i="33"/>
  <c r="H12" i="33"/>
  <c r="F12" i="33"/>
  <c r="E12" i="33"/>
  <c r="T11" i="33"/>
  <c r="H11" i="33"/>
  <c r="F11" i="33"/>
  <c r="E11" i="33"/>
  <c r="C11" i="33"/>
  <c r="B11" i="33"/>
  <c r="T10" i="33"/>
  <c r="J10" i="33"/>
  <c r="T9" i="33"/>
  <c r="J9" i="33"/>
  <c r="T8" i="33"/>
  <c r="J8" i="33"/>
  <c r="H8" i="33"/>
  <c r="F8" i="33"/>
  <c r="E8" i="33"/>
  <c r="T7" i="33"/>
  <c r="H7" i="33"/>
  <c r="F7" i="33"/>
  <c r="E7" i="33"/>
  <c r="C7" i="33"/>
  <c r="B7" i="33"/>
  <c r="C5" i="33"/>
  <c r="Q4" i="33"/>
  <c r="N79" i="33" s="1"/>
  <c r="L4" i="33"/>
  <c r="J4" i="33"/>
  <c r="F4" i="33"/>
  <c r="A4" i="33"/>
  <c r="L154" i="32"/>
  <c r="J154" i="32"/>
  <c r="F154" i="32"/>
  <c r="C154" i="32"/>
  <c r="L153" i="32"/>
  <c r="J153" i="32"/>
  <c r="F153" i="32"/>
  <c r="C153" i="32"/>
  <c r="L152" i="32"/>
  <c r="J152" i="32"/>
  <c r="F152" i="32"/>
  <c r="C152" i="32"/>
  <c r="N151" i="32"/>
  <c r="L151" i="32"/>
  <c r="J151" i="32"/>
  <c r="F151" i="32"/>
  <c r="L150" i="32"/>
  <c r="J150" i="32"/>
  <c r="F150" i="32"/>
  <c r="L149" i="32"/>
  <c r="J149" i="32"/>
  <c r="F149" i="32"/>
  <c r="C149" i="32"/>
  <c r="N148" i="32"/>
  <c r="L148" i="32"/>
  <c r="J148" i="32"/>
  <c r="F148" i="32"/>
  <c r="C148" i="32"/>
  <c r="L147" i="32"/>
  <c r="J147" i="32"/>
  <c r="F147" i="32"/>
  <c r="C147" i="32"/>
  <c r="P146" i="32"/>
  <c r="P143" i="32"/>
  <c r="N143" i="32"/>
  <c r="H143" i="32"/>
  <c r="F143" i="32"/>
  <c r="E143" i="32"/>
  <c r="P142" i="32"/>
  <c r="H142" i="32"/>
  <c r="F142" i="32"/>
  <c r="E142" i="32"/>
  <c r="C142" i="32"/>
  <c r="B142" i="32"/>
  <c r="J141" i="32"/>
  <c r="N140" i="32"/>
  <c r="J140" i="32"/>
  <c r="J139" i="32"/>
  <c r="H139" i="32"/>
  <c r="F139" i="32"/>
  <c r="E139" i="32"/>
  <c r="P138" i="32"/>
  <c r="N138" i="32"/>
  <c r="H138" i="32"/>
  <c r="F138" i="32"/>
  <c r="E138" i="32"/>
  <c r="C138" i="32"/>
  <c r="B138" i="32"/>
  <c r="L137" i="32"/>
  <c r="L136" i="32"/>
  <c r="H135" i="32"/>
  <c r="F135" i="32"/>
  <c r="E135" i="32"/>
  <c r="H134" i="32"/>
  <c r="F134" i="32"/>
  <c r="E134" i="32"/>
  <c r="C134" i="32"/>
  <c r="B134" i="32"/>
  <c r="J133" i="32"/>
  <c r="J132" i="32"/>
  <c r="J131" i="32"/>
  <c r="H131" i="32"/>
  <c r="F131" i="32"/>
  <c r="E131" i="32"/>
  <c r="H130" i="32"/>
  <c r="F130" i="32"/>
  <c r="E130" i="32"/>
  <c r="C130" i="32"/>
  <c r="B130" i="32"/>
  <c r="N129" i="32"/>
  <c r="N128" i="32"/>
  <c r="H127" i="32"/>
  <c r="F127" i="32"/>
  <c r="E127" i="32"/>
  <c r="H126" i="32"/>
  <c r="F126" i="32"/>
  <c r="E126" i="32"/>
  <c r="C126" i="32"/>
  <c r="B126" i="32"/>
  <c r="J125" i="32"/>
  <c r="J124" i="32"/>
  <c r="J123" i="32"/>
  <c r="H123" i="32"/>
  <c r="F123" i="32"/>
  <c r="E123" i="32"/>
  <c r="H122" i="32"/>
  <c r="F122" i="32"/>
  <c r="E122" i="32"/>
  <c r="C122" i="32"/>
  <c r="B122" i="32"/>
  <c r="L121" i="32"/>
  <c r="L120" i="32"/>
  <c r="H119" i="32"/>
  <c r="F119" i="32"/>
  <c r="E119" i="32"/>
  <c r="H118" i="32"/>
  <c r="F118" i="32"/>
  <c r="E118" i="32"/>
  <c r="C118" i="32"/>
  <c r="B118" i="32"/>
  <c r="J117" i="32"/>
  <c r="J116" i="32"/>
  <c r="J115" i="32"/>
  <c r="H115" i="32"/>
  <c r="F115" i="32"/>
  <c r="E115" i="32"/>
  <c r="H114" i="32"/>
  <c r="F114" i="32"/>
  <c r="E114" i="32"/>
  <c r="C114" i="32"/>
  <c r="B114" i="32"/>
  <c r="P113" i="32"/>
  <c r="P112" i="32"/>
  <c r="H111" i="32"/>
  <c r="F111" i="32"/>
  <c r="E111" i="32"/>
  <c r="J109" i="32" s="1"/>
  <c r="H110" i="32"/>
  <c r="F110" i="32"/>
  <c r="E110" i="32"/>
  <c r="C110" i="32"/>
  <c r="B110" i="32"/>
  <c r="J108" i="32"/>
  <c r="J107" i="32"/>
  <c r="H107" i="32"/>
  <c r="F107" i="32"/>
  <c r="E107" i="32"/>
  <c r="H106" i="32"/>
  <c r="F106" i="32"/>
  <c r="E106" i="32"/>
  <c r="C106" i="32"/>
  <c r="B106" i="32"/>
  <c r="L105" i="32"/>
  <c r="L104" i="32"/>
  <c r="H103" i="32"/>
  <c r="F103" i="32"/>
  <c r="E103" i="32"/>
  <c r="H102" i="32"/>
  <c r="F102" i="32"/>
  <c r="E102" i="32"/>
  <c r="C102" i="32"/>
  <c r="B102" i="32"/>
  <c r="J101" i="32"/>
  <c r="J100" i="32"/>
  <c r="J99" i="32"/>
  <c r="H99" i="32"/>
  <c r="F99" i="32"/>
  <c r="E99" i="32"/>
  <c r="H98" i="32"/>
  <c r="F98" i="32"/>
  <c r="E98" i="32"/>
  <c r="C98" i="32"/>
  <c r="B98" i="32"/>
  <c r="N97" i="32"/>
  <c r="N96" i="32"/>
  <c r="H95" i="32"/>
  <c r="F95" i="32"/>
  <c r="E95" i="32"/>
  <c r="H94" i="32"/>
  <c r="F94" i="32"/>
  <c r="E94" i="32"/>
  <c r="C94" i="32"/>
  <c r="B94" i="32"/>
  <c r="J93" i="32"/>
  <c r="J92" i="32"/>
  <c r="T91" i="32"/>
  <c r="J91" i="32"/>
  <c r="H91" i="32"/>
  <c r="F91" i="32"/>
  <c r="E91" i="32"/>
  <c r="T90" i="32"/>
  <c r="H90" i="32"/>
  <c r="F90" i="32"/>
  <c r="E90" i="32"/>
  <c r="C90" i="32"/>
  <c r="B90" i="32"/>
  <c r="T89" i="32"/>
  <c r="L89" i="32"/>
  <c r="T88" i="32"/>
  <c r="L88" i="32"/>
  <c r="T87" i="32"/>
  <c r="H87" i="32"/>
  <c r="F87" i="32"/>
  <c r="E87" i="32"/>
  <c r="T86" i="32"/>
  <c r="H86" i="32"/>
  <c r="F86" i="32"/>
  <c r="E86" i="32"/>
  <c r="J84" i="32" s="1"/>
  <c r="C86" i="32"/>
  <c r="B86" i="32"/>
  <c r="T85" i="32"/>
  <c r="J85" i="32"/>
  <c r="T84" i="32"/>
  <c r="T83" i="32"/>
  <c r="J83" i="32"/>
  <c r="H83" i="32"/>
  <c r="F83" i="32"/>
  <c r="E83" i="32"/>
  <c r="T82" i="32"/>
  <c r="H82" i="32"/>
  <c r="F82" i="32"/>
  <c r="E82" i="32"/>
  <c r="C82" i="32"/>
  <c r="B82" i="32"/>
  <c r="C80" i="32"/>
  <c r="Q79" i="32"/>
  <c r="E79" i="32" s="1"/>
  <c r="E154" i="32" s="1"/>
  <c r="G78" i="32"/>
  <c r="G153" i="32" s="1"/>
  <c r="G76" i="32"/>
  <c r="G151" i="32" s="1"/>
  <c r="G74" i="32"/>
  <c r="G149" i="32" s="1"/>
  <c r="G72" i="32"/>
  <c r="G147" i="32" s="1"/>
  <c r="N69" i="32"/>
  <c r="N144" i="32" s="1"/>
  <c r="N68" i="32"/>
  <c r="H68" i="32"/>
  <c r="F68" i="32"/>
  <c r="E68" i="32"/>
  <c r="P67" i="32"/>
  <c r="H67" i="32"/>
  <c r="F67" i="32"/>
  <c r="E67" i="32"/>
  <c r="C67" i="32"/>
  <c r="B67" i="32"/>
  <c r="P66" i="32"/>
  <c r="P141" i="32" s="1"/>
  <c r="N65" i="32"/>
  <c r="N64" i="32"/>
  <c r="N139" i="32" s="1"/>
  <c r="J64" i="32"/>
  <c r="H64" i="32"/>
  <c r="F64" i="32"/>
  <c r="E64" i="32"/>
  <c r="J66" i="32" s="1"/>
  <c r="H63" i="32"/>
  <c r="F63" i="32"/>
  <c r="E63" i="32"/>
  <c r="J65" i="32" s="1"/>
  <c r="C63" i="32"/>
  <c r="B63" i="32"/>
  <c r="L62" i="32"/>
  <c r="L61" i="32"/>
  <c r="H60" i="32"/>
  <c r="F60" i="32"/>
  <c r="E60" i="32"/>
  <c r="H59" i="32"/>
  <c r="F59" i="32"/>
  <c r="E59" i="32"/>
  <c r="C59" i="32"/>
  <c r="B59" i="32"/>
  <c r="J58" i="32"/>
  <c r="J56" i="32"/>
  <c r="H56" i="32"/>
  <c r="F56" i="32"/>
  <c r="E56" i="32"/>
  <c r="H55" i="32"/>
  <c r="F55" i="32"/>
  <c r="E55" i="32"/>
  <c r="J57" i="32" s="1"/>
  <c r="C55" i="32"/>
  <c r="B55" i="32"/>
  <c r="N54" i="32"/>
  <c r="N53" i="32"/>
  <c r="H52" i="32"/>
  <c r="F52" i="32"/>
  <c r="E52" i="32"/>
  <c r="H51" i="32"/>
  <c r="F51" i="32"/>
  <c r="E51" i="32"/>
  <c r="C51" i="32"/>
  <c r="B51" i="32"/>
  <c r="J49" i="32"/>
  <c r="J48" i="32"/>
  <c r="H48" i="32"/>
  <c r="F48" i="32"/>
  <c r="E48" i="32"/>
  <c r="J50" i="32" s="1"/>
  <c r="H47" i="32"/>
  <c r="F47" i="32"/>
  <c r="E47" i="32"/>
  <c r="C47" i="32"/>
  <c r="B47" i="32"/>
  <c r="L46" i="32"/>
  <c r="L45" i="32"/>
  <c r="H44" i="32"/>
  <c r="F44" i="32"/>
  <c r="E44" i="32"/>
  <c r="H43" i="32"/>
  <c r="F43" i="32"/>
  <c r="E43" i="32"/>
  <c r="C43" i="32"/>
  <c r="B43" i="32"/>
  <c r="J41" i="32"/>
  <c r="J40" i="32"/>
  <c r="H40" i="32"/>
  <c r="F40" i="32"/>
  <c r="E40" i="32"/>
  <c r="J42" i="32" s="1"/>
  <c r="H39" i="32"/>
  <c r="F39" i="32"/>
  <c r="E39" i="32"/>
  <c r="C39" i="32"/>
  <c r="B39" i="32"/>
  <c r="P38" i="32"/>
  <c r="P37" i="32"/>
  <c r="H36" i="32"/>
  <c r="F36" i="32"/>
  <c r="E36" i="32"/>
  <c r="H35" i="32"/>
  <c r="F35" i="32"/>
  <c r="E35" i="32"/>
  <c r="C35" i="32"/>
  <c r="B35" i="32"/>
  <c r="J34" i="32"/>
  <c r="J33" i="32"/>
  <c r="J32" i="32"/>
  <c r="H32" i="32"/>
  <c r="F32" i="32"/>
  <c r="E32" i="32"/>
  <c r="H31" i="32"/>
  <c r="F31" i="32"/>
  <c r="E31" i="32"/>
  <c r="C31" i="32"/>
  <c r="B31" i="32"/>
  <c r="L30" i="32"/>
  <c r="L29" i="32"/>
  <c r="H28" i="32"/>
  <c r="F28" i="32"/>
  <c r="E28" i="32"/>
  <c r="H27" i="32"/>
  <c r="F27" i="32"/>
  <c r="E27" i="32"/>
  <c r="C27" i="32"/>
  <c r="B27" i="32"/>
  <c r="J26" i="32"/>
  <c r="J24" i="32"/>
  <c r="H24" i="32"/>
  <c r="F24" i="32"/>
  <c r="E24" i="32"/>
  <c r="H23" i="32"/>
  <c r="F23" i="32"/>
  <c r="E23" i="32"/>
  <c r="J25" i="32" s="1"/>
  <c r="C23" i="32"/>
  <c r="B23" i="32"/>
  <c r="N22" i="32"/>
  <c r="N21" i="32"/>
  <c r="H20" i="32"/>
  <c r="F20" i="32"/>
  <c r="E20" i="32"/>
  <c r="H19" i="32"/>
  <c r="F19" i="32"/>
  <c r="E19" i="32"/>
  <c r="C19" i="32"/>
  <c r="B19" i="32"/>
  <c r="T16" i="32"/>
  <c r="J16" i="32"/>
  <c r="H16" i="32"/>
  <c r="F16" i="32"/>
  <c r="E16" i="32"/>
  <c r="J18" i="32" s="1"/>
  <c r="T15" i="32"/>
  <c r="H15" i="32"/>
  <c r="F15" i="32"/>
  <c r="E15" i="32"/>
  <c r="J17" i="32" s="1"/>
  <c r="C15" i="32"/>
  <c r="B15" i="32"/>
  <c r="T14" i="32"/>
  <c r="L14" i="32"/>
  <c r="T13" i="32"/>
  <c r="L13" i="32"/>
  <c r="T12" i="32"/>
  <c r="H12" i="32"/>
  <c r="F12" i="32"/>
  <c r="E12" i="32"/>
  <c r="T11" i="32"/>
  <c r="H11" i="32"/>
  <c r="F11" i="32"/>
  <c r="E11" i="32"/>
  <c r="C11" i="32"/>
  <c r="B11" i="32"/>
  <c r="T10" i="32"/>
  <c r="T9" i="32"/>
  <c r="J9" i="32"/>
  <c r="T8" i="32"/>
  <c r="J8" i="32"/>
  <c r="H8" i="32"/>
  <c r="F8" i="32"/>
  <c r="E8" i="32"/>
  <c r="J10" i="32" s="1"/>
  <c r="T7" i="32"/>
  <c r="H7" i="32"/>
  <c r="F7" i="32"/>
  <c r="E7" i="32"/>
  <c r="C7" i="32"/>
  <c r="B7" i="32"/>
  <c r="C5" i="32"/>
  <c r="Q4" i="32"/>
  <c r="N79" i="32" s="1"/>
  <c r="N154" i="32" s="1"/>
  <c r="L4" i="32"/>
  <c r="J4" i="32"/>
  <c r="F4" i="32"/>
  <c r="A4" i="32"/>
  <c r="Q47" i="31"/>
  <c r="E46" i="31" s="1"/>
  <c r="P37" i="31"/>
  <c r="H36" i="31"/>
  <c r="F36" i="31"/>
  <c r="E36" i="31"/>
  <c r="H35" i="31"/>
  <c r="F35" i="31"/>
  <c r="E35" i="31"/>
  <c r="C35" i="31"/>
  <c r="B35" i="31"/>
  <c r="J34" i="31"/>
  <c r="J33" i="31"/>
  <c r="J32" i="31"/>
  <c r="H32" i="31"/>
  <c r="F32" i="31"/>
  <c r="E32" i="31"/>
  <c r="H31" i="31"/>
  <c r="F31" i="31"/>
  <c r="E31" i="31"/>
  <c r="C31" i="31"/>
  <c r="B31" i="31"/>
  <c r="L30" i="31"/>
  <c r="L29" i="31"/>
  <c r="H28" i="31"/>
  <c r="F28" i="31"/>
  <c r="E28" i="31"/>
  <c r="H27" i="31"/>
  <c r="F27" i="31"/>
  <c r="E27" i="31"/>
  <c r="C27" i="31"/>
  <c r="B27" i="31"/>
  <c r="J26" i="31"/>
  <c r="J25" i="31"/>
  <c r="J24" i="31"/>
  <c r="H24" i="31"/>
  <c r="F24" i="31"/>
  <c r="E24" i="31"/>
  <c r="H23" i="31"/>
  <c r="F23" i="31"/>
  <c r="E23" i="31"/>
  <c r="C23" i="31"/>
  <c r="B23" i="31"/>
  <c r="N22" i="31"/>
  <c r="N21" i="31"/>
  <c r="H20" i="31"/>
  <c r="F20" i="31"/>
  <c r="E20" i="31"/>
  <c r="H19" i="31"/>
  <c r="F19" i="31"/>
  <c r="E19" i="31"/>
  <c r="C19" i="31"/>
  <c r="B19" i="31"/>
  <c r="J18" i="31"/>
  <c r="J17" i="31"/>
  <c r="T16" i="31"/>
  <c r="J16" i="31"/>
  <c r="H16" i="31"/>
  <c r="F16" i="31"/>
  <c r="E16" i="31"/>
  <c r="T15" i="31"/>
  <c r="H15" i="31"/>
  <c r="F15" i="31"/>
  <c r="E15" i="31"/>
  <c r="C15" i="31"/>
  <c r="B15" i="31"/>
  <c r="T14" i="31"/>
  <c r="L14" i="31"/>
  <c r="T13" i="31"/>
  <c r="L13" i="31"/>
  <c r="T12" i="31"/>
  <c r="H12" i="31"/>
  <c r="F12" i="31"/>
  <c r="E12" i="31"/>
  <c r="T11" i="31"/>
  <c r="H11" i="31"/>
  <c r="F11" i="31"/>
  <c r="E11" i="31"/>
  <c r="C11" i="31"/>
  <c r="B11" i="31"/>
  <c r="T10" i="31"/>
  <c r="J10" i="31"/>
  <c r="T9" i="31"/>
  <c r="J9" i="31"/>
  <c r="T8" i="31"/>
  <c r="J8" i="31"/>
  <c r="H8" i="31"/>
  <c r="F8" i="31"/>
  <c r="E8" i="31"/>
  <c r="T7" i="31"/>
  <c r="H7" i="31"/>
  <c r="F7" i="31"/>
  <c r="E7" i="31"/>
  <c r="C7" i="31"/>
  <c r="B7" i="31"/>
  <c r="C5" i="31"/>
  <c r="Q4" i="31"/>
  <c r="N47" i="31" s="1"/>
  <c r="J4" i="31"/>
  <c r="F4" i="31"/>
  <c r="A4" i="31"/>
  <c r="A1" i="31"/>
  <c r="Q79" i="30"/>
  <c r="E78" i="30" s="1"/>
  <c r="N79" i="30"/>
  <c r="H68" i="30"/>
  <c r="F68" i="30"/>
  <c r="E68" i="30"/>
  <c r="J66" i="30" s="1"/>
  <c r="H67" i="30"/>
  <c r="F67" i="30"/>
  <c r="E67" i="30"/>
  <c r="C67" i="30"/>
  <c r="B67" i="30"/>
  <c r="J65" i="30"/>
  <c r="J64" i="30"/>
  <c r="H64" i="30"/>
  <c r="F64" i="30"/>
  <c r="E64" i="30"/>
  <c r="H63" i="30"/>
  <c r="F63" i="30"/>
  <c r="E63" i="30"/>
  <c r="C63" i="30"/>
  <c r="B63" i="30"/>
  <c r="L62" i="30"/>
  <c r="L61" i="30"/>
  <c r="H60" i="30"/>
  <c r="F60" i="30"/>
  <c r="E60" i="30"/>
  <c r="H59" i="30"/>
  <c r="F59" i="30"/>
  <c r="E59" i="30"/>
  <c r="C59" i="30"/>
  <c r="B59" i="30"/>
  <c r="J58" i="30"/>
  <c r="J57" i="30"/>
  <c r="J56" i="30"/>
  <c r="H56" i="30"/>
  <c r="F56" i="30"/>
  <c r="E56" i="30"/>
  <c r="H55" i="30"/>
  <c r="F55" i="30"/>
  <c r="E55" i="30"/>
  <c r="C55" i="30"/>
  <c r="B55" i="30"/>
  <c r="N54" i="30"/>
  <c r="N53" i="30"/>
  <c r="H52" i="30"/>
  <c r="F52" i="30"/>
  <c r="E52" i="30"/>
  <c r="H51" i="30"/>
  <c r="F51" i="30"/>
  <c r="E51" i="30"/>
  <c r="C51" i="30"/>
  <c r="B51" i="30"/>
  <c r="J50" i="30"/>
  <c r="J49" i="30"/>
  <c r="J48" i="30"/>
  <c r="H48" i="30"/>
  <c r="F48" i="30"/>
  <c r="E48" i="30"/>
  <c r="H47" i="30"/>
  <c r="F47" i="30"/>
  <c r="E47" i="30"/>
  <c r="C47" i="30"/>
  <c r="B47" i="30"/>
  <c r="L46" i="30"/>
  <c r="L45" i="30"/>
  <c r="H44" i="30"/>
  <c r="F44" i="30"/>
  <c r="E44" i="30"/>
  <c r="H43" i="30"/>
  <c r="F43" i="30"/>
  <c r="E43" i="30"/>
  <c r="C43" i="30"/>
  <c r="B43" i="30"/>
  <c r="J42" i="30"/>
  <c r="J41" i="30"/>
  <c r="J40" i="30"/>
  <c r="H40" i="30"/>
  <c r="F40" i="30"/>
  <c r="E40" i="30"/>
  <c r="H39" i="30"/>
  <c r="F39" i="30"/>
  <c r="E39" i="30"/>
  <c r="C39" i="30"/>
  <c r="B39" i="30"/>
  <c r="P38" i="30"/>
  <c r="P37" i="30"/>
  <c r="H36" i="30"/>
  <c r="F36" i="30"/>
  <c r="E36" i="30"/>
  <c r="H35" i="30"/>
  <c r="F35" i="30"/>
  <c r="E35" i="30"/>
  <c r="C35" i="30"/>
  <c r="B35" i="30"/>
  <c r="J34" i="30"/>
  <c r="J33" i="30"/>
  <c r="J32" i="30"/>
  <c r="H32" i="30"/>
  <c r="F32" i="30"/>
  <c r="E32" i="30"/>
  <c r="H31" i="30"/>
  <c r="F31" i="30"/>
  <c r="E31" i="30"/>
  <c r="C31" i="30"/>
  <c r="B31" i="30"/>
  <c r="L30" i="30"/>
  <c r="L29" i="30"/>
  <c r="H28" i="30"/>
  <c r="F28" i="30"/>
  <c r="E28" i="30"/>
  <c r="H27" i="30"/>
  <c r="F27" i="30"/>
  <c r="E27" i="30"/>
  <c r="C27" i="30"/>
  <c r="B27" i="30"/>
  <c r="J26" i="30"/>
  <c r="J25" i="30"/>
  <c r="J24" i="30"/>
  <c r="H24" i="30"/>
  <c r="F24" i="30"/>
  <c r="E24" i="30"/>
  <c r="H23" i="30"/>
  <c r="F23" i="30"/>
  <c r="E23" i="30"/>
  <c r="C23" i="30"/>
  <c r="B23" i="30"/>
  <c r="N22" i="30"/>
  <c r="N21" i="30"/>
  <c r="H20" i="30"/>
  <c r="F20" i="30"/>
  <c r="E20" i="30"/>
  <c r="H19" i="30"/>
  <c r="F19" i="30"/>
  <c r="E19" i="30"/>
  <c r="C19" i="30"/>
  <c r="B19" i="30"/>
  <c r="J18" i="30"/>
  <c r="J17" i="30"/>
  <c r="T16" i="30"/>
  <c r="J16" i="30"/>
  <c r="H16" i="30"/>
  <c r="F16" i="30"/>
  <c r="E16" i="30"/>
  <c r="T15" i="30"/>
  <c r="H15" i="30"/>
  <c r="F15" i="30"/>
  <c r="E15" i="30"/>
  <c r="C15" i="30"/>
  <c r="B15" i="30"/>
  <c r="T14" i="30"/>
  <c r="L14" i="30"/>
  <c r="T13" i="30"/>
  <c r="L13" i="30"/>
  <c r="T12" i="30"/>
  <c r="H12" i="30"/>
  <c r="F12" i="30"/>
  <c r="E12" i="30"/>
  <c r="T11" i="30"/>
  <c r="H11" i="30"/>
  <c r="F11" i="30"/>
  <c r="E11" i="30"/>
  <c r="C11" i="30"/>
  <c r="B11" i="30"/>
  <c r="T10" i="30"/>
  <c r="J10" i="30"/>
  <c r="T9" i="30"/>
  <c r="T8" i="30"/>
  <c r="J8" i="30"/>
  <c r="H8" i="30"/>
  <c r="F8" i="30"/>
  <c r="E8" i="30"/>
  <c r="T7" i="30"/>
  <c r="H7" i="30"/>
  <c r="F7" i="30"/>
  <c r="E7" i="30"/>
  <c r="J9" i="30" s="1"/>
  <c r="C7" i="30"/>
  <c r="B7" i="30"/>
  <c r="C5" i="30"/>
  <c r="Q4" i="30"/>
  <c r="L4" i="30"/>
  <c r="J4" i="30"/>
  <c r="F4" i="30"/>
  <c r="A4" i="30"/>
  <c r="A1" i="30"/>
  <c r="Q79" i="29"/>
  <c r="E79" i="29" s="1"/>
  <c r="E78" i="29"/>
  <c r="E77" i="29"/>
  <c r="E74" i="29"/>
  <c r="E73" i="29"/>
  <c r="H68" i="29"/>
  <c r="F68" i="29"/>
  <c r="E68" i="29"/>
  <c r="J66" i="29" s="1"/>
  <c r="H67" i="29"/>
  <c r="F67" i="29"/>
  <c r="E67" i="29"/>
  <c r="C67" i="29"/>
  <c r="B67" i="29"/>
  <c r="J65" i="29"/>
  <c r="J64" i="29"/>
  <c r="H64" i="29"/>
  <c r="F64" i="29"/>
  <c r="E64" i="29"/>
  <c r="H63" i="29"/>
  <c r="F63" i="29"/>
  <c r="E63" i="29"/>
  <c r="C63" i="29"/>
  <c r="B63" i="29"/>
  <c r="L62" i="29"/>
  <c r="L61" i="29"/>
  <c r="H60" i="29"/>
  <c r="F60" i="29"/>
  <c r="E60" i="29"/>
  <c r="H59" i="29"/>
  <c r="F59" i="29"/>
  <c r="E59" i="29"/>
  <c r="C59" i="29"/>
  <c r="B59" i="29"/>
  <c r="J58" i="29"/>
  <c r="J57" i="29"/>
  <c r="J56" i="29"/>
  <c r="H56" i="29"/>
  <c r="F56" i="29"/>
  <c r="E56" i="29"/>
  <c r="H55" i="29"/>
  <c r="F55" i="29"/>
  <c r="E55" i="29"/>
  <c r="C55" i="29"/>
  <c r="B55" i="29"/>
  <c r="N54" i="29"/>
  <c r="N53" i="29"/>
  <c r="H52" i="29"/>
  <c r="F52" i="29"/>
  <c r="E52" i="29"/>
  <c r="H51" i="29"/>
  <c r="F51" i="29"/>
  <c r="E51" i="29"/>
  <c r="C51" i="29"/>
  <c r="B51" i="29"/>
  <c r="J50" i="29"/>
  <c r="J49" i="29"/>
  <c r="J48" i="29"/>
  <c r="H48" i="29"/>
  <c r="F48" i="29"/>
  <c r="E48" i="29"/>
  <c r="H47" i="29"/>
  <c r="F47" i="29"/>
  <c r="E47" i="29"/>
  <c r="C47" i="29"/>
  <c r="B47" i="29"/>
  <c r="L46" i="29"/>
  <c r="L45" i="29"/>
  <c r="H44" i="29"/>
  <c r="F44" i="29"/>
  <c r="E44" i="29"/>
  <c r="H43" i="29"/>
  <c r="F43" i="29"/>
  <c r="E43" i="29"/>
  <c r="C43" i="29"/>
  <c r="B43" i="29"/>
  <c r="J42" i="29"/>
  <c r="J41" i="29"/>
  <c r="J40" i="29"/>
  <c r="H40" i="29"/>
  <c r="F40" i="29"/>
  <c r="E40" i="29"/>
  <c r="H39" i="29"/>
  <c r="F39" i="29"/>
  <c r="E39" i="29"/>
  <c r="C39" i="29"/>
  <c r="B39" i="29"/>
  <c r="P38" i="29"/>
  <c r="P37" i="29"/>
  <c r="H36" i="29"/>
  <c r="F36" i="29"/>
  <c r="E36" i="29"/>
  <c r="H35" i="29"/>
  <c r="F35" i="29"/>
  <c r="E35" i="29"/>
  <c r="C35" i="29"/>
  <c r="B35" i="29"/>
  <c r="J34" i="29"/>
  <c r="J33" i="29"/>
  <c r="J32" i="29"/>
  <c r="H32" i="29"/>
  <c r="F32" i="29"/>
  <c r="E32" i="29"/>
  <c r="H31" i="29"/>
  <c r="F31" i="29"/>
  <c r="E31" i="29"/>
  <c r="C31" i="29"/>
  <c r="B31" i="29"/>
  <c r="L30" i="29"/>
  <c r="L29" i="29"/>
  <c r="H28" i="29"/>
  <c r="F28" i="29"/>
  <c r="E28" i="29"/>
  <c r="H27" i="29"/>
  <c r="F27" i="29"/>
  <c r="E27" i="29"/>
  <c r="C27" i="29"/>
  <c r="B27" i="29"/>
  <c r="J26" i="29"/>
  <c r="J24" i="29"/>
  <c r="H24" i="29"/>
  <c r="F24" i="29"/>
  <c r="E24" i="29"/>
  <c r="H23" i="29"/>
  <c r="F23" i="29"/>
  <c r="E23" i="29"/>
  <c r="J25" i="29" s="1"/>
  <c r="C23" i="29"/>
  <c r="B23" i="29"/>
  <c r="N22" i="29"/>
  <c r="N21" i="29"/>
  <c r="H20" i="29"/>
  <c r="F20" i="29"/>
  <c r="E20" i="29"/>
  <c r="H19" i="29"/>
  <c r="F19" i="29"/>
  <c r="E19" i="29"/>
  <c r="C19" i="29"/>
  <c r="B19" i="29"/>
  <c r="T16" i="29"/>
  <c r="J16" i="29"/>
  <c r="H16" i="29"/>
  <c r="F16" i="29"/>
  <c r="E16" i="29"/>
  <c r="J18" i="29" s="1"/>
  <c r="T15" i="29"/>
  <c r="H15" i="29"/>
  <c r="F15" i="29"/>
  <c r="E15" i="29"/>
  <c r="J17" i="29" s="1"/>
  <c r="C15" i="29"/>
  <c r="B15" i="29"/>
  <c r="T14" i="29"/>
  <c r="L14" i="29"/>
  <c r="T13" i="29"/>
  <c r="L13" i="29"/>
  <c r="T12" i="29"/>
  <c r="H12" i="29"/>
  <c r="F12" i="29"/>
  <c r="E12" i="29"/>
  <c r="T11" i="29"/>
  <c r="H11" i="29"/>
  <c r="F11" i="29"/>
  <c r="E11" i="29"/>
  <c r="C11" i="29"/>
  <c r="B11" i="29"/>
  <c r="T10" i="29"/>
  <c r="T9" i="29"/>
  <c r="T8" i="29"/>
  <c r="J8" i="29"/>
  <c r="H8" i="29"/>
  <c r="F8" i="29"/>
  <c r="E8" i="29"/>
  <c r="J10" i="29" s="1"/>
  <c r="T7" i="29"/>
  <c r="H7" i="29"/>
  <c r="F7" i="29"/>
  <c r="E7" i="29"/>
  <c r="J9" i="29" s="1"/>
  <c r="C7" i="29"/>
  <c r="B7" i="29"/>
  <c r="C5" i="29"/>
  <c r="Q4" i="29"/>
  <c r="N79" i="29" s="1"/>
  <c r="J4" i="29"/>
  <c r="F4" i="29"/>
  <c r="A4" i="29"/>
  <c r="A1" i="29"/>
  <c r="Q47" i="28"/>
  <c r="E46" i="28" s="1"/>
  <c r="E45" i="28"/>
  <c r="E41" i="28"/>
  <c r="P37" i="28"/>
  <c r="H36" i="28"/>
  <c r="F36" i="28"/>
  <c r="E36" i="28"/>
  <c r="H35" i="28"/>
  <c r="F35" i="28"/>
  <c r="E35" i="28"/>
  <c r="C35" i="28"/>
  <c r="B35" i="28"/>
  <c r="J34" i="28"/>
  <c r="J33" i="28"/>
  <c r="J32" i="28"/>
  <c r="H32" i="28"/>
  <c r="F32" i="28"/>
  <c r="E32" i="28"/>
  <c r="H31" i="28"/>
  <c r="F31" i="28"/>
  <c r="E31" i="28"/>
  <c r="C31" i="28"/>
  <c r="B31" i="28"/>
  <c r="L30" i="28"/>
  <c r="L29" i="28"/>
  <c r="H28" i="28"/>
  <c r="F28" i="28"/>
  <c r="E28" i="28"/>
  <c r="H27" i="28"/>
  <c r="F27" i="28"/>
  <c r="E27" i="28"/>
  <c r="C27" i="28"/>
  <c r="B27" i="28"/>
  <c r="J26" i="28"/>
  <c r="J25" i="28"/>
  <c r="J24" i="28"/>
  <c r="H24" i="28"/>
  <c r="F24" i="28"/>
  <c r="E24" i="28"/>
  <c r="H23" i="28"/>
  <c r="F23" i="28"/>
  <c r="E23" i="28"/>
  <c r="C23" i="28"/>
  <c r="B23" i="28"/>
  <c r="N22" i="28"/>
  <c r="N21" i="28"/>
  <c r="H20" i="28"/>
  <c r="F20" i="28"/>
  <c r="E20" i="28"/>
  <c r="H19" i="28"/>
  <c r="F19" i="28"/>
  <c r="E19" i="28"/>
  <c r="C19" i="28"/>
  <c r="B19" i="28"/>
  <c r="J18" i="28"/>
  <c r="J17" i="28"/>
  <c r="T16" i="28"/>
  <c r="J16" i="28"/>
  <c r="H16" i="28"/>
  <c r="F16" i="28"/>
  <c r="E16" i="28"/>
  <c r="T15" i="28"/>
  <c r="H15" i="28"/>
  <c r="F15" i="28"/>
  <c r="E15" i="28"/>
  <c r="C15" i="28"/>
  <c r="B15" i="28"/>
  <c r="T14" i="28"/>
  <c r="L14" i="28"/>
  <c r="T13" i="28"/>
  <c r="L13" i="28"/>
  <c r="T12" i="28"/>
  <c r="H12" i="28"/>
  <c r="F12" i="28"/>
  <c r="E12" i="28"/>
  <c r="T11" i="28"/>
  <c r="H11" i="28"/>
  <c r="F11" i="28"/>
  <c r="E11" i="28"/>
  <c r="C11" i="28"/>
  <c r="B11" i="28"/>
  <c r="T10" i="28"/>
  <c r="T9" i="28"/>
  <c r="T8" i="28"/>
  <c r="J8" i="28"/>
  <c r="H8" i="28"/>
  <c r="F8" i="28"/>
  <c r="E8" i="28"/>
  <c r="J10" i="28" s="1"/>
  <c r="T7" i="28"/>
  <c r="H7" i="28"/>
  <c r="F7" i="28"/>
  <c r="E7" i="28"/>
  <c r="J9" i="28" s="1"/>
  <c r="C7" i="28"/>
  <c r="B7" i="28"/>
  <c r="C5" i="28"/>
  <c r="Q4" i="28"/>
  <c r="N47" i="28" s="1"/>
  <c r="L4" i="28"/>
  <c r="J4" i="28"/>
  <c r="F4" i="28"/>
  <c r="A4" i="28"/>
  <c r="A1" i="28"/>
  <c r="Q79" i="27"/>
  <c r="E78" i="27" s="1"/>
  <c r="E77" i="27"/>
  <c r="E73" i="27"/>
  <c r="H68" i="27"/>
  <c r="F68" i="27"/>
  <c r="E68" i="27"/>
  <c r="J66" i="27" s="1"/>
  <c r="H67" i="27"/>
  <c r="F67" i="27"/>
  <c r="E67" i="27"/>
  <c r="C67" i="27"/>
  <c r="B67" i="27"/>
  <c r="J65" i="27"/>
  <c r="J64" i="27"/>
  <c r="H64" i="27"/>
  <c r="F64" i="27"/>
  <c r="E64" i="27"/>
  <c r="H63" i="27"/>
  <c r="F63" i="27"/>
  <c r="E63" i="27"/>
  <c r="C63" i="27"/>
  <c r="B63" i="27"/>
  <c r="L62" i="27"/>
  <c r="L61" i="27"/>
  <c r="H60" i="27"/>
  <c r="F60" i="27"/>
  <c r="E60" i="27"/>
  <c r="H59" i="27"/>
  <c r="F59" i="27"/>
  <c r="E59" i="27"/>
  <c r="C59" i="27"/>
  <c r="B59" i="27"/>
  <c r="J58" i="27"/>
  <c r="J57" i="27"/>
  <c r="J56" i="27"/>
  <c r="H56" i="27"/>
  <c r="F56" i="27"/>
  <c r="E56" i="27"/>
  <c r="H55" i="27"/>
  <c r="F55" i="27"/>
  <c r="E55" i="27"/>
  <c r="C55" i="27"/>
  <c r="B55" i="27"/>
  <c r="N54" i="27"/>
  <c r="N53" i="27"/>
  <c r="H52" i="27"/>
  <c r="F52" i="27"/>
  <c r="E52" i="27"/>
  <c r="H51" i="27"/>
  <c r="F51" i="27"/>
  <c r="E51" i="27"/>
  <c r="C51" i="27"/>
  <c r="B51" i="27"/>
  <c r="J50" i="27"/>
  <c r="J49" i="27"/>
  <c r="J48" i="27"/>
  <c r="H48" i="27"/>
  <c r="F48" i="27"/>
  <c r="E48" i="27"/>
  <c r="H47" i="27"/>
  <c r="F47" i="27"/>
  <c r="E47" i="27"/>
  <c r="C47" i="27"/>
  <c r="B47" i="27"/>
  <c r="L46" i="27"/>
  <c r="L45" i="27"/>
  <c r="H44" i="27"/>
  <c r="F44" i="27"/>
  <c r="E44" i="27"/>
  <c r="H43" i="27"/>
  <c r="F43" i="27"/>
  <c r="E43" i="27"/>
  <c r="C43" i="27"/>
  <c r="B43" i="27"/>
  <c r="J42" i="27"/>
  <c r="J41" i="27"/>
  <c r="J40" i="27"/>
  <c r="H40" i="27"/>
  <c r="F40" i="27"/>
  <c r="E40" i="27"/>
  <c r="H39" i="27"/>
  <c r="F39" i="27"/>
  <c r="E39" i="27"/>
  <c r="C39" i="27"/>
  <c r="B39" i="27"/>
  <c r="P38" i="27"/>
  <c r="P37" i="27"/>
  <c r="H36" i="27"/>
  <c r="F36" i="27"/>
  <c r="E36" i="27"/>
  <c r="H35" i="27"/>
  <c r="F35" i="27"/>
  <c r="E35" i="27"/>
  <c r="C35" i="27"/>
  <c r="B35" i="27"/>
  <c r="J34" i="27"/>
  <c r="J33" i="27"/>
  <c r="J32" i="27"/>
  <c r="H32" i="27"/>
  <c r="F32" i="27"/>
  <c r="E32" i="27"/>
  <c r="H31" i="27"/>
  <c r="F31" i="27"/>
  <c r="E31" i="27"/>
  <c r="C31" i="27"/>
  <c r="B31" i="27"/>
  <c r="L30" i="27"/>
  <c r="L29" i="27"/>
  <c r="H28" i="27"/>
  <c r="F28" i="27"/>
  <c r="E28" i="27"/>
  <c r="H27" i="27"/>
  <c r="F27" i="27"/>
  <c r="E27" i="27"/>
  <c r="C27" i="27"/>
  <c r="B27" i="27"/>
  <c r="J24" i="27"/>
  <c r="H24" i="27"/>
  <c r="F24" i="27"/>
  <c r="E24" i="27"/>
  <c r="J26" i="27" s="1"/>
  <c r="H23" i="27"/>
  <c r="F23" i="27"/>
  <c r="E23" i="27"/>
  <c r="J25" i="27" s="1"/>
  <c r="C23" i="27"/>
  <c r="B23" i="27"/>
  <c r="N22" i="27"/>
  <c r="N21" i="27"/>
  <c r="H20" i="27"/>
  <c r="F20" i="27"/>
  <c r="E20" i="27"/>
  <c r="H19" i="27"/>
  <c r="F19" i="27"/>
  <c r="E19" i="27"/>
  <c r="C19" i="27"/>
  <c r="B19" i="27"/>
  <c r="J18" i="27"/>
  <c r="T16" i="27"/>
  <c r="J16" i="27"/>
  <c r="H16" i="27"/>
  <c r="F16" i="27"/>
  <c r="E16" i="27"/>
  <c r="T15" i="27"/>
  <c r="H15" i="27"/>
  <c r="F15" i="27"/>
  <c r="E15" i="27"/>
  <c r="J17" i="27" s="1"/>
  <c r="C15" i="27"/>
  <c r="B15" i="27"/>
  <c r="T14" i="27"/>
  <c r="L14" i="27"/>
  <c r="T13" i="27"/>
  <c r="L13" i="27"/>
  <c r="T12" i="27"/>
  <c r="H12" i="27"/>
  <c r="F12" i="27"/>
  <c r="E12" i="27"/>
  <c r="T11" i="27"/>
  <c r="H11" i="27"/>
  <c r="F11" i="27"/>
  <c r="E11" i="27"/>
  <c r="C11" i="27"/>
  <c r="B11" i="27"/>
  <c r="T10" i="27"/>
  <c r="J10" i="27"/>
  <c r="T9" i="27"/>
  <c r="J9" i="27"/>
  <c r="T8" i="27"/>
  <c r="J8" i="27"/>
  <c r="H8" i="27"/>
  <c r="F8" i="27"/>
  <c r="E8" i="27"/>
  <c r="T7" i="27"/>
  <c r="H7" i="27"/>
  <c r="F7" i="27"/>
  <c r="E7" i="27"/>
  <c r="C7" i="27"/>
  <c r="B7" i="27"/>
  <c r="C5" i="27"/>
  <c r="Q4" i="27"/>
  <c r="N79" i="27" s="1"/>
  <c r="L4" i="27"/>
  <c r="J4" i="27"/>
  <c r="F4" i="27"/>
  <c r="A4" i="27"/>
  <c r="A1" i="27"/>
  <c r="Q31" i="26"/>
  <c r="E30" i="26" s="1"/>
  <c r="E31" i="26"/>
  <c r="E29" i="26"/>
  <c r="E28" i="26"/>
  <c r="E27" i="26"/>
  <c r="E25" i="26"/>
  <c r="E24" i="26"/>
  <c r="N21" i="26"/>
  <c r="H20" i="26"/>
  <c r="F20" i="26"/>
  <c r="E20" i="26"/>
  <c r="H19" i="26"/>
  <c r="F19" i="26"/>
  <c r="E19" i="26"/>
  <c r="C19" i="26"/>
  <c r="B19" i="26"/>
  <c r="J18" i="26"/>
  <c r="J17" i="26"/>
  <c r="T16" i="26"/>
  <c r="J16" i="26"/>
  <c r="H16" i="26"/>
  <c r="F16" i="26"/>
  <c r="E16" i="26"/>
  <c r="T15" i="26"/>
  <c r="H15" i="26"/>
  <c r="F15" i="26"/>
  <c r="E15" i="26"/>
  <c r="C15" i="26"/>
  <c r="B15" i="26"/>
  <c r="T14" i="26"/>
  <c r="L14" i="26"/>
  <c r="T13" i="26"/>
  <c r="L13" i="26"/>
  <c r="T12" i="26"/>
  <c r="H12" i="26"/>
  <c r="F12" i="26"/>
  <c r="E12" i="26"/>
  <c r="T11" i="26"/>
  <c r="H11" i="26"/>
  <c r="F11" i="26"/>
  <c r="E11" i="26"/>
  <c r="C11" i="26"/>
  <c r="B11" i="26"/>
  <c r="T10" i="26"/>
  <c r="J10" i="26"/>
  <c r="T9" i="26"/>
  <c r="J9" i="26"/>
  <c r="T8" i="26"/>
  <c r="J8" i="26"/>
  <c r="H8" i="26"/>
  <c r="F8" i="26"/>
  <c r="E8" i="26"/>
  <c r="T7" i="26"/>
  <c r="H7" i="26"/>
  <c r="F7" i="26"/>
  <c r="E7" i="26"/>
  <c r="C7" i="26"/>
  <c r="B7" i="26"/>
  <c r="C5" i="26"/>
  <c r="Q4" i="26"/>
  <c r="N31" i="26" s="1"/>
  <c r="J4" i="26"/>
  <c r="F4" i="26"/>
  <c r="A4" i="26"/>
  <c r="A1" i="26"/>
  <c r="Q48" i="25"/>
  <c r="E47" i="25" s="1"/>
  <c r="E46" i="25"/>
  <c r="E42" i="25"/>
  <c r="P38" i="25"/>
  <c r="P37" i="25"/>
  <c r="H36" i="25"/>
  <c r="F36" i="25"/>
  <c r="E36" i="25"/>
  <c r="H35" i="25"/>
  <c r="F35" i="25"/>
  <c r="E35" i="25"/>
  <c r="C35" i="25"/>
  <c r="B35" i="25"/>
  <c r="J34" i="25"/>
  <c r="J33" i="25"/>
  <c r="J32" i="25"/>
  <c r="H32" i="25"/>
  <c r="F32" i="25"/>
  <c r="E32" i="25"/>
  <c r="H31" i="25"/>
  <c r="F31" i="25"/>
  <c r="E31" i="25"/>
  <c r="C31" i="25"/>
  <c r="B31" i="25"/>
  <c r="L30" i="25"/>
  <c r="L29" i="25"/>
  <c r="H28" i="25"/>
  <c r="F28" i="25"/>
  <c r="E28" i="25"/>
  <c r="H27" i="25"/>
  <c r="F27" i="25"/>
  <c r="E27" i="25"/>
  <c r="C27" i="25"/>
  <c r="B27" i="25"/>
  <c r="J26" i="25"/>
  <c r="J25" i="25"/>
  <c r="J24" i="25"/>
  <c r="H24" i="25"/>
  <c r="F24" i="25"/>
  <c r="E24" i="25"/>
  <c r="H23" i="25"/>
  <c r="F23" i="25"/>
  <c r="E23" i="25"/>
  <c r="C23" i="25"/>
  <c r="B23" i="25"/>
  <c r="N22" i="25"/>
  <c r="N21" i="25"/>
  <c r="H20" i="25"/>
  <c r="F20" i="25"/>
  <c r="E20" i="25"/>
  <c r="H19" i="25"/>
  <c r="F19" i="25"/>
  <c r="E19" i="25"/>
  <c r="C19" i="25"/>
  <c r="B19" i="25"/>
  <c r="T16" i="25"/>
  <c r="J16" i="25"/>
  <c r="H16" i="25"/>
  <c r="F16" i="25"/>
  <c r="E16" i="25"/>
  <c r="J18" i="25" s="1"/>
  <c r="T15" i="25"/>
  <c r="H15" i="25"/>
  <c r="F15" i="25"/>
  <c r="E15" i="25"/>
  <c r="J17" i="25" s="1"/>
  <c r="C15" i="25"/>
  <c r="B15" i="25"/>
  <c r="T14" i="25"/>
  <c r="L14" i="25"/>
  <c r="T13" i="25"/>
  <c r="L13" i="25"/>
  <c r="T12" i="25"/>
  <c r="H12" i="25"/>
  <c r="F12" i="25"/>
  <c r="E12" i="25"/>
  <c r="T11" i="25"/>
  <c r="H11" i="25"/>
  <c r="F11" i="25"/>
  <c r="E11" i="25"/>
  <c r="C11" i="25"/>
  <c r="B11" i="25"/>
  <c r="T10" i="25"/>
  <c r="T9" i="25"/>
  <c r="J9" i="25"/>
  <c r="T8" i="25"/>
  <c r="J8" i="25"/>
  <c r="H8" i="25"/>
  <c r="F8" i="25"/>
  <c r="E8" i="25"/>
  <c r="J10" i="25" s="1"/>
  <c r="T7" i="25"/>
  <c r="H7" i="25"/>
  <c r="F7" i="25"/>
  <c r="E7" i="25"/>
  <c r="C7" i="25"/>
  <c r="B7" i="25"/>
  <c r="C5" i="25"/>
  <c r="Q4" i="25"/>
  <c r="N48" i="25" s="1"/>
  <c r="L4" i="25"/>
  <c r="J4" i="25"/>
  <c r="F4" i="25"/>
  <c r="A4" i="25"/>
  <c r="A1" i="25"/>
  <c r="Q79" i="24"/>
  <c r="E74" i="24" s="1"/>
  <c r="H37" i="24"/>
  <c r="F37" i="24"/>
  <c r="E37" i="24"/>
  <c r="J36" i="24" s="1"/>
  <c r="C37" i="24"/>
  <c r="B37" i="24"/>
  <c r="H35" i="24"/>
  <c r="F35" i="24"/>
  <c r="E35" i="24"/>
  <c r="C35" i="24"/>
  <c r="B35" i="24"/>
  <c r="L34" i="24"/>
  <c r="H33" i="24"/>
  <c r="F33" i="24"/>
  <c r="E33" i="24"/>
  <c r="C33" i="24"/>
  <c r="B33" i="24"/>
  <c r="J32" i="24"/>
  <c r="H31" i="24"/>
  <c r="F31" i="24"/>
  <c r="E31" i="24"/>
  <c r="C31" i="24"/>
  <c r="B31" i="24"/>
  <c r="N30" i="24"/>
  <c r="H29" i="24"/>
  <c r="F29" i="24"/>
  <c r="E29" i="24"/>
  <c r="J28" i="24" s="1"/>
  <c r="C29" i="24"/>
  <c r="B29" i="24"/>
  <c r="H27" i="24"/>
  <c r="F27" i="24"/>
  <c r="E27" i="24"/>
  <c r="C27" i="24"/>
  <c r="B27" i="24"/>
  <c r="L26" i="24"/>
  <c r="H25" i="24"/>
  <c r="F25" i="24"/>
  <c r="E25" i="24"/>
  <c r="C25" i="24"/>
  <c r="B25" i="24"/>
  <c r="J24" i="24"/>
  <c r="H23" i="24"/>
  <c r="F23" i="24"/>
  <c r="E23" i="24"/>
  <c r="C23" i="24"/>
  <c r="B23" i="24"/>
  <c r="P22" i="24"/>
  <c r="H21" i="24"/>
  <c r="F21" i="24"/>
  <c r="E21" i="24"/>
  <c r="C21" i="24"/>
  <c r="B21" i="24"/>
  <c r="J20" i="24"/>
  <c r="H19" i="24"/>
  <c r="F19" i="24"/>
  <c r="E19" i="24"/>
  <c r="C19" i="24"/>
  <c r="B19" i="24"/>
  <c r="L18" i="24"/>
  <c r="H17" i="24"/>
  <c r="F17" i="24"/>
  <c r="E17" i="24"/>
  <c r="C17" i="24"/>
  <c r="B17" i="24"/>
  <c r="T16" i="24"/>
  <c r="T15" i="24"/>
  <c r="H15" i="24"/>
  <c r="F15" i="24"/>
  <c r="E15" i="24"/>
  <c r="J16" i="24" s="1"/>
  <c r="C15" i="24"/>
  <c r="B15" i="24"/>
  <c r="T14" i="24"/>
  <c r="N14" i="24"/>
  <c r="T13" i="24"/>
  <c r="H13" i="24"/>
  <c r="F13" i="24"/>
  <c r="E13" i="24"/>
  <c r="C13" i="24"/>
  <c r="B13" i="24"/>
  <c r="T12" i="24"/>
  <c r="J12" i="24"/>
  <c r="T11" i="24"/>
  <c r="H11" i="24"/>
  <c r="F11" i="24"/>
  <c r="E11" i="24"/>
  <c r="C11" i="24"/>
  <c r="B11" i="24"/>
  <c r="T10" i="24"/>
  <c r="L10" i="24"/>
  <c r="T9" i="24"/>
  <c r="H9" i="24"/>
  <c r="F9" i="24"/>
  <c r="E9" i="24"/>
  <c r="C9" i="24"/>
  <c r="B9" i="24"/>
  <c r="T8" i="24"/>
  <c r="T7" i="24"/>
  <c r="H7" i="24"/>
  <c r="F7" i="24"/>
  <c r="E7" i="24"/>
  <c r="J8" i="24" s="1"/>
  <c r="C7" i="24"/>
  <c r="B7" i="24"/>
  <c r="Q4" i="24"/>
  <c r="N79" i="24" s="1"/>
  <c r="L4" i="24"/>
  <c r="J4" i="24"/>
  <c r="F4" i="24"/>
  <c r="A4" i="24"/>
  <c r="A1" i="24"/>
  <c r="Q79" i="23"/>
  <c r="E74" i="23" s="1"/>
  <c r="H37" i="23"/>
  <c r="F37" i="23"/>
  <c r="E37" i="23"/>
  <c r="J36" i="23" s="1"/>
  <c r="C37" i="23"/>
  <c r="B37" i="23"/>
  <c r="H35" i="23"/>
  <c r="F35" i="23"/>
  <c r="E35" i="23"/>
  <c r="C35" i="23"/>
  <c r="B35" i="23"/>
  <c r="L34" i="23"/>
  <c r="H33" i="23"/>
  <c r="F33" i="23"/>
  <c r="E33" i="23"/>
  <c r="C33" i="23"/>
  <c r="B33" i="23"/>
  <c r="J32" i="23"/>
  <c r="H31" i="23"/>
  <c r="F31" i="23"/>
  <c r="E31" i="23"/>
  <c r="C31" i="23"/>
  <c r="B31" i="23"/>
  <c r="N30" i="23"/>
  <c r="H29" i="23"/>
  <c r="F29" i="23"/>
  <c r="E29" i="23"/>
  <c r="J28" i="23" s="1"/>
  <c r="C29" i="23"/>
  <c r="B29" i="23"/>
  <c r="H27" i="23"/>
  <c r="F27" i="23"/>
  <c r="E27" i="23"/>
  <c r="C27" i="23"/>
  <c r="B27" i="23"/>
  <c r="L26" i="23"/>
  <c r="H25" i="23"/>
  <c r="F25" i="23"/>
  <c r="E25" i="23"/>
  <c r="J24" i="23" s="1"/>
  <c r="C25" i="23"/>
  <c r="B25" i="23"/>
  <c r="H23" i="23"/>
  <c r="F23" i="23"/>
  <c r="E23" i="23"/>
  <c r="C23" i="23"/>
  <c r="B23" i="23"/>
  <c r="P22" i="23"/>
  <c r="H21" i="23"/>
  <c r="F21" i="23"/>
  <c r="E21" i="23"/>
  <c r="C21" i="23"/>
  <c r="B21" i="23"/>
  <c r="J20" i="23"/>
  <c r="H19" i="23"/>
  <c r="F19" i="23"/>
  <c r="E19" i="23"/>
  <c r="C19" i="23"/>
  <c r="B19" i="23"/>
  <c r="L18" i="23"/>
  <c r="H17" i="23"/>
  <c r="F17" i="23"/>
  <c r="E17" i="23"/>
  <c r="C17" i="23"/>
  <c r="B17" i="23"/>
  <c r="T16" i="23"/>
  <c r="T15" i="23"/>
  <c r="H15" i="23"/>
  <c r="F15" i="23"/>
  <c r="E15" i="23"/>
  <c r="J16" i="23" s="1"/>
  <c r="C15" i="23"/>
  <c r="B15" i="23"/>
  <c r="T14" i="23"/>
  <c r="N14" i="23"/>
  <c r="T13" i="23"/>
  <c r="H13" i="23"/>
  <c r="F13" i="23"/>
  <c r="E13" i="23"/>
  <c r="C13" i="23"/>
  <c r="B13" i="23"/>
  <c r="T12" i="23"/>
  <c r="T11" i="23"/>
  <c r="H11" i="23"/>
  <c r="F11" i="23"/>
  <c r="E11" i="23"/>
  <c r="J12" i="23" s="1"/>
  <c r="C11" i="23"/>
  <c r="B11" i="23"/>
  <c r="T10" i="23"/>
  <c r="L10" i="23"/>
  <c r="T9" i="23"/>
  <c r="H9" i="23"/>
  <c r="F9" i="23"/>
  <c r="E9" i="23"/>
  <c r="C9" i="23"/>
  <c r="B9" i="23"/>
  <c r="T8" i="23"/>
  <c r="T7" i="23"/>
  <c r="H7" i="23"/>
  <c r="F7" i="23"/>
  <c r="E7" i="23"/>
  <c r="J8" i="23" s="1"/>
  <c r="C7" i="23"/>
  <c r="B7" i="23"/>
  <c r="Q4" i="23"/>
  <c r="N79" i="23" s="1"/>
  <c r="L4" i="23"/>
  <c r="J4" i="23"/>
  <c r="F4" i="23"/>
  <c r="A4" i="23"/>
  <c r="A1" i="23"/>
  <c r="Q63" i="22"/>
  <c r="E58" i="22" s="1"/>
  <c r="P22" i="22"/>
  <c r="H21" i="22"/>
  <c r="F21" i="22"/>
  <c r="E21" i="22"/>
  <c r="C21" i="22"/>
  <c r="B21" i="22"/>
  <c r="J20" i="22"/>
  <c r="H19" i="22"/>
  <c r="F19" i="22"/>
  <c r="E19" i="22"/>
  <c r="C19" i="22"/>
  <c r="B19" i="22"/>
  <c r="L18" i="22"/>
  <c r="H17" i="22"/>
  <c r="F17" i="22"/>
  <c r="E17" i="22"/>
  <c r="C17" i="22"/>
  <c r="B17" i="22"/>
  <c r="T16" i="22"/>
  <c r="J16" i="22"/>
  <c r="T15" i="22"/>
  <c r="H15" i="22"/>
  <c r="F15" i="22"/>
  <c r="E15" i="22"/>
  <c r="C15" i="22"/>
  <c r="B15" i="22"/>
  <c r="T14" i="22"/>
  <c r="N14" i="22"/>
  <c r="T13" i="22"/>
  <c r="H13" i="22"/>
  <c r="F13" i="22"/>
  <c r="E13" i="22"/>
  <c r="C13" i="22"/>
  <c r="B13" i="22"/>
  <c r="T12" i="22"/>
  <c r="J12" i="22"/>
  <c r="T11" i="22"/>
  <c r="H11" i="22"/>
  <c r="F11" i="22"/>
  <c r="E11" i="22"/>
  <c r="C11" i="22"/>
  <c r="B11" i="22"/>
  <c r="T10" i="22"/>
  <c r="L10" i="22"/>
  <c r="T9" i="22"/>
  <c r="H9" i="22"/>
  <c r="F9" i="22"/>
  <c r="E9" i="22"/>
  <c r="C9" i="22"/>
  <c r="B9" i="22"/>
  <c r="T8" i="22"/>
  <c r="T7" i="22"/>
  <c r="H7" i="22"/>
  <c r="F7" i="22"/>
  <c r="E7" i="22"/>
  <c r="J8" i="22" s="1"/>
  <c r="C7" i="22"/>
  <c r="B7" i="22"/>
  <c r="Q4" i="22"/>
  <c r="N63" i="22" s="1"/>
  <c r="L4" i="22"/>
  <c r="J4" i="22"/>
  <c r="F4" i="22"/>
  <c r="A4" i="22"/>
  <c r="A1" i="22"/>
  <c r="Q79" i="21"/>
  <c r="E74" i="21" s="1"/>
  <c r="H37" i="21"/>
  <c r="F37" i="21"/>
  <c r="E37" i="21"/>
  <c r="J36" i="21" s="1"/>
  <c r="C37" i="21"/>
  <c r="B37" i="21"/>
  <c r="H35" i="21"/>
  <c r="F35" i="21"/>
  <c r="E35" i="21"/>
  <c r="C35" i="21"/>
  <c r="B35" i="21"/>
  <c r="L34" i="21"/>
  <c r="H33" i="21"/>
  <c r="F33" i="21"/>
  <c r="E33" i="21"/>
  <c r="C33" i="21"/>
  <c r="B33" i="21"/>
  <c r="J32" i="21"/>
  <c r="H31" i="21"/>
  <c r="F31" i="21"/>
  <c r="E31" i="21"/>
  <c r="C31" i="21"/>
  <c r="B31" i="21"/>
  <c r="N30" i="21"/>
  <c r="H29" i="21"/>
  <c r="F29" i="21"/>
  <c r="E29" i="21"/>
  <c r="J28" i="21" s="1"/>
  <c r="C29" i="21"/>
  <c r="B29" i="21"/>
  <c r="H27" i="21"/>
  <c r="F27" i="21"/>
  <c r="E27" i="21"/>
  <c r="C27" i="21"/>
  <c r="B27" i="21"/>
  <c r="L26" i="21"/>
  <c r="H25" i="21"/>
  <c r="F25" i="21"/>
  <c r="E25" i="21"/>
  <c r="C25" i="21"/>
  <c r="B25" i="21"/>
  <c r="J24" i="21"/>
  <c r="H23" i="21"/>
  <c r="F23" i="21"/>
  <c r="E23" i="21"/>
  <c r="C23" i="21"/>
  <c r="B23" i="21"/>
  <c r="P22" i="21"/>
  <c r="H21" i="21"/>
  <c r="F21" i="21"/>
  <c r="E21" i="21"/>
  <c r="C21" i="21"/>
  <c r="B21" i="21"/>
  <c r="J20" i="21"/>
  <c r="H19" i="21"/>
  <c r="F19" i="21"/>
  <c r="E19" i="21"/>
  <c r="C19" i="21"/>
  <c r="B19" i="21"/>
  <c r="L18" i="21"/>
  <c r="H17" i="21"/>
  <c r="F17" i="21"/>
  <c r="E17" i="21"/>
  <c r="C17" i="21"/>
  <c r="B17" i="21"/>
  <c r="T16" i="21"/>
  <c r="T15" i="21"/>
  <c r="H15" i="21"/>
  <c r="F15" i="21"/>
  <c r="E15" i="21"/>
  <c r="J16" i="21" s="1"/>
  <c r="C15" i="21"/>
  <c r="B15" i="21"/>
  <c r="T14" i="21"/>
  <c r="N14" i="21"/>
  <c r="T13" i="21"/>
  <c r="H13" i="21"/>
  <c r="F13" i="21"/>
  <c r="E13" i="21"/>
  <c r="C13" i="21"/>
  <c r="B13" i="21"/>
  <c r="T12" i="21"/>
  <c r="J12" i="21"/>
  <c r="T11" i="21"/>
  <c r="H11" i="21"/>
  <c r="F11" i="21"/>
  <c r="E11" i="21"/>
  <c r="C11" i="21"/>
  <c r="B11" i="21"/>
  <c r="T10" i="21"/>
  <c r="L10" i="21"/>
  <c r="T9" i="21"/>
  <c r="H9" i="21"/>
  <c r="F9" i="21"/>
  <c r="E9" i="21"/>
  <c r="C9" i="21"/>
  <c r="B9" i="21"/>
  <c r="T8" i="21"/>
  <c r="T7" i="21"/>
  <c r="H7" i="21"/>
  <c r="F7" i="21"/>
  <c r="E7" i="21"/>
  <c r="J8" i="21" s="1"/>
  <c r="C7" i="21"/>
  <c r="B7" i="21"/>
  <c r="Q4" i="21"/>
  <c r="N79" i="21" s="1"/>
  <c r="L4" i="21"/>
  <c r="J4" i="21"/>
  <c r="F4" i="21"/>
  <c r="A4" i="21"/>
  <c r="A1" i="21"/>
  <c r="Q79" i="20"/>
  <c r="E74" i="20" s="1"/>
  <c r="H37" i="20"/>
  <c r="F37" i="20"/>
  <c r="E37" i="20"/>
  <c r="J36" i="20" s="1"/>
  <c r="C37" i="20"/>
  <c r="B37" i="20"/>
  <c r="H35" i="20"/>
  <c r="F35" i="20"/>
  <c r="E35" i="20"/>
  <c r="C35" i="20"/>
  <c r="B35" i="20"/>
  <c r="L34" i="20"/>
  <c r="H33" i="20"/>
  <c r="F33" i="20"/>
  <c r="E33" i="20"/>
  <c r="C33" i="20"/>
  <c r="B33" i="20"/>
  <c r="J32" i="20"/>
  <c r="H31" i="20"/>
  <c r="F31" i="20"/>
  <c r="E31" i="20"/>
  <c r="C31" i="20"/>
  <c r="B31" i="20"/>
  <c r="N30" i="20"/>
  <c r="H29" i="20"/>
  <c r="F29" i="20"/>
  <c r="E29" i="20"/>
  <c r="J28" i="20" s="1"/>
  <c r="C29" i="20"/>
  <c r="B29" i="20"/>
  <c r="H27" i="20"/>
  <c r="F27" i="20"/>
  <c r="E27" i="20"/>
  <c r="C27" i="20"/>
  <c r="B27" i="20"/>
  <c r="L26" i="20"/>
  <c r="H25" i="20"/>
  <c r="F25" i="20"/>
  <c r="E25" i="20"/>
  <c r="J24" i="20" s="1"/>
  <c r="C25" i="20"/>
  <c r="B25" i="20"/>
  <c r="H23" i="20"/>
  <c r="F23" i="20"/>
  <c r="E23" i="20"/>
  <c r="C23" i="20"/>
  <c r="B23" i="20"/>
  <c r="P22" i="20"/>
  <c r="H21" i="20"/>
  <c r="F21" i="20"/>
  <c r="E21" i="20"/>
  <c r="C21" i="20"/>
  <c r="B21" i="20"/>
  <c r="J20" i="20"/>
  <c r="H19" i="20"/>
  <c r="F19" i="20"/>
  <c r="E19" i="20"/>
  <c r="C19" i="20"/>
  <c r="B19" i="20"/>
  <c r="L18" i="20"/>
  <c r="H17" i="20"/>
  <c r="F17" i="20"/>
  <c r="E17" i="20"/>
  <c r="C17" i="20"/>
  <c r="B17" i="20"/>
  <c r="T16" i="20"/>
  <c r="T15" i="20"/>
  <c r="H15" i="20"/>
  <c r="F15" i="20"/>
  <c r="E15" i="20"/>
  <c r="J16" i="20" s="1"/>
  <c r="C15" i="20"/>
  <c r="B15" i="20"/>
  <c r="T14" i="20"/>
  <c r="N14" i="20"/>
  <c r="T13" i="20"/>
  <c r="H13" i="20"/>
  <c r="F13" i="20"/>
  <c r="E13" i="20"/>
  <c r="C13" i="20"/>
  <c r="B13" i="20"/>
  <c r="T12" i="20"/>
  <c r="T11" i="20"/>
  <c r="H11" i="20"/>
  <c r="F11" i="20"/>
  <c r="E11" i="20"/>
  <c r="J12" i="20" s="1"/>
  <c r="C11" i="20"/>
  <c r="B11" i="20"/>
  <c r="T10" i="20"/>
  <c r="L10" i="20"/>
  <c r="T9" i="20"/>
  <c r="H9" i="20"/>
  <c r="F9" i="20"/>
  <c r="E9" i="20"/>
  <c r="C9" i="20"/>
  <c r="B9" i="20"/>
  <c r="T8" i="20"/>
  <c r="T7" i="20"/>
  <c r="H7" i="20"/>
  <c r="F7" i="20"/>
  <c r="E7" i="20"/>
  <c r="J8" i="20" s="1"/>
  <c r="C7" i="20"/>
  <c r="B7" i="20"/>
  <c r="Q4" i="20"/>
  <c r="N79" i="20" s="1"/>
  <c r="L4" i="20"/>
  <c r="J4" i="20"/>
  <c r="F4" i="20"/>
  <c r="A4" i="20"/>
  <c r="A1" i="20"/>
  <c r="CH28" i="19"/>
  <c r="CG28" i="19"/>
  <c r="CF28" i="19"/>
  <c r="CD28" i="19"/>
  <c r="CC28" i="19"/>
  <c r="CE28" i="19" s="1"/>
  <c r="BZ28" i="19"/>
  <c r="BY28" i="19"/>
  <c r="CB28" i="19" s="1"/>
  <c r="CH21" i="19"/>
  <c r="CG21" i="19"/>
  <c r="CF21" i="19"/>
  <c r="CC21" i="19"/>
  <c r="CE21" i="19" s="1"/>
  <c r="BZ21" i="19"/>
  <c r="BY21" i="19"/>
  <c r="CB21" i="19" s="1"/>
  <c r="CG13" i="19"/>
  <c r="CF13" i="19"/>
  <c r="CD13" i="19"/>
  <c r="CC13" i="19"/>
  <c r="CB13" i="19"/>
  <c r="BZ13" i="19"/>
  <c r="BY13" i="19"/>
  <c r="CG29" i="19"/>
  <c r="CF29" i="19"/>
  <c r="CD29" i="19"/>
  <c r="CC29" i="19"/>
  <c r="BZ29" i="19"/>
  <c r="BY29" i="19"/>
  <c r="CB29" i="19" s="1"/>
  <c r="CG26" i="19"/>
  <c r="CF26" i="19"/>
  <c r="CD26" i="19"/>
  <c r="CC26" i="19"/>
  <c r="BZ26" i="19"/>
  <c r="BY26" i="19"/>
  <c r="CG18" i="19"/>
  <c r="CF18" i="19"/>
  <c r="CD18" i="19"/>
  <c r="CC18" i="19"/>
  <c r="CE18" i="19" s="1"/>
  <c r="BZ18" i="19"/>
  <c r="BY18" i="19"/>
  <c r="CG25" i="19"/>
  <c r="CF25" i="19"/>
  <c r="CD25" i="19"/>
  <c r="CC25" i="19"/>
  <c r="CE25" i="19" s="1"/>
  <c r="BZ25" i="19"/>
  <c r="BY25" i="19"/>
  <c r="CG12" i="19"/>
  <c r="CF12" i="19"/>
  <c r="CH12" i="19" s="1"/>
  <c r="CD12" i="19"/>
  <c r="CC12" i="19"/>
  <c r="BZ12" i="19"/>
  <c r="BY12" i="19"/>
  <c r="CG23" i="19"/>
  <c r="CF23" i="19"/>
  <c r="CD23" i="19"/>
  <c r="CC23" i="19"/>
  <c r="BZ23" i="19"/>
  <c r="BY23" i="19"/>
  <c r="CG30" i="19"/>
  <c r="CF30" i="19"/>
  <c r="CD30" i="19"/>
  <c r="CC30" i="19"/>
  <c r="BZ30" i="19"/>
  <c r="BY30" i="19"/>
  <c r="CB30" i="19" s="1"/>
  <c r="CG19" i="19"/>
  <c r="CF19" i="19"/>
  <c r="CD19" i="19"/>
  <c r="CC19" i="19"/>
  <c r="BZ19" i="19"/>
  <c r="BY19" i="19"/>
  <c r="CG11" i="19"/>
  <c r="CF11" i="19"/>
  <c r="CD11" i="19"/>
  <c r="CC11" i="19"/>
  <c r="BZ11" i="19"/>
  <c r="BY11" i="19"/>
  <c r="CG22" i="19"/>
  <c r="CF22" i="19"/>
  <c r="CD22" i="19"/>
  <c r="CC22" i="19"/>
  <c r="BZ22" i="19"/>
  <c r="BY22" i="19"/>
  <c r="CG17" i="19"/>
  <c r="CF17" i="19"/>
  <c r="CD17" i="19"/>
  <c r="CC17" i="19"/>
  <c r="BZ17" i="19"/>
  <c r="BY17" i="19"/>
  <c r="CG32" i="19"/>
  <c r="CF32" i="19"/>
  <c r="CD32" i="19"/>
  <c r="CC32" i="19"/>
  <c r="BZ32" i="19"/>
  <c r="BY32" i="19"/>
  <c r="CG15" i="19"/>
  <c r="CF15" i="19"/>
  <c r="CD15" i="19"/>
  <c r="CC15" i="19"/>
  <c r="BZ15" i="19"/>
  <c r="BY15" i="19"/>
  <c r="CG31" i="19"/>
  <c r="CF31" i="19"/>
  <c r="CD31" i="19"/>
  <c r="CC31" i="19"/>
  <c r="BZ31" i="19"/>
  <c r="BY31" i="19"/>
  <c r="CG24" i="19"/>
  <c r="CF24" i="19"/>
  <c r="CD24" i="19"/>
  <c r="CC24" i="19"/>
  <c r="BZ24" i="19"/>
  <c r="BY24" i="19"/>
  <c r="CG14" i="19"/>
  <c r="CF14" i="19"/>
  <c r="CH14" i="19" s="1"/>
  <c r="CD14" i="19"/>
  <c r="CC14" i="19"/>
  <c r="BZ14" i="19"/>
  <c r="BY14" i="19"/>
  <c r="CG16" i="19"/>
  <c r="CF16" i="19"/>
  <c r="CD16" i="19"/>
  <c r="CC16" i="19"/>
  <c r="CE16" i="19" s="1"/>
  <c r="BZ16" i="19"/>
  <c r="BY16" i="19"/>
  <c r="CG20" i="19"/>
  <c r="CF20" i="19"/>
  <c r="CD20" i="19"/>
  <c r="CC20" i="19"/>
  <c r="BZ20" i="19"/>
  <c r="BY20" i="19"/>
  <c r="CB20" i="19" s="1"/>
  <c r="CG27" i="19"/>
  <c r="CF27" i="19"/>
  <c r="CD27" i="19"/>
  <c r="CC27" i="19"/>
  <c r="BZ27" i="19"/>
  <c r="BY27" i="19"/>
  <c r="CG10" i="19"/>
  <c r="CF10" i="19"/>
  <c r="CH10" i="19" s="1"/>
  <c r="CD10" i="19"/>
  <c r="CC10" i="19"/>
  <c r="CE10" i="19" s="1"/>
  <c r="BZ10" i="19"/>
  <c r="BY10" i="19"/>
  <c r="CG21" i="18"/>
  <c r="CF21" i="18"/>
  <c r="CD21" i="18"/>
  <c r="CC21" i="18"/>
  <c r="BZ21" i="18"/>
  <c r="BY21" i="18"/>
  <c r="CG23" i="18"/>
  <c r="CF23" i="18"/>
  <c r="CD23" i="18"/>
  <c r="CC23" i="18"/>
  <c r="BZ23" i="18"/>
  <c r="BY23" i="18"/>
  <c r="CG10" i="18"/>
  <c r="CF10" i="18"/>
  <c r="CD10" i="18"/>
  <c r="CC10" i="18"/>
  <c r="BZ10" i="18"/>
  <c r="BY10" i="18"/>
  <c r="CG24" i="18"/>
  <c r="CF24" i="18"/>
  <c r="CD24" i="18"/>
  <c r="CC24" i="18"/>
  <c r="BZ24" i="18"/>
  <c r="BY24" i="18"/>
  <c r="CG15" i="18"/>
  <c r="CF15" i="18"/>
  <c r="CD15" i="18"/>
  <c r="CC15" i="18"/>
  <c r="BZ15" i="18"/>
  <c r="BY15" i="18"/>
  <c r="CG16" i="18"/>
  <c r="CF16" i="18"/>
  <c r="CD16" i="18"/>
  <c r="CC16" i="18"/>
  <c r="BZ16" i="18"/>
  <c r="BY16" i="18"/>
  <c r="CG14" i="18"/>
  <c r="CF14" i="18"/>
  <c r="CD14" i="18"/>
  <c r="CC14" i="18"/>
  <c r="BZ14" i="18"/>
  <c r="BY14" i="18"/>
  <c r="CG27" i="18"/>
  <c r="CF27" i="18"/>
  <c r="CD27" i="18"/>
  <c r="CC27" i="18"/>
  <c r="BZ27" i="18"/>
  <c r="BY27" i="18"/>
  <c r="CG17" i="18"/>
  <c r="CF17" i="18"/>
  <c r="CD17" i="18"/>
  <c r="CC17" i="18"/>
  <c r="BZ17" i="18"/>
  <c r="BY17" i="18"/>
  <c r="CG26" i="18"/>
  <c r="CF26" i="18"/>
  <c r="CD26" i="18"/>
  <c r="CC26" i="18"/>
  <c r="BZ26" i="18"/>
  <c r="BY26" i="18"/>
  <c r="CG19" i="18"/>
  <c r="CF19" i="18"/>
  <c r="CD19" i="18"/>
  <c r="CC19" i="18"/>
  <c r="BZ19" i="18"/>
  <c r="BY19" i="18"/>
  <c r="CG12" i="18"/>
  <c r="CF12" i="18"/>
  <c r="CD12" i="18"/>
  <c r="CC12" i="18"/>
  <c r="BZ12" i="18"/>
  <c r="BY12" i="18"/>
  <c r="CG18" i="18"/>
  <c r="CF18" i="18"/>
  <c r="CD18" i="18"/>
  <c r="CC18" i="18"/>
  <c r="BZ18" i="18"/>
  <c r="BY18" i="18"/>
  <c r="CG25" i="18"/>
  <c r="CF25" i="18"/>
  <c r="CD25" i="18"/>
  <c r="CC25" i="18"/>
  <c r="BZ25" i="18"/>
  <c r="BY25" i="18"/>
  <c r="CG13" i="18"/>
  <c r="CF13" i="18"/>
  <c r="CD13" i="18"/>
  <c r="CC13" i="18"/>
  <c r="BZ13" i="18"/>
  <c r="BY13" i="18"/>
  <c r="CG22" i="18"/>
  <c r="CF22" i="18"/>
  <c r="CD22" i="18"/>
  <c r="CC22" i="18"/>
  <c r="BZ22" i="18"/>
  <c r="BY22" i="18"/>
  <c r="CG20" i="18"/>
  <c r="CF20" i="18"/>
  <c r="CD20" i="18"/>
  <c r="CC20" i="18"/>
  <c r="BZ20" i="18"/>
  <c r="BY20" i="18"/>
  <c r="CG11" i="18"/>
  <c r="CF11" i="18"/>
  <c r="CD11" i="18"/>
  <c r="CC11" i="18"/>
  <c r="BZ11" i="18"/>
  <c r="BY11" i="18"/>
  <c r="CH17" i="17"/>
  <c r="CG17" i="17"/>
  <c r="CF17" i="17"/>
  <c r="CD17" i="17"/>
  <c r="CC17" i="17"/>
  <c r="CE17" i="17" s="1"/>
  <c r="BZ17" i="17"/>
  <c r="BY17" i="17"/>
  <c r="CG19" i="17"/>
  <c r="CF19" i="17"/>
  <c r="CH19" i="17" s="1"/>
  <c r="CD19" i="17"/>
  <c r="CC19" i="17"/>
  <c r="BZ19" i="17"/>
  <c r="BY19" i="17"/>
  <c r="CG11" i="17"/>
  <c r="CF11" i="17"/>
  <c r="CD11" i="17"/>
  <c r="CC11" i="17"/>
  <c r="CE11" i="17" s="1"/>
  <c r="BZ11" i="17"/>
  <c r="BY11" i="17"/>
  <c r="CG14" i="17"/>
  <c r="CF14" i="17"/>
  <c r="CD14" i="17"/>
  <c r="CC14" i="17"/>
  <c r="BZ14" i="17"/>
  <c r="BY14" i="17"/>
  <c r="CG13" i="17"/>
  <c r="CF13" i="17"/>
  <c r="CD13" i="17"/>
  <c r="CC13" i="17"/>
  <c r="BZ13" i="17"/>
  <c r="BY13" i="17"/>
  <c r="CG20" i="17"/>
  <c r="CF20" i="17"/>
  <c r="CH20" i="17" s="1"/>
  <c r="CD20" i="17"/>
  <c r="CC20" i="17"/>
  <c r="BZ20" i="17"/>
  <c r="BY20" i="17"/>
  <c r="CG12" i="17"/>
  <c r="CF12" i="17"/>
  <c r="CD12" i="17"/>
  <c r="CC12" i="17"/>
  <c r="BZ12" i="17"/>
  <c r="BY12" i="17"/>
  <c r="CG16" i="17"/>
  <c r="CF16" i="17"/>
  <c r="CD16" i="17"/>
  <c r="CC16" i="17"/>
  <c r="BZ16" i="17"/>
  <c r="BY16" i="17"/>
  <c r="CG18" i="17"/>
  <c r="CF18" i="17"/>
  <c r="CH18" i="17" s="1"/>
  <c r="CD18" i="17"/>
  <c r="CC18" i="17"/>
  <c r="BZ18" i="17"/>
  <c r="BY18" i="17"/>
  <c r="CG15" i="17"/>
  <c r="CF15" i="17"/>
  <c r="CD15" i="17"/>
  <c r="CC15" i="17"/>
  <c r="CE15" i="17" s="1"/>
  <c r="BZ15" i="17"/>
  <c r="CB15" i="17" s="1"/>
  <c r="BY15" i="17"/>
  <c r="CG10" i="17"/>
  <c r="CF10" i="17"/>
  <c r="CD10" i="17"/>
  <c r="CC10" i="17"/>
  <c r="BZ10" i="17"/>
  <c r="BY10" i="17"/>
  <c r="CB10" i="17" s="1"/>
  <c r="CG17" i="16"/>
  <c r="CF17" i="16"/>
  <c r="CD17" i="16"/>
  <c r="CC17" i="16"/>
  <c r="BZ17" i="16"/>
  <c r="BY17" i="16"/>
  <c r="CG26" i="16"/>
  <c r="CF26" i="16"/>
  <c r="CD26" i="16"/>
  <c r="CC26" i="16"/>
  <c r="BZ26" i="16"/>
  <c r="BY26" i="16"/>
  <c r="CG20" i="16"/>
  <c r="CF20" i="16"/>
  <c r="CD20" i="16"/>
  <c r="CC20" i="16"/>
  <c r="BZ20" i="16"/>
  <c r="BY20" i="16"/>
  <c r="CG14" i="16"/>
  <c r="CF14" i="16"/>
  <c r="CD14" i="16"/>
  <c r="CC14" i="16"/>
  <c r="BZ14" i="16"/>
  <c r="BY14" i="16"/>
  <c r="CG25" i="16"/>
  <c r="CF25" i="16"/>
  <c r="CD25" i="16"/>
  <c r="CC25" i="16"/>
  <c r="BZ25" i="16"/>
  <c r="BY25" i="16"/>
  <c r="CG21" i="16"/>
  <c r="CF21" i="16"/>
  <c r="CD21" i="16"/>
  <c r="CC21" i="16"/>
  <c r="BZ21" i="16"/>
  <c r="BY21" i="16"/>
  <c r="CG16" i="16"/>
  <c r="CF16" i="16"/>
  <c r="CD16" i="16"/>
  <c r="CC16" i="16"/>
  <c r="BZ16" i="16"/>
  <c r="BY16" i="16"/>
  <c r="CG12" i="16"/>
  <c r="CF12" i="16"/>
  <c r="CD12" i="16"/>
  <c r="CC12" i="16"/>
  <c r="BZ12" i="16"/>
  <c r="BY12" i="16"/>
  <c r="CG22" i="16"/>
  <c r="CF22" i="16"/>
  <c r="CD22" i="16"/>
  <c r="CC22" i="16"/>
  <c r="BZ22" i="16"/>
  <c r="BY22" i="16"/>
  <c r="CG11" i="16"/>
  <c r="CF11" i="16"/>
  <c r="CD11" i="16"/>
  <c r="CC11" i="16"/>
  <c r="BZ11" i="16"/>
  <c r="BY11" i="16"/>
  <c r="CG19" i="16"/>
  <c r="CF19" i="16"/>
  <c r="CD19" i="16"/>
  <c r="CC19" i="16"/>
  <c r="BZ19" i="16"/>
  <c r="BY19" i="16"/>
  <c r="CG23" i="16"/>
  <c r="CF23" i="16"/>
  <c r="CD23" i="16"/>
  <c r="CC23" i="16"/>
  <c r="BZ23" i="16"/>
  <c r="BY23" i="16"/>
  <c r="CG18" i="16"/>
  <c r="CF18" i="16"/>
  <c r="CD18" i="16"/>
  <c r="CC18" i="16"/>
  <c r="BZ18" i="16"/>
  <c r="BY18" i="16"/>
  <c r="CG10" i="16"/>
  <c r="CF10" i="16"/>
  <c r="CD10" i="16"/>
  <c r="CC10" i="16"/>
  <c r="BZ10" i="16"/>
  <c r="BY10" i="16"/>
  <c r="CG24" i="16"/>
  <c r="CF24" i="16"/>
  <c r="CD24" i="16"/>
  <c r="CC24" i="16"/>
  <c r="BZ24" i="16"/>
  <c r="BY24" i="16"/>
  <c r="CG15" i="16"/>
  <c r="CF15" i="16"/>
  <c r="CD15" i="16"/>
  <c r="CC15" i="16"/>
  <c r="BZ15" i="16"/>
  <c r="CB15" i="16" s="1"/>
  <c r="BY15" i="16"/>
  <c r="CG13" i="16"/>
  <c r="CF13" i="16"/>
  <c r="CD13" i="16"/>
  <c r="CC13" i="16"/>
  <c r="BZ13" i="16"/>
  <c r="BY13" i="16"/>
  <c r="CG18" i="15"/>
  <c r="CF18" i="15"/>
  <c r="CD18" i="15"/>
  <c r="CC18" i="15"/>
  <c r="BZ18" i="15"/>
  <c r="BY18" i="15"/>
  <c r="CG20" i="15"/>
  <c r="CF20" i="15"/>
  <c r="CD20" i="15"/>
  <c r="CC20" i="15"/>
  <c r="BZ20" i="15"/>
  <c r="BY20" i="15"/>
  <c r="CG14" i="15"/>
  <c r="CF14" i="15"/>
  <c r="CD14" i="15"/>
  <c r="CC14" i="15"/>
  <c r="BZ14" i="15"/>
  <c r="BY14" i="15"/>
  <c r="CG10" i="15"/>
  <c r="CF10" i="15"/>
  <c r="CD10" i="15"/>
  <c r="CC10" i="15"/>
  <c r="BZ10" i="15"/>
  <c r="BY10" i="15"/>
  <c r="CG23" i="15"/>
  <c r="CF23" i="15"/>
  <c r="CD23" i="15"/>
  <c r="CC23" i="15"/>
  <c r="BZ23" i="15"/>
  <c r="BY23" i="15"/>
  <c r="CG17" i="15"/>
  <c r="CF17" i="15"/>
  <c r="CD17" i="15"/>
  <c r="CC17" i="15"/>
  <c r="BZ17" i="15"/>
  <c r="BY17" i="15"/>
  <c r="CG16" i="15"/>
  <c r="CF16" i="15"/>
  <c r="CD16" i="15"/>
  <c r="CC16" i="15"/>
  <c r="BZ16" i="15"/>
  <c r="BY16" i="15"/>
  <c r="CG22" i="15"/>
  <c r="CF22" i="15"/>
  <c r="CD22" i="15"/>
  <c r="CC22" i="15"/>
  <c r="BZ22" i="15"/>
  <c r="BY22" i="15"/>
  <c r="CG12" i="15"/>
  <c r="CF12" i="15"/>
  <c r="CD12" i="15"/>
  <c r="CC12" i="15"/>
  <c r="BZ12" i="15"/>
  <c r="BY12" i="15"/>
  <c r="CG15" i="15"/>
  <c r="CF15" i="15"/>
  <c r="CD15" i="15"/>
  <c r="CC15" i="15"/>
  <c r="BZ15" i="15"/>
  <c r="BY15" i="15"/>
  <c r="CG24" i="15"/>
  <c r="CF24" i="15"/>
  <c r="CD24" i="15"/>
  <c r="CC24" i="15"/>
  <c r="BZ24" i="15"/>
  <c r="BY24" i="15"/>
  <c r="CG11" i="15"/>
  <c r="CF11" i="15"/>
  <c r="CD11" i="15"/>
  <c r="CC11" i="15"/>
  <c r="BZ11" i="15"/>
  <c r="BY11" i="15"/>
  <c r="CG13" i="15"/>
  <c r="CF13" i="15"/>
  <c r="CD13" i="15"/>
  <c r="CC13" i="15"/>
  <c r="BZ13" i="15"/>
  <c r="BY13" i="15"/>
  <c r="CG19" i="15"/>
  <c r="CF19" i="15"/>
  <c r="CD19" i="15"/>
  <c r="CC19" i="15"/>
  <c r="BZ19" i="15"/>
  <c r="BY19" i="15"/>
  <c r="CG21" i="15"/>
  <c r="CF21" i="15"/>
  <c r="CD21" i="15"/>
  <c r="CC21" i="15"/>
  <c r="BZ21" i="15"/>
  <c r="BY21" i="15"/>
  <c r="EF18" i="14"/>
  <c r="EE18" i="14"/>
  <c r="ED18" i="14"/>
  <c r="EB18" i="14"/>
  <c r="EA18" i="14"/>
  <c r="EC18" i="14" s="1"/>
  <c r="DX18" i="14"/>
  <c r="DW18" i="14"/>
  <c r="DZ18" i="14" s="1"/>
  <c r="EF17" i="14"/>
  <c r="EE17" i="14"/>
  <c r="ED17" i="14"/>
  <c r="EC17" i="14"/>
  <c r="EB17" i="14"/>
  <c r="EA17" i="14"/>
  <c r="DX17" i="14"/>
  <c r="DW17" i="14"/>
  <c r="DZ17" i="14" s="1"/>
  <c r="EE16" i="14"/>
  <c r="ED16" i="14"/>
  <c r="EF16" i="14" s="1"/>
  <c r="EC16" i="14"/>
  <c r="EB16" i="14"/>
  <c r="EA16" i="14"/>
  <c r="DZ16" i="14"/>
  <c r="DX16" i="14"/>
  <c r="DW16" i="14"/>
  <c r="EE15" i="14"/>
  <c r="ED15" i="14"/>
  <c r="EF15" i="14" s="1"/>
  <c r="EB15" i="14"/>
  <c r="EA15" i="14"/>
  <c r="EC15" i="14" s="1"/>
  <c r="DZ15" i="14"/>
  <c r="DX15" i="14"/>
  <c r="DW15" i="14"/>
  <c r="EF14" i="14"/>
  <c r="EE14" i="14"/>
  <c r="ED14" i="14"/>
  <c r="EB14" i="14"/>
  <c r="EA14" i="14"/>
  <c r="EC14" i="14" s="1"/>
  <c r="DX14" i="14"/>
  <c r="DW14" i="14"/>
  <c r="DZ14" i="14" s="1"/>
  <c r="EF13" i="14"/>
  <c r="EE13" i="14"/>
  <c r="ED13" i="14"/>
  <c r="EC13" i="14"/>
  <c r="EB13" i="14"/>
  <c r="EA13" i="14"/>
  <c r="DX13" i="14"/>
  <c r="DW13" i="14"/>
  <c r="DZ13" i="14" s="1"/>
  <c r="EE12" i="14"/>
  <c r="ED12" i="14"/>
  <c r="EB12" i="14"/>
  <c r="EA12" i="14"/>
  <c r="DX12" i="14"/>
  <c r="DW12" i="14"/>
  <c r="EE11" i="14"/>
  <c r="ED11" i="14"/>
  <c r="EF11" i="14" s="1"/>
  <c r="EB11" i="14"/>
  <c r="EA11" i="14"/>
  <c r="EC11" i="14" s="1"/>
  <c r="DZ11" i="14"/>
  <c r="DX11" i="14"/>
  <c r="DW11" i="14"/>
  <c r="EE10" i="14"/>
  <c r="ED10" i="14"/>
  <c r="EB10" i="14"/>
  <c r="EA10" i="14"/>
  <c r="EC10" i="14" s="1"/>
  <c r="DX10" i="14"/>
  <c r="DW10" i="14"/>
  <c r="EF18" i="13"/>
  <c r="EE18" i="13"/>
  <c r="ED18" i="13"/>
  <c r="EB18" i="13"/>
  <c r="EC18" i="13" s="1"/>
  <c r="EA18" i="13"/>
  <c r="DX18" i="13"/>
  <c r="DW18" i="13"/>
  <c r="DZ18" i="13" s="1"/>
  <c r="EE17" i="13"/>
  <c r="ED17" i="13"/>
  <c r="EF17" i="13" s="1"/>
  <c r="EC17" i="13"/>
  <c r="EB17" i="13"/>
  <c r="EA17" i="13"/>
  <c r="DX17" i="13"/>
  <c r="DZ17" i="13" s="1"/>
  <c r="DW17" i="13"/>
  <c r="EE16" i="13"/>
  <c r="ED16" i="13"/>
  <c r="EB16" i="13"/>
  <c r="EA16" i="13"/>
  <c r="EC16" i="13" s="1"/>
  <c r="DZ16" i="13"/>
  <c r="DX16" i="13"/>
  <c r="DW16" i="13"/>
  <c r="EE15" i="13"/>
  <c r="EF15" i="13" s="1"/>
  <c r="ED15" i="13"/>
  <c r="EB15" i="13"/>
  <c r="EA15" i="13"/>
  <c r="EC15" i="13" s="1"/>
  <c r="DX15" i="13"/>
  <c r="DW15" i="13"/>
  <c r="DZ15" i="13" s="1"/>
  <c r="EE14" i="13"/>
  <c r="ED14" i="13"/>
  <c r="EB14" i="13"/>
  <c r="EC14" i="13" s="1"/>
  <c r="EA14" i="13"/>
  <c r="DX14" i="13"/>
  <c r="DW14" i="13"/>
  <c r="EE13" i="13"/>
  <c r="ED13" i="13"/>
  <c r="EB13" i="13"/>
  <c r="EC13" i="13" s="1"/>
  <c r="EA13" i="13"/>
  <c r="DX13" i="13"/>
  <c r="DZ13" i="13" s="1"/>
  <c r="DW13" i="13"/>
  <c r="EE12" i="13"/>
  <c r="ED12" i="13"/>
  <c r="EF12" i="13" s="1"/>
  <c r="EB12" i="13"/>
  <c r="EA12" i="13"/>
  <c r="DX12" i="13"/>
  <c r="DW12" i="13"/>
  <c r="DZ12" i="13" s="1"/>
  <c r="EE11" i="13"/>
  <c r="EF11" i="13" s="1"/>
  <c r="ED11" i="13"/>
  <c r="EB11" i="13"/>
  <c r="EA11" i="13"/>
  <c r="EC11" i="13" s="1"/>
  <c r="DX11" i="13"/>
  <c r="DW11" i="13"/>
  <c r="EE10" i="13"/>
  <c r="ED10" i="13"/>
  <c r="EB10" i="13"/>
  <c r="EA10" i="13"/>
  <c r="DX10" i="13"/>
  <c r="DW10" i="13"/>
  <c r="EF18" i="12"/>
  <c r="EE18" i="12"/>
  <c r="ED18" i="12"/>
  <c r="EB18" i="12"/>
  <c r="EA18" i="12"/>
  <c r="EC18" i="12" s="1"/>
  <c r="DX18" i="12"/>
  <c r="DW18" i="12"/>
  <c r="DZ18" i="12" s="1"/>
  <c r="EF17" i="12"/>
  <c r="EE17" i="12"/>
  <c r="ED17" i="12"/>
  <c r="EC17" i="12"/>
  <c r="EB17" i="12"/>
  <c r="EA17" i="12"/>
  <c r="DX17" i="12"/>
  <c r="DW17" i="12"/>
  <c r="DZ17" i="12" s="1"/>
  <c r="EE16" i="12"/>
  <c r="ED16" i="12"/>
  <c r="EF16" i="12" s="1"/>
  <c r="EC16" i="12"/>
  <c r="EB16" i="12"/>
  <c r="EA16" i="12"/>
  <c r="DZ16" i="12"/>
  <c r="DX16" i="12"/>
  <c r="DW16" i="12"/>
  <c r="EE15" i="12"/>
  <c r="ED15" i="12"/>
  <c r="EF15" i="12" s="1"/>
  <c r="EB15" i="12"/>
  <c r="EA15" i="12"/>
  <c r="EC15" i="12" s="1"/>
  <c r="DZ15" i="12"/>
  <c r="DX15" i="12"/>
  <c r="DW15" i="12"/>
  <c r="EF14" i="12"/>
  <c r="EE14" i="12"/>
  <c r="ED14" i="12"/>
  <c r="EB14" i="12"/>
  <c r="EA14" i="12"/>
  <c r="EC14" i="12" s="1"/>
  <c r="DX14" i="12"/>
  <c r="DW14" i="12"/>
  <c r="DZ14" i="12" s="1"/>
  <c r="EF13" i="12"/>
  <c r="EE13" i="12"/>
  <c r="ED13" i="12"/>
  <c r="EC13" i="12"/>
  <c r="EB13" i="12"/>
  <c r="EA13" i="12"/>
  <c r="DX13" i="12"/>
  <c r="DW13" i="12"/>
  <c r="DZ13" i="12" s="1"/>
  <c r="EE12" i="12"/>
  <c r="ED12" i="12"/>
  <c r="EB12" i="12"/>
  <c r="EA12" i="12"/>
  <c r="DX12" i="12"/>
  <c r="DW12" i="12"/>
  <c r="EE11" i="12"/>
  <c r="ED11" i="12"/>
  <c r="EB11" i="12"/>
  <c r="EA11" i="12"/>
  <c r="DX11" i="12"/>
  <c r="DW11" i="12"/>
  <c r="EE10" i="12"/>
  <c r="EF10" i="12" s="1"/>
  <c r="ED10" i="12"/>
  <c r="EB10" i="12"/>
  <c r="EA10" i="12"/>
  <c r="EC10" i="12" s="1"/>
  <c r="DX10" i="12"/>
  <c r="DW10" i="12"/>
  <c r="E72" i="33" l="1"/>
  <c r="E76" i="33"/>
  <c r="E75" i="33"/>
  <c r="E79" i="33"/>
  <c r="E74" i="33"/>
  <c r="E72" i="32"/>
  <c r="E147" i="32" s="1"/>
  <c r="G73" i="32"/>
  <c r="G148" i="32" s="1"/>
  <c r="G75" i="32"/>
  <c r="G150" i="32" s="1"/>
  <c r="G77" i="32"/>
  <c r="G152" i="32" s="1"/>
  <c r="G79" i="32"/>
  <c r="G154" i="32" s="1"/>
  <c r="E74" i="32"/>
  <c r="E149" i="32" s="1"/>
  <c r="E76" i="32"/>
  <c r="E151" i="32" s="1"/>
  <c r="E78" i="32"/>
  <c r="E153" i="32" s="1"/>
  <c r="E73" i="32"/>
  <c r="E148" i="32" s="1"/>
  <c r="E75" i="32"/>
  <c r="E150" i="32" s="1"/>
  <c r="E77" i="32"/>
  <c r="E152" i="32" s="1"/>
  <c r="E40" i="31"/>
  <c r="E44" i="31"/>
  <c r="E45" i="31"/>
  <c r="E43" i="31"/>
  <c r="E47" i="31"/>
  <c r="E41" i="31"/>
  <c r="E42" i="31"/>
  <c r="E75" i="30"/>
  <c r="E79" i="30"/>
  <c r="E73" i="30"/>
  <c r="E77" i="30"/>
  <c r="E72" i="30"/>
  <c r="E76" i="30"/>
  <c r="E74" i="30"/>
  <c r="E72" i="29"/>
  <c r="E76" i="29"/>
  <c r="E75" i="29"/>
  <c r="E40" i="28"/>
  <c r="E44" i="28"/>
  <c r="E43" i="28"/>
  <c r="E47" i="28"/>
  <c r="E42" i="28"/>
  <c r="E72" i="27"/>
  <c r="E76" i="27"/>
  <c r="E75" i="27"/>
  <c r="E79" i="27"/>
  <c r="E74" i="27"/>
  <c r="E26" i="26"/>
  <c r="E41" i="25"/>
  <c r="E45" i="25"/>
  <c r="E44" i="25"/>
  <c r="E48" i="25"/>
  <c r="E43" i="25"/>
  <c r="E75" i="23"/>
  <c r="E73" i="23"/>
  <c r="E75" i="24"/>
  <c r="E73" i="24"/>
  <c r="E72" i="24"/>
  <c r="E57" i="22"/>
  <c r="E73" i="21"/>
  <c r="E73" i="20"/>
  <c r="E72" i="23"/>
  <c r="E56" i="22"/>
  <c r="E59" i="22"/>
  <c r="E72" i="21"/>
  <c r="E75" i="21"/>
  <c r="E72" i="20"/>
  <c r="E75" i="20"/>
  <c r="CB31" i="19"/>
  <c r="CH32" i="19"/>
  <c r="CB22" i="19"/>
  <c r="CB23" i="19"/>
  <c r="CH26" i="19"/>
  <c r="CE11" i="19"/>
  <c r="CE12" i="19"/>
  <c r="CH27" i="19"/>
  <c r="CB24" i="19"/>
  <c r="CH15" i="19"/>
  <c r="CE22" i="19"/>
  <c r="CE31" i="19"/>
  <c r="CH11" i="19"/>
  <c r="CE13" i="19"/>
  <c r="CE15" i="19"/>
  <c r="CH16" i="19"/>
  <c r="CB17" i="19"/>
  <c r="CH19" i="19"/>
  <c r="CE23" i="19"/>
  <c r="CB25" i="19"/>
  <c r="CH18" i="19"/>
  <c r="CE27" i="19"/>
  <c r="CE20" i="19"/>
  <c r="CB16" i="19"/>
  <c r="CB14" i="19"/>
  <c r="CH24" i="19"/>
  <c r="CH31" i="19"/>
  <c r="CE32" i="19"/>
  <c r="CE17" i="19"/>
  <c r="CB11" i="19"/>
  <c r="CB19" i="19"/>
  <c r="CH30" i="19"/>
  <c r="CH23" i="19"/>
  <c r="CB18" i="19"/>
  <c r="CB26" i="19"/>
  <c r="CH29" i="19"/>
  <c r="CH13" i="19"/>
  <c r="CB10" i="19"/>
  <c r="CB27" i="19"/>
  <c r="CH20" i="19"/>
  <c r="CE14" i="19"/>
  <c r="CE24" i="19"/>
  <c r="CB15" i="19"/>
  <c r="CB32" i="19"/>
  <c r="CH17" i="19"/>
  <c r="CH22" i="19"/>
  <c r="CE19" i="19"/>
  <c r="CE30" i="19"/>
  <c r="CB12" i="19"/>
  <c r="CH25" i="19"/>
  <c r="CE26" i="19"/>
  <c r="CE29" i="19"/>
  <c r="CB10" i="18"/>
  <c r="CH10" i="18"/>
  <c r="CE23" i="18"/>
  <c r="CB21" i="18"/>
  <c r="CE18" i="18"/>
  <c r="CE21" i="18"/>
  <c r="CB20" i="18"/>
  <c r="CH22" i="18"/>
  <c r="CH25" i="18"/>
  <c r="CH18" i="18"/>
  <c r="CH19" i="18"/>
  <c r="CE26" i="18"/>
  <c r="CB17" i="18"/>
  <c r="CH17" i="18"/>
  <c r="CE27" i="18"/>
  <c r="CB14" i="18"/>
  <c r="CH14" i="18"/>
  <c r="CB11" i="18"/>
  <c r="CE20" i="18"/>
  <c r="CE13" i="18"/>
  <c r="CB25" i="18"/>
  <c r="CH21" i="18"/>
  <c r="CB18" i="18"/>
  <c r="CE19" i="18"/>
  <c r="CB26" i="18"/>
  <c r="CH26" i="18"/>
  <c r="CE14" i="18"/>
  <c r="CE16" i="18"/>
  <c r="CB15" i="18"/>
  <c r="CH15" i="18"/>
  <c r="CE24" i="18"/>
  <c r="CE10" i="18"/>
  <c r="CH13" i="18"/>
  <c r="CE25" i="18"/>
  <c r="CB19" i="18"/>
  <c r="CB16" i="18"/>
  <c r="CE11" i="18"/>
  <c r="CE22" i="18"/>
  <c r="CB12" i="18"/>
  <c r="CH12" i="18"/>
  <c r="CE17" i="18"/>
  <c r="CB27" i="18"/>
  <c r="CH27" i="18"/>
  <c r="CE15" i="18"/>
  <c r="CB24" i="18"/>
  <c r="CH24" i="18"/>
  <c r="CH16" i="18"/>
  <c r="CB23" i="18"/>
  <c r="CH23" i="18"/>
  <c r="CB13" i="18"/>
  <c r="CE12" i="18"/>
  <c r="CB22" i="18"/>
  <c r="CH11" i="18"/>
  <c r="CH20" i="18"/>
  <c r="CE20" i="17"/>
  <c r="CB16" i="17"/>
  <c r="CE12" i="17"/>
  <c r="CB20" i="17"/>
  <c r="CB13" i="17"/>
  <c r="CH13" i="17"/>
  <c r="CB11" i="17"/>
  <c r="CE18" i="17"/>
  <c r="CE16" i="17"/>
  <c r="CB12" i="17"/>
  <c r="CB14" i="17"/>
  <c r="CH14" i="17"/>
  <c r="CH11" i="17"/>
  <c r="CE19" i="17"/>
  <c r="CE10" i="17"/>
  <c r="CH10" i="17"/>
  <c r="CH15" i="17"/>
  <c r="CH16" i="17"/>
  <c r="CH12" i="17"/>
  <c r="CE13" i="17"/>
  <c r="CE14" i="17"/>
  <c r="CB19" i="17"/>
  <c r="CB17" i="17"/>
  <c r="CB18" i="17"/>
  <c r="CE15" i="16"/>
  <c r="CH24" i="16"/>
  <c r="CE23" i="16"/>
  <c r="CE11" i="16"/>
  <c r="CB22" i="16"/>
  <c r="CH22" i="16"/>
  <c r="CE21" i="16"/>
  <c r="CB25" i="16"/>
  <c r="CH25" i="16"/>
  <c r="CE14" i="16"/>
  <c r="CB20" i="16"/>
  <c r="CH17" i="16"/>
  <c r="CH23" i="16"/>
  <c r="CE19" i="16"/>
  <c r="CH11" i="16"/>
  <c r="CE22" i="16"/>
  <c r="CH21" i="16"/>
  <c r="CE25" i="16"/>
  <c r="CB14" i="16"/>
  <c r="CH14" i="16"/>
  <c r="CE13" i="16"/>
  <c r="CB10" i="16"/>
  <c r="CH10" i="16"/>
  <c r="CB23" i="16"/>
  <c r="CB19" i="16"/>
  <c r="CB13" i="16"/>
  <c r="CE10" i="16"/>
  <c r="CB18" i="16"/>
  <c r="CH18" i="16"/>
  <c r="CB11" i="16"/>
  <c r="CE24" i="16"/>
  <c r="CH19" i="16"/>
  <c r="CE12" i="16"/>
  <c r="CB16" i="16"/>
  <c r="CH16" i="16"/>
  <c r="CE20" i="16"/>
  <c r="CH26" i="16"/>
  <c r="CE17" i="16"/>
  <c r="CE18" i="16"/>
  <c r="CB12" i="16"/>
  <c r="CH12" i="16"/>
  <c r="CE16" i="16"/>
  <c r="CB21" i="16"/>
  <c r="CH20" i="16"/>
  <c r="CE26" i="16"/>
  <c r="CB26" i="16"/>
  <c r="CB17" i="16"/>
  <c r="CB24" i="16"/>
  <c r="CH13" i="16"/>
  <c r="CH15" i="16"/>
  <c r="CE18" i="15"/>
  <c r="CE10" i="15"/>
  <c r="CB14" i="15"/>
  <c r="CH14" i="15"/>
  <c r="CH18" i="15"/>
  <c r="CH23" i="15"/>
  <c r="CB17" i="15"/>
  <c r="CB11" i="15"/>
  <c r="CE24" i="15"/>
  <c r="CB22" i="15"/>
  <c r="CB19" i="15"/>
  <c r="CE13" i="15"/>
  <c r="CB15" i="15"/>
  <c r="CE12" i="15"/>
  <c r="CE16" i="15"/>
  <c r="CH16" i="15"/>
  <c r="CB10" i="15"/>
  <c r="CH21" i="15"/>
  <c r="CE19" i="15"/>
  <c r="CB13" i="15"/>
  <c r="CB24" i="15"/>
  <c r="CH24" i="15"/>
  <c r="CE15" i="15"/>
  <c r="CB12" i="15"/>
  <c r="CH12" i="15"/>
  <c r="CB23" i="15"/>
  <c r="CE14" i="15"/>
  <c r="CB20" i="15"/>
  <c r="CE21" i="15"/>
  <c r="CE23" i="15"/>
  <c r="CB21" i="15"/>
  <c r="CH19" i="15"/>
  <c r="CH13" i="15"/>
  <c r="CE11" i="15"/>
  <c r="CH15" i="15"/>
  <c r="CH22" i="15"/>
  <c r="CH17" i="15"/>
  <c r="CE20" i="15"/>
  <c r="CB18" i="15"/>
  <c r="CH11" i="15"/>
  <c r="CE22" i="15"/>
  <c r="CB16" i="15"/>
  <c r="CE17" i="15"/>
  <c r="CH10" i="15"/>
  <c r="CH20" i="15"/>
  <c r="EF12" i="14"/>
  <c r="EC12" i="14"/>
  <c r="DZ12" i="14"/>
  <c r="EF10" i="14"/>
  <c r="DZ10" i="14"/>
  <c r="EF16" i="13"/>
  <c r="EF13" i="13"/>
  <c r="EF14" i="13"/>
  <c r="DZ14" i="13"/>
  <c r="DZ11" i="13"/>
  <c r="EF10" i="13"/>
  <c r="EC10" i="13"/>
  <c r="DZ10" i="13"/>
  <c r="EC12" i="13"/>
  <c r="EF11" i="12"/>
  <c r="EC11" i="12"/>
  <c r="DZ11" i="12"/>
  <c r="EF12" i="12"/>
  <c r="EC12" i="12"/>
  <c r="DZ12" i="12"/>
  <c r="DZ10" i="12"/>
  <c r="Q63" i="11"/>
  <c r="E58" i="11" s="1"/>
  <c r="P22" i="11"/>
  <c r="H21" i="11"/>
  <c r="F21" i="11"/>
  <c r="E21" i="11"/>
  <c r="C21" i="11"/>
  <c r="B21" i="11"/>
  <c r="J20" i="11"/>
  <c r="H19" i="11"/>
  <c r="F19" i="11"/>
  <c r="E19" i="11"/>
  <c r="C19" i="11"/>
  <c r="B19" i="11"/>
  <c r="L18" i="11"/>
  <c r="H17" i="11"/>
  <c r="F17" i="11"/>
  <c r="E17" i="11"/>
  <c r="C17" i="11"/>
  <c r="B17" i="11"/>
  <c r="T16" i="11"/>
  <c r="J16" i="11"/>
  <c r="T15" i="11"/>
  <c r="H15" i="11"/>
  <c r="F15" i="11"/>
  <c r="E15" i="11"/>
  <c r="C15" i="11"/>
  <c r="B15" i="11"/>
  <c r="T14" i="11"/>
  <c r="N14" i="11"/>
  <c r="T13" i="11"/>
  <c r="H13" i="11"/>
  <c r="F13" i="11"/>
  <c r="E13" i="11"/>
  <c r="C13" i="11"/>
  <c r="B13" i="11"/>
  <c r="T12" i="11"/>
  <c r="T11" i="11"/>
  <c r="H11" i="11"/>
  <c r="F11" i="11"/>
  <c r="E11" i="11"/>
  <c r="J12" i="11" s="1"/>
  <c r="C11" i="11"/>
  <c r="B11" i="11"/>
  <c r="T10" i="11"/>
  <c r="L10" i="11"/>
  <c r="T9" i="11"/>
  <c r="H9" i="11"/>
  <c r="F9" i="11"/>
  <c r="E9" i="11"/>
  <c r="C9" i="11"/>
  <c r="B9" i="11"/>
  <c r="T8" i="11"/>
  <c r="T7" i="11"/>
  <c r="H7" i="11"/>
  <c r="F7" i="11"/>
  <c r="E7" i="11"/>
  <c r="J8" i="11" s="1"/>
  <c r="C7" i="11"/>
  <c r="B7" i="11"/>
  <c r="Q4" i="11"/>
  <c r="N63" i="11" s="1"/>
  <c r="L4" i="11"/>
  <c r="J4" i="11"/>
  <c r="F4" i="11"/>
  <c r="A4" i="11"/>
  <c r="A1" i="11"/>
  <c r="Q79" i="10"/>
  <c r="E74" i="10" s="1"/>
  <c r="H37" i="10"/>
  <c r="F37" i="10"/>
  <c r="E37" i="10"/>
  <c r="J36" i="10" s="1"/>
  <c r="C37" i="10"/>
  <c r="B37" i="10"/>
  <c r="H35" i="10"/>
  <c r="F35" i="10"/>
  <c r="E35" i="10"/>
  <c r="C35" i="10"/>
  <c r="B35" i="10"/>
  <c r="L34" i="10"/>
  <c r="H33" i="10"/>
  <c r="F33" i="10"/>
  <c r="E33" i="10"/>
  <c r="C33" i="10"/>
  <c r="B33" i="10"/>
  <c r="J32" i="10"/>
  <c r="H31" i="10"/>
  <c r="F31" i="10"/>
  <c r="E31" i="10"/>
  <c r="C31" i="10"/>
  <c r="B31" i="10"/>
  <c r="N30" i="10"/>
  <c r="H29" i="10"/>
  <c r="F29" i="10"/>
  <c r="E29" i="10"/>
  <c r="J28" i="10" s="1"/>
  <c r="C29" i="10"/>
  <c r="B29" i="10"/>
  <c r="H27" i="10"/>
  <c r="F27" i="10"/>
  <c r="E27" i="10"/>
  <c r="C27" i="10"/>
  <c r="B27" i="10"/>
  <c r="L26" i="10"/>
  <c r="H25" i="10"/>
  <c r="F25" i="10"/>
  <c r="E25" i="10"/>
  <c r="J24" i="10" s="1"/>
  <c r="C25" i="10"/>
  <c r="B25" i="10"/>
  <c r="H23" i="10"/>
  <c r="F23" i="10"/>
  <c r="E23" i="10"/>
  <c r="C23" i="10"/>
  <c r="B23" i="10"/>
  <c r="P22" i="10"/>
  <c r="H21" i="10"/>
  <c r="F21" i="10"/>
  <c r="E21" i="10"/>
  <c r="C21" i="10"/>
  <c r="B21" i="10"/>
  <c r="H19" i="10"/>
  <c r="F19" i="10"/>
  <c r="E19" i="10"/>
  <c r="J20" i="10" s="1"/>
  <c r="C19" i="10"/>
  <c r="B19" i="10"/>
  <c r="L18" i="10"/>
  <c r="H17" i="10"/>
  <c r="F17" i="10"/>
  <c r="E17" i="10"/>
  <c r="C17" i="10"/>
  <c r="B17" i="10"/>
  <c r="T16" i="10"/>
  <c r="T15" i="10"/>
  <c r="H15" i="10"/>
  <c r="F15" i="10"/>
  <c r="E15" i="10"/>
  <c r="J16" i="10" s="1"/>
  <c r="C15" i="10"/>
  <c r="B15" i="10"/>
  <c r="T14" i="10"/>
  <c r="N14" i="10"/>
  <c r="T13" i="10"/>
  <c r="H13" i="10"/>
  <c r="F13" i="10"/>
  <c r="E13" i="10"/>
  <c r="C13" i="10"/>
  <c r="B13" i="10"/>
  <c r="T12" i="10"/>
  <c r="J12" i="10"/>
  <c r="T11" i="10"/>
  <c r="H11" i="10"/>
  <c r="F11" i="10"/>
  <c r="E11" i="10"/>
  <c r="C11" i="10"/>
  <c r="B11" i="10"/>
  <c r="T10" i="10"/>
  <c r="L10" i="10"/>
  <c r="T9" i="10"/>
  <c r="H9" i="10"/>
  <c r="F9" i="10"/>
  <c r="E9" i="10"/>
  <c r="C9" i="10"/>
  <c r="B9" i="10"/>
  <c r="T8" i="10"/>
  <c r="T7" i="10"/>
  <c r="H7" i="10"/>
  <c r="F7" i="10"/>
  <c r="E7" i="10"/>
  <c r="J8" i="10" s="1"/>
  <c r="C7" i="10"/>
  <c r="B7" i="10"/>
  <c r="Q4" i="10"/>
  <c r="N79" i="10" s="1"/>
  <c r="L4" i="10"/>
  <c r="J4" i="10"/>
  <c r="F4" i="10"/>
  <c r="A4" i="10"/>
  <c r="A1" i="10"/>
  <c r="Q79" i="9"/>
  <c r="E74" i="9" s="1"/>
  <c r="H37" i="9"/>
  <c r="F37" i="9"/>
  <c r="E37" i="9"/>
  <c r="J36" i="9" s="1"/>
  <c r="C37" i="9"/>
  <c r="B37" i="9"/>
  <c r="H35" i="9"/>
  <c r="F35" i="9"/>
  <c r="E35" i="9"/>
  <c r="C35" i="9"/>
  <c r="B35" i="9"/>
  <c r="L34" i="9"/>
  <c r="H33" i="9"/>
  <c r="F33" i="9"/>
  <c r="E33" i="9"/>
  <c r="J32" i="9" s="1"/>
  <c r="C33" i="9"/>
  <c r="B33" i="9"/>
  <c r="H31" i="9"/>
  <c r="F31" i="9"/>
  <c r="E31" i="9"/>
  <c r="C31" i="9"/>
  <c r="B31" i="9"/>
  <c r="N30" i="9"/>
  <c r="H29" i="9"/>
  <c r="F29" i="9"/>
  <c r="E29" i="9"/>
  <c r="J28" i="9" s="1"/>
  <c r="C29" i="9"/>
  <c r="B29" i="9"/>
  <c r="H27" i="9"/>
  <c r="F27" i="9"/>
  <c r="E27" i="9"/>
  <c r="C27" i="9"/>
  <c r="B27" i="9"/>
  <c r="L26" i="9"/>
  <c r="H25" i="9"/>
  <c r="F25" i="9"/>
  <c r="E25" i="9"/>
  <c r="C25" i="9"/>
  <c r="B25" i="9"/>
  <c r="J24" i="9"/>
  <c r="H23" i="9"/>
  <c r="F23" i="9"/>
  <c r="E23" i="9"/>
  <c r="C23" i="9"/>
  <c r="B23" i="9"/>
  <c r="P22" i="9"/>
  <c r="H21" i="9"/>
  <c r="F21" i="9"/>
  <c r="E21" i="9"/>
  <c r="C21" i="9"/>
  <c r="B21" i="9"/>
  <c r="J20" i="9"/>
  <c r="H19" i="9"/>
  <c r="F19" i="9"/>
  <c r="E19" i="9"/>
  <c r="C19" i="9"/>
  <c r="B19" i="9"/>
  <c r="L18" i="9"/>
  <c r="H17" i="9"/>
  <c r="F17" i="9"/>
  <c r="E17" i="9"/>
  <c r="C17" i="9"/>
  <c r="B17" i="9"/>
  <c r="T16" i="9"/>
  <c r="T15" i="9"/>
  <c r="H15" i="9"/>
  <c r="F15" i="9"/>
  <c r="E15" i="9"/>
  <c r="J16" i="9" s="1"/>
  <c r="C15" i="9"/>
  <c r="B15" i="9"/>
  <c r="T14" i="9"/>
  <c r="N14" i="9"/>
  <c r="T13" i="9"/>
  <c r="H13" i="9"/>
  <c r="F13" i="9"/>
  <c r="E13" i="9"/>
  <c r="C13" i="9"/>
  <c r="B13" i="9"/>
  <c r="T12" i="9"/>
  <c r="T11" i="9"/>
  <c r="H11" i="9"/>
  <c r="F11" i="9"/>
  <c r="E11" i="9"/>
  <c r="J12" i="9" s="1"/>
  <c r="C11" i="9"/>
  <c r="B11" i="9"/>
  <c r="T10" i="9"/>
  <c r="L10" i="9"/>
  <c r="T9" i="9"/>
  <c r="H9" i="9"/>
  <c r="F9" i="9"/>
  <c r="E9" i="9"/>
  <c r="C9" i="9"/>
  <c r="B9" i="9"/>
  <c r="T8" i="9"/>
  <c r="T7" i="9"/>
  <c r="H7" i="9"/>
  <c r="F7" i="9"/>
  <c r="E7" i="9"/>
  <c r="J8" i="9" s="1"/>
  <c r="C7" i="9"/>
  <c r="B7" i="9"/>
  <c r="Q4" i="9"/>
  <c r="N79" i="9" s="1"/>
  <c r="L4" i="9"/>
  <c r="J4" i="9"/>
  <c r="F4" i="9"/>
  <c r="A4" i="9"/>
  <c r="A1" i="9"/>
  <c r="Q79" i="8"/>
  <c r="E74" i="8" s="1"/>
  <c r="H37" i="8"/>
  <c r="F37" i="8"/>
  <c r="E37" i="8"/>
  <c r="J36" i="8" s="1"/>
  <c r="C37" i="8"/>
  <c r="B37" i="8"/>
  <c r="H35" i="8"/>
  <c r="F35" i="8"/>
  <c r="E35" i="8"/>
  <c r="C35" i="8"/>
  <c r="B35" i="8"/>
  <c r="H33" i="8"/>
  <c r="F33" i="8"/>
  <c r="E33" i="8"/>
  <c r="C33" i="8"/>
  <c r="B33" i="8"/>
  <c r="J32" i="8"/>
  <c r="L34" i="8" s="1"/>
  <c r="H31" i="8"/>
  <c r="F31" i="8"/>
  <c r="E31" i="8"/>
  <c r="C31" i="8"/>
  <c r="B31" i="8"/>
  <c r="N30" i="8"/>
  <c r="H29" i="8"/>
  <c r="F29" i="8"/>
  <c r="E29" i="8"/>
  <c r="J28" i="8" s="1"/>
  <c r="C29" i="8"/>
  <c r="B29" i="8"/>
  <c r="H27" i="8"/>
  <c r="F27" i="8"/>
  <c r="E27" i="8"/>
  <c r="C27" i="8"/>
  <c r="B27" i="8"/>
  <c r="L26" i="8"/>
  <c r="H25" i="8"/>
  <c r="F25" i="8"/>
  <c r="E25" i="8"/>
  <c r="J24" i="8" s="1"/>
  <c r="C25" i="8"/>
  <c r="B25" i="8"/>
  <c r="H23" i="8"/>
  <c r="F23" i="8"/>
  <c r="E23" i="8"/>
  <c r="C23" i="8"/>
  <c r="B23" i="8"/>
  <c r="P22" i="8"/>
  <c r="H21" i="8"/>
  <c r="F21" i="8"/>
  <c r="E21" i="8"/>
  <c r="J20" i="8" s="1"/>
  <c r="C21" i="8"/>
  <c r="B21" i="8"/>
  <c r="H19" i="8"/>
  <c r="F19" i="8"/>
  <c r="E19" i="8"/>
  <c r="C19" i="8"/>
  <c r="B19" i="8"/>
  <c r="H17" i="8"/>
  <c r="F17" i="8"/>
  <c r="E17" i="8"/>
  <c r="C17" i="8"/>
  <c r="B17" i="8"/>
  <c r="T16" i="8"/>
  <c r="T15" i="8"/>
  <c r="H15" i="8"/>
  <c r="F15" i="8"/>
  <c r="E15" i="8"/>
  <c r="J16" i="8" s="1"/>
  <c r="L18" i="8" s="1"/>
  <c r="C15" i="8"/>
  <c r="B15" i="8"/>
  <c r="T14" i="8"/>
  <c r="N14" i="8"/>
  <c r="T13" i="8"/>
  <c r="H13" i="8"/>
  <c r="F13" i="8"/>
  <c r="E13" i="8"/>
  <c r="J12" i="8" s="1"/>
  <c r="C13" i="8"/>
  <c r="B13" i="8"/>
  <c r="T12" i="8"/>
  <c r="T11" i="8"/>
  <c r="H11" i="8"/>
  <c r="F11" i="8"/>
  <c r="E11" i="8"/>
  <c r="C11" i="8"/>
  <c r="B11" i="8"/>
  <c r="T10" i="8"/>
  <c r="L10" i="8"/>
  <c r="T9" i="8"/>
  <c r="H9" i="8"/>
  <c r="F9" i="8"/>
  <c r="E9" i="8"/>
  <c r="C9" i="8"/>
  <c r="B9" i="8"/>
  <c r="T8" i="8"/>
  <c r="T7" i="8"/>
  <c r="H7" i="8"/>
  <c r="F7" i="8"/>
  <c r="E7" i="8"/>
  <c r="J8" i="8" s="1"/>
  <c r="C7" i="8"/>
  <c r="B7" i="8"/>
  <c r="Q4" i="8"/>
  <c r="N79" i="8" s="1"/>
  <c r="L4" i="8"/>
  <c r="J4" i="8"/>
  <c r="F4" i="8"/>
  <c r="A4" i="8"/>
  <c r="A1" i="8"/>
  <c r="Q79" i="7"/>
  <c r="E75" i="7" s="1"/>
  <c r="H37" i="7"/>
  <c r="F37" i="7"/>
  <c r="E37" i="7"/>
  <c r="J36" i="7" s="1"/>
  <c r="L34" i="7" s="1"/>
  <c r="C37" i="7"/>
  <c r="B37" i="7"/>
  <c r="H35" i="7"/>
  <c r="F35" i="7"/>
  <c r="E35" i="7"/>
  <c r="C35" i="7"/>
  <c r="B35" i="7"/>
  <c r="H33" i="7"/>
  <c r="F33" i="7"/>
  <c r="E33" i="7"/>
  <c r="C33" i="7"/>
  <c r="B33" i="7"/>
  <c r="H31" i="7"/>
  <c r="F31" i="7"/>
  <c r="E31" i="7"/>
  <c r="J32" i="7" s="1"/>
  <c r="C31" i="7"/>
  <c r="B31" i="7"/>
  <c r="N30" i="7"/>
  <c r="H29" i="7"/>
  <c r="F29" i="7"/>
  <c r="E29" i="7"/>
  <c r="J28" i="7" s="1"/>
  <c r="C29" i="7"/>
  <c r="B29" i="7"/>
  <c r="H27" i="7"/>
  <c r="F27" i="7"/>
  <c r="E27" i="7"/>
  <c r="C27" i="7"/>
  <c r="B27" i="7"/>
  <c r="L26" i="7"/>
  <c r="H25" i="7"/>
  <c r="F25" i="7"/>
  <c r="E25" i="7"/>
  <c r="C25" i="7"/>
  <c r="B25" i="7"/>
  <c r="J24" i="7"/>
  <c r="H23" i="7"/>
  <c r="F23" i="7"/>
  <c r="E23" i="7"/>
  <c r="C23" i="7"/>
  <c r="B23" i="7"/>
  <c r="P22" i="7"/>
  <c r="H21" i="7"/>
  <c r="F21" i="7"/>
  <c r="E21" i="7"/>
  <c r="C21" i="7"/>
  <c r="B21" i="7"/>
  <c r="J20" i="7"/>
  <c r="L18" i="7" s="1"/>
  <c r="H19" i="7"/>
  <c r="F19" i="7"/>
  <c r="E19" i="7"/>
  <c r="C19" i="7"/>
  <c r="B19" i="7"/>
  <c r="H17" i="7"/>
  <c r="F17" i="7"/>
  <c r="E17" i="7"/>
  <c r="C17" i="7"/>
  <c r="B17" i="7"/>
  <c r="T16" i="7"/>
  <c r="T15" i="7"/>
  <c r="H15" i="7"/>
  <c r="F15" i="7"/>
  <c r="E15" i="7"/>
  <c r="J16" i="7" s="1"/>
  <c r="C15" i="7"/>
  <c r="B15" i="7"/>
  <c r="T14" i="7"/>
  <c r="N14" i="7"/>
  <c r="T13" i="7"/>
  <c r="H13" i="7"/>
  <c r="F13" i="7"/>
  <c r="E13" i="7"/>
  <c r="C13" i="7"/>
  <c r="B13" i="7"/>
  <c r="T12" i="7"/>
  <c r="J12" i="7"/>
  <c r="T11" i="7"/>
  <c r="H11" i="7"/>
  <c r="F11" i="7"/>
  <c r="E11" i="7"/>
  <c r="C11" i="7"/>
  <c r="B11" i="7"/>
  <c r="T10" i="7"/>
  <c r="T9" i="7"/>
  <c r="H9" i="7"/>
  <c r="F9" i="7"/>
  <c r="E9" i="7"/>
  <c r="C9" i="7"/>
  <c r="B9" i="7"/>
  <c r="T8" i="7"/>
  <c r="T7" i="7"/>
  <c r="H7" i="7"/>
  <c r="F7" i="7"/>
  <c r="E7" i="7"/>
  <c r="J8" i="7" s="1"/>
  <c r="L10" i="7" s="1"/>
  <c r="C7" i="7"/>
  <c r="B7" i="7"/>
  <c r="Q4" i="7"/>
  <c r="N79" i="7" s="1"/>
  <c r="L4" i="7"/>
  <c r="J4" i="7"/>
  <c r="F4" i="7"/>
  <c r="A4" i="7"/>
  <c r="A1" i="7"/>
  <c r="CG43" i="6"/>
  <c r="CF43" i="6"/>
  <c r="CH43" i="6" s="1"/>
  <c r="CD43" i="6"/>
  <c r="CC43" i="6"/>
  <c r="CE43" i="6" s="1"/>
  <c r="BZ43" i="6"/>
  <c r="BY43" i="6"/>
  <c r="CB43" i="6" s="1"/>
  <c r="CG42" i="6"/>
  <c r="CF42" i="6"/>
  <c r="CD42" i="6"/>
  <c r="CC42" i="6"/>
  <c r="BZ42" i="6"/>
  <c r="BY42" i="6"/>
  <c r="CB42" i="6" s="1"/>
  <c r="CG41" i="6"/>
  <c r="CF41" i="6"/>
  <c r="CD41" i="6"/>
  <c r="CC41" i="6"/>
  <c r="BZ41" i="6"/>
  <c r="BY41" i="6"/>
  <c r="CG40" i="6"/>
  <c r="CF40" i="6"/>
  <c r="CD40" i="6"/>
  <c r="CC40" i="6"/>
  <c r="CE40" i="6" s="1"/>
  <c r="BZ40" i="6"/>
  <c r="BY40" i="6"/>
  <c r="CG37" i="6"/>
  <c r="CF37" i="6"/>
  <c r="CH37" i="6" s="1"/>
  <c r="CD37" i="6"/>
  <c r="CC37" i="6"/>
  <c r="BZ37" i="6"/>
  <c r="BY37" i="6"/>
  <c r="CB37" i="6" s="1"/>
  <c r="CG36" i="6"/>
  <c r="CF36" i="6"/>
  <c r="CD36" i="6"/>
  <c r="CC36" i="6"/>
  <c r="BZ36" i="6"/>
  <c r="BY36" i="6"/>
  <c r="CG35" i="6"/>
  <c r="CF35" i="6"/>
  <c r="CD35" i="6"/>
  <c r="CC35" i="6"/>
  <c r="BZ35" i="6"/>
  <c r="BY35" i="6"/>
  <c r="CG34" i="6"/>
  <c r="CF34" i="6"/>
  <c r="CD34" i="6"/>
  <c r="CC34" i="6"/>
  <c r="BZ34" i="6"/>
  <c r="BY34" i="6"/>
  <c r="CG31" i="6"/>
  <c r="CF31" i="6"/>
  <c r="CH31" i="6" s="1"/>
  <c r="CD31" i="6"/>
  <c r="CC31" i="6"/>
  <c r="BZ31" i="6"/>
  <c r="BY31" i="6"/>
  <c r="CB31" i="6" s="1"/>
  <c r="CG30" i="6"/>
  <c r="CF30" i="6"/>
  <c r="CD30" i="6"/>
  <c r="CC30" i="6"/>
  <c r="BZ30" i="6"/>
  <c r="BY30" i="6"/>
  <c r="CG29" i="6"/>
  <c r="CF29" i="6"/>
  <c r="CD29" i="6"/>
  <c r="CC29" i="6"/>
  <c r="BZ29" i="6"/>
  <c r="BY29" i="6"/>
  <c r="CG28" i="6"/>
  <c r="CF28" i="6"/>
  <c r="CD28" i="6"/>
  <c r="CC28" i="6"/>
  <c r="BZ28" i="6"/>
  <c r="BY28" i="6"/>
  <c r="CG25" i="6"/>
  <c r="CF25" i="6"/>
  <c r="CH25" i="6" s="1"/>
  <c r="CD25" i="6"/>
  <c r="CC25" i="6"/>
  <c r="CE25" i="6" s="1"/>
  <c r="BZ25" i="6"/>
  <c r="BY25" i="6"/>
  <c r="CB25" i="6" s="1"/>
  <c r="CG24" i="6"/>
  <c r="CF24" i="6"/>
  <c r="CD24" i="6"/>
  <c r="CC24" i="6"/>
  <c r="CE24" i="6" s="1"/>
  <c r="BZ24" i="6"/>
  <c r="BY24" i="6"/>
  <c r="CG23" i="6"/>
  <c r="CF23" i="6"/>
  <c r="CD23" i="6"/>
  <c r="CC23" i="6"/>
  <c r="BZ23" i="6"/>
  <c r="BY23" i="6"/>
  <c r="CG22" i="6"/>
  <c r="CF22" i="6"/>
  <c r="CD22" i="6"/>
  <c r="CC22" i="6"/>
  <c r="BZ22" i="6"/>
  <c r="BY22" i="6"/>
  <c r="CG19" i="6"/>
  <c r="CF19" i="6"/>
  <c r="CH19" i="6" s="1"/>
  <c r="CD19" i="6"/>
  <c r="CC19" i="6"/>
  <c r="CE19" i="6" s="1"/>
  <c r="BZ19" i="6"/>
  <c r="BY19" i="6"/>
  <c r="CB19" i="6" s="1"/>
  <c r="CG18" i="6"/>
  <c r="CF18" i="6"/>
  <c r="CD18" i="6"/>
  <c r="CC18" i="6"/>
  <c r="CE18" i="6" s="1"/>
  <c r="BZ18" i="6"/>
  <c r="BY18" i="6"/>
  <c r="CG17" i="6"/>
  <c r="CF17" i="6"/>
  <c r="CD17" i="6"/>
  <c r="CC17" i="6"/>
  <c r="BZ17" i="6"/>
  <c r="BY17" i="6"/>
  <c r="CG16" i="6"/>
  <c r="CF16" i="6"/>
  <c r="CD16" i="6"/>
  <c r="CC16" i="6"/>
  <c r="BZ16" i="6"/>
  <c r="BY16" i="6"/>
  <c r="CG13" i="6"/>
  <c r="CH13" i="6" s="1"/>
  <c r="CF13" i="6"/>
  <c r="CD13" i="6"/>
  <c r="CC13" i="6"/>
  <c r="CE13" i="6" s="1"/>
  <c r="BZ13" i="6"/>
  <c r="BY13" i="6"/>
  <c r="CG12" i="6"/>
  <c r="CF12" i="6"/>
  <c r="CD12" i="6"/>
  <c r="CC12" i="6"/>
  <c r="BZ12" i="6"/>
  <c r="BY12" i="6"/>
  <c r="CG11" i="6"/>
  <c r="CF11" i="6"/>
  <c r="CD11" i="6"/>
  <c r="CC11" i="6"/>
  <c r="BZ11" i="6"/>
  <c r="BY11" i="6"/>
  <c r="CG10" i="6"/>
  <c r="CF10" i="6"/>
  <c r="CD10" i="6"/>
  <c r="CC10" i="6"/>
  <c r="BZ10" i="6"/>
  <c r="BY10" i="6"/>
  <c r="CG43" i="5"/>
  <c r="CF43" i="5"/>
  <c r="CD43" i="5"/>
  <c r="CC43" i="5"/>
  <c r="BZ43" i="5"/>
  <c r="BY43" i="5"/>
  <c r="CG42" i="5"/>
  <c r="CF42" i="5"/>
  <c r="CD42" i="5"/>
  <c r="CC42" i="5"/>
  <c r="BZ42" i="5"/>
  <c r="BY42" i="5"/>
  <c r="CG41" i="5"/>
  <c r="CF41" i="5"/>
  <c r="CD41" i="5"/>
  <c r="CC41" i="5"/>
  <c r="BZ41" i="5"/>
  <c r="BY41" i="5"/>
  <c r="CG40" i="5"/>
  <c r="CF40" i="5"/>
  <c r="CH40" i="5" s="1"/>
  <c r="CD40" i="5"/>
  <c r="CC40" i="5"/>
  <c r="BZ40" i="5"/>
  <c r="BY40" i="5"/>
  <c r="CG37" i="5"/>
  <c r="CF37" i="5"/>
  <c r="CD37" i="5"/>
  <c r="CC37" i="5"/>
  <c r="BZ37" i="5"/>
  <c r="BY37" i="5"/>
  <c r="CG36" i="5"/>
  <c r="CF36" i="5"/>
  <c r="CD36" i="5"/>
  <c r="CC36" i="5"/>
  <c r="BZ36" i="5"/>
  <c r="BY36" i="5"/>
  <c r="CG35" i="5"/>
  <c r="CF35" i="5"/>
  <c r="CD35" i="5"/>
  <c r="CC35" i="5"/>
  <c r="BZ35" i="5"/>
  <c r="BY35" i="5"/>
  <c r="CG34" i="5"/>
  <c r="CF34" i="5"/>
  <c r="CD34" i="5"/>
  <c r="CC34" i="5"/>
  <c r="BZ34" i="5"/>
  <c r="BY34" i="5"/>
  <c r="CG31" i="5"/>
  <c r="CF31" i="5"/>
  <c r="CD31" i="5"/>
  <c r="CC31" i="5"/>
  <c r="BZ31" i="5"/>
  <c r="BY31" i="5"/>
  <c r="CG30" i="5"/>
  <c r="CF30" i="5"/>
  <c r="CD30" i="5"/>
  <c r="CC30" i="5"/>
  <c r="BZ30" i="5"/>
  <c r="BY30" i="5"/>
  <c r="CG29" i="5"/>
  <c r="CF29" i="5"/>
  <c r="CD29" i="5"/>
  <c r="CC29" i="5"/>
  <c r="BZ29" i="5"/>
  <c r="BY29" i="5"/>
  <c r="CG28" i="5"/>
  <c r="CF28" i="5"/>
  <c r="CD28" i="5"/>
  <c r="CC28" i="5"/>
  <c r="BZ28" i="5"/>
  <c r="BY28" i="5"/>
  <c r="CG25" i="5"/>
  <c r="CF25" i="5"/>
  <c r="CD25" i="5"/>
  <c r="CC25" i="5"/>
  <c r="BZ25" i="5"/>
  <c r="BY25" i="5"/>
  <c r="CG24" i="5"/>
  <c r="CF24" i="5"/>
  <c r="CD24" i="5"/>
  <c r="CC24" i="5"/>
  <c r="BZ24" i="5"/>
  <c r="BY24" i="5"/>
  <c r="CG23" i="5"/>
  <c r="CF23" i="5"/>
  <c r="CD23" i="5"/>
  <c r="CC23" i="5"/>
  <c r="BZ23" i="5"/>
  <c r="BY23" i="5"/>
  <c r="CG22" i="5"/>
  <c r="CF22" i="5"/>
  <c r="CD22" i="5"/>
  <c r="CC22" i="5"/>
  <c r="BZ22" i="5"/>
  <c r="BY22" i="5"/>
  <c r="CG19" i="5"/>
  <c r="CF19" i="5"/>
  <c r="CD19" i="5"/>
  <c r="CC19" i="5"/>
  <c r="CB19" i="5"/>
  <c r="BZ19" i="5"/>
  <c r="BY19" i="5"/>
  <c r="CG18" i="5"/>
  <c r="CF18" i="5"/>
  <c r="CD18" i="5"/>
  <c r="CC18" i="5"/>
  <c r="BZ18" i="5"/>
  <c r="BY18" i="5"/>
  <c r="CB18" i="5" s="1"/>
  <c r="CG17" i="5"/>
  <c r="CF17" i="5"/>
  <c r="CD17" i="5"/>
  <c r="CC17" i="5"/>
  <c r="BZ17" i="5"/>
  <c r="BY17" i="5"/>
  <c r="CG16" i="5"/>
  <c r="CF16" i="5"/>
  <c r="CD16" i="5"/>
  <c r="CC16" i="5"/>
  <c r="BZ16" i="5"/>
  <c r="BY16" i="5"/>
  <c r="CG13" i="5"/>
  <c r="CF13" i="5"/>
  <c r="CD13" i="5"/>
  <c r="CC13" i="5"/>
  <c r="BZ13" i="5"/>
  <c r="BY13" i="5"/>
  <c r="CB13" i="5" s="1"/>
  <c r="CG12" i="5"/>
  <c r="CF12" i="5"/>
  <c r="CD12" i="5"/>
  <c r="CC12" i="5"/>
  <c r="BZ12" i="5"/>
  <c r="BY12" i="5"/>
  <c r="CG11" i="5"/>
  <c r="CF11" i="5"/>
  <c r="CD11" i="5"/>
  <c r="CC11" i="5"/>
  <c r="BZ11" i="5"/>
  <c r="BY11" i="5"/>
  <c r="CG10" i="5"/>
  <c r="CF10" i="5"/>
  <c r="CD10" i="5"/>
  <c r="CC10" i="5"/>
  <c r="BZ10" i="5"/>
  <c r="BY10" i="5"/>
  <c r="CG25" i="4"/>
  <c r="CF25" i="4"/>
  <c r="CD25" i="4"/>
  <c r="CC25" i="4"/>
  <c r="BZ25" i="4"/>
  <c r="BY25" i="4"/>
  <c r="CG24" i="4"/>
  <c r="CF24" i="4"/>
  <c r="CD24" i="4"/>
  <c r="CC24" i="4"/>
  <c r="BZ24" i="4"/>
  <c r="BY24" i="4"/>
  <c r="CG23" i="4"/>
  <c r="CF23" i="4"/>
  <c r="CD23" i="4"/>
  <c r="CC23" i="4"/>
  <c r="BZ23" i="4"/>
  <c r="BY23" i="4"/>
  <c r="CG22" i="4"/>
  <c r="CF22" i="4"/>
  <c r="CD22" i="4"/>
  <c r="CC22" i="4"/>
  <c r="BZ22" i="4"/>
  <c r="BY22" i="4"/>
  <c r="CG19" i="4"/>
  <c r="CF19" i="4"/>
  <c r="CD19" i="4"/>
  <c r="CC19" i="4"/>
  <c r="BZ19" i="4"/>
  <c r="BY19" i="4"/>
  <c r="CG18" i="4"/>
  <c r="CF18" i="4"/>
  <c r="CD18" i="4"/>
  <c r="CC18" i="4"/>
  <c r="BZ18" i="4"/>
  <c r="BY18" i="4"/>
  <c r="CG17" i="4"/>
  <c r="CF17" i="4"/>
  <c r="CD17" i="4"/>
  <c r="CC17" i="4"/>
  <c r="BZ17" i="4"/>
  <c r="BY17" i="4"/>
  <c r="CG16" i="4"/>
  <c r="CF16" i="4"/>
  <c r="CD16" i="4"/>
  <c r="CC16" i="4"/>
  <c r="BZ16" i="4"/>
  <c r="BY16" i="4"/>
  <c r="CG13" i="4"/>
  <c r="CF13" i="4"/>
  <c r="CD13" i="4"/>
  <c r="CC13" i="4"/>
  <c r="BZ13" i="4"/>
  <c r="BY13" i="4"/>
  <c r="CG12" i="4"/>
  <c r="CF12" i="4"/>
  <c r="CD12" i="4"/>
  <c r="CC12" i="4"/>
  <c r="BZ12" i="4"/>
  <c r="BY12" i="4"/>
  <c r="CG11" i="4"/>
  <c r="CF11" i="4"/>
  <c r="CD11" i="4"/>
  <c r="CC11" i="4"/>
  <c r="BZ11" i="4"/>
  <c r="BY11" i="4"/>
  <c r="CG10" i="4"/>
  <c r="CF10" i="4"/>
  <c r="CD10" i="4"/>
  <c r="CC10" i="4"/>
  <c r="BZ10" i="4"/>
  <c r="BY10" i="4"/>
  <c r="CG43" i="3"/>
  <c r="CF43" i="3"/>
  <c r="CD43" i="3"/>
  <c r="CC43" i="3"/>
  <c r="BZ43" i="3"/>
  <c r="BY43" i="3"/>
  <c r="CG42" i="3"/>
  <c r="CF42" i="3"/>
  <c r="CD42" i="3"/>
  <c r="CC42" i="3"/>
  <c r="BZ42" i="3"/>
  <c r="BY42" i="3"/>
  <c r="CG41" i="3"/>
  <c r="CF41" i="3"/>
  <c r="CD41" i="3"/>
  <c r="CC41" i="3"/>
  <c r="BZ41" i="3"/>
  <c r="BY41" i="3"/>
  <c r="CG40" i="3"/>
  <c r="CF40" i="3"/>
  <c r="CD40" i="3"/>
  <c r="CC40" i="3"/>
  <c r="BZ40" i="3"/>
  <c r="BY40" i="3"/>
  <c r="CG37" i="3"/>
  <c r="CF37" i="3"/>
  <c r="CD37" i="3"/>
  <c r="CC37" i="3"/>
  <c r="BZ37" i="3"/>
  <c r="BY37" i="3"/>
  <c r="CG36" i="3"/>
  <c r="CF36" i="3"/>
  <c r="CD36" i="3"/>
  <c r="CC36" i="3"/>
  <c r="BZ36" i="3"/>
  <c r="BY36" i="3"/>
  <c r="CG35" i="3"/>
  <c r="CF35" i="3"/>
  <c r="CC35" i="3"/>
  <c r="CE35" i="3" s="1"/>
  <c r="BZ35" i="3"/>
  <c r="BY35" i="3"/>
  <c r="CG34" i="3"/>
  <c r="CF34" i="3"/>
  <c r="CD34" i="3"/>
  <c r="CC34" i="3"/>
  <c r="BZ34" i="3"/>
  <c r="BY34" i="3"/>
  <c r="CG31" i="3"/>
  <c r="CF31" i="3"/>
  <c r="CD31" i="3"/>
  <c r="CC31" i="3"/>
  <c r="BZ31" i="3"/>
  <c r="BY31" i="3"/>
  <c r="CG30" i="3"/>
  <c r="CF30" i="3"/>
  <c r="CD30" i="3"/>
  <c r="CC30" i="3"/>
  <c r="BZ30" i="3"/>
  <c r="BY30" i="3"/>
  <c r="CG29" i="3"/>
  <c r="CF29" i="3"/>
  <c r="CD29" i="3"/>
  <c r="CC29" i="3"/>
  <c r="BZ29" i="3"/>
  <c r="BY29" i="3"/>
  <c r="CG28" i="3"/>
  <c r="CF28" i="3"/>
  <c r="CD28" i="3"/>
  <c r="CC28" i="3"/>
  <c r="BZ28" i="3"/>
  <c r="BY28" i="3"/>
  <c r="CB28" i="3" s="1"/>
  <c r="CG25" i="3"/>
  <c r="CF25" i="3"/>
  <c r="CD25" i="3"/>
  <c r="CC25" i="3"/>
  <c r="BZ25" i="3"/>
  <c r="BY25" i="3"/>
  <c r="CG24" i="3"/>
  <c r="CF24" i="3"/>
  <c r="CD24" i="3"/>
  <c r="CC24" i="3"/>
  <c r="BZ24" i="3"/>
  <c r="BY24" i="3"/>
  <c r="CG23" i="3"/>
  <c r="CF23" i="3"/>
  <c r="CD23" i="3"/>
  <c r="CC23" i="3"/>
  <c r="BZ23" i="3"/>
  <c r="BY23" i="3"/>
  <c r="CG22" i="3"/>
  <c r="CF22" i="3"/>
  <c r="CD22" i="3"/>
  <c r="CC22" i="3"/>
  <c r="BZ22" i="3"/>
  <c r="BY22" i="3"/>
  <c r="CG19" i="3"/>
  <c r="CF19" i="3"/>
  <c r="CD19" i="3"/>
  <c r="CC19" i="3"/>
  <c r="BZ19" i="3"/>
  <c r="BY19" i="3"/>
  <c r="CG18" i="3"/>
  <c r="CF18" i="3"/>
  <c r="CD18" i="3"/>
  <c r="CC18" i="3"/>
  <c r="BZ18" i="3"/>
  <c r="BY18" i="3"/>
  <c r="CG17" i="3"/>
  <c r="CF17" i="3"/>
  <c r="CD17" i="3"/>
  <c r="CC17" i="3"/>
  <c r="BZ17" i="3"/>
  <c r="BY17" i="3"/>
  <c r="CG16" i="3"/>
  <c r="CF16" i="3"/>
  <c r="CD16" i="3"/>
  <c r="CC16" i="3"/>
  <c r="BZ16" i="3"/>
  <c r="BY16" i="3"/>
  <c r="CG13" i="3"/>
  <c r="CF13" i="3"/>
  <c r="CH13" i="3" s="1"/>
  <c r="CD13" i="3"/>
  <c r="CC13" i="3"/>
  <c r="CE13" i="3" s="1"/>
  <c r="BZ13" i="3"/>
  <c r="BY13" i="3"/>
  <c r="CG12" i="3"/>
  <c r="CF12" i="3"/>
  <c r="CD12" i="3"/>
  <c r="CC12" i="3"/>
  <c r="BZ12" i="3"/>
  <c r="BY12" i="3"/>
  <c r="CG11" i="3"/>
  <c r="CF11" i="3"/>
  <c r="CD11" i="3"/>
  <c r="CE11" i="3" s="1"/>
  <c r="CC11" i="3"/>
  <c r="BZ11" i="3"/>
  <c r="BY11" i="3"/>
  <c r="CG10" i="3"/>
  <c r="CF10" i="3"/>
  <c r="CD10" i="3"/>
  <c r="CC10" i="3"/>
  <c r="BZ10" i="3"/>
  <c r="BY10" i="3"/>
  <c r="CG13" i="2"/>
  <c r="CF13" i="2"/>
  <c r="CD13" i="2"/>
  <c r="CC13" i="2"/>
  <c r="BZ13" i="2"/>
  <c r="BY13" i="2"/>
  <c r="CG12" i="2"/>
  <c r="CH12" i="2" s="1"/>
  <c r="CF12" i="2"/>
  <c r="CD12" i="2"/>
  <c r="CC12" i="2"/>
  <c r="BZ12" i="2"/>
  <c r="BY12" i="2"/>
  <c r="CG11" i="2"/>
  <c r="CF11" i="2"/>
  <c r="CD11" i="2"/>
  <c r="CC11" i="2"/>
  <c r="BZ11" i="2"/>
  <c r="BY11" i="2"/>
  <c r="CG10" i="2"/>
  <c r="CF10" i="2"/>
  <c r="CD10" i="2"/>
  <c r="CC10" i="2"/>
  <c r="BZ10" i="2"/>
  <c r="BY10" i="2"/>
  <c r="CG37" i="1"/>
  <c r="CF37" i="1"/>
  <c r="CH37" i="1" s="1"/>
  <c r="CD37" i="1"/>
  <c r="CC37" i="1"/>
  <c r="BZ37" i="1"/>
  <c r="BY37" i="1"/>
  <c r="CG36" i="1"/>
  <c r="CF36" i="1"/>
  <c r="CD36" i="1"/>
  <c r="CC36" i="1"/>
  <c r="BZ36" i="1"/>
  <c r="BY36" i="1"/>
  <c r="CG35" i="1"/>
  <c r="CF35" i="1"/>
  <c r="CD35" i="1"/>
  <c r="CC35" i="1"/>
  <c r="BZ35" i="1"/>
  <c r="BY35" i="1"/>
  <c r="CB35" i="1" s="1"/>
  <c r="CG34" i="1"/>
  <c r="CF34" i="1"/>
  <c r="CD34" i="1"/>
  <c r="CC34" i="1"/>
  <c r="BZ34" i="1"/>
  <c r="BY34" i="1"/>
  <c r="CG31" i="1"/>
  <c r="CF31" i="1"/>
  <c r="CH31" i="1" s="1"/>
  <c r="CD31" i="1"/>
  <c r="CE31" i="1" s="1"/>
  <c r="CC31" i="1"/>
  <c r="BZ31" i="1"/>
  <c r="BY31" i="1"/>
  <c r="CB31" i="1" s="1"/>
  <c r="CG30" i="1"/>
  <c r="CF30" i="1"/>
  <c r="CD30" i="1"/>
  <c r="CC30" i="1"/>
  <c r="CB30" i="1"/>
  <c r="BZ30" i="1"/>
  <c r="BY30" i="1"/>
  <c r="CG29" i="1"/>
  <c r="CF29" i="1"/>
  <c r="CD29" i="1"/>
  <c r="CC29" i="1"/>
  <c r="BZ29" i="1"/>
  <c r="BY29" i="1"/>
  <c r="CG28" i="1"/>
  <c r="CF28" i="1"/>
  <c r="CD28" i="1"/>
  <c r="CC28" i="1"/>
  <c r="BZ28" i="1"/>
  <c r="BY28" i="1"/>
  <c r="CG25" i="1"/>
  <c r="CF25" i="1"/>
  <c r="CH25" i="1" s="1"/>
  <c r="CD25" i="1"/>
  <c r="CC25" i="1"/>
  <c r="BZ25" i="1"/>
  <c r="BY25" i="1"/>
  <c r="CB25" i="1" s="1"/>
  <c r="CG24" i="1"/>
  <c r="CF24" i="1"/>
  <c r="CD24" i="1"/>
  <c r="CC24" i="1"/>
  <c r="BZ24" i="1"/>
  <c r="BY24" i="1"/>
  <c r="CG23" i="1"/>
  <c r="CF23" i="1"/>
  <c r="CD23" i="1"/>
  <c r="CC23" i="1"/>
  <c r="BZ23" i="1"/>
  <c r="BY23" i="1"/>
  <c r="CG22" i="1"/>
  <c r="CF22" i="1"/>
  <c r="CD22" i="1"/>
  <c r="CC22" i="1"/>
  <c r="BZ22" i="1"/>
  <c r="BY22" i="1"/>
  <c r="CG19" i="1"/>
  <c r="CF19" i="1"/>
  <c r="CD19" i="1"/>
  <c r="CC19" i="1"/>
  <c r="CE19" i="1" s="1"/>
  <c r="BZ19" i="1"/>
  <c r="BY19" i="1"/>
  <c r="CG18" i="1"/>
  <c r="CF18" i="1"/>
  <c r="CD18" i="1"/>
  <c r="CC18" i="1"/>
  <c r="BZ18" i="1"/>
  <c r="BY18" i="1"/>
  <c r="CG17" i="1"/>
  <c r="CF17" i="1"/>
  <c r="CH17" i="1" s="1"/>
  <c r="CD17" i="1"/>
  <c r="CC17" i="1"/>
  <c r="BZ17" i="1"/>
  <c r="BY17" i="1"/>
  <c r="CG16" i="1"/>
  <c r="CF16" i="1"/>
  <c r="CD16" i="1"/>
  <c r="CC16" i="1"/>
  <c r="BZ16" i="1"/>
  <c r="BY16" i="1"/>
  <c r="CG13" i="1"/>
  <c r="CF13" i="1"/>
  <c r="CH13" i="1" s="1"/>
  <c r="CD13" i="1"/>
  <c r="CC13" i="1"/>
  <c r="CE13" i="1" s="1"/>
  <c r="BZ13" i="1"/>
  <c r="BY13" i="1"/>
  <c r="CG12" i="1"/>
  <c r="CF12" i="1"/>
  <c r="CD12" i="1"/>
  <c r="CC12" i="1"/>
  <c r="BZ12" i="1"/>
  <c r="BY12" i="1"/>
  <c r="CG11" i="1"/>
  <c r="CF11" i="1"/>
  <c r="CD11" i="1"/>
  <c r="CC11" i="1"/>
  <c r="BZ11" i="1"/>
  <c r="BY11" i="1"/>
  <c r="CG10" i="1"/>
  <c r="CF10" i="1"/>
  <c r="CD10" i="1"/>
  <c r="CC10" i="1"/>
  <c r="BZ10" i="1"/>
  <c r="BY10" i="1"/>
  <c r="CE23" i="3" l="1"/>
  <c r="CH30" i="3"/>
  <c r="CB11" i="3"/>
  <c r="CB40" i="5"/>
  <c r="CH42" i="5"/>
  <c r="CB10" i="6"/>
  <c r="CB35" i="6"/>
  <c r="CH10" i="1"/>
  <c r="CE25" i="1"/>
  <c r="CE37" i="1"/>
  <c r="CB10" i="3"/>
  <c r="CB41" i="3"/>
  <c r="CB25" i="5"/>
  <c r="CE40" i="5"/>
  <c r="CB41" i="5"/>
  <c r="CH41" i="5"/>
  <c r="CE10" i="6"/>
  <c r="CB11" i="6"/>
  <c r="CB13" i="6"/>
  <c r="CE17" i="6"/>
  <c r="CE31" i="6"/>
  <c r="CE37" i="6"/>
  <c r="CE42" i="6"/>
  <c r="CB35" i="3"/>
  <c r="CB40" i="6"/>
  <c r="CH34" i="6"/>
  <c r="CE34" i="6"/>
  <c r="CE29" i="6"/>
  <c r="CB29" i="6"/>
  <c r="CE23" i="6"/>
  <c r="CB23" i="6"/>
  <c r="CH16" i="6"/>
  <c r="CE16" i="6"/>
  <c r="CB16" i="6"/>
  <c r="CB37" i="5"/>
  <c r="CB11" i="5"/>
  <c r="CB10" i="5"/>
  <c r="CE12" i="2"/>
  <c r="CB10" i="2"/>
  <c r="CH13" i="2"/>
  <c r="CB13" i="2"/>
  <c r="CE12" i="3"/>
  <c r="CH10" i="3"/>
  <c r="CH35" i="3"/>
  <c r="CH37" i="3"/>
  <c r="CB40" i="3"/>
  <c r="CB29" i="3"/>
  <c r="CB23" i="3"/>
  <c r="E73" i="7"/>
  <c r="CB11" i="1"/>
  <c r="CH29" i="1"/>
  <c r="CB29" i="1"/>
  <c r="CB22" i="1"/>
  <c r="CH11" i="1"/>
  <c r="CE11" i="1"/>
  <c r="CH41" i="6"/>
  <c r="CE41" i="6"/>
  <c r="CB41" i="6"/>
  <c r="CH12" i="6"/>
  <c r="CH11" i="6"/>
  <c r="CE11" i="6"/>
  <c r="CH17" i="6"/>
  <c r="CB17" i="6"/>
  <c r="CH11" i="5"/>
  <c r="CE11" i="5"/>
  <c r="CH23" i="5"/>
  <c r="CH42" i="3"/>
  <c r="CE42" i="3"/>
  <c r="CE41" i="3"/>
  <c r="CH35" i="6"/>
  <c r="CE35" i="6"/>
  <c r="CH29" i="6"/>
  <c r="CE19" i="4"/>
  <c r="CB16" i="4"/>
  <c r="CE29" i="5"/>
  <c r="CH17" i="5"/>
  <c r="CB17" i="1"/>
  <c r="CH18" i="1"/>
  <c r="CB18" i="1"/>
  <c r="CH42" i="6"/>
  <c r="CH40" i="6"/>
  <c r="CH36" i="6"/>
  <c r="CE36" i="6"/>
  <c r="CB36" i="6"/>
  <c r="CB34" i="6"/>
  <c r="CH28" i="6"/>
  <c r="CE28" i="6"/>
  <c r="CB28" i="6"/>
  <c r="CH30" i="6"/>
  <c r="CE30" i="6"/>
  <c r="CB30" i="6"/>
  <c r="CH23" i="6"/>
  <c r="CH24" i="6"/>
  <c r="CB24" i="6"/>
  <c r="CH22" i="6"/>
  <c r="CE22" i="6"/>
  <c r="CB22" i="6"/>
  <c r="CH18" i="6"/>
  <c r="CB18" i="6"/>
  <c r="CE12" i="6"/>
  <c r="CB12" i="6"/>
  <c r="CH10" i="6"/>
  <c r="CB24" i="4"/>
  <c r="CB18" i="4"/>
  <c r="CH11" i="4"/>
  <c r="CE11" i="4"/>
  <c r="CB11" i="4"/>
  <c r="CH23" i="3"/>
  <c r="CB22" i="3"/>
  <c r="CB16" i="3"/>
  <c r="CE17" i="3"/>
  <c r="CE30" i="3"/>
  <c r="CH43" i="3"/>
  <c r="CH23" i="1"/>
  <c r="CB23" i="1"/>
  <c r="CE24" i="1"/>
  <c r="CB24" i="1"/>
  <c r="CH35" i="1"/>
  <c r="CH35" i="5"/>
  <c r="CE36" i="5"/>
  <c r="CB36" i="5"/>
  <c r="CE34" i="5"/>
  <c r="CB34" i="5"/>
  <c r="CH28" i="5"/>
  <c r="CE28" i="5"/>
  <c r="CH18" i="5"/>
  <c r="CE18" i="5"/>
  <c r="CH24" i="5"/>
  <c r="CE24" i="5"/>
  <c r="CB24" i="5"/>
  <c r="CH12" i="5"/>
  <c r="CE12" i="5"/>
  <c r="CB12" i="5"/>
  <c r="CH10" i="5"/>
  <c r="CE10" i="5"/>
  <c r="CH31" i="5"/>
  <c r="CE31" i="5"/>
  <c r="CB31" i="5"/>
  <c r="CH29" i="5"/>
  <c r="CB29" i="5"/>
  <c r="CH25" i="4"/>
  <c r="CE25" i="4"/>
  <c r="CB25" i="4"/>
  <c r="CH23" i="4"/>
  <c r="CE23" i="4"/>
  <c r="CB23" i="4"/>
  <c r="CH24" i="4"/>
  <c r="CE24" i="4"/>
  <c r="CH22" i="4"/>
  <c r="CE22" i="4"/>
  <c r="CB22" i="4"/>
  <c r="CH19" i="4"/>
  <c r="CB19" i="4"/>
  <c r="CH17" i="4"/>
  <c r="CE17" i="4"/>
  <c r="CB17" i="4"/>
  <c r="CH18" i="4"/>
  <c r="CE18" i="4"/>
  <c r="CH16" i="4"/>
  <c r="CE16" i="4"/>
  <c r="CB12" i="4"/>
  <c r="CH10" i="4"/>
  <c r="CE10" i="4"/>
  <c r="CB10" i="4"/>
  <c r="CH36" i="3"/>
  <c r="CE36" i="3"/>
  <c r="CH34" i="3"/>
  <c r="CB34" i="3"/>
  <c r="CH31" i="3"/>
  <c r="CB31" i="3"/>
  <c r="CE29" i="3"/>
  <c r="CB30" i="3"/>
  <c r="CE28" i="3"/>
  <c r="CH25" i="3"/>
  <c r="CE25" i="3"/>
  <c r="CH24" i="3"/>
  <c r="CE24" i="3"/>
  <c r="CH22" i="3"/>
  <c r="CH19" i="3"/>
  <c r="CB19" i="3"/>
  <c r="CB17" i="3"/>
  <c r="CH18" i="3"/>
  <c r="CE18" i="3"/>
  <c r="CB18" i="3"/>
  <c r="CE16" i="3"/>
  <c r="CH11" i="3"/>
  <c r="CH12" i="3"/>
  <c r="CE11" i="2"/>
  <c r="CB11" i="2"/>
  <c r="CB12" i="2"/>
  <c r="CE10" i="2"/>
  <c r="E74" i="7"/>
  <c r="E75" i="8"/>
  <c r="CH36" i="1"/>
  <c r="CE36" i="1"/>
  <c r="CB36" i="1"/>
  <c r="CH34" i="1"/>
  <c r="CB34" i="1"/>
  <c r="CE30" i="1"/>
  <c r="CH28" i="1"/>
  <c r="CB28" i="1"/>
  <c r="CH22" i="1"/>
  <c r="CE18" i="1"/>
  <c r="CH16" i="1"/>
  <c r="CE16" i="1"/>
  <c r="CB16" i="1"/>
  <c r="CH12" i="1"/>
  <c r="CB12" i="1"/>
  <c r="CE10" i="1"/>
  <c r="CE37" i="3"/>
  <c r="CE40" i="3"/>
  <c r="CB42" i="3"/>
  <c r="CB43" i="3"/>
  <c r="CH12" i="4"/>
  <c r="CE13" i="4"/>
  <c r="CH13" i="5"/>
  <c r="CE16" i="5"/>
  <c r="CB17" i="5"/>
  <c r="CE19" i="5"/>
  <c r="CB22" i="5"/>
  <c r="CH22" i="5"/>
  <c r="CE23" i="5"/>
  <c r="CH25" i="5"/>
  <c r="CB30" i="5"/>
  <c r="CH30" i="5"/>
  <c r="CB35" i="5"/>
  <c r="CH36" i="5"/>
  <c r="CE37" i="5"/>
  <c r="CE42" i="5"/>
  <c r="CB43" i="5"/>
  <c r="CH43" i="5"/>
  <c r="CB10" i="1"/>
  <c r="CE12" i="1"/>
  <c r="CB13" i="1"/>
  <c r="CE17" i="1"/>
  <c r="CH19" i="1"/>
  <c r="CE22" i="1"/>
  <c r="CH24" i="1"/>
  <c r="CH30" i="1"/>
  <c r="CE34" i="1"/>
  <c r="CE35" i="1"/>
  <c r="CB37" i="1"/>
  <c r="CH10" i="2"/>
  <c r="CH11" i="2"/>
  <c r="CE13" i="2"/>
  <c r="CE10" i="3"/>
  <c r="CB12" i="3"/>
  <c r="CB13" i="3"/>
  <c r="CH16" i="3"/>
  <c r="CH17" i="3"/>
  <c r="CE19" i="3"/>
  <c r="CE22" i="3"/>
  <c r="CB24" i="3"/>
  <c r="CB25" i="3"/>
  <c r="CH28" i="3"/>
  <c r="CH29" i="3"/>
  <c r="CE31" i="3"/>
  <c r="CE34" i="3"/>
  <c r="CB36" i="3"/>
  <c r="CB37" i="3"/>
  <c r="CH40" i="3"/>
  <c r="CH41" i="3"/>
  <c r="CE43" i="3"/>
  <c r="CE12" i="4"/>
  <c r="CB13" i="4"/>
  <c r="CH13" i="4"/>
  <c r="CE13" i="5"/>
  <c r="CB16" i="5"/>
  <c r="CH16" i="5"/>
  <c r="CE17" i="5"/>
  <c r="CH19" i="5"/>
  <c r="CE22" i="5"/>
  <c r="CB23" i="5"/>
  <c r="CE25" i="5"/>
  <c r="CB28" i="5"/>
  <c r="CE30" i="5"/>
  <c r="CH34" i="5"/>
  <c r="CE35" i="5"/>
  <c r="CH37" i="5"/>
  <c r="CE41" i="5"/>
  <c r="CB42" i="5"/>
  <c r="CE43" i="5"/>
  <c r="E72" i="7"/>
  <c r="E73" i="8"/>
  <c r="E73" i="9"/>
  <c r="CB19" i="1"/>
  <c r="CE23" i="1"/>
  <c r="CE28" i="1"/>
  <c r="CE29" i="1"/>
  <c r="E57" i="11"/>
  <c r="E59" i="11"/>
  <c r="E56" i="11"/>
  <c r="E73" i="10"/>
  <c r="E75" i="10"/>
  <c r="E72" i="10"/>
  <c r="E72" i="9"/>
  <c r="E75" i="9"/>
  <c r="E72" i="8"/>
</calcChain>
</file>

<file path=xl/comments1.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10.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11.xml><?xml version="1.0" encoding="utf-8"?>
<comments xmlns="http://schemas.openxmlformats.org/spreadsheetml/2006/main">
  <authors>
    <author>Anders Wennberg</author>
  </authors>
  <commentList>
    <comment ref="D7" authorId="0">
      <text>
        <r>
          <rPr>
            <b/>
            <sz val="8"/>
            <color indexed="8"/>
            <rFont val="Tahoma"/>
            <family val="2"/>
          </rPr>
          <t xml:space="preserve">Before making the draw:
On the Boys Do Draw Prep-sheet did you:
- fill in DA, WC's?
- Sort?
If YES: continue making the draw
Otherwise: return to finish preparations
</t>
        </r>
      </text>
    </comment>
  </commentList>
</comments>
</file>

<file path=xl/comments12.xml><?xml version="1.0" encoding="utf-8"?>
<comments xmlns="http://schemas.openxmlformats.org/spreadsheetml/2006/main">
  <authors>
    <author>Anders Wennberg</author>
  </authors>
  <commentList>
    <comment ref="D7" authorId="0">
      <text>
        <r>
          <rPr>
            <b/>
            <sz val="8"/>
            <color indexed="8"/>
            <rFont val="Tahoma"/>
            <family val="2"/>
          </rPr>
          <t xml:space="preserve">Before making the draw:
On the Boys Do Draw Prep-sheet did you:
- fill in DA, WC's?
- Sort?
If YES: continue making the draw
Otherwise: return to finish preparations
</t>
        </r>
      </text>
    </comment>
  </commentList>
</comments>
</file>

<file path=xl/comments13.xml><?xml version="1.0" encoding="utf-8"?>
<comments xmlns="http://schemas.openxmlformats.org/spreadsheetml/2006/main">
  <authors>
    <author>Anders Wennberg</author>
  </authors>
  <commentList>
    <comment ref="D7" authorId="0">
      <text>
        <r>
          <rPr>
            <b/>
            <sz val="8"/>
            <color indexed="8"/>
            <rFont val="Tahoma"/>
            <family val="2"/>
          </rPr>
          <t xml:space="preserve">Before making the draw:
On the Boys Do Draw Prep-sheet did you:
- fill in DA, WC's?
- Sort?
If YES: continue making the draw
Otherwise: return to finish preparations
</t>
        </r>
      </text>
    </comment>
  </commentList>
</comments>
</file>

<file path=xl/comments14.xml><?xml version="1.0" encoding="utf-8"?>
<comments xmlns="http://schemas.openxmlformats.org/spreadsheetml/2006/main">
  <authors>
    <author>Anders Wennberg</author>
  </authors>
  <commentList>
    <comment ref="D7" authorId="0">
      <text>
        <r>
          <rPr>
            <b/>
            <sz val="8"/>
            <color indexed="8"/>
            <rFont val="Tahoma"/>
            <family val="2"/>
          </rPr>
          <t xml:space="preserve">Before making the draw:
On the Boys Do Draw Prep-sheet did you:
- fill in DA, WC's?
- Sort?
If YES: continue making the draw
Otherwise: return to finish preparations
</t>
        </r>
      </text>
    </comment>
  </commentList>
</comments>
</file>

<file path=xl/comments15.xml><?xml version="1.0" encoding="utf-8"?>
<comments xmlns="http://schemas.openxmlformats.org/spreadsheetml/2006/main">
  <authors>
    <author>Anders Wennberg</author>
  </authors>
  <commentList>
    <comment ref="D7" authorId="0">
      <text>
        <r>
          <rPr>
            <b/>
            <sz val="8"/>
            <color indexed="8"/>
            <rFont val="Tahoma"/>
            <family val="2"/>
          </rPr>
          <t xml:space="preserve">Before making the draw:
On the Boys Do Draw Prep-sheet did you:
- fill in DA, WC's?
- Sort?
If YES: continue making the draw
Otherwise: return to finish preparations
</t>
        </r>
      </text>
    </comment>
  </commentList>
</comments>
</file>

<file path=xl/comments16.xml><?xml version="1.0" encoding="utf-8"?>
<comments xmlns="http://schemas.openxmlformats.org/spreadsheetml/2006/main">
  <authors>
    <author>Anders Wennberg</author>
  </authors>
  <commentList>
    <comment ref="D7" authorId="0">
      <text>
        <r>
          <rPr>
            <b/>
            <sz val="8"/>
            <color indexed="8"/>
            <rFont val="Tahoma"/>
            <family val="2"/>
          </rPr>
          <t xml:space="preserve">Before making the draw:
On the Boys Do Draw Prep-sheet did you:
- fill in DA, WC's?
- Sort?
If YES: continue making the draw
Otherwise: return to finish preparations
</t>
        </r>
      </text>
    </comment>
  </commentList>
</comments>
</file>

<file path=xl/comments17.xml><?xml version="1.0" encoding="utf-8"?>
<comments xmlns="http://schemas.openxmlformats.org/spreadsheetml/2006/main">
  <authors>
    <author>Anders Wennberg</author>
  </authors>
  <commentList>
    <comment ref="D7" authorId="0">
      <text>
        <r>
          <rPr>
            <b/>
            <sz val="8"/>
            <color indexed="8"/>
            <rFont val="Tahoma"/>
            <family val="2"/>
          </rPr>
          <t xml:space="preserve">Before making the draw:
On the Boys Do Draw Prep-sheet did you:
- fill in DA, WC's?
- Sort?
If YES: continue making the draw
Otherwise: return to finish preparations
</t>
        </r>
      </text>
    </comment>
  </commentList>
</comments>
</file>

<file path=xl/comments18.xml><?xml version="1.0" encoding="utf-8"?>
<comments xmlns="http://schemas.openxmlformats.org/spreadsheetml/2006/main">
  <authors>
    <author>Anders Wennberg</author>
  </authors>
  <commentList>
    <comment ref="D7" authorId="0">
      <text>
        <r>
          <rPr>
            <b/>
            <sz val="8"/>
            <color indexed="8"/>
            <rFont val="Tahoma"/>
            <family val="2"/>
          </rPr>
          <t xml:space="preserve">Before making the draw:
On the Boys Do Draw Prep-sheet did you:
- fill in DA, WC's?
- Sort?
If YES: continue making the draw
Otherwise: return to finish preparations
</t>
        </r>
      </text>
    </comment>
  </commentList>
</comments>
</file>

<file path=xl/comments19.xml><?xml version="1.0" encoding="utf-8"?>
<comments xmlns="http://schemas.openxmlformats.org/spreadsheetml/2006/main">
  <authors>
    <author>Anders Wennberg</author>
  </authors>
  <commentList>
    <comment ref="D7" authorId="0">
      <text>
        <r>
          <rPr>
            <b/>
            <sz val="8"/>
            <color indexed="8"/>
            <rFont val="Tahoma"/>
            <family val="2"/>
          </rPr>
          <t xml:space="preserve">Before making the draw:
On the Boys Do Draw Prep-sheet did you:
- fill in DA, WC's?
- Sort?
If YES: continue making the draw
Otherwise: return to finish preparations
</t>
        </r>
      </text>
    </comment>
  </commentList>
</comments>
</file>

<file path=xl/comments2.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3.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4.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5.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6.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7.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8.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9.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sharedStrings.xml><?xml version="1.0" encoding="utf-8"?>
<sst xmlns="http://schemas.openxmlformats.org/spreadsheetml/2006/main" count="3257" uniqueCount="359">
  <si>
    <t>PARTIDO GANADO</t>
  </si>
  <si>
    <t>PARTIDO PERDIDO</t>
  </si>
  <si>
    <t>SETS GANADOS</t>
  </si>
  <si>
    <t>SETS PERDIDOS</t>
  </si>
  <si>
    <t>JUEGOS GANADOS</t>
  </si>
  <si>
    <t>JUEGOS PERDIDOS</t>
  </si>
  <si>
    <t>Date: 17th - 22nd December 2016</t>
  </si>
  <si>
    <t xml:space="preserve">BOYS' 10 &amp; Under </t>
  </si>
  <si>
    <t>GROUP 1</t>
  </si>
  <si>
    <t>NAME</t>
  </si>
  <si>
    <t>MATCHES WON</t>
  </si>
  <si>
    <t>MATCHES LOST</t>
  </si>
  <si>
    <t>SETS WON</t>
  </si>
  <si>
    <t>SETS LOST</t>
  </si>
  <si>
    <t>GAMES</t>
  </si>
  <si>
    <t>MATCHES PLAYED</t>
  </si>
  <si>
    <t>MATCH co-eff</t>
  </si>
  <si>
    <t>SET co-eff</t>
  </si>
  <si>
    <t>GAMES WON</t>
  </si>
  <si>
    <t>GAMES LOST</t>
  </si>
  <si>
    <t>GAME    co-eff</t>
  </si>
  <si>
    <t>FINAL POSITION</t>
  </si>
  <si>
    <t>ADRIAN</t>
  </si>
  <si>
    <t>GEORGE</t>
  </si>
  <si>
    <t>EZEKIEL</t>
  </si>
  <si>
    <t>BOXHILL</t>
  </si>
  <si>
    <t>ISAIAH</t>
  </si>
  <si>
    <t>GROUP 2</t>
  </si>
  <si>
    <t>CHIN</t>
  </si>
  <si>
    <t>ALEX</t>
  </si>
  <si>
    <t>MITCHELL</t>
  </si>
  <si>
    <t>JAYDEN</t>
  </si>
  <si>
    <t>CHAPMAN</t>
  </si>
  <si>
    <t>JAYLON</t>
  </si>
  <si>
    <t>GROUP 3</t>
  </si>
  <si>
    <t xml:space="preserve">MATCH     co-eff  </t>
  </si>
  <si>
    <t>GAME        co-eff</t>
  </si>
  <si>
    <t>DALLA COSTA</t>
  </si>
  <si>
    <t>KALE</t>
  </si>
  <si>
    <t>SMITH</t>
  </si>
  <si>
    <t>YESHOWAH</t>
  </si>
  <si>
    <t>DENOON</t>
  </si>
  <si>
    <t>LUCA</t>
  </si>
  <si>
    <t>GROUP 4</t>
  </si>
  <si>
    <t>HADDEN</t>
  </si>
  <si>
    <t>JAMES</t>
  </si>
  <si>
    <t>CHAN PAK</t>
  </si>
  <si>
    <t>LEEUM</t>
  </si>
  <si>
    <t>PERMELL</t>
  </si>
  <si>
    <t>ZAC</t>
  </si>
  <si>
    <t>GROUP 5</t>
  </si>
  <si>
    <t>QUASHIE</t>
  </si>
  <si>
    <t>JACE</t>
  </si>
  <si>
    <t>MERRY</t>
  </si>
  <si>
    <t>ALEXANDER</t>
  </si>
  <si>
    <t>KOYLASS</t>
  </si>
  <si>
    <t>CALLUM</t>
  </si>
  <si>
    <t xml:space="preserve">GIRLS' 10 &amp; Under </t>
  </si>
  <si>
    <t>DANIEL-JOSEPH</t>
  </si>
  <si>
    <t>JAEDA-LEE</t>
  </si>
  <si>
    <t>DOOKIE</t>
  </si>
  <si>
    <t>JORDANE</t>
  </si>
  <si>
    <t>DOYLE</t>
  </si>
  <si>
    <t>SYDNEY</t>
  </si>
  <si>
    <t>GHURAN</t>
  </si>
  <si>
    <t>ZARA</t>
  </si>
  <si>
    <t xml:space="preserve">BOYS' 12 &amp; Under </t>
  </si>
  <si>
    <t>BYNG</t>
  </si>
  <si>
    <t>SEBASTEN</t>
  </si>
  <si>
    <t>D'ARCY</t>
  </si>
  <si>
    <t>DOMINIC</t>
  </si>
  <si>
    <t>LORCAN</t>
  </si>
  <si>
    <t>READY</t>
  </si>
  <si>
    <t>NICHOLAS</t>
  </si>
  <si>
    <t>MILLINGTON</t>
  </si>
  <si>
    <t>SHAE</t>
  </si>
  <si>
    <t>PORTHER</t>
  </si>
  <si>
    <t>EMMANUEL</t>
  </si>
  <si>
    <t>CONYERS</t>
  </si>
  <si>
    <t>RYAN</t>
  </si>
  <si>
    <t>WILLIAMS</t>
  </si>
  <si>
    <t>SAQIV</t>
  </si>
  <si>
    <t>FERNANDES</t>
  </si>
  <si>
    <t>JONATHAN</t>
  </si>
  <si>
    <t>ROBERTS</t>
  </si>
  <si>
    <t>CHRISTOPHER</t>
  </si>
  <si>
    <t>TRESTRAIL</t>
  </si>
  <si>
    <t>ETHAN-JUDE</t>
  </si>
  <si>
    <t>ALEXIS</t>
  </si>
  <si>
    <t>JAMAL</t>
  </si>
  <si>
    <t>ALI</t>
  </si>
  <si>
    <t>ELIAS</t>
  </si>
  <si>
    <t>SEBASTIAN</t>
  </si>
  <si>
    <t>AUGUSTINE</t>
  </si>
  <si>
    <t>ANDRE</t>
  </si>
  <si>
    <t>HART</t>
  </si>
  <si>
    <t>TYLER</t>
  </si>
  <si>
    <t>JEARY</t>
  </si>
  <si>
    <t>DANIEL</t>
  </si>
  <si>
    <t>CHUNG</t>
  </si>
  <si>
    <t>THOMAS</t>
  </si>
  <si>
    <t>ZACHERY</t>
  </si>
  <si>
    <t>GROUP  6</t>
  </si>
  <si>
    <t>PASEA</t>
  </si>
  <si>
    <t>TIM</t>
  </si>
  <si>
    <t>SHEPPARD</t>
  </si>
  <si>
    <t>DECLAN</t>
  </si>
  <si>
    <t>MARTIN</t>
  </si>
  <si>
    <t>NATHEN</t>
  </si>
  <si>
    <t>SYLVESTER</t>
  </si>
  <si>
    <t>BECKHAM</t>
  </si>
  <si>
    <t xml:space="preserve">GIRLS' 12 &amp; Under </t>
  </si>
  <si>
    <t>WONG</t>
  </si>
  <si>
    <t>CAMERON</t>
  </si>
  <si>
    <t>SEENATH</t>
  </si>
  <si>
    <t>SANJILI</t>
  </si>
  <si>
    <t>MILLER</t>
  </si>
  <si>
    <t>TRELICIA</t>
  </si>
  <si>
    <t>CARRINGTON</t>
  </si>
  <si>
    <t>ELLA</t>
  </si>
  <si>
    <t>JADE</t>
  </si>
  <si>
    <t>DES VIGNES</t>
  </si>
  <si>
    <t>JADA</t>
  </si>
  <si>
    <t>BADROE</t>
  </si>
  <si>
    <t>ADALIA</t>
  </si>
  <si>
    <t>MAC KENZIE</t>
  </si>
  <si>
    <t>GABRIELLE</t>
  </si>
  <si>
    <t>CHARLOTTE</t>
  </si>
  <si>
    <t>FABRES</t>
  </si>
  <si>
    <t>HALEIGH</t>
  </si>
  <si>
    <t>PASCALL</t>
  </si>
  <si>
    <t>ALYSSA</t>
  </si>
  <si>
    <t xml:space="preserve">BOYS' 14 &amp; Under </t>
  </si>
  <si>
    <t>LIAM</t>
  </si>
  <si>
    <t>TYRELL</t>
  </si>
  <si>
    <t>EDWARDS</t>
  </si>
  <si>
    <t>ZANE</t>
  </si>
  <si>
    <t>LESLIE</t>
  </si>
  <si>
    <t>ALIJAH</t>
  </si>
  <si>
    <t>SHAMSI</t>
  </si>
  <si>
    <t>SINGH</t>
  </si>
  <si>
    <t>JAYDON</t>
  </si>
  <si>
    <t>NWOKOLO</t>
  </si>
  <si>
    <t>EBOLUM</t>
  </si>
  <si>
    <t>ETHAN</t>
  </si>
  <si>
    <t>FRECTION</t>
  </si>
  <si>
    <t>RODRIGUEZ</t>
  </si>
  <si>
    <t>DAVID</t>
  </si>
  <si>
    <t>LESSEY</t>
  </si>
  <si>
    <t>MARK</t>
  </si>
  <si>
    <t>JOEL</t>
  </si>
  <si>
    <t>KERRY</t>
  </si>
  <si>
    <t>KYLE</t>
  </si>
  <si>
    <t>HINKSON</t>
  </si>
  <si>
    <t>LEVI</t>
  </si>
  <si>
    <t>ANTOINE</t>
  </si>
  <si>
    <t>MAGNUS</t>
  </si>
  <si>
    <t>VALDEZ</t>
  </si>
  <si>
    <t>NATHAN</t>
  </si>
  <si>
    <t xml:space="preserve">GIRLS' 14 &amp; Under </t>
  </si>
  <si>
    <t>LEITCH</t>
  </si>
  <si>
    <t>KELSEY</t>
  </si>
  <si>
    <t>ORR</t>
  </si>
  <si>
    <t>NICOETTE</t>
  </si>
  <si>
    <t>CUDJOE</t>
  </si>
  <si>
    <t>KRYSHELLE</t>
  </si>
  <si>
    <t>HONORE</t>
  </si>
  <si>
    <t>MARIA</t>
  </si>
  <si>
    <t>BLACKMAN</t>
  </si>
  <si>
    <t>ARALIA</t>
  </si>
  <si>
    <t>LEE YOUNG</t>
  </si>
  <si>
    <t>KEESA</t>
  </si>
  <si>
    <t>LAWRENCE</t>
  </si>
  <si>
    <t>EMILY</t>
  </si>
  <si>
    <t>GOVIA</t>
  </si>
  <si>
    <t>BIANCA</t>
  </si>
  <si>
    <t>FRANK</t>
  </si>
  <si>
    <t>KAELA</t>
  </si>
  <si>
    <t>RILEY-MOODOO</t>
  </si>
  <si>
    <t>CHELSEA</t>
  </si>
  <si>
    <t>MUKERJI</t>
  </si>
  <si>
    <t>ABRAHAM</t>
  </si>
  <si>
    <t>ISABEL</t>
  </si>
  <si>
    <t>AALISHA</t>
  </si>
  <si>
    <t>SEALY</t>
  </si>
  <si>
    <t>JANAY</t>
  </si>
  <si>
    <t>VALENTINE</t>
  </si>
  <si>
    <t>SHAUNA</t>
  </si>
  <si>
    <t>LAW</t>
  </si>
  <si>
    <t>ISABELLA</t>
  </si>
  <si>
    <t/>
  </si>
  <si>
    <t xml:space="preserve">                    BOYS 16 SINGLES   MAIN DRAW </t>
  </si>
  <si>
    <t>Week of</t>
  </si>
  <si>
    <t>ITF Referee</t>
  </si>
  <si>
    <t>St.</t>
  </si>
  <si>
    <t>Rank</t>
  </si>
  <si>
    <t>Seed</t>
  </si>
  <si>
    <t>Family Name</t>
  </si>
  <si>
    <t>First name</t>
  </si>
  <si>
    <t>2nd Round</t>
  </si>
  <si>
    <t>Semifinals</t>
  </si>
  <si>
    <t>Final</t>
  </si>
  <si>
    <t>Winner</t>
  </si>
  <si>
    <t>Umpire</t>
  </si>
  <si>
    <t>AS</t>
  </si>
  <si>
    <t>BS</t>
  </si>
  <si>
    <t>Acc. Ranking</t>
  </si>
  <si>
    <t>#</t>
  </si>
  <si>
    <t>Seeded players</t>
  </si>
  <si>
    <t>Lucky Losers</t>
  </si>
  <si>
    <t>Replacing</t>
  </si>
  <si>
    <t>Draw date/time:</t>
  </si>
  <si>
    <t>Rkg Date</t>
  </si>
  <si>
    <t>1</t>
  </si>
  <si>
    <t>Last Accepted player</t>
  </si>
  <si>
    <t>Top DA</t>
  </si>
  <si>
    <t>2</t>
  </si>
  <si>
    <t>Last DA</t>
  </si>
  <si>
    <t>3</t>
  </si>
  <si>
    <t>Player representatives</t>
  </si>
  <si>
    <t>4</t>
  </si>
  <si>
    <t>Seed ranking</t>
  </si>
  <si>
    <t>5</t>
  </si>
  <si>
    <t>6</t>
  </si>
  <si>
    <t>ITF Referee's signature</t>
  </si>
  <si>
    <t>Top seed</t>
  </si>
  <si>
    <t>7</t>
  </si>
  <si>
    <t>Last seed</t>
  </si>
  <si>
    <t>8</t>
  </si>
  <si>
    <t xml:space="preserve">                    GIRLS 16 SINGLES   MAIN DRAW </t>
  </si>
  <si>
    <t xml:space="preserve">                    BOYS 18 SINGLES   MAIN DRAW </t>
  </si>
  <si>
    <t xml:space="preserve">                    BOYS 21 SINGLES   MAIN DRAW </t>
  </si>
  <si>
    <t xml:space="preserve">                    GIRLS 18/ 21 SINGLES   MAIN DRAW </t>
  </si>
  <si>
    <t>BOYS' 10 &amp; Under Novice</t>
  </si>
  <si>
    <t>Venue: Trinidad Country club</t>
  </si>
  <si>
    <t>TUATT Referee</t>
  </si>
  <si>
    <t>Lamech Kevin Clarke</t>
  </si>
  <si>
    <t>won</t>
  </si>
  <si>
    <t>lost</t>
  </si>
  <si>
    <t>BRATHWAITE</t>
  </si>
  <si>
    <t>JASON</t>
  </si>
  <si>
    <t>CELESTINE</t>
  </si>
  <si>
    <t>AARIZ</t>
  </si>
  <si>
    <t>HAMEL-SMITH</t>
  </si>
  <si>
    <t>LOGAN</t>
  </si>
  <si>
    <t>WILSON</t>
  </si>
  <si>
    <t>VAREL</t>
  </si>
  <si>
    <t>YOUSSEF</t>
  </si>
  <si>
    <t>KREVA</t>
  </si>
  <si>
    <t>For 9 Players</t>
  </si>
  <si>
    <t>Day 1     | Day 2</t>
  </si>
  <si>
    <t>Day 3</t>
  </si>
  <si>
    <t xml:space="preserve">  1 vs 9         |      1 vs 8</t>
  </si>
  <si>
    <t>1 vs 7</t>
  </si>
  <si>
    <t xml:space="preserve">  2 vs 8        |      2 vs 7</t>
  </si>
  <si>
    <t>2 vs 6</t>
  </si>
  <si>
    <t xml:space="preserve">  3 vs 7        |      3 vs 6</t>
  </si>
  <si>
    <t>3 vs 5</t>
  </si>
  <si>
    <t xml:space="preserve">  4 vs 6        |      4 vs 5</t>
  </si>
  <si>
    <t>8 vs 9</t>
  </si>
  <si>
    <t xml:space="preserve">  1 vs 5         |      7 vs 9</t>
  </si>
  <si>
    <t>1 vs 4</t>
  </si>
  <si>
    <t xml:space="preserve">  2 vs 9        |      1 vs 6</t>
  </si>
  <si>
    <t>2 vs 3</t>
  </si>
  <si>
    <t xml:space="preserve">  3 vs 8        |      2 vs 5</t>
  </si>
  <si>
    <t>4 vs 9</t>
  </si>
  <si>
    <t xml:space="preserve">  4 vs 7        |      3 vs 9</t>
  </si>
  <si>
    <t>6 vs 7</t>
  </si>
  <si>
    <t xml:space="preserve">  5 vs 6        |      4 vs 8</t>
  </si>
  <si>
    <t>5 vs 8</t>
  </si>
  <si>
    <t>GIRLS' 10 &amp; Under  Novice</t>
  </si>
  <si>
    <t>ASHBY</t>
  </si>
  <si>
    <t>NYA</t>
  </si>
  <si>
    <t>JOY</t>
  </si>
  <si>
    <t>CHIN LEE</t>
  </si>
  <si>
    <t>INARA</t>
  </si>
  <si>
    <t>ABIGAIL</t>
  </si>
  <si>
    <t>MOHESS</t>
  </si>
  <si>
    <t>AILENE</t>
  </si>
  <si>
    <t>EVA</t>
  </si>
  <si>
    <t>CHARLES</t>
  </si>
  <si>
    <t>KADEEM</t>
  </si>
  <si>
    <t>ST. BERNARD</t>
  </si>
  <si>
    <t>JOHANN</t>
  </si>
  <si>
    <t>KRISTOF</t>
  </si>
  <si>
    <t>TAMIR</t>
  </si>
  <si>
    <t>RAMBARAN</t>
  </si>
  <si>
    <t>KURSHELLE</t>
  </si>
  <si>
    <t xml:space="preserve"> 14 &amp; Under Novice</t>
  </si>
  <si>
    <t>JOIRDELL</t>
  </si>
  <si>
    <t>MESSIAH</t>
  </si>
  <si>
    <t>`1</t>
  </si>
  <si>
    <t>**-.+</t>
  </si>
  <si>
    <t>......</t>
  </si>
  <si>
    <t>.</t>
  </si>
  <si>
    <t xml:space="preserve">                    BOYS 10 SINGLES   MAIN DRAW </t>
  </si>
  <si>
    <t>as</t>
  </si>
  <si>
    <t>b</t>
  </si>
  <si>
    <t>bs</t>
  </si>
  <si>
    <t xml:space="preserve">                    BOYS 12 SINGLES   MAIN DRAW </t>
  </si>
  <si>
    <t xml:space="preserve">                    GIRLS 12 SINGLES   MAIN DRAW </t>
  </si>
  <si>
    <t xml:space="preserve">                    BOYS 14 SINGLES   MAIN DRAW </t>
  </si>
  <si>
    <t xml:space="preserve">                    GIRLS 14 SINGLES   MAIN DRAW </t>
  </si>
  <si>
    <t xml:space="preserve">                    BOYS 10 DOUBLES</t>
  </si>
  <si>
    <t>Winners</t>
  </si>
  <si>
    <t>40 40</t>
  </si>
  <si>
    <t>a</t>
  </si>
  <si>
    <t>41 40</t>
  </si>
  <si>
    <t>42 54(5)</t>
  </si>
  <si>
    <t>41 42</t>
  </si>
  <si>
    <t>Seeded teams</t>
  </si>
  <si>
    <t>Alternates</t>
  </si>
  <si>
    <t>Last Accepted team</t>
  </si>
  <si>
    <t xml:space="preserve">                GIRLS 10 DOUBLES</t>
  </si>
  <si>
    <t xml:space="preserve"> Referee</t>
  </si>
  <si>
    <t xml:space="preserve">                    BOYS 12 DOUBLES</t>
  </si>
  <si>
    <t>A</t>
  </si>
  <si>
    <t>B</t>
  </si>
  <si>
    <t>41 35 10/3</t>
  </si>
  <si>
    <t>40 54(4)</t>
  </si>
  <si>
    <t xml:space="preserve">                    BOYS 14 DOUBLES</t>
  </si>
  <si>
    <t>60 60</t>
  </si>
  <si>
    <t>61 76(6)</t>
  </si>
  <si>
    <t xml:space="preserve">                GIRLS 12/ 14 DOUBLES</t>
  </si>
  <si>
    <t>24 42 10/8</t>
  </si>
  <si>
    <t xml:space="preserve">                           SENIOR BOYS DOUBLES</t>
  </si>
  <si>
    <t xml:space="preserve">                              SENIOR GIRLS  DOUBLES</t>
  </si>
  <si>
    <t>JUNIOR MIXED DOUBLES</t>
  </si>
  <si>
    <t>Quarterfinals</t>
  </si>
  <si>
    <t>Finalists</t>
  </si>
  <si>
    <t>Page 1(2)</t>
  </si>
  <si>
    <t>w/o</t>
  </si>
  <si>
    <t>40 41</t>
  </si>
  <si>
    <t>Page 2(2)</t>
  </si>
  <si>
    <t>SENIOR MIXED DOUBLES</t>
  </si>
  <si>
    <t>63 61</t>
  </si>
  <si>
    <t>60 63</t>
  </si>
  <si>
    <t>62 64</t>
  </si>
  <si>
    <t>61 60</t>
  </si>
  <si>
    <t>32 Ret</t>
  </si>
  <si>
    <t>42 41</t>
  </si>
  <si>
    <t>41 54(4)</t>
  </si>
  <si>
    <t>42 53</t>
  </si>
  <si>
    <t>41 24 10/8</t>
  </si>
  <si>
    <t>61 36 13/11</t>
  </si>
  <si>
    <t>61 62</t>
  </si>
  <si>
    <t>57 76(5) 12/10</t>
  </si>
  <si>
    <t>62 62</t>
  </si>
  <si>
    <t>60 61</t>
  </si>
  <si>
    <t>62 63</t>
  </si>
  <si>
    <t>76(3) 75</t>
  </si>
  <si>
    <t>63 64</t>
  </si>
  <si>
    <t>40 54(1)</t>
  </si>
  <si>
    <t>54(5) 42</t>
  </si>
  <si>
    <t>60 62</t>
  </si>
  <si>
    <t>63 62</t>
  </si>
  <si>
    <t>64 63</t>
  </si>
  <si>
    <t>46 63 10/3</t>
  </si>
  <si>
    <t>63 60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</si>
</sst>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164" formatCode="_(* #,##0_);_(* \(#,##0\);_(* &quot;-&quot;_);_(@_)"/>
    <numFmt numFmtId="165" formatCode="_(* #,##0.00_);_(* \(#,##0.00\);_(* &quot;-&quot;??_);_(@_)"/>
    <numFmt numFmtId="166" formatCode="_(&quot;$&quot;* #,##0_);_(&quot;$&quot;* \(#,##0\);_(&quot;$&quot;* &quot;-&quot;_);_(@_)"/>
  </numFmts>
  <fonts count="79" x14ac:knownFonts="1">
    <font>
      <sz val="10"/>
      <name val="Arial"/>
      <family val="2"/>
    </font>
    <font>
      <sz val="11"/>
      <color theme="1"/>
      <name val="Calibri"/>
      <family val="2"/>
      <scheme val="minor"/>
    </font>
    <font>
      <sz val="10"/>
      <name val="Arial"/>
      <family val="2"/>
    </font>
    <font>
      <b/>
      <sz val="36"/>
      <name val="Arial"/>
      <family val="2"/>
    </font>
    <font>
      <sz val="36"/>
      <name val="Arial"/>
      <family val="2"/>
    </font>
    <font>
      <sz val="6"/>
      <name val="Arial"/>
      <family val="2"/>
    </font>
    <font>
      <sz val="5"/>
      <name val="Arial"/>
      <family val="2"/>
    </font>
    <font>
      <b/>
      <sz val="24"/>
      <name val="Arial"/>
      <family val="2"/>
    </font>
    <font>
      <b/>
      <sz val="10"/>
      <name val="Arial"/>
      <family val="2"/>
    </font>
    <font>
      <b/>
      <sz val="20"/>
      <name val="Arial"/>
      <family val="2"/>
    </font>
    <font>
      <b/>
      <sz val="8"/>
      <name val="Arial"/>
      <family val="2"/>
    </font>
    <font>
      <b/>
      <sz val="16"/>
      <name val="Arial"/>
      <family val="2"/>
    </font>
    <font>
      <sz val="20"/>
      <name val="Arial"/>
      <family val="2"/>
    </font>
    <font>
      <sz val="24"/>
      <name val="Arial"/>
      <family val="2"/>
    </font>
    <font>
      <sz val="26"/>
      <name val="Arial"/>
      <family val="2"/>
    </font>
    <font>
      <b/>
      <sz val="26"/>
      <name val="Arial"/>
      <family val="2"/>
    </font>
    <font>
      <sz val="24"/>
      <color indexed="8"/>
      <name val="Arial"/>
      <family val="2"/>
    </font>
    <font>
      <sz val="9"/>
      <name val="Arial"/>
      <family val="2"/>
    </font>
    <font>
      <sz val="26"/>
      <color indexed="8"/>
      <name val="Arial"/>
      <family val="2"/>
    </font>
    <font>
      <i/>
      <sz val="8"/>
      <color indexed="10"/>
      <name val="Arial"/>
      <family val="2"/>
    </font>
    <font>
      <sz val="20"/>
      <color indexed="9"/>
      <name val="Arial"/>
      <family val="2"/>
    </font>
    <font>
      <b/>
      <sz val="9"/>
      <name val="Arial"/>
      <family val="2"/>
    </font>
    <font>
      <b/>
      <i/>
      <sz val="10"/>
      <name val="Arial"/>
      <family val="2"/>
    </font>
    <font>
      <b/>
      <sz val="14"/>
      <name val="Arial"/>
      <family val="2"/>
    </font>
    <font>
      <sz val="10"/>
      <color indexed="9"/>
      <name val="Arial"/>
      <family val="2"/>
    </font>
    <font>
      <b/>
      <sz val="7"/>
      <name val="Arial"/>
      <family val="2"/>
    </font>
    <font>
      <b/>
      <sz val="7"/>
      <color indexed="9"/>
      <name val="Arial"/>
      <family val="2"/>
    </font>
    <font>
      <b/>
      <sz val="7"/>
      <color indexed="8"/>
      <name val="Arial"/>
      <family val="2"/>
    </font>
    <font>
      <b/>
      <sz val="8"/>
      <color indexed="9"/>
      <name val="Arial"/>
      <family val="2"/>
    </font>
    <font>
      <b/>
      <sz val="8"/>
      <color indexed="8"/>
      <name val="Arial"/>
      <family val="2"/>
    </font>
    <font>
      <b/>
      <sz val="10"/>
      <color indexed="9"/>
      <name val="Arial"/>
      <family val="2"/>
    </font>
    <font>
      <b/>
      <sz val="10"/>
      <color indexed="8"/>
      <name val="Arial"/>
      <family val="2"/>
    </font>
    <font>
      <sz val="7"/>
      <name val="Arial"/>
      <family val="2"/>
    </font>
    <font>
      <sz val="9"/>
      <color indexed="9"/>
      <name val="Arial"/>
      <family val="2"/>
    </font>
    <font>
      <sz val="7"/>
      <color indexed="9"/>
      <name val="Arial"/>
      <family val="2"/>
    </font>
    <font>
      <sz val="6"/>
      <color indexed="9"/>
      <name val="Arial"/>
      <family val="2"/>
    </font>
    <font>
      <b/>
      <sz val="8.5"/>
      <name val="Arial"/>
      <family val="2"/>
    </font>
    <font>
      <sz val="8.5"/>
      <name val="Arial"/>
      <family val="2"/>
    </font>
    <font>
      <sz val="8.5"/>
      <color indexed="42"/>
      <name val="Arial"/>
      <family val="2"/>
    </font>
    <font>
      <sz val="8.5"/>
      <color indexed="8"/>
      <name val="Arial"/>
      <family val="2"/>
    </font>
    <font>
      <sz val="8.5"/>
      <color indexed="9"/>
      <name val="Arial"/>
      <family val="2"/>
    </font>
    <font>
      <sz val="10"/>
      <color indexed="8"/>
      <name val="Arial"/>
      <family val="2"/>
    </font>
    <font>
      <i/>
      <sz val="6"/>
      <color indexed="9"/>
      <name val="Arial"/>
      <family val="2"/>
    </font>
    <font>
      <b/>
      <sz val="8.5"/>
      <color indexed="8"/>
      <name val="Arial"/>
      <family val="2"/>
    </font>
    <font>
      <sz val="11"/>
      <name val="Arial"/>
      <family val="2"/>
    </font>
    <font>
      <sz val="14"/>
      <name val="Arial"/>
      <family val="2"/>
    </font>
    <font>
      <sz val="14"/>
      <color indexed="9"/>
      <name val="Arial"/>
      <family val="2"/>
    </font>
    <font>
      <sz val="7"/>
      <color indexed="8"/>
      <name val="Arial"/>
      <family val="2"/>
    </font>
    <font>
      <b/>
      <sz val="8"/>
      <color indexed="8"/>
      <name val="Tahoma"/>
      <family val="2"/>
    </font>
    <font>
      <b/>
      <sz val="28"/>
      <name val="Arial"/>
      <family val="2"/>
    </font>
    <font>
      <b/>
      <sz val="18"/>
      <name val="Arial"/>
      <family val="2"/>
    </font>
    <font>
      <b/>
      <sz val="22"/>
      <name val="Arial"/>
      <family val="2"/>
    </font>
    <font>
      <b/>
      <sz val="20"/>
      <color indexed="8"/>
      <name val="Arial"/>
      <family val="2"/>
    </font>
    <font>
      <b/>
      <sz val="22"/>
      <color indexed="8"/>
      <name val="Arial"/>
      <family val="2"/>
    </font>
    <font>
      <b/>
      <sz val="26"/>
      <color indexed="8"/>
      <name val="Arial"/>
      <family val="2"/>
    </font>
    <font>
      <sz val="28"/>
      <name val="Arial"/>
      <family val="2"/>
    </font>
    <font>
      <sz val="36"/>
      <color indexed="8"/>
      <name val="Arial"/>
      <family val="2"/>
    </font>
    <font>
      <b/>
      <i/>
      <sz val="24"/>
      <name val="Arial"/>
      <family val="2"/>
    </font>
    <font>
      <sz val="22"/>
      <name val="Arial"/>
      <family val="2"/>
    </font>
    <font>
      <b/>
      <sz val="10"/>
      <color indexed="16"/>
      <name val="Arial"/>
      <family val="2"/>
    </font>
    <font>
      <sz val="10"/>
      <color indexed="17"/>
      <name val="Arial"/>
      <family val="2"/>
    </font>
    <font>
      <sz val="10"/>
      <color indexed="20"/>
      <name val="Arial"/>
      <family val="2"/>
    </font>
    <font>
      <i/>
      <sz val="10"/>
      <color indexed="63"/>
      <name val="Arial"/>
      <family val="2"/>
    </font>
    <font>
      <sz val="10"/>
      <color indexed="62"/>
      <name val="Arial"/>
      <family val="2"/>
    </font>
    <font>
      <sz val="10"/>
      <color indexed="16"/>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10"/>
      <name val="Arial"/>
      <family val="2"/>
    </font>
    <font>
      <b/>
      <sz val="48"/>
      <name val="Arial"/>
      <family val="2"/>
    </font>
    <font>
      <sz val="48"/>
      <color theme="1"/>
      <name val="Calibri"/>
      <family val="2"/>
      <scheme val="minor"/>
    </font>
    <font>
      <sz val="48"/>
      <name val="Arial"/>
      <family val="2"/>
    </font>
    <font>
      <i/>
      <sz val="8.5"/>
      <color indexed="9"/>
      <name val="Arial"/>
      <family val="2"/>
    </font>
    <font>
      <b/>
      <sz val="8.5"/>
      <color indexed="9"/>
      <name val="Arial"/>
      <family val="2"/>
    </font>
    <font>
      <sz val="8.5"/>
      <color indexed="14"/>
      <name val="Arial"/>
      <family val="2"/>
    </font>
    <font>
      <sz val="7"/>
      <color indexed="23"/>
      <name val="Arial"/>
      <family val="2"/>
    </font>
    <font>
      <b/>
      <i/>
      <sz val="8.5"/>
      <color indexed="8"/>
      <name val="Arial"/>
      <family val="2"/>
    </font>
    <font>
      <b/>
      <sz val="8"/>
      <color indexed="23"/>
      <name val="Arial"/>
      <family val="2"/>
    </font>
  </fonts>
  <fills count="31">
    <fill>
      <patternFill patternType="none"/>
    </fill>
    <fill>
      <patternFill patternType="gray125"/>
    </fill>
    <fill>
      <patternFill patternType="solid">
        <fgColor rgb="FF0070C0"/>
        <bgColor indexed="64"/>
      </patternFill>
    </fill>
    <fill>
      <patternFill patternType="solid">
        <fgColor indexed="9"/>
        <bgColor indexed="64"/>
      </patternFill>
    </fill>
    <fill>
      <patternFill patternType="solid">
        <fgColor rgb="FFFFFF66"/>
        <bgColor indexed="64"/>
      </patternFill>
    </fill>
    <fill>
      <patternFill patternType="solid">
        <fgColor indexed="22"/>
        <bgColor indexed="64"/>
      </patternFill>
    </fill>
    <fill>
      <patternFill patternType="solid">
        <fgColor indexed="42"/>
        <bgColor indexed="64"/>
      </patternFill>
    </fill>
    <fill>
      <patternFill patternType="solid">
        <fgColor indexed="9"/>
        <bgColor indexed="8"/>
      </patternFill>
    </fill>
    <fill>
      <patternFill patternType="solid">
        <fgColor rgb="FFFFFF00"/>
        <bgColor indexed="64"/>
      </patternFill>
    </fill>
    <fill>
      <patternFill patternType="solid">
        <fgColor theme="5" tint="0.59999389629810485"/>
        <bgColor indexed="64"/>
      </patternFill>
    </fill>
    <fill>
      <patternFill patternType="solid">
        <fgColor indexed="8"/>
        <bgColor indexed="64"/>
      </patternFill>
    </fill>
    <fill>
      <patternFill patternType="solid">
        <fgColor theme="9" tint="0.79998168889431442"/>
        <bgColor indexed="64"/>
      </patternFill>
    </fill>
    <fill>
      <patternFill patternType="solid">
        <fgColor indexed="44"/>
      </patternFill>
    </fill>
    <fill>
      <patternFill patternType="solid">
        <fgColor indexed="29"/>
      </patternFill>
    </fill>
    <fill>
      <patternFill patternType="solid">
        <fgColor indexed="43"/>
      </patternFill>
    </fill>
    <fill>
      <patternFill patternType="solid">
        <fgColor indexed="47"/>
      </patternFill>
    </fill>
    <fill>
      <patternFill patternType="solid">
        <fgColor indexed="27"/>
      </patternFill>
    </fill>
    <fill>
      <patternFill patternType="solid">
        <fgColor indexed="23"/>
      </patternFill>
    </fill>
    <fill>
      <patternFill patternType="solid">
        <fgColor indexed="51"/>
      </patternFill>
    </fill>
    <fill>
      <patternFill patternType="solid">
        <fgColor indexed="63"/>
      </patternFill>
    </fill>
    <fill>
      <patternFill patternType="solid">
        <fgColor indexed="22"/>
      </patternFill>
    </fill>
    <fill>
      <patternFill patternType="solid">
        <fgColor indexed="46"/>
      </patternFill>
    </fill>
    <fill>
      <patternFill patternType="solid">
        <fgColor indexed="56"/>
      </patternFill>
    </fill>
    <fill>
      <patternFill patternType="solid">
        <fgColor indexed="52"/>
      </patternFill>
    </fill>
    <fill>
      <patternFill patternType="solid">
        <fgColor indexed="54"/>
      </patternFill>
    </fill>
    <fill>
      <patternFill patternType="solid">
        <fgColor indexed="49"/>
      </patternFill>
    </fill>
    <fill>
      <patternFill patternType="solid">
        <fgColor indexed="16"/>
      </patternFill>
    </fill>
    <fill>
      <patternFill patternType="solid">
        <fgColor theme="0" tint="-0.14996795556505021"/>
        <bgColor indexed="64"/>
      </patternFill>
    </fill>
    <fill>
      <patternFill patternType="solid">
        <fgColor indexed="23"/>
        <bgColor indexed="64"/>
      </patternFill>
    </fill>
    <fill>
      <patternFill patternType="solid">
        <fgColor indexed="43"/>
        <bgColor indexed="64"/>
      </patternFill>
    </fill>
    <fill>
      <patternFill patternType="solid">
        <fgColor indexed="43"/>
        <bgColor indexed="8"/>
      </patternFill>
    </fill>
  </fills>
  <borders count="6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medium">
        <color indexed="64"/>
      </left>
      <right style="medium">
        <color indexed="64"/>
      </right>
      <top/>
      <bottom/>
      <diagonal/>
    </border>
    <border>
      <left/>
      <right style="thin">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8"/>
      </right>
      <top/>
      <bottom style="thin">
        <color indexed="64"/>
      </bottom>
      <diagonal/>
    </border>
    <border>
      <left style="medium">
        <color indexed="64"/>
      </left>
      <right style="dashDot">
        <color indexed="64"/>
      </right>
      <top style="medium">
        <color indexed="64"/>
      </top>
      <bottom style="thin">
        <color indexed="64"/>
      </bottom>
      <diagonal/>
    </border>
    <border>
      <left style="dashDot">
        <color indexed="64"/>
      </left>
      <right style="dashDot">
        <color indexed="64"/>
      </right>
      <top style="medium">
        <color indexed="64"/>
      </top>
      <bottom style="thin">
        <color indexed="64"/>
      </bottom>
      <diagonal/>
    </border>
    <border>
      <left style="dashDot">
        <color indexed="64"/>
      </left>
      <right style="medium">
        <color indexed="64"/>
      </right>
      <top style="medium">
        <color indexed="64"/>
      </top>
      <bottom style="thin">
        <color indexed="64"/>
      </bottom>
      <diagonal/>
    </border>
    <border>
      <left/>
      <right style="dashDot">
        <color indexed="64"/>
      </right>
      <top style="medium">
        <color indexed="64"/>
      </top>
      <bottom style="thin">
        <color indexed="64"/>
      </bottom>
      <diagonal/>
    </border>
    <border>
      <left style="medium">
        <color indexed="64"/>
      </left>
      <right style="dashDot">
        <color indexed="64"/>
      </right>
      <top style="thin">
        <color indexed="64"/>
      </top>
      <bottom style="thin">
        <color indexed="64"/>
      </bottom>
      <diagonal/>
    </border>
    <border>
      <left style="dashDot">
        <color indexed="64"/>
      </left>
      <right style="dashDot">
        <color indexed="64"/>
      </right>
      <top style="thin">
        <color indexed="64"/>
      </top>
      <bottom style="thin">
        <color indexed="64"/>
      </bottom>
      <diagonal/>
    </border>
    <border>
      <left style="dashDot">
        <color indexed="64"/>
      </left>
      <right style="medium">
        <color indexed="64"/>
      </right>
      <top style="thin">
        <color indexed="64"/>
      </top>
      <bottom style="thin">
        <color indexed="64"/>
      </bottom>
      <diagonal/>
    </border>
    <border>
      <left/>
      <right style="dashDot">
        <color indexed="64"/>
      </right>
      <top style="thin">
        <color indexed="64"/>
      </top>
      <bottom style="thin">
        <color indexed="64"/>
      </bottom>
      <diagonal/>
    </border>
    <border>
      <left/>
      <right style="medium">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dashDot">
        <color indexed="64"/>
      </right>
      <top style="thin">
        <color indexed="64"/>
      </top>
      <bottom style="medium">
        <color indexed="64"/>
      </bottom>
      <diagonal/>
    </border>
    <border>
      <left style="dashDot">
        <color indexed="64"/>
      </left>
      <right style="dashDot">
        <color indexed="64"/>
      </right>
      <top style="thin">
        <color indexed="64"/>
      </top>
      <bottom style="medium">
        <color indexed="64"/>
      </bottom>
      <diagonal/>
    </border>
    <border>
      <left style="dashDot">
        <color indexed="64"/>
      </left>
      <right style="medium">
        <color indexed="64"/>
      </right>
      <top style="thin">
        <color indexed="64"/>
      </top>
      <bottom style="medium">
        <color indexed="64"/>
      </bottom>
      <diagonal/>
    </border>
    <border>
      <left/>
      <right style="dashDot">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double">
        <color indexed="8"/>
      </left>
      <right style="double">
        <color indexed="8"/>
      </right>
      <top style="double">
        <color indexed="8"/>
      </top>
      <bottom style="double">
        <color indexed="8"/>
      </bottom>
      <diagonal/>
    </border>
    <border>
      <left/>
      <right/>
      <top/>
      <bottom style="double">
        <color indexed="16"/>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s>
  <cellStyleXfs count="49">
    <xf numFmtId="0" fontId="0" fillId="0" borderId="0"/>
    <xf numFmtId="164"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2" fillId="0" borderId="0" applyFont="0" applyFill="0" applyBorder="0" applyAlignment="0" applyProtection="0"/>
    <xf numFmtId="0" fontId="2" fillId="0" borderId="0"/>
    <xf numFmtId="0" fontId="1" fillId="0" borderId="0"/>
    <xf numFmtId="0" fontId="41"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14" borderId="0" applyNumberFormat="0" applyBorder="0" applyAlignment="0" applyProtection="0"/>
    <xf numFmtId="0" fontId="41" fillId="16"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7" borderId="0" applyNumberFormat="0" applyBorder="0" applyAlignment="0" applyProtection="0"/>
    <xf numFmtId="0" fontId="41" fillId="16" borderId="0" applyNumberFormat="0" applyBorder="0" applyAlignment="0" applyProtection="0"/>
    <xf numFmtId="0" fontId="41" fillId="13" borderId="0" applyNumberFormat="0" applyBorder="0" applyAlignment="0" applyProtection="0"/>
    <xf numFmtId="0" fontId="24" fillId="16" borderId="0" applyNumberFormat="0" applyBorder="0" applyAlignment="0" applyProtection="0"/>
    <xf numFmtId="0" fontId="24" fillId="13"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16" borderId="0" applyNumberFormat="0" applyBorder="0" applyAlignment="0" applyProtection="0"/>
    <xf numFmtId="0" fontId="24" fillId="13" borderId="0" applyNumberFormat="0" applyBorder="0" applyAlignment="0" applyProtection="0"/>
    <xf numFmtId="0" fontId="2" fillId="14" borderId="60" applyNumberFormat="0" applyFont="0" applyAlignment="0" applyProtection="0"/>
    <xf numFmtId="0" fontId="59" fillId="20" borderId="60" applyNumberFormat="0" applyAlignment="0" applyProtection="0"/>
    <xf numFmtId="0" fontId="60" fillId="16" borderId="0" applyNumberFormat="0" applyBorder="0" applyAlignment="0" applyProtection="0"/>
    <xf numFmtId="0" fontId="61"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18"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62" fillId="0" borderId="0" applyNumberFormat="0" applyFill="0" applyBorder="0" applyAlignment="0" applyProtection="0"/>
    <xf numFmtId="0" fontId="63" fillId="13" borderId="60" applyNumberFormat="0" applyAlignment="0" applyProtection="0"/>
    <xf numFmtId="0" fontId="30" fillId="19" borderId="61" applyNumberFormat="0" applyAlignment="0" applyProtection="0"/>
    <xf numFmtId="0" fontId="64" fillId="0" borderId="62" applyNumberFormat="0" applyFill="0" applyAlignment="0" applyProtection="0"/>
    <xf numFmtId="0" fontId="65" fillId="0" borderId="0" applyNumberFormat="0" applyFill="0" applyBorder="0" applyAlignment="0" applyProtection="0"/>
    <xf numFmtId="0" fontId="66" fillId="0" borderId="63" applyNumberFormat="0" applyFill="0" applyAlignment="0" applyProtection="0"/>
    <xf numFmtId="0" fontId="67" fillId="0" borderId="64" applyNumberFormat="0" applyFill="0" applyAlignment="0" applyProtection="0"/>
    <xf numFmtId="0" fontId="68" fillId="0" borderId="65" applyNumberForma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1" fillId="0" borderId="66" applyNumberFormat="0" applyFill="0" applyAlignment="0" applyProtection="0"/>
    <xf numFmtId="0" fontId="31" fillId="20" borderId="14" applyNumberFormat="0" applyAlignment="0" applyProtection="0"/>
    <xf numFmtId="0" fontId="69" fillId="0" borderId="0" applyNumberFormat="0" applyFill="0" applyBorder="0" applyAlignment="0" applyProtection="0"/>
  </cellStyleXfs>
  <cellXfs count="461">
    <xf numFmtId="0" fontId="0" fillId="0" borderId="0" xfId="0"/>
    <xf numFmtId="0" fontId="0" fillId="0" borderId="0" xfId="0" applyAlignment="1"/>
    <xf numFmtId="0" fontId="5" fillId="0" borderId="0" xfId="0" applyFont="1" applyAlignment="1">
      <alignment textRotation="90"/>
    </xf>
    <xf numFmtId="0" fontId="6" fillId="0" borderId="0" xfId="0" applyFont="1" applyAlignment="1">
      <alignment textRotation="90" wrapText="1"/>
    </xf>
    <xf numFmtId="0" fontId="7" fillId="0" borderId="0" xfId="0" applyFont="1"/>
    <xf numFmtId="0" fontId="3" fillId="0" borderId="0" xfId="0" applyFont="1"/>
    <xf numFmtId="0" fontId="0" fillId="0" borderId="0" xfId="0" applyAlignment="1">
      <alignment horizontal="center"/>
    </xf>
    <xf numFmtId="0" fontId="0" fillId="0" borderId="0" xfId="0" applyAlignment="1">
      <alignment horizontal="left"/>
    </xf>
    <xf numFmtId="0" fontId="8" fillId="0" borderId="0" xfId="0" applyFont="1" applyAlignment="1">
      <alignment horizontal="center"/>
    </xf>
    <xf numFmtId="0" fontId="8" fillId="0" borderId="1" xfId="0" applyFont="1" applyBorder="1" applyAlignment="1" applyProtection="1">
      <alignment horizontal="center"/>
      <protection locked="0"/>
    </xf>
    <xf numFmtId="0" fontId="9" fillId="0" borderId="2" xfId="0" applyFont="1" applyBorder="1" applyAlignment="1" applyProtection="1">
      <alignment horizontal="center" vertical="center"/>
      <protection locked="0"/>
    </xf>
    <xf numFmtId="0" fontId="10" fillId="0" borderId="3" xfId="0" applyFont="1" applyBorder="1" applyAlignment="1" applyProtection="1">
      <alignment horizontal="center" textRotation="255" wrapText="1"/>
      <protection locked="0"/>
    </xf>
    <xf numFmtId="0" fontId="8" fillId="0" borderId="3" xfId="0" applyFont="1" applyBorder="1" applyAlignment="1" applyProtection="1">
      <alignment horizontal="left" vertical="center"/>
      <protection locked="0"/>
    </xf>
    <xf numFmtId="0" fontId="8" fillId="0" borderId="3" xfId="0" applyFont="1" applyBorder="1" applyAlignment="1" applyProtection="1">
      <alignment horizontal="center" vertical="center"/>
      <protection locked="0"/>
    </xf>
    <xf numFmtId="0" fontId="8" fillId="0" borderId="4" xfId="0" applyFont="1" applyBorder="1" applyAlignment="1" applyProtection="1">
      <alignment horizontal="center" vertical="center"/>
      <protection locked="0"/>
    </xf>
    <xf numFmtId="0" fontId="10" fillId="0" borderId="5" xfId="0" applyFont="1" applyBorder="1" applyAlignment="1" applyProtection="1">
      <alignment horizontal="center" textRotation="255" wrapText="1"/>
      <protection locked="0"/>
    </xf>
    <xf numFmtId="0" fontId="8" fillId="0" borderId="5" xfId="0" applyFont="1" applyBorder="1" applyAlignment="1" applyProtection="1">
      <alignment horizontal="center" vertical="center"/>
      <protection locked="0"/>
    </xf>
    <xf numFmtId="0" fontId="8" fillId="0" borderId="2" xfId="0" applyFont="1" applyBorder="1" applyAlignment="1" applyProtection="1">
      <alignment horizontal="center" vertical="center" textRotation="90" wrapText="1"/>
      <protection locked="0"/>
    </xf>
    <xf numFmtId="0" fontId="11" fillId="0" borderId="2" xfId="0" applyFont="1" applyBorder="1" applyAlignment="1" applyProtection="1">
      <alignment horizontal="center" vertical="center" textRotation="90" wrapText="1"/>
      <protection locked="0"/>
    </xf>
    <xf numFmtId="0" fontId="11" fillId="0" borderId="6" xfId="0" applyFont="1" applyBorder="1" applyAlignment="1" applyProtection="1">
      <alignment horizontal="center" vertical="center" textRotation="90" wrapText="1"/>
      <protection locked="0"/>
    </xf>
    <xf numFmtId="0" fontId="12" fillId="0" borderId="7" xfId="0" applyFont="1" applyBorder="1" applyAlignment="1" applyProtection="1">
      <alignment horizontal="center" vertical="center"/>
      <protection locked="0"/>
    </xf>
    <xf numFmtId="0" fontId="13" fillId="0" borderId="8" xfId="0" applyFont="1" applyBorder="1" applyAlignment="1">
      <alignment vertical="center"/>
    </xf>
    <xf numFmtId="0" fontId="12" fillId="2" borderId="3" xfId="0" applyFont="1" applyFill="1" applyBorder="1" applyAlignment="1" applyProtection="1">
      <alignment horizontal="center"/>
      <protection locked="0"/>
    </xf>
    <xf numFmtId="0" fontId="12" fillId="2" borderId="4" xfId="0" applyFont="1" applyFill="1" applyBorder="1" applyAlignment="1" applyProtection="1">
      <alignment horizontal="center"/>
      <protection locked="0"/>
    </xf>
    <xf numFmtId="0" fontId="12" fillId="0" borderId="5" xfId="0" applyFont="1" applyFill="1" applyBorder="1" applyAlignment="1" applyProtection="1">
      <alignment horizontal="center"/>
      <protection locked="0"/>
    </xf>
    <xf numFmtId="0" fontId="12" fillId="0" borderId="3" xfId="0" applyFont="1" applyFill="1" applyBorder="1" applyAlignment="1" applyProtection="1">
      <alignment horizontal="center"/>
      <protection locked="0"/>
    </xf>
    <xf numFmtId="0" fontId="12" fillId="0" borderId="4" xfId="0" applyFont="1" applyFill="1" applyBorder="1" applyAlignment="1" applyProtection="1">
      <alignment horizontal="center"/>
      <protection locked="0"/>
    </xf>
    <xf numFmtId="0" fontId="14" fillId="0" borderId="9" xfId="0" applyFont="1" applyBorder="1" applyAlignment="1" applyProtection="1">
      <alignment horizontal="center"/>
      <protection locked="0"/>
    </xf>
    <xf numFmtId="0" fontId="15" fillId="0" borderId="9" xfId="0" applyFont="1" applyBorder="1" applyAlignment="1" applyProtection="1">
      <alignment horizontal="center"/>
      <protection locked="0"/>
    </xf>
    <xf numFmtId="0" fontId="9" fillId="0" borderId="10" xfId="0" applyFont="1" applyBorder="1" applyAlignment="1" applyProtection="1">
      <alignment horizontal="center"/>
      <protection locked="0"/>
    </xf>
    <xf numFmtId="0" fontId="12" fillId="0" borderId="11" xfId="0" applyFont="1" applyFill="1" applyBorder="1" applyAlignment="1" applyProtection="1">
      <alignment horizontal="center"/>
      <protection locked="0"/>
    </xf>
    <xf numFmtId="0" fontId="12" fillId="0" borderId="12" xfId="0" applyFont="1" applyFill="1" applyBorder="1" applyAlignment="1" applyProtection="1">
      <alignment horizontal="center"/>
      <protection locked="0"/>
    </xf>
    <xf numFmtId="0" fontId="12" fillId="0" borderId="13" xfId="0" applyFont="1" applyFill="1" applyBorder="1" applyAlignment="1" applyProtection="1">
      <alignment horizontal="center"/>
      <protection locked="0"/>
    </xf>
    <xf numFmtId="0" fontId="13" fillId="3" borderId="14" xfId="0" applyFont="1" applyFill="1" applyBorder="1" applyAlignment="1">
      <alignment wrapText="1"/>
    </xf>
    <xf numFmtId="0" fontId="12" fillId="0" borderId="15" xfId="0" applyFont="1" applyBorder="1" applyAlignment="1" applyProtection="1">
      <alignment horizontal="center" vertical="center"/>
      <protection locked="0"/>
    </xf>
    <xf numFmtId="0" fontId="16" fillId="0" borderId="16" xfId="0" applyFont="1" applyFill="1" applyBorder="1" applyAlignment="1">
      <alignment horizontal="left" vertical="center"/>
    </xf>
    <xf numFmtId="0" fontId="12" fillId="0" borderId="17" xfId="0" applyFont="1" applyFill="1" applyBorder="1" applyAlignment="1" applyProtection="1">
      <alignment horizontal="center"/>
      <protection locked="0"/>
    </xf>
    <xf numFmtId="0" fontId="12" fillId="0" borderId="18" xfId="0" applyFont="1" applyFill="1" applyBorder="1" applyAlignment="1" applyProtection="1">
      <alignment horizontal="center"/>
      <protection locked="0"/>
    </xf>
    <xf numFmtId="0" fontId="12" fillId="0" borderId="19" xfId="0" applyFont="1" applyFill="1" applyBorder="1" applyAlignment="1" applyProtection="1">
      <alignment horizontal="center"/>
      <protection locked="0"/>
    </xf>
    <xf numFmtId="0" fontId="14" fillId="0" borderId="16" xfId="0" applyFont="1" applyBorder="1" applyAlignment="1" applyProtection="1">
      <alignment horizontal="center"/>
      <protection locked="0"/>
    </xf>
    <xf numFmtId="0" fontId="15" fillId="0" borderId="16" xfId="0" applyFont="1" applyBorder="1" applyAlignment="1" applyProtection="1">
      <alignment horizontal="center"/>
      <protection locked="0"/>
    </xf>
    <xf numFmtId="0" fontId="9" fillId="0" borderId="20" xfId="0" applyFont="1" applyBorder="1" applyAlignment="1" applyProtection="1">
      <alignment horizontal="center"/>
      <protection locked="0"/>
    </xf>
    <xf numFmtId="0" fontId="12" fillId="0" borderId="0" xfId="0" applyFont="1" applyFill="1" applyBorder="1" applyAlignment="1">
      <alignment horizontal="center" vertical="center" wrapText="1"/>
    </xf>
    <xf numFmtId="0" fontId="12" fillId="0" borderId="0" xfId="0" applyFont="1" applyFill="1" applyBorder="1" applyAlignment="1">
      <alignment horizontal="center"/>
    </xf>
    <xf numFmtId="0" fontId="12" fillId="0" borderId="0" xfId="0" applyFont="1" applyBorder="1" applyAlignment="1">
      <alignment horizontal="center"/>
    </xf>
    <xf numFmtId="0" fontId="9" fillId="0" borderId="0" xfId="0" applyFont="1" applyBorder="1" applyAlignment="1">
      <alignment horizontal="center"/>
    </xf>
    <xf numFmtId="0" fontId="13" fillId="0" borderId="14" xfId="0" applyFont="1" applyBorder="1" applyAlignment="1">
      <alignment vertical="center"/>
    </xf>
    <xf numFmtId="0" fontId="13" fillId="0" borderId="16" xfId="0" applyFont="1" applyFill="1" applyBorder="1" applyAlignment="1" applyProtection="1">
      <alignment horizontal="center" vertical="center" wrapText="1"/>
      <protection locked="0"/>
    </xf>
    <xf numFmtId="0" fontId="13" fillId="0" borderId="16" xfId="0" applyFont="1" applyFill="1" applyBorder="1" applyAlignment="1" applyProtection="1">
      <alignment horizontal="left" vertical="center" wrapText="1"/>
      <protection locked="0"/>
    </xf>
    <xf numFmtId="0" fontId="14" fillId="0" borderId="18" xfId="0" applyFont="1" applyBorder="1" applyAlignment="1" applyProtection="1">
      <alignment horizontal="center"/>
      <protection locked="0"/>
    </xf>
    <xf numFmtId="0" fontId="13" fillId="3" borderId="8" xfId="0" applyFont="1" applyFill="1" applyBorder="1" applyAlignment="1">
      <alignment wrapText="1"/>
    </xf>
    <xf numFmtId="0" fontId="8" fillId="0" borderId="21" xfId="0" applyFont="1" applyBorder="1" applyAlignment="1" applyProtection="1">
      <alignment horizontal="center"/>
      <protection locked="0"/>
    </xf>
    <xf numFmtId="0" fontId="9" fillId="0" borderId="22" xfId="0" applyFont="1" applyBorder="1" applyAlignment="1" applyProtection="1">
      <alignment horizontal="center" vertical="center"/>
      <protection locked="0"/>
    </xf>
    <xf numFmtId="0" fontId="9" fillId="0" borderId="23" xfId="0" applyFont="1" applyBorder="1" applyAlignment="1" applyProtection="1">
      <alignment horizontal="center" vertical="center"/>
      <protection locked="0"/>
    </xf>
    <xf numFmtId="0" fontId="12" fillId="0" borderId="24" xfId="0" applyFont="1" applyBorder="1" applyAlignment="1" applyProtection="1">
      <alignment horizontal="center" vertical="center"/>
      <protection locked="0"/>
    </xf>
    <xf numFmtId="0" fontId="12" fillId="0" borderId="25" xfId="0" applyFont="1" applyBorder="1" applyAlignment="1" applyProtection="1">
      <alignment horizontal="center" vertical="center"/>
      <protection locked="0"/>
    </xf>
    <xf numFmtId="0" fontId="12" fillId="4" borderId="5" xfId="0" applyFont="1" applyFill="1" applyBorder="1" applyAlignment="1" applyProtection="1">
      <alignment horizontal="center"/>
      <protection locked="0"/>
    </xf>
    <xf numFmtId="0" fontId="12" fillId="4" borderId="3" xfId="0" applyFont="1" applyFill="1" applyBorder="1" applyAlignment="1" applyProtection="1">
      <alignment horizontal="center"/>
      <protection locked="0"/>
    </xf>
    <xf numFmtId="0" fontId="12" fillId="4" borderId="4" xfId="0" applyFont="1" applyFill="1" applyBorder="1" applyAlignment="1" applyProtection="1">
      <alignment horizontal="center"/>
      <protection locked="0"/>
    </xf>
    <xf numFmtId="14" fontId="13" fillId="0" borderId="8" xfId="0" applyNumberFormat="1" applyFont="1" applyBorder="1" applyAlignment="1">
      <alignment vertical="center"/>
    </xf>
    <xf numFmtId="0" fontId="17" fillId="0" borderId="8" xfId="0" applyFont="1" applyBorder="1" applyAlignment="1">
      <alignment vertical="center"/>
    </xf>
    <xf numFmtId="0" fontId="18" fillId="0" borderId="9" xfId="0" applyFont="1" applyFill="1" applyBorder="1" applyAlignment="1">
      <alignment horizontal="left" vertical="center"/>
    </xf>
    <xf numFmtId="0" fontId="14" fillId="0" borderId="16" xfId="0" applyFont="1" applyFill="1" applyBorder="1" applyAlignment="1" applyProtection="1">
      <alignment horizontal="left" vertical="center" wrapText="1"/>
      <protection locked="0"/>
    </xf>
    <xf numFmtId="49" fontId="9" fillId="0" borderId="0" xfId="0" applyNumberFormat="1" applyFont="1" applyAlignment="1">
      <alignment vertical="top"/>
    </xf>
    <xf numFmtId="49" fontId="12" fillId="0" borderId="0" xfId="0" applyNumberFormat="1" applyFont="1" applyAlignment="1">
      <alignment vertical="top"/>
    </xf>
    <xf numFmtId="49" fontId="20" fillId="0" borderId="0" xfId="0" applyNumberFormat="1" applyFont="1" applyAlignment="1">
      <alignment vertical="top"/>
    </xf>
    <xf numFmtId="49" fontId="21" fillId="0" borderId="0" xfId="0" applyNumberFormat="1" applyFont="1" applyAlignment="1">
      <alignment horizontal="left"/>
    </xf>
    <xf numFmtId="49" fontId="8" fillId="0" borderId="0" xfId="0" applyNumberFormat="1" applyFont="1" applyAlignment="1">
      <alignment horizontal="left"/>
    </xf>
    <xf numFmtId="0" fontId="12" fillId="0" borderId="0" xfId="0" applyFont="1" applyAlignment="1">
      <alignment vertical="top"/>
    </xf>
    <xf numFmtId="49" fontId="22" fillId="0" borderId="0" xfId="0" applyNumberFormat="1" applyFont="1" applyAlignment="1">
      <alignment horizontal="left"/>
    </xf>
    <xf numFmtId="49" fontId="23" fillId="0" borderId="0" xfId="0" applyNumberFormat="1" applyFont="1" applyAlignment="1"/>
    <xf numFmtId="49" fontId="24" fillId="0" borderId="0" xfId="0" applyNumberFormat="1" applyFont="1"/>
    <xf numFmtId="49" fontId="2" fillId="0" borderId="0" xfId="0" applyNumberFormat="1" applyFont="1"/>
    <xf numFmtId="0" fontId="2" fillId="0" borderId="0" xfId="0" applyFont="1"/>
    <xf numFmtId="49" fontId="25" fillId="5" borderId="0" xfId="0" applyNumberFormat="1" applyFont="1" applyFill="1" applyAlignment="1">
      <alignment vertical="center"/>
    </xf>
    <xf numFmtId="49" fontId="26" fillId="5" borderId="0" xfId="0" applyNumberFormat="1" applyFont="1" applyFill="1" applyAlignment="1">
      <alignment vertical="center"/>
    </xf>
    <xf numFmtId="49" fontId="25" fillId="5" borderId="0" xfId="0" applyNumberFormat="1" applyFont="1" applyFill="1" applyAlignment="1">
      <alignment horizontal="left" vertical="center"/>
    </xf>
    <xf numFmtId="49" fontId="27" fillId="5" borderId="0" xfId="0" applyNumberFormat="1" applyFont="1" applyFill="1" applyAlignment="1">
      <alignment horizontal="right" vertical="center"/>
    </xf>
    <xf numFmtId="0" fontId="5" fillId="0" borderId="0" xfId="0" applyFont="1" applyAlignment="1">
      <alignment vertical="center"/>
    </xf>
    <xf numFmtId="14" fontId="8" fillId="0" borderId="18" xfId="0" applyNumberFormat="1" applyFont="1" applyBorder="1" applyAlignment="1">
      <alignment vertical="center"/>
    </xf>
    <xf numFmtId="49" fontId="8" fillId="0" borderId="18" xfId="0" applyNumberFormat="1" applyFont="1" applyBorder="1" applyAlignment="1">
      <alignment vertical="center"/>
    </xf>
    <xf numFmtId="49" fontId="10" fillId="0" borderId="18" xfId="0" applyNumberFormat="1" applyFont="1" applyBorder="1" applyAlignment="1">
      <alignment vertical="center"/>
    </xf>
    <xf numFmtId="49" fontId="0" fillId="0" borderId="18" xfId="0" applyNumberFormat="1" applyFont="1" applyBorder="1" applyAlignment="1">
      <alignment vertical="center"/>
    </xf>
    <xf numFmtId="49" fontId="28" fillId="0" borderId="18" xfId="0" applyNumberFormat="1" applyFont="1" applyBorder="1" applyAlignment="1">
      <alignment vertical="center"/>
    </xf>
    <xf numFmtId="49" fontId="10" fillId="0" borderId="18" xfId="5" applyNumberFormat="1" applyFont="1" applyBorder="1" applyAlignment="1" applyProtection="1">
      <alignment vertical="center"/>
      <protection locked="0"/>
    </xf>
    <xf numFmtId="0" fontId="29" fillId="0" borderId="18" xfId="0" applyFont="1" applyBorder="1" applyAlignment="1">
      <alignment horizontal="left" vertical="center"/>
    </xf>
    <xf numFmtId="49" fontId="30" fillId="0" borderId="18" xfId="0" applyNumberFormat="1" applyFont="1" applyBorder="1" applyAlignment="1">
      <alignment vertical="center"/>
    </xf>
    <xf numFmtId="49" fontId="31" fillId="0" borderId="18" xfId="0" applyNumberFormat="1" applyFont="1" applyBorder="1" applyAlignment="1">
      <alignment horizontal="right" vertical="center"/>
    </xf>
    <xf numFmtId="0" fontId="10" fillId="0" borderId="0" xfId="0" applyFont="1" applyAlignment="1">
      <alignment vertical="center"/>
    </xf>
    <xf numFmtId="49" fontId="32" fillId="5" borderId="0" xfId="0" applyNumberFormat="1" applyFont="1" applyFill="1" applyAlignment="1">
      <alignment horizontal="right" vertical="center"/>
    </xf>
    <xf numFmtId="49" fontId="32" fillId="5" borderId="0" xfId="0" applyNumberFormat="1" applyFont="1" applyFill="1" applyAlignment="1">
      <alignment horizontal="center" vertical="center"/>
    </xf>
    <xf numFmtId="49" fontId="17" fillId="5" borderId="0" xfId="0" applyNumberFormat="1" applyFont="1" applyFill="1" applyAlignment="1">
      <alignment horizontal="left" vertical="center"/>
    </xf>
    <xf numFmtId="49" fontId="17" fillId="5" borderId="0" xfId="0" applyNumberFormat="1" applyFont="1" applyFill="1" applyAlignment="1">
      <alignment horizontal="center" vertical="center"/>
    </xf>
    <xf numFmtId="49" fontId="33" fillId="5" borderId="0" xfId="0" applyNumberFormat="1" applyFont="1" applyFill="1" applyAlignment="1">
      <alignment horizontal="center" vertical="center"/>
    </xf>
    <xf numFmtId="49" fontId="34" fillId="5" borderId="0" xfId="0" applyNumberFormat="1" applyFont="1" applyFill="1" applyAlignment="1">
      <alignment vertical="center"/>
    </xf>
    <xf numFmtId="49" fontId="5" fillId="5" borderId="0" xfId="0" applyNumberFormat="1" applyFont="1" applyFill="1" applyAlignment="1">
      <alignment horizontal="right" vertical="center"/>
    </xf>
    <xf numFmtId="49" fontId="5" fillId="0" borderId="0" xfId="0" applyNumberFormat="1" applyFont="1" applyAlignment="1">
      <alignment horizontal="center" vertical="center"/>
    </xf>
    <xf numFmtId="0" fontId="5" fillId="0" borderId="0" xfId="0" applyFont="1" applyAlignment="1">
      <alignment horizontal="center" vertical="center"/>
    </xf>
    <xf numFmtId="49" fontId="5" fillId="0" borderId="0" xfId="0" applyNumberFormat="1" applyFont="1" applyAlignment="1">
      <alignment horizontal="left" vertical="center"/>
    </xf>
    <xf numFmtId="49" fontId="0" fillId="0" borderId="0" xfId="0" applyNumberFormat="1" applyFont="1" applyAlignment="1">
      <alignment vertical="center"/>
    </xf>
    <xf numFmtId="49" fontId="35" fillId="0" borderId="0" xfId="0" applyNumberFormat="1" applyFont="1" applyAlignment="1">
      <alignment horizontal="center" vertical="center"/>
    </xf>
    <xf numFmtId="49" fontId="35" fillId="0" borderId="0" xfId="0" applyNumberFormat="1" applyFont="1" applyAlignment="1">
      <alignment vertical="center"/>
    </xf>
    <xf numFmtId="49" fontId="36" fillId="5" borderId="0" xfId="0" applyNumberFormat="1" applyFont="1" applyFill="1" applyAlignment="1">
      <alignment horizontal="center" vertical="center"/>
    </xf>
    <xf numFmtId="0" fontId="37" fillId="0" borderId="26" xfId="0" applyFont="1" applyBorder="1" applyAlignment="1">
      <alignment vertical="center"/>
    </xf>
    <xf numFmtId="0" fontId="38" fillId="6" borderId="26" xfId="0" applyFont="1" applyFill="1" applyBorder="1" applyAlignment="1">
      <alignment horizontal="center" vertical="center"/>
    </xf>
    <xf numFmtId="0" fontId="36" fillId="0" borderId="26" xfId="0" applyFont="1" applyBorder="1" applyAlignment="1">
      <alignment vertical="center"/>
    </xf>
    <xf numFmtId="0" fontId="39" fillId="0" borderId="26" xfId="0" applyFont="1" applyBorder="1" applyAlignment="1">
      <alignment horizontal="center" vertical="center"/>
    </xf>
    <xf numFmtId="0" fontId="39" fillId="0" borderId="0" xfId="0" applyFont="1" applyAlignment="1">
      <alignment vertical="center"/>
    </xf>
    <xf numFmtId="0" fontId="37" fillId="3" borderId="0" xfId="0" applyFont="1" applyFill="1" applyAlignment="1">
      <alignment vertical="center"/>
    </xf>
    <xf numFmtId="0" fontId="40" fillId="3" borderId="0" xfId="0" applyFont="1" applyFill="1" applyAlignment="1">
      <alignment vertical="center"/>
    </xf>
    <xf numFmtId="49" fontId="37" fillId="3" borderId="0" xfId="0" applyNumberFormat="1" applyFont="1" applyFill="1" applyAlignment="1">
      <alignment vertical="center"/>
    </xf>
    <xf numFmtId="49" fontId="40" fillId="3" borderId="0" xfId="0" applyNumberFormat="1" applyFont="1" applyFill="1" applyAlignment="1">
      <alignment vertical="center"/>
    </xf>
    <xf numFmtId="0" fontId="2" fillId="3" borderId="0" xfId="0" applyFont="1" applyFill="1" applyAlignment="1">
      <alignment vertical="center"/>
    </xf>
    <xf numFmtId="0" fontId="2" fillId="0" borderId="0" xfId="0" applyFont="1" applyAlignment="1">
      <alignment vertical="center"/>
    </xf>
    <xf numFmtId="0" fontId="2" fillId="0" borderId="27" xfId="0" applyFont="1" applyBorder="1" applyAlignment="1">
      <alignment vertical="center"/>
    </xf>
    <xf numFmtId="49" fontId="37" fillId="5" borderId="0" xfId="0" applyNumberFormat="1" applyFont="1" applyFill="1" applyAlignment="1">
      <alignment horizontal="center" vertical="center"/>
    </xf>
    <xf numFmtId="0" fontId="37" fillId="0" borderId="0" xfId="0" applyFont="1" applyAlignment="1">
      <alignment horizontal="center" vertical="center"/>
    </xf>
    <xf numFmtId="0" fontId="41" fillId="0" borderId="0" xfId="0" applyFont="1" applyAlignment="1">
      <alignment vertical="center"/>
    </xf>
    <xf numFmtId="0" fontId="34" fillId="0" borderId="0" xfId="0" applyFont="1" applyAlignment="1">
      <alignment horizontal="right" vertical="center"/>
    </xf>
    <xf numFmtId="0" fontId="42" fillId="7" borderId="28" xfId="0" applyFont="1" applyFill="1" applyBorder="1" applyAlignment="1">
      <alignment horizontal="right" vertical="center"/>
    </xf>
    <xf numFmtId="0" fontId="39" fillId="0" borderId="26" xfId="0" applyFont="1" applyBorder="1" applyAlignment="1">
      <alignment vertical="center"/>
    </xf>
    <xf numFmtId="0" fontId="2" fillId="0" borderId="29" xfId="0" applyFont="1" applyBorder="1" applyAlignment="1">
      <alignment vertical="center"/>
    </xf>
    <xf numFmtId="0" fontId="39" fillId="0" borderId="8" xfId="0" applyFont="1" applyBorder="1" applyAlignment="1">
      <alignment horizontal="center" vertical="center"/>
    </xf>
    <xf numFmtId="0" fontId="39" fillId="0" borderId="30" xfId="0" applyFont="1" applyBorder="1" applyAlignment="1">
      <alignment horizontal="left" vertical="center"/>
    </xf>
    <xf numFmtId="0" fontId="38" fillId="0" borderId="0" xfId="0" applyFont="1" applyAlignment="1">
      <alignment horizontal="center" vertical="center"/>
    </xf>
    <xf numFmtId="0" fontId="39" fillId="0" borderId="0" xfId="0" applyFont="1" applyAlignment="1">
      <alignment horizontal="center" vertical="center"/>
    </xf>
    <xf numFmtId="0" fontId="42" fillId="7" borderId="30" xfId="0" applyFont="1" applyFill="1" applyBorder="1" applyAlignment="1">
      <alignment horizontal="right" vertical="center"/>
    </xf>
    <xf numFmtId="49" fontId="39" fillId="0" borderId="26" xfId="0" applyNumberFormat="1" applyFont="1" applyBorder="1" applyAlignment="1">
      <alignment vertical="center"/>
    </xf>
    <xf numFmtId="49" fontId="39" fillId="0" borderId="0" xfId="0" applyNumberFormat="1" applyFont="1" applyAlignment="1">
      <alignment vertical="center"/>
    </xf>
    <xf numFmtId="0" fontId="39" fillId="0" borderId="30" xfId="0" applyFont="1" applyBorder="1" applyAlignment="1">
      <alignment vertical="center"/>
    </xf>
    <xf numFmtId="49" fontId="39" fillId="0" borderId="30" xfId="0" applyNumberFormat="1" applyFont="1" applyBorder="1" applyAlignment="1">
      <alignment vertical="center"/>
    </xf>
    <xf numFmtId="0" fontId="39" fillId="0" borderId="8" xfId="0" applyFont="1" applyBorder="1" applyAlignment="1">
      <alignment vertical="center"/>
    </xf>
    <xf numFmtId="0" fontId="43" fillId="0" borderId="8" xfId="0" applyFont="1" applyBorder="1" applyAlignment="1">
      <alignment horizontal="center" vertical="center"/>
    </xf>
    <xf numFmtId="0" fontId="43" fillId="0" borderId="0" xfId="0" applyFont="1" applyAlignment="1">
      <alignment vertical="center"/>
    </xf>
    <xf numFmtId="0" fontId="43" fillId="0" borderId="26" xfId="0" applyFont="1" applyBorder="1" applyAlignment="1">
      <alignment horizontal="center" vertical="center"/>
    </xf>
    <xf numFmtId="0" fontId="2" fillId="0" borderId="31" xfId="0" applyFont="1" applyBorder="1" applyAlignment="1">
      <alignment vertical="center"/>
    </xf>
    <xf numFmtId="49" fontId="39" fillId="0" borderId="8" xfId="0" applyNumberFormat="1" applyFont="1" applyBorder="1" applyAlignment="1">
      <alignment vertical="center"/>
    </xf>
    <xf numFmtId="0" fontId="31" fillId="0" borderId="0" xfId="0" applyFont="1" applyAlignment="1">
      <alignment vertical="center"/>
    </xf>
    <xf numFmtId="49" fontId="37" fillId="0" borderId="0" xfId="0" applyNumberFormat="1" applyFont="1" applyAlignment="1">
      <alignment horizontal="center" vertical="center"/>
    </xf>
    <xf numFmtId="49" fontId="36" fillId="0" borderId="0" xfId="0" applyNumberFormat="1" applyFont="1" applyAlignment="1">
      <alignment horizontal="center" vertical="center"/>
    </xf>
    <xf numFmtId="0" fontId="37" fillId="0" borderId="0" xfId="0" applyFont="1" applyAlignment="1">
      <alignment vertical="center"/>
    </xf>
    <xf numFmtId="49" fontId="37" fillId="0" borderId="0" xfId="0" applyNumberFormat="1" applyFont="1" applyAlignment="1">
      <alignment vertical="center"/>
    </xf>
    <xf numFmtId="0" fontId="32" fillId="0" borderId="0" xfId="0" applyFont="1" applyAlignment="1">
      <alignment horizontal="right" vertical="center"/>
    </xf>
    <xf numFmtId="0" fontId="37" fillId="0" borderId="0" xfId="0" applyFont="1" applyAlignment="1">
      <alignment horizontal="left" vertical="center"/>
    </xf>
    <xf numFmtId="49" fontId="2" fillId="3" borderId="0" xfId="0" applyNumberFormat="1" applyFont="1" applyFill="1" applyAlignment="1">
      <alignment vertical="center"/>
    </xf>
    <xf numFmtId="49" fontId="44" fillId="3" borderId="0" xfId="0" applyNumberFormat="1" applyFont="1" applyFill="1" applyAlignment="1">
      <alignment horizontal="center" vertical="center"/>
    </xf>
    <xf numFmtId="49" fontId="45" fillId="0" borderId="0" xfId="0" applyNumberFormat="1" applyFont="1" applyAlignment="1">
      <alignment vertical="center"/>
    </xf>
    <xf numFmtId="49" fontId="46" fillId="0" borderId="0" xfId="0" applyNumberFormat="1" applyFont="1" applyAlignment="1">
      <alignment horizontal="center" vertical="center"/>
    </xf>
    <xf numFmtId="49" fontId="45" fillId="3" borderId="0" xfId="0" applyNumberFormat="1" applyFont="1" applyFill="1" applyAlignment="1">
      <alignment vertical="center"/>
    </xf>
    <xf numFmtId="49" fontId="46" fillId="3" borderId="0" xfId="0" applyNumberFormat="1" applyFont="1" applyFill="1" applyAlignment="1">
      <alignment vertical="center"/>
    </xf>
    <xf numFmtId="0" fontId="0" fillId="3" borderId="0" xfId="0" applyFill="1" applyAlignment="1">
      <alignment vertical="center"/>
    </xf>
    <xf numFmtId="0" fontId="0" fillId="0" borderId="0" xfId="0" applyAlignment="1">
      <alignment vertical="center"/>
    </xf>
    <xf numFmtId="0" fontId="25" fillId="5" borderId="32" xfId="0" applyFont="1" applyFill="1" applyBorder="1" applyAlignment="1">
      <alignment vertical="center"/>
    </xf>
    <xf numFmtId="0" fontId="25" fillId="5" borderId="33" xfId="0" applyFont="1" applyFill="1" applyBorder="1" applyAlignment="1">
      <alignment vertical="center"/>
    </xf>
    <xf numFmtId="0" fontId="25" fillId="5" borderId="34" xfId="0" applyFont="1" applyFill="1" applyBorder="1" applyAlignment="1">
      <alignment vertical="center"/>
    </xf>
    <xf numFmtId="49" fontId="27" fillId="5" borderId="33" xfId="0" applyNumberFormat="1" applyFont="1" applyFill="1" applyBorder="1" applyAlignment="1">
      <alignment horizontal="center" vertical="center"/>
    </xf>
    <xf numFmtId="49" fontId="27" fillId="5" borderId="33" xfId="0" applyNumberFormat="1" applyFont="1" applyFill="1" applyBorder="1" applyAlignment="1">
      <alignment vertical="center"/>
    </xf>
    <xf numFmtId="49" fontId="27" fillId="5" borderId="33" xfId="0" applyNumberFormat="1" applyFont="1" applyFill="1" applyBorder="1" applyAlignment="1">
      <alignment horizontal="centerContinuous" vertical="center"/>
    </xf>
    <xf numFmtId="49" fontId="27" fillId="5" borderId="35" xfId="0" applyNumberFormat="1" applyFont="1" applyFill="1" applyBorder="1" applyAlignment="1">
      <alignment horizontal="centerContinuous" vertical="center"/>
    </xf>
    <xf numFmtId="49" fontId="26" fillId="5" borderId="33" xfId="0" applyNumberFormat="1" applyFont="1" applyFill="1" applyBorder="1" applyAlignment="1">
      <alignment vertical="center"/>
    </xf>
    <xf numFmtId="49" fontId="26" fillId="5" borderId="35" xfId="0" applyNumberFormat="1" applyFont="1" applyFill="1" applyBorder="1" applyAlignment="1">
      <alignment vertical="center"/>
    </xf>
    <xf numFmtId="49" fontId="25" fillId="5" borderId="33" xfId="0" applyNumberFormat="1" applyFont="1" applyFill="1" applyBorder="1" applyAlignment="1">
      <alignment horizontal="left" vertical="center"/>
    </xf>
    <xf numFmtId="49" fontId="25" fillId="0" borderId="33" xfId="0" applyNumberFormat="1" applyFont="1" applyBorder="1" applyAlignment="1">
      <alignment horizontal="left" vertical="center"/>
    </xf>
    <xf numFmtId="49" fontId="26" fillId="3" borderId="35" xfId="0" applyNumberFormat="1" applyFont="1" applyFill="1" applyBorder="1" applyAlignment="1">
      <alignment vertical="center"/>
    </xf>
    <xf numFmtId="0" fontId="32" fillId="0" borderId="0" xfId="0" applyFont="1" applyAlignment="1">
      <alignment vertical="center"/>
    </xf>
    <xf numFmtId="49" fontId="32" fillId="0" borderId="36" xfId="0" applyNumberFormat="1" applyFont="1" applyBorder="1" applyAlignment="1">
      <alignment vertical="center"/>
    </xf>
    <xf numFmtId="49" fontId="32" fillId="0" borderId="0" xfId="0" applyNumberFormat="1" applyFont="1" applyAlignment="1">
      <alignment vertical="center"/>
    </xf>
    <xf numFmtId="49" fontId="32" fillId="0" borderId="30" xfId="0" applyNumberFormat="1" applyFont="1" applyBorder="1" applyAlignment="1">
      <alignment horizontal="right" vertical="center"/>
    </xf>
    <xf numFmtId="49" fontId="32" fillId="0" borderId="0" xfId="0" applyNumberFormat="1" applyFont="1" applyAlignment="1">
      <alignment horizontal="center" vertical="center"/>
    </xf>
    <xf numFmtId="0" fontId="32" fillId="3" borderId="0" xfId="0" applyFont="1" applyFill="1" applyAlignment="1">
      <alignment vertical="center"/>
    </xf>
    <xf numFmtId="49" fontId="32" fillId="3" borderId="0" xfId="0" applyNumberFormat="1" applyFont="1" applyFill="1" applyAlignment="1">
      <alignment horizontal="center" vertical="center"/>
    </xf>
    <xf numFmtId="49" fontId="32" fillId="3" borderId="30" xfId="0" applyNumberFormat="1" applyFont="1" applyFill="1" applyBorder="1" applyAlignment="1">
      <alignment vertical="center"/>
    </xf>
    <xf numFmtId="49" fontId="47" fillId="0" borderId="0" xfId="0" applyNumberFormat="1" applyFont="1" applyAlignment="1">
      <alignment horizontal="center" vertical="center"/>
    </xf>
    <xf numFmtId="49" fontId="34" fillId="0" borderId="0" xfId="0" applyNumberFormat="1" applyFont="1" applyAlignment="1">
      <alignment vertical="center"/>
    </xf>
    <xf numFmtId="49" fontId="34" fillId="0" borderId="30" xfId="0" applyNumberFormat="1" applyFont="1" applyBorder="1" applyAlignment="1">
      <alignment vertical="center"/>
    </xf>
    <xf numFmtId="49" fontId="25" fillId="5" borderId="37" xfId="0" applyNumberFormat="1" applyFont="1" applyFill="1" applyBorder="1" applyAlignment="1">
      <alignment vertical="center"/>
    </xf>
    <xf numFmtId="49" fontId="25" fillId="5" borderId="38" xfId="0" applyNumberFormat="1" applyFont="1" applyFill="1" applyBorder="1" applyAlignment="1">
      <alignment vertical="center"/>
    </xf>
    <xf numFmtId="49" fontId="34" fillId="5" borderId="30" xfId="0" applyNumberFormat="1" applyFont="1" applyFill="1" applyBorder="1" applyAlignment="1">
      <alignment vertical="center"/>
    </xf>
    <xf numFmtId="0" fontId="32" fillId="0" borderId="26" xfId="0" applyFont="1" applyBorder="1" applyAlignment="1">
      <alignment vertical="center"/>
    </xf>
    <xf numFmtId="49" fontId="34" fillId="0" borderId="26" xfId="0" applyNumberFormat="1" applyFont="1" applyBorder="1" applyAlignment="1">
      <alignment vertical="center"/>
    </xf>
    <xf numFmtId="49" fontId="32" fillId="0" borderId="26" xfId="0" applyNumberFormat="1" applyFont="1" applyBorder="1" applyAlignment="1">
      <alignment vertical="center"/>
    </xf>
    <xf numFmtId="49" fontId="34" fillId="0" borderId="8" xfId="0" applyNumberFormat="1" applyFont="1" applyBorder="1" applyAlignment="1">
      <alignment vertical="center"/>
    </xf>
    <xf numFmtId="49" fontId="32" fillId="0" borderId="39" xfId="0" applyNumberFormat="1" applyFont="1" applyBorder="1" applyAlignment="1">
      <alignment vertical="center"/>
    </xf>
    <xf numFmtId="49" fontId="32" fillId="0" borderId="8" xfId="0" applyNumberFormat="1" applyFont="1" applyBorder="1" applyAlignment="1">
      <alignment horizontal="right" vertical="center"/>
    </xf>
    <xf numFmtId="0" fontId="32" fillId="5" borderId="36" xfId="0" applyFont="1" applyFill="1" applyBorder="1" applyAlignment="1">
      <alignment vertical="center"/>
    </xf>
    <xf numFmtId="49" fontId="32" fillId="5" borderId="30" xfId="0" applyNumberFormat="1" applyFont="1" applyFill="1" applyBorder="1" applyAlignment="1">
      <alignment horizontal="right" vertical="center"/>
    </xf>
    <xf numFmtId="0" fontId="25" fillId="5" borderId="39" xfId="0" applyFont="1" applyFill="1" applyBorder="1" applyAlignment="1">
      <alignment vertical="center"/>
    </xf>
    <xf numFmtId="0" fontId="25" fillId="5" borderId="26" xfId="0" applyFont="1" applyFill="1" applyBorder="1" applyAlignment="1">
      <alignment vertical="center"/>
    </xf>
    <xf numFmtId="0" fontId="25" fillId="5" borderId="40" xfId="0" applyFont="1" applyFill="1" applyBorder="1" applyAlignment="1">
      <alignment vertical="center"/>
    </xf>
    <xf numFmtId="0" fontId="32" fillId="0" borderId="30" xfId="0" applyFont="1" applyBorder="1" applyAlignment="1">
      <alignment horizontal="right" vertical="center"/>
    </xf>
    <xf numFmtId="0" fontId="32" fillId="0" borderId="8" xfId="0" applyFont="1" applyBorder="1" applyAlignment="1">
      <alignment horizontal="right" vertical="center"/>
    </xf>
    <xf numFmtId="49" fontId="32" fillId="0" borderId="26" xfId="0" applyNumberFormat="1" applyFont="1" applyBorder="1" applyAlignment="1">
      <alignment horizontal="center" vertical="center"/>
    </xf>
    <xf numFmtId="0" fontId="32" fillId="3" borderId="26" xfId="0" applyFont="1" applyFill="1" applyBorder="1" applyAlignment="1">
      <alignment vertical="center"/>
    </xf>
    <xf numFmtId="49" fontId="32" fillId="3" borderId="26" xfId="0" applyNumberFormat="1" applyFont="1" applyFill="1" applyBorder="1" applyAlignment="1">
      <alignment horizontal="center" vertical="center"/>
    </xf>
    <xf numFmtId="49" fontId="32" fillId="3" borderId="8" xfId="0" applyNumberFormat="1" applyFont="1" applyFill="1" applyBorder="1" applyAlignment="1">
      <alignment vertical="center"/>
    </xf>
    <xf numFmtId="49" fontId="47" fillId="0" borderId="26" xfId="0" applyNumberFormat="1" applyFont="1" applyBorder="1" applyAlignment="1">
      <alignment horizontal="center" vertical="center"/>
    </xf>
    <xf numFmtId="0" fontId="42" fillId="7" borderId="8" xfId="0" applyFont="1" applyFill="1" applyBorder="1" applyAlignment="1">
      <alignment horizontal="right" vertical="center"/>
    </xf>
    <xf numFmtId="0" fontId="34" fillId="0" borderId="0" xfId="0" applyFont="1"/>
    <xf numFmtId="0" fontId="24" fillId="0" borderId="0" xfId="0" applyFont="1"/>
    <xf numFmtId="49" fontId="33" fillId="5" borderId="0" xfId="0" applyNumberFormat="1" applyFont="1" applyFill="1" applyAlignment="1">
      <alignment vertical="center"/>
    </xf>
    <xf numFmtId="49" fontId="37" fillId="3" borderId="0" xfId="0" applyNumberFormat="1" applyFont="1" applyFill="1" applyBorder="1" applyAlignment="1">
      <alignment vertical="center"/>
    </xf>
    <xf numFmtId="49" fontId="40" fillId="3" borderId="0" xfId="0" applyNumberFormat="1" applyFont="1" applyFill="1" applyBorder="1" applyAlignment="1">
      <alignment vertical="center"/>
    </xf>
    <xf numFmtId="0" fontId="2" fillId="3" borderId="0" xfId="0" applyFont="1" applyFill="1" applyBorder="1" applyAlignment="1">
      <alignment vertical="center"/>
    </xf>
    <xf numFmtId="0" fontId="2" fillId="0" borderId="0" xfId="0" applyFont="1" applyBorder="1" applyAlignment="1">
      <alignment vertical="center"/>
    </xf>
    <xf numFmtId="49" fontId="39" fillId="0" borderId="0" xfId="0" applyNumberFormat="1" applyFont="1" applyBorder="1" applyAlignment="1">
      <alignment vertical="center"/>
    </xf>
    <xf numFmtId="0" fontId="42" fillId="7" borderId="0" xfId="0" applyFont="1" applyFill="1" applyBorder="1" applyAlignment="1">
      <alignment horizontal="right" vertical="center"/>
    </xf>
    <xf numFmtId="0" fontId="39" fillId="0" borderId="0" xfId="0" applyFont="1" applyBorder="1" applyAlignment="1">
      <alignment vertical="center"/>
    </xf>
    <xf numFmtId="0" fontId="2" fillId="0" borderId="0" xfId="6"/>
    <xf numFmtId="49" fontId="3" fillId="0" borderId="0" xfId="6" applyNumberFormat="1" applyFont="1" applyAlignment="1">
      <alignment vertical="top"/>
    </xf>
    <xf numFmtId="0" fontId="2" fillId="0" borderId="0" xfId="6" applyAlignment="1"/>
    <xf numFmtId="0" fontId="2" fillId="0" borderId="22" xfId="6" applyBorder="1" applyAlignment="1"/>
    <xf numFmtId="0" fontId="5" fillId="0" borderId="0" xfId="6" applyFont="1" applyAlignment="1">
      <alignment textRotation="90"/>
    </xf>
    <xf numFmtId="0" fontId="6" fillId="0" borderId="0" xfId="6" applyFont="1" applyAlignment="1">
      <alignment textRotation="90" wrapText="1"/>
    </xf>
    <xf numFmtId="0" fontId="49" fillId="0" borderId="0" xfId="6" applyFont="1"/>
    <xf numFmtId="0" fontId="7" fillId="0" borderId="0" xfId="6" applyFont="1"/>
    <xf numFmtId="0" fontId="7" fillId="0" borderId="0" xfId="6" applyFont="1" applyAlignment="1"/>
    <xf numFmtId="0" fontId="3" fillId="0" borderId="0" xfId="6" applyFont="1"/>
    <xf numFmtId="49" fontId="50" fillId="0" borderId="0" xfId="6" applyNumberFormat="1" applyFont="1" applyFill="1" applyAlignment="1">
      <alignment horizontal="left" vertical="center"/>
    </xf>
    <xf numFmtId="49" fontId="51" fillId="0" borderId="0" xfId="6" applyNumberFormat="1" applyFont="1" applyFill="1" applyBorder="1" applyAlignment="1">
      <alignment horizontal="left" vertical="center"/>
    </xf>
    <xf numFmtId="49" fontId="52" fillId="0" borderId="0" xfId="6" applyNumberFormat="1" applyFont="1" applyFill="1" applyAlignment="1">
      <alignment horizontal="right" vertical="center"/>
    </xf>
    <xf numFmtId="49" fontId="53" fillId="0" borderId="0" xfId="6" applyNumberFormat="1" applyFont="1" applyFill="1" applyBorder="1" applyAlignment="1">
      <alignment horizontal="right" vertical="center"/>
    </xf>
    <xf numFmtId="0" fontId="2" fillId="0" borderId="0" xfId="6" applyAlignment="1">
      <alignment horizontal="center"/>
    </xf>
    <xf numFmtId="0" fontId="7" fillId="8" borderId="0" xfId="6" applyFont="1" applyFill="1" applyAlignment="1">
      <alignment horizontal="left"/>
    </xf>
    <xf numFmtId="0" fontId="2" fillId="0" borderId="0" xfId="6" applyAlignment="1">
      <alignment horizontal="left"/>
    </xf>
    <xf numFmtId="0" fontId="54" fillId="0" borderId="18" xfId="6" applyNumberFormat="1" applyFont="1" applyFill="1" applyBorder="1" applyAlignment="1">
      <alignment horizontal="center" vertical="center"/>
    </xf>
    <xf numFmtId="0" fontId="53" fillId="0" borderId="0" xfId="6" applyNumberFormat="1" applyFont="1" applyFill="1" applyBorder="1" applyAlignment="1">
      <alignment horizontal="left" vertical="center"/>
    </xf>
    <xf numFmtId="0" fontId="8" fillId="0" borderId="0" xfId="6" applyFont="1" applyAlignment="1">
      <alignment horizontal="center"/>
    </xf>
    <xf numFmtId="49" fontId="52" fillId="0" borderId="18" xfId="6" applyNumberFormat="1" applyFont="1" applyBorder="1" applyAlignment="1">
      <alignment horizontal="right" vertical="center"/>
    </xf>
    <xf numFmtId="0" fontId="8" fillId="0" borderId="1" xfId="6" applyFont="1" applyBorder="1" applyAlignment="1" applyProtection="1">
      <alignment horizontal="center"/>
      <protection locked="0"/>
    </xf>
    <xf numFmtId="0" fontId="9" fillId="0" borderId="2" xfId="6" applyFont="1" applyBorder="1" applyAlignment="1" applyProtection="1">
      <alignment horizontal="center" vertical="center"/>
      <protection locked="0"/>
    </xf>
    <xf numFmtId="0" fontId="10" fillId="0" borderId="12" xfId="6" applyFont="1" applyBorder="1" applyAlignment="1" applyProtection="1">
      <alignment horizontal="center" textRotation="255" wrapText="1"/>
      <protection locked="0"/>
    </xf>
    <xf numFmtId="0" fontId="10" fillId="0" borderId="11" xfId="6" applyFont="1" applyBorder="1" applyAlignment="1" applyProtection="1">
      <alignment horizontal="center" textRotation="255" wrapText="1"/>
      <protection locked="0"/>
    </xf>
    <xf numFmtId="0" fontId="10" fillId="0" borderId="13" xfId="6" applyFont="1" applyBorder="1" applyAlignment="1" applyProtection="1">
      <alignment horizontal="center" textRotation="255" wrapText="1"/>
      <protection locked="0"/>
    </xf>
    <xf numFmtId="0" fontId="8" fillId="0" borderId="3" xfId="6" applyFont="1" applyBorder="1" applyAlignment="1" applyProtection="1">
      <alignment horizontal="center" vertical="center"/>
      <protection locked="0"/>
    </xf>
    <xf numFmtId="0" fontId="8" fillId="0" borderId="4" xfId="6" applyFont="1" applyBorder="1" applyAlignment="1" applyProtection="1">
      <alignment horizontal="center" vertical="center"/>
      <protection locked="0"/>
    </xf>
    <xf numFmtId="0" fontId="8" fillId="0" borderId="5" xfId="6" applyFont="1" applyBorder="1" applyAlignment="1" applyProtection="1">
      <alignment horizontal="center" vertical="center"/>
      <protection locked="0"/>
    </xf>
    <xf numFmtId="0" fontId="8" fillId="0" borderId="2" xfId="6" applyFont="1" applyBorder="1" applyAlignment="1" applyProtection="1">
      <alignment horizontal="center" vertical="center" textRotation="90" wrapText="1"/>
      <protection locked="0"/>
    </xf>
    <xf numFmtId="0" fontId="8" fillId="9" borderId="2" xfId="6" applyFont="1" applyFill="1" applyBorder="1" applyAlignment="1" applyProtection="1">
      <alignment horizontal="center" vertical="center" textRotation="90" wrapText="1"/>
      <protection locked="0"/>
    </xf>
    <xf numFmtId="0" fontId="11" fillId="0" borderId="2" xfId="6" applyFont="1" applyBorder="1" applyAlignment="1" applyProtection="1">
      <alignment horizontal="center" vertical="center" textRotation="90" wrapText="1"/>
      <protection locked="0"/>
    </xf>
    <xf numFmtId="0" fontId="11" fillId="0" borderId="6" xfId="6" applyFont="1" applyBorder="1" applyAlignment="1" applyProtection="1">
      <alignment horizontal="center" vertical="center" textRotation="90" wrapText="1"/>
      <protection locked="0"/>
    </xf>
    <xf numFmtId="0" fontId="55" fillId="0" borderId="7" xfId="6" applyFont="1" applyBorder="1" applyAlignment="1" applyProtection="1">
      <alignment horizontal="center" vertical="center"/>
      <protection locked="0"/>
    </xf>
    <xf numFmtId="0" fontId="4" fillId="0" borderId="14" xfId="7" applyFont="1" applyBorder="1" applyAlignment="1">
      <alignment vertical="center"/>
    </xf>
    <xf numFmtId="0" fontId="12" fillId="10" borderId="41" xfId="6" applyFont="1" applyFill="1" applyBorder="1" applyAlignment="1" applyProtection="1">
      <alignment horizontal="center"/>
      <protection locked="0"/>
    </xf>
    <xf numFmtId="0" fontId="12" fillId="10" borderId="42" xfId="6" applyFont="1" applyFill="1" applyBorder="1" applyAlignment="1" applyProtection="1">
      <alignment horizontal="center"/>
      <protection locked="0"/>
    </xf>
    <xf numFmtId="0" fontId="12" fillId="10" borderId="43" xfId="6" applyFont="1" applyFill="1" applyBorder="1" applyAlignment="1" applyProtection="1">
      <alignment horizontal="center"/>
      <protection locked="0"/>
    </xf>
    <xf numFmtId="0" fontId="13" fillId="9" borderId="41" xfId="6" applyFont="1" applyFill="1" applyBorder="1" applyAlignment="1" applyProtection="1">
      <alignment horizontal="center"/>
      <protection locked="0"/>
    </xf>
    <xf numFmtId="0" fontId="13" fillId="9" borderId="42" xfId="6" applyFont="1" applyFill="1" applyBorder="1" applyAlignment="1" applyProtection="1">
      <alignment horizontal="center"/>
      <protection locked="0"/>
    </xf>
    <xf numFmtId="0" fontId="13" fillId="9" borderId="43" xfId="6" applyFont="1" applyFill="1" applyBorder="1" applyAlignment="1" applyProtection="1">
      <alignment horizontal="center"/>
      <protection locked="0"/>
    </xf>
    <xf numFmtId="0" fontId="13" fillId="11" borderId="44" xfId="6" applyFont="1" applyFill="1" applyBorder="1" applyAlignment="1" applyProtection="1">
      <alignment horizontal="center"/>
      <protection locked="0"/>
    </xf>
    <xf numFmtId="0" fontId="13" fillId="11" borderId="42" xfId="6" applyFont="1" applyFill="1" applyBorder="1" applyAlignment="1" applyProtection="1">
      <alignment horizontal="center"/>
      <protection locked="0"/>
    </xf>
    <xf numFmtId="0" fontId="13" fillId="11" borderId="43" xfId="6" applyFont="1" applyFill="1" applyBorder="1" applyAlignment="1" applyProtection="1">
      <alignment horizontal="center"/>
      <protection locked="0"/>
    </xf>
    <xf numFmtId="0" fontId="13" fillId="0" borderId="45" xfId="6" applyFont="1" applyFill="1" applyBorder="1" applyAlignment="1" applyProtection="1">
      <alignment horizontal="center"/>
      <protection locked="0"/>
    </xf>
    <xf numFmtId="0" fontId="13" fillId="0" borderId="46" xfId="6" applyFont="1" applyFill="1" applyBorder="1" applyAlignment="1" applyProtection="1">
      <alignment horizontal="center"/>
      <protection locked="0"/>
    </xf>
    <xf numFmtId="0" fontId="13" fillId="0" borderId="47" xfId="6" applyFont="1" applyFill="1" applyBorder="1" applyAlignment="1" applyProtection="1">
      <alignment horizontal="center"/>
      <protection locked="0"/>
    </xf>
    <xf numFmtId="0" fontId="12" fillId="0" borderId="3" xfId="6" applyFont="1" applyFill="1" applyBorder="1" applyAlignment="1" applyProtection="1">
      <alignment horizontal="center"/>
      <protection locked="0"/>
    </xf>
    <xf numFmtId="0" fontId="12" fillId="0" borderId="4" xfId="6" applyFont="1" applyFill="1" applyBorder="1" applyAlignment="1" applyProtection="1">
      <alignment horizontal="center"/>
      <protection locked="0"/>
    </xf>
    <xf numFmtId="0" fontId="12" fillId="0" borderId="5" xfId="6" applyFont="1" applyFill="1" applyBorder="1" applyAlignment="1" applyProtection="1">
      <alignment horizontal="center"/>
      <protection locked="0"/>
    </xf>
    <xf numFmtId="0" fontId="14" fillId="0" borderId="9" xfId="6" applyFont="1" applyBorder="1" applyAlignment="1" applyProtection="1">
      <alignment horizontal="center"/>
      <protection locked="0"/>
    </xf>
    <xf numFmtId="0" fontId="14" fillId="9" borderId="9" xfId="6" applyFont="1" applyFill="1" applyBorder="1" applyAlignment="1" applyProtection="1">
      <alignment horizontal="center"/>
      <protection locked="0"/>
    </xf>
    <xf numFmtId="0" fontId="15" fillId="0" borderId="9" xfId="6" applyFont="1" applyBorder="1" applyAlignment="1" applyProtection="1">
      <alignment horizontal="center"/>
      <protection locked="0"/>
    </xf>
    <xf numFmtId="0" fontId="49" fillId="0" borderId="10" xfId="6" applyFont="1" applyBorder="1" applyAlignment="1" applyProtection="1">
      <alignment horizontal="center"/>
      <protection locked="0"/>
    </xf>
    <xf numFmtId="0" fontId="4" fillId="3" borderId="14" xfId="7" applyFont="1" applyFill="1" applyBorder="1" applyAlignment="1">
      <alignment wrapText="1"/>
    </xf>
    <xf numFmtId="0" fontId="12" fillId="10" borderId="35" xfId="6" applyFont="1" applyFill="1" applyBorder="1" applyAlignment="1" applyProtection="1">
      <alignment horizontal="center"/>
      <protection locked="0"/>
    </xf>
    <xf numFmtId="0" fontId="12" fillId="10" borderId="9" xfId="6" applyFont="1" applyFill="1" applyBorder="1" applyAlignment="1" applyProtection="1">
      <alignment horizontal="center"/>
      <protection locked="0"/>
    </xf>
    <xf numFmtId="0" fontId="13" fillId="11" borderId="48" xfId="6" applyFont="1" applyFill="1" applyBorder="1" applyAlignment="1" applyProtection="1">
      <alignment horizontal="center"/>
      <protection locked="0"/>
    </xf>
    <xf numFmtId="0" fontId="13" fillId="11" borderId="46" xfId="6" applyFont="1" applyFill="1" applyBorder="1" applyAlignment="1" applyProtection="1">
      <alignment horizontal="center"/>
      <protection locked="0"/>
    </xf>
    <xf numFmtId="0" fontId="13" fillId="11" borderId="47" xfId="6" applyFont="1" applyFill="1" applyBorder="1" applyAlignment="1" applyProtection="1">
      <alignment horizontal="center"/>
      <protection locked="0"/>
    </xf>
    <xf numFmtId="0" fontId="13" fillId="9" borderId="45" xfId="6" applyFont="1" applyFill="1" applyBorder="1" applyAlignment="1" applyProtection="1">
      <alignment horizontal="center"/>
      <protection locked="0"/>
    </xf>
    <xf numFmtId="0" fontId="13" fillId="9" borderId="46" xfId="6" applyFont="1" applyFill="1" applyBorder="1" applyAlignment="1" applyProtection="1">
      <alignment horizontal="center"/>
      <protection locked="0"/>
    </xf>
    <xf numFmtId="0" fontId="13" fillId="9" borderId="47" xfId="6" applyFont="1" applyFill="1" applyBorder="1" applyAlignment="1" applyProtection="1">
      <alignment horizontal="center"/>
      <protection locked="0"/>
    </xf>
    <xf numFmtId="0" fontId="12" fillId="10" borderId="10" xfId="6" applyFont="1" applyFill="1" applyBorder="1" applyAlignment="1" applyProtection="1">
      <alignment horizontal="center"/>
      <protection locked="0"/>
    </xf>
    <xf numFmtId="0" fontId="4" fillId="3" borderId="8" xfId="7" applyFont="1" applyFill="1" applyBorder="1" applyAlignment="1">
      <alignment wrapText="1"/>
    </xf>
    <xf numFmtId="0" fontId="2" fillId="0" borderId="49" xfId="6" applyBorder="1" applyAlignment="1">
      <alignment horizontal="center"/>
    </xf>
    <xf numFmtId="0" fontId="12" fillId="0" borderId="50" xfId="6" applyFont="1" applyFill="1" applyBorder="1" applyAlignment="1" applyProtection="1">
      <alignment horizontal="center"/>
      <protection locked="0"/>
    </xf>
    <xf numFmtId="0" fontId="12" fillId="0" borderId="51" xfId="6" applyFont="1" applyFill="1" applyBorder="1" applyAlignment="1" applyProtection="1">
      <alignment horizontal="center"/>
      <protection locked="0"/>
    </xf>
    <xf numFmtId="0" fontId="12" fillId="0" borderId="21" xfId="6" applyFont="1" applyFill="1" applyBorder="1" applyAlignment="1" applyProtection="1">
      <alignment horizontal="center"/>
      <protection locked="0"/>
    </xf>
    <xf numFmtId="0" fontId="55" fillId="0" borderId="52" xfId="6" applyFont="1" applyBorder="1" applyAlignment="1" applyProtection="1">
      <alignment horizontal="center" vertical="center"/>
      <protection locked="0"/>
    </xf>
    <xf numFmtId="0" fontId="56" fillId="0" borderId="53" xfId="6" applyFont="1" applyFill="1" applyBorder="1" applyAlignment="1">
      <alignment horizontal="left" vertical="center"/>
    </xf>
    <xf numFmtId="0" fontId="12" fillId="0" borderId="18" xfId="6" applyFont="1" applyFill="1" applyBorder="1" applyAlignment="1" applyProtection="1">
      <alignment horizontal="center"/>
      <protection locked="0"/>
    </xf>
    <xf numFmtId="0" fontId="12" fillId="0" borderId="19" xfId="6" applyFont="1" applyFill="1" applyBorder="1" applyAlignment="1" applyProtection="1">
      <alignment horizontal="center"/>
      <protection locked="0"/>
    </xf>
    <xf numFmtId="0" fontId="12" fillId="0" borderId="17" xfId="6" applyFont="1" applyFill="1" applyBorder="1" applyAlignment="1" applyProtection="1">
      <alignment horizontal="center"/>
      <protection locked="0"/>
    </xf>
    <xf numFmtId="0" fontId="49" fillId="0" borderId="54" xfId="6" applyFont="1" applyBorder="1" applyAlignment="1" applyProtection="1">
      <alignment horizontal="center"/>
      <protection locked="0"/>
    </xf>
    <xf numFmtId="0" fontId="56" fillId="0" borderId="9" xfId="6" applyFont="1" applyFill="1" applyBorder="1" applyAlignment="1">
      <alignment horizontal="left" vertical="center"/>
    </xf>
    <xf numFmtId="0" fontId="55" fillId="0" borderId="15" xfId="6" applyFont="1" applyBorder="1" applyAlignment="1" applyProtection="1">
      <alignment horizontal="center" vertical="center"/>
      <protection locked="0"/>
    </xf>
    <xf numFmtId="0" fontId="56" fillId="0" borderId="55" xfId="6" applyFont="1" applyFill="1" applyBorder="1" applyAlignment="1">
      <alignment horizontal="left" vertical="center"/>
    </xf>
    <xf numFmtId="0" fontId="13" fillId="0" borderId="56" xfId="6" applyFont="1" applyFill="1" applyBorder="1" applyAlignment="1" applyProtection="1">
      <alignment horizontal="center"/>
      <protection locked="0"/>
    </xf>
    <xf numFmtId="0" fontId="13" fillId="0" borderId="57" xfId="6" applyFont="1" applyFill="1" applyBorder="1" applyAlignment="1" applyProtection="1">
      <alignment horizontal="center"/>
      <protection locked="0"/>
    </xf>
    <xf numFmtId="0" fontId="13" fillId="0" borderId="58" xfId="6" applyFont="1" applyFill="1" applyBorder="1" applyAlignment="1" applyProtection="1">
      <alignment horizontal="center"/>
      <protection locked="0"/>
    </xf>
    <xf numFmtId="0" fontId="13" fillId="9" borderId="56" xfId="6" applyFont="1" applyFill="1" applyBorder="1" applyAlignment="1" applyProtection="1">
      <alignment horizontal="center"/>
      <protection locked="0"/>
    </xf>
    <xf numFmtId="0" fontId="13" fillId="9" borderId="57" xfId="6" applyFont="1" applyFill="1" applyBorder="1" applyAlignment="1" applyProtection="1">
      <alignment horizontal="center"/>
      <protection locked="0"/>
    </xf>
    <xf numFmtId="0" fontId="13" fillId="9" borderId="58" xfId="6" applyFont="1" applyFill="1" applyBorder="1" applyAlignment="1" applyProtection="1">
      <alignment horizontal="center"/>
      <protection locked="0"/>
    </xf>
    <xf numFmtId="0" fontId="13" fillId="11" borderId="59" xfId="6" applyFont="1" applyFill="1" applyBorder="1" applyAlignment="1" applyProtection="1">
      <alignment horizontal="center"/>
      <protection locked="0"/>
    </xf>
    <xf numFmtId="0" fontId="13" fillId="11" borderId="57" xfId="6" applyFont="1" applyFill="1" applyBorder="1" applyAlignment="1" applyProtection="1">
      <alignment horizontal="center"/>
      <protection locked="0"/>
    </xf>
    <xf numFmtId="0" fontId="13" fillId="11" borderId="58" xfId="6" applyFont="1" applyFill="1" applyBorder="1" applyAlignment="1" applyProtection="1">
      <alignment horizontal="center"/>
      <protection locked="0"/>
    </xf>
    <xf numFmtId="0" fontId="49" fillId="0" borderId="20" xfId="6" applyFont="1" applyBorder="1" applyAlignment="1" applyProtection="1">
      <alignment horizontal="center"/>
      <protection locked="0"/>
    </xf>
    <xf numFmtId="49" fontId="9" fillId="0" borderId="32" xfId="6" applyNumberFormat="1" applyFont="1" applyBorder="1" applyAlignment="1"/>
    <xf numFmtId="0" fontId="9" fillId="0" borderId="35" xfId="6" applyFont="1" applyBorder="1" applyAlignment="1"/>
    <xf numFmtId="0" fontId="2" fillId="0" borderId="36" xfId="6" applyBorder="1" applyAlignment="1">
      <alignment horizontal="center"/>
    </xf>
    <xf numFmtId="0" fontId="2" fillId="0" borderId="0" xfId="6" applyBorder="1" applyAlignment="1">
      <alignment horizontal="center"/>
    </xf>
    <xf numFmtId="49" fontId="57" fillId="0" borderId="9" xfId="6" applyNumberFormat="1" applyFont="1" applyBorder="1" applyAlignment="1">
      <alignment horizontal="left"/>
    </xf>
    <xf numFmtId="49" fontId="57" fillId="0" borderId="9" xfId="6" applyNumberFormat="1" applyFont="1" applyBorder="1" applyAlignment="1">
      <alignment horizontal="center"/>
    </xf>
    <xf numFmtId="0" fontId="57" fillId="0" borderId="36" xfId="6" applyFont="1" applyBorder="1" applyAlignment="1">
      <alignment horizontal="center"/>
    </xf>
    <xf numFmtId="0" fontId="57" fillId="0" borderId="0" xfId="6" applyFont="1" applyBorder="1" applyAlignment="1">
      <alignment horizontal="center"/>
    </xf>
    <xf numFmtId="49" fontId="58" fillId="0" borderId="9" xfId="6" applyNumberFormat="1" applyFont="1" applyBorder="1" applyAlignment="1">
      <alignment horizontal="left"/>
    </xf>
    <xf numFmtId="0" fontId="58" fillId="0" borderId="9" xfId="6" applyFont="1" applyBorder="1" applyAlignment="1">
      <alignment horizontal="center"/>
    </xf>
    <xf numFmtId="0" fontId="58" fillId="0" borderId="36" xfId="6" applyFont="1" applyBorder="1" applyAlignment="1">
      <alignment horizontal="center"/>
    </xf>
    <xf numFmtId="0" fontId="58" fillId="0" borderId="0" xfId="6" applyFont="1" applyBorder="1" applyAlignment="1">
      <alignment horizontal="center"/>
    </xf>
    <xf numFmtId="0" fontId="58" fillId="0" borderId="9" xfId="6" applyFont="1" applyBorder="1" applyAlignment="1">
      <alignment horizontal="left"/>
    </xf>
    <xf numFmtId="0" fontId="70" fillId="0" borderId="0" xfId="7" applyFont="1"/>
    <xf numFmtId="0" fontId="71" fillId="0" borderId="0" xfId="7" applyFont="1"/>
    <xf numFmtId="0" fontId="72" fillId="0" borderId="0" xfId="6" applyFont="1" applyAlignment="1"/>
    <xf numFmtId="0" fontId="4" fillId="0" borderId="8" xfId="7" applyFont="1" applyBorder="1" applyAlignment="1">
      <alignment vertical="center"/>
    </xf>
    <xf numFmtId="0" fontId="55" fillId="3" borderId="14" xfId="7" applyFont="1" applyFill="1" applyBorder="1" applyAlignment="1">
      <alignment wrapText="1"/>
    </xf>
    <xf numFmtId="0" fontId="55" fillId="0" borderId="14" xfId="7" applyFont="1" applyBorder="1" applyAlignment="1">
      <alignment vertical="center"/>
    </xf>
    <xf numFmtId="0" fontId="55" fillId="3" borderId="8" xfId="7" applyFont="1" applyFill="1" applyBorder="1" applyAlignment="1">
      <alignment wrapText="1"/>
    </xf>
    <xf numFmtId="0" fontId="12" fillId="2" borderId="5" xfId="0" applyFont="1" applyFill="1" applyBorder="1" applyAlignment="1" applyProtection="1">
      <alignment horizontal="center"/>
      <protection locked="0"/>
    </xf>
    <xf numFmtId="0" fontId="12" fillId="2" borderId="11" xfId="0" applyFont="1" applyFill="1" applyBorder="1" applyAlignment="1" applyProtection="1">
      <alignment horizontal="center"/>
      <protection locked="0"/>
    </xf>
    <xf numFmtId="0" fontId="12" fillId="2" borderId="12" xfId="0" applyFont="1" applyFill="1" applyBorder="1" applyAlignment="1" applyProtection="1">
      <alignment horizontal="center"/>
      <protection locked="0"/>
    </xf>
    <xf numFmtId="0" fontId="12" fillId="2" borderId="13" xfId="0" applyFont="1" applyFill="1" applyBorder="1" applyAlignment="1" applyProtection="1">
      <alignment horizontal="center"/>
      <protection locked="0"/>
    </xf>
    <xf numFmtId="0" fontId="12" fillId="27" borderId="7" xfId="0" applyFont="1" applyFill="1" applyBorder="1" applyAlignment="1" applyProtection="1">
      <alignment horizontal="center" vertical="center"/>
      <protection locked="0"/>
    </xf>
    <xf numFmtId="0" fontId="13" fillId="27" borderId="8" xfId="0" applyFont="1" applyFill="1" applyBorder="1" applyAlignment="1">
      <alignment wrapText="1"/>
    </xf>
    <xf numFmtId="0" fontId="12" fillId="27" borderId="3" xfId="0" applyFont="1" applyFill="1" applyBorder="1" applyAlignment="1" applyProtection="1">
      <alignment horizontal="center"/>
      <protection locked="0"/>
    </xf>
    <xf numFmtId="0" fontId="12" fillId="27" borderId="4" xfId="0" applyFont="1" applyFill="1" applyBorder="1" applyAlignment="1" applyProtection="1">
      <alignment horizontal="center"/>
      <protection locked="0"/>
    </xf>
    <xf numFmtId="0" fontId="12" fillId="27" borderId="5" xfId="0" applyFont="1" applyFill="1" applyBorder="1" applyAlignment="1" applyProtection="1">
      <alignment horizontal="center"/>
      <protection locked="0"/>
    </xf>
    <xf numFmtId="0" fontId="14" fillId="27" borderId="9" xfId="0" applyFont="1" applyFill="1" applyBorder="1" applyAlignment="1" applyProtection="1">
      <alignment horizontal="center"/>
      <protection locked="0"/>
    </xf>
    <xf numFmtId="0" fontId="15" fillId="27" borderId="9" xfId="0" applyFont="1" applyFill="1" applyBorder="1" applyAlignment="1" applyProtection="1">
      <alignment horizontal="center"/>
      <protection locked="0"/>
    </xf>
    <xf numFmtId="0" fontId="9" fillId="27" borderId="10" xfId="0" applyFont="1" applyFill="1" applyBorder="1" applyAlignment="1" applyProtection="1">
      <alignment horizontal="center"/>
      <protection locked="0"/>
    </xf>
    <xf numFmtId="0" fontId="13" fillId="27" borderId="8" xfId="0" applyFont="1" applyFill="1" applyBorder="1" applyAlignment="1">
      <alignment vertical="center"/>
    </xf>
    <xf numFmtId="0" fontId="12" fillId="27" borderId="11" xfId="0" applyFont="1" applyFill="1" applyBorder="1" applyAlignment="1" applyProtection="1">
      <alignment horizontal="center"/>
      <protection locked="0"/>
    </xf>
    <xf numFmtId="0" fontId="12" fillId="27" borderId="12" xfId="0" applyFont="1" applyFill="1" applyBorder="1" applyAlignment="1" applyProtection="1">
      <alignment horizontal="center"/>
      <protection locked="0"/>
    </xf>
    <xf numFmtId="0" fontId="12" fillId="27" borderId="13" xfId="0" applyFont="1" applyFill="1" applyBorder="1" applyAlignment="1" applyProtection="1">
      <alignment horizontal="center"/>
      <protection locked="0"/>
    </xf>
    <xf numFmtId="0" fontId="13" fillId="27" borderId="14" xfId="0" applyFont="1" applyFill="1" applyBorder="1" applyAlignment="1">
      <alignment vertical="center"/>
    </xf>
    <xf numFmtId="0" fontId="13" fillId="27" borderId="14" xfId="0" applyFont="1" applyFill="1" applyBorder="1" applyAlignment="1">
      <alignment wrapText="1"/>
    </xf>
    <xf numFmtId="0" fontId="12" fillId="2" borderId="17" xfId="0" applyFont="1" applyFill="1" applyBorder="1" applyAlignment="1" applyProtection="1">
      <alignment horizontal="center"/>
      <protection locked="0"/>
    </xf>
    <xf numFmtId="0" fontId="12" fillId="2" borderId="18" xfId="0" applyFont="1" applyFill="1" applyBorder="1" applyAlignment="1" applyProtection="1">
      <alignment horizontal="center"/>
      <protection locked="0"/>
    </xf>
    <xf numFmtId="0" fontId="12" fillId="2" borderId="19" xfId="0" applyFont="1" applyFill="1" applyBorder="1" applyAlignment="1" applyProtection="1">
      <alignment horizontal="center"/>
      <protection locked="0"/>
    </xf>
    <xf numFmtId="0" fontId="12" fillId="4" borderId="11" xfId="0" applyFont="1" applyFill="1" applyBorder="1" applyAlignment="1" applyProtection="1">
      <alignment horizontal="center"/>
      <protection locked="0"/>
    </xf>
    <xf numFmtId="0" fontId="12" fillId="4" borderId="17" xfId="0" applyFont="1" applyFill="1" applyBorder="1" applyAlignment="1" applyProtection="1">
      <alignment horizontal="center"/>
      <protection locked="0"/>
    </xf>
    <xf numFmtId="0" fontId="12" fillId="4" borderId="12" xfId="0" applyFont="1" applyFill="1" applyBorder="1" applyAlignment="1" applyProtection="1">
      <alignment horizontal="center"/>
      <protection locked="0"/>
    </xf>
    <xf numFmtId="0" fontId="12" fillId="4" borderId="18" xfId="0" applyFont="1" applyFill="1" applyBorder="1" applyAlignment="1" applyProtection="1">
      <alignment horizontal="center"/>
      <protection locked="0"/>
    </xf>
    <xf numFmtId="0" fontId="12" fillId="4" borderId="13" xfId="0" applyFont="1" applyFill="1" applyBorder="1" applyAlignment="1" applyProtection="1">
      <alignment horizontal="center"/>
      <protection locked="0"/>
    </xf>
    <xf numFmtId="0" fontId="12" fillId="4" borderId="19" xfId="0" applyFont="1" applyFill="1" applyBorder="1" applyAlignment="1" applyProtection="1">
      <alignment horizontal="center"/>
      <protection locked="0"/>
    </xf>
    <xf numFmtId="14" fontId="13" fillId="27" borderId="8" xfId="0" applyNumberFormat="1" applyFont="1" applyFill="1" applyBorder="1" applyAlignment="1">
      <alignment vertical="center"/>
    </xf>
    <xf numFmtId="0" fontId="9" fillId="0" borderId="10" xfId="0" applyFont="1" applyFill="1" applyBorder="1" applyAlignment="1" applyProtection="1">
      <alignment horizontal="center"/>
      <protection locked="0"/>
    </xf>
    <xf numFmtId="0" fontId="12" fillId="27" borderId="17" xfId="0" applyFont="1" applyFill="1" applyBorder="1" applyAlignment="1" applyProtection="1">
      <alignment horizontal="center"/>
      <protection locked="0"/>
    </xf>
    <xf numFmtId="0" fontId="12" fillId="27" borderId="18" xfId="0" applyFont="1" applyFill="1" applyBorder="1" applyAlignment="1" applyProtection="1">
      <alignment horizontal="center"/>
      <protection locked="0"/>
    </xf>
    <xf numFmtId="0" fontId="12" fillId="27" borderId="19" xfId="0" applyFont="1" applyFill="1" applyBorder="1" applyAlignment="1" applyProtection="1">
      <alignment horizontal="center"/>
      <protection locked="0"/>
    </xf>
    <xf numFmtId="0" fontId="14" fillId="27" borderId="16" xfId="0" applyFont="1" applyFill="1" applyBorder="1" applyAlignment="1" applyProtection="1">
      <alignment horizontal="center"/>
      <protection locked="0"/>
    </xf>
    <xf numFmtId="0" fontId="15" fillId="27" borderId="16" xfId="0" applyFont="1" applyFill="1" applyBorder="1" applyAlignment="1" applyProtection="1">
      <alignment horizontal="center"/>
      <protection locked="0"/>
    </xf>
    <xf numFmtId="49" fontId="2" fillId="0" borderId="18" xfId="0" applyNumberFormat="1" applyFont="1" applyBorder="1" applyAlignment="1">
      <alignment vertical="center"/>
    </xf>
    <xf numFmtId="49" fontId="8" fillId="0" borderId="18" xfId="5" applyNumberFormat="1" applyFont="1" applyBorder="1" applyAlignment="1" applyProtection="1">
      <alignment vertical="center"/>
      <protection locked="0"/>
    </xf>
    <xf numFmtId="0" fontId="31" fillId="0" borderId="18" xfId="0" applyFont="1" applyBorder="1" applyAlignment="1">
      <alignment horizontal="left" vertical="center"/>
    </xf>
    <xf numFmtId="0" fontId="9" fillId="0" borderId="0" xfId="0" applyFont="1" applyAlignment="1">
      <alignment vertical="top"/>
    </xf>
    <xf numFmtId="0" fontId="20" fillId="0" borderId="0" xfId="0" applyFont="1" applyAlignment="1">
      <alignment vertical="top"/>
    </xf>
    <xf numFmtId="0" fontId="21" fillId="0" borderId="0" xfId="0" applyFont="1" applyAlignment="1">
      <alignment horizontal="left"/>
    </xf>
    <xf numFmtId="0" fontId="8" fillId="0" borderId="0" xfId="0" applyFont="1" applyAlignment="1">
      <alignment horizontal="left"/>
    </xf>
    <xf numFmtId="0" fontId="25" fillId="5" borderId="0" xfId="0" applyFont="1" applyFill="1" applyAlignment="1">
      <alignment vertical="center"/>
    </xf>
    <xf numFmtId="0" fontId="26" fillId="5" borderId="0" xfId="0" applyFont="1" applyFill="1" applyAlignment="1">
      <alignment vertical="center"/>
    </xf>
    <xf numFmtId="49" fontId="25" fillId="5" borderId="0" xfId="0" applyNumberFormat="1" applyFont="1" applyFill="1" applyAlignment="1">
      <alignment horizontal="right" vertical="center"/>
    </xf>
    <xf numFmtId="0" fontId="27" fillId="5" borderId="0" xfId="0" applyFont="1" applyFill="1" applyAlignment="1">
      <alignment horizontal="right" vertical="center"/>
    </xf>
    <xf numFmtId="0" fontId="8" fillId="0" borderId="18" xfId="0" applyFont="1" applyBorder="1" applyAlignment="1">
      <alignment vertical="center"/>
    </xf>
    <xf numFmtId="0" fontId="0" fillId="0" borderId="18" xfId="0" applyFont="1" applyBorder="1" applyAlignment="1">
      <alignment vertical="center"/>
    </xf>
    <xf numFmtId="0" fontId="10" fillId="0" borderId="18" xfId="0" applyFont="1" applyBorder="1" applyAlignment="1">
      <alignment vertical="center"/>
    </xf>
    <xf numFmtId="0" fontId="28" fillId="0" borderId="18" xfId="0" applyFont="1" applyBorder="1" applyAlignment="1">
      <alignment vertical="center"/>
    </xf>
    <xf numFmtId="0" fontId="29" fillId="0" borderId="18" xfId="0" applyFont="1" applyBorder="1" applyAlignment="1">
      <alignment horizontal="right" vertical="center"/>
    </xf>
    <xf numFmtId="0" fontId="30" fillId="0" borderId="18" xfId="0" applyFont="1" applyBorder="1" applyAlignment="1">
      <alignment vertical="center"/>
    </xf>
    <xf numFmtId="0" fontId="32" fillId="5" borderId="0" xfId="0" applyFont="1" applyFill="1" applyAlignment="1">
      <alignment horizontal="right" vertical="center"/>
    </xf>
    <xf numFmtId="0" fontId="32" fillId="5" borderId="0" xfId="0" applyFont="1" applyFill="1" applyAlignment="1">
      <alignment horizontal="center" vertical="center"/>
    </xf>
    <xf numFmtId="0" fontId="17" fillId="5" borderId="0" xfId="0" applyFont="1" applyFill="1" applyAlignment="1">
      <alignment horizontal="left" vertical="center"/>
    </xf>
    <xf numFmtId="0" fontId="17" fillId="5" borderId="0" xfId="0" applyFont="1" applyFill="1" applyAlignment="1">
      <alignment horizontal="center" vertical="center"/>
    </xf>
    <xf numFmtId="0" fontId="33" fillId="5" borderId="0" xfId="0" applyFont="1" applyFill="1" applyAlignment="1">
      <alignment horizontal="center" vertical="center"/>
    </xf>
    <xf numFmtId="0" fontId="34" fillId="5" borderId="0" xfId="0" applyFont="1" applyFill="1" applyAlignment="1">
      <alignment vertical="center"/>
    </xf>
    <xf numFmtId="0" fontId="5" fillId="5" borderId="0" xfId="0" applyFont="1" applyFill="1" applyAlignment="1">
      <alignment horizontal="right" vertical="center"/>
    </xf>
    <xf numFmtId="0" fontId="5" fillId="0" borderId="0" xfId="0" applyFont="1" applyAlignment="1">
      <alignment horizontal="left" vertical="center"/>
    </xf>
    <xf numFmtId="0" fontId="0" fillId="0" borderId="0" xfId="0" applyFont="1" applyAlignment="1">
      <alignment vertical="center"/>
    </xf>
    <xf numFmtId="0" fontId="35" fillId="0" borderId="0" xfId="0" applyFont="1" applyAlignment="1">
      <alignment horizontal="center" vertical="center"/>
    </xf>
    <xf numFmtId="0" fontId="35" fillId="0" borderId="0" xfId="0" applyFont="1" applyAlignment="1">
      <alignment vertical="center"/>
    </xf>
    <xf numFmtId="0" fontId="36" fillId="5" borderId="0" xfId="0" applyFont="1" applyFill="1" applyAlignment="1">
      <alignment horizontal="center" vertical="center"/>
    </xf>
    <xf numFmtId="0" fontId="8" fillId="0" borderId="26" xfId="0" applyFont="1" applyBorder="1" applyAlignment="1">
      <alignment vertical="center"/>
    </xf>
    <xf numFmtId="0" fontId="40" fillId="0" borderId="26" xfId="0" applyFont="1" applyBorder="1" applyAlignment="1">
      <alignment horizontal="center" vertical="center"/>
    </xf>
    <xf numFmtId="0" fontId="40" fillId="0" borderId="0" xfId="0" applyFont="1" applyAlignment="1">
      <alignment vertical="center"/>
    </xf>
    <xf numFmtId="0" fontId="37" fillId="5" borderId="0" xfId="0" applyFont="1" applyFill="1" applyAlignment="1">
      <alignment horizontal="center" vertical="center"/>
    </xf>
    <xf numFmtId="0" fontId="73" fillId="0" borderId="8" xfId="0" applyFont="1" applyBorder="1" applyAlignment="1">
      <alignment horizontal="right" vertical="center"/>
    </xf>
    <xf numFmtId="0" fontId="36" fillId="0" borderId="0" xfId="0" applyFont="1" applyAlignment="1">
      <alignment vertical="center"/>
    </xf>
    <xf numFmtId="0" fontId="74" fillId="0" borderId="30" xfId="0" applyFont="1" applyBorder="1" applyAlignment="1">
      <alignment horizontal="center" vertical="center"/>
    </xf>
    <xf numFmtId="0" fontId="39" fillId="0" borderId="0" xfId="0" applyFont="1" applyAlignment="1">
      <alignment horizontal="left" vertical="center"/>
    </xf>
    <xf numFmtId="0" fontId="40" fillId="0" borderId="0" xfId="0" applyFont="1" applyAlignment="1">
      <alignment horizontal="left" vertical="center"/>
    </xf>
    <xf numFmtId="0" fontId="39" fillId="0" borderId="26" xfId="0" applyFont="1" applyBorder="1" applyAlignment="1">
      <alignment horizontal="left" vertical="center"/>
    </xf>
    <xf numFmtId="0" fontId="73" fillId="0" borderId="26" xfId="0" applyFont="1" applyBorder="1" applyAlignment="1">
      <alignment horizontal="right" vertical="center"/>
    </xf>
    <xf numFmtId="0" fontId="2" fillId="0" borderId="26" xfId="0" applyFont="1" applyBorder="1" applyAlignment="1">
      <alignment vertical="center"/>
    </xf>
    <xf numFmtId="0" fontId="40" fillId="0" borderId="8" xfId="0" applyFont="1" applyBorder="1" applyAlignment="1">
      <alignment horizontal="center" vertical="center"/>
    </xf>
    <xf numFmtId="0" fontId="40" fillId="0" borderId="30" xfId="0" applyFont="1" applyBorder="1" applyAlignment="1">
      <alignment vertical="center"/>
    </xf>
    <xf numFmtId="0" fontId="75" fillId="0" borderId="0" xfId="0" applyFont="1" applyAlignment="1">
      <alignment vertical="center"/>
    </xf>
    <xf numFmtId="0" fontId="73" fillId="0" borderId="0" xfId="0" applyFont="1" applyAlignment="1">
      <alignment horizontal="right" vertical="center"/>
    </xf>
    <xf numFmtId="0" fontId="40" fillId="0" borderId="0" xfId="0" applyFont="1" applyAlignment="1">
      <alignment horizontal="center" vertical="center"/>
    </xf>
    <xf numFmtId="0" fontId="40" fillId="0" borderId="30" xfId="0" applyFont="1" applyBorder="1" applyAlignment="1">
      <alignment horizontal="left" vertical="center"/>
    </xf>
    <xf numFmtId="0" fontId="73" fillId="0" borderId="30" xfId="0" applyFont="1" applyBorder="1" applyAlignment="1">
      <alignment horizontal="right" vertical="center"/>
    </xf>
    <xf numFmtId="0" fontId="40" fillId="0" borderId="0" xfId="0" applyFont="1" applyBorder="1" applyAlignment="1">
      <alignment vertical="center"/>
    </xf>
    <xf numFmtId="0" fontId="37" fillId="0" borderId="0" xfId="0" applyFont="1" applyBorder="1" applyAlignment="1">
      <alignment vertical="center"/>
    </xf>
    <xf numFmtId="0" fontId="40" fillId="3" borderId="0" xfId="0" applyFont="1" applyFill="1" applyBorder="1" applyAlignment="1">
      <alignment vertical="center"/>
    </xf>
    <xf numFmtId="0" fontId="74" fillId="0" borderId="0" xfId="0" applyFont="1" applyBorder="1" applyAlignment="1">
      <alignment horizontal="center" vertical="center"/>
    </xf>
    <xf numFmtId="0" fontId="39" fillId="0" borderId="0" xfId="0" applyFont="1" applyBorder="1" applyAlignment="1">
      <alignment horizontal="left" vertical="center"/>
    </xf>
    <xf numFmtId="0" fontId="40" fillId="3" borderId="0" xfId="0" applyFont="1" applyFill="1" applyBorder="1" applyAlignment="1">
      <alignment horizontal="right" vertical="center"/>
    </xf>
    <xf numFmtId="0" fontId="40" fillId="3" borderId="26" xfId="0" applyFont="1" applyFill="1" applyBorder="1" applyAlignment="1">
      <alignment horizontal="right" vertical="center"/>
    </xf>
    <xf numFmtId="0" fontId="37" fillId="3" borderId="0" xfId="0" applyFont="1" applyFill="1" applyAlignment="1">
      <alignment horizontal="center" vertical="center"/>
    </xf>
    <xf numFmtId="49" fontId="37" fillId="3" borderId="0" xfId="0" applyNumberFormat="1" applyFont="1" applyFill="1" applyAlignment="1">
      <alignment horizontal="center" vertical="center"/>
    </xf>
    <xf numFmtId="1" fontId="37" fillId="3" borderId="0" xfId="0" applyNumberFormat="1" applyFont="1" applyFill="1" applyAlignment="1">
      <alignment horizontal="center" vertical="center"/>
    </xf>
    <xf numFmtId="49" fontId="0" fillId="0" borderId="0" xfId="0" applyNumberFormat="1" applyAlignment="1">
      <alignment vertical="center"/>
    </xf>
    <xf numFmtId="49" fontId="40" fillId="0" borderId="0" xfId="0" applyNumberFormat="1" applyFont="1" applyAlignment="1">
      <alignment horizontal="center" vertical="center"/>
    </xf>
    <xf numFmtId="49" fontId="27" fillId="5" borderId="35" xfId="0" applyNumberFormat="1" applyFont="1" applyFill="1" applyBorder="1" applyAlignment="1">
      <alignment vertical="center"/>
    </xf>
    <xf numFmtId="49" fontId="32" fillId="3" borderId="0" xfId="0" applyNumberFormat="1" applyFont="1" applyFill="1" applyAlignment="1">
      <alignment vertical="center"/>
    </xf>
    <xf numFmtId="49" fontId="47" fillId="3" borderId="30" xfId="0" applyNumberFormat="1" applyFont="1" applyFill="1" applyBorder="1" applyAlignment="1">
      <alignment vertical="center"/>
    </xf>
    <xf numFmtId="49" fontId="47" fillId="0" borderId="0" xfId="0" applyNumberFormat="1" applyFont="1" applyAlignment="1">
      <alignment vertical="center"/>
    </xf>
    <xf numFmtId="49" fontId="32" fillId="3" borderId="26" xfId="0" applyNumberFormat="1" applyFont="1" applyFill="1" applyBorder="1" applyAlignment="1">
      <alignment vertical="center"/>
    </xf>
    <xf numFmtId="49" fontId="47" fillId="3" borderId="8" xfId="0" applyNumberFormat="1" applyFont="1" applyFill="1" applyBorder="1" applyAlignment="1">
      <alignment vertical="center"/>
    </xf>
    <xf numFmtId="49" fontId="47" fillId="0" borderId="26" xfId="0" applyNumberFormat="1" applyFont="1" applyBorder="1" applyAlignment="1">
      <alignment vertical="center"/>
    </xf>
    <xf numFmtId="0" fontId="76" fillId="28" borderId="8" xfId="0" applyFont="1" applyFill="1" applyBorder="1" applyAlignment="1">
      <alignment vertical="center"/>
    </xf>
    <xf numFmtId="0" fontId="37" fillId="0" borderId="0" xfId="0" applyFont="1" applyBorder="1" applyAlignment="1">
      <alignment horizontal="left" vertical="center"/>
    </xf>
    <xf numFmtId="0" fontId="40" fillId="0" borderId="0" xfId="0" applyFont="1" applyBorder="1" applyAlignment="1">
      <alignment horizontal="left" vertical="center"/>
    </xf>
    <xf numFmtId="0" fontId="73" fillId="0" borderId="0" xfId="0" applyFont="1" applyBorder="1" applyAlignment="1">
      <alignment horizontal="right" vertical="center"/>
    </xf>
    <xf numFmtId="0" fontId="40" fillId="3" borderId="0" xfId="0" applyFont="1" applyFill="1" applyAlignment="1">
      <alignment horizontal="right" vertical="center"/>
    </xf>
    <xf numFmtId="0" fontId="73" fillId="3" borderId="0" xfId="0" applyFont="1" applyFill="1" applyAlignment="1">
      <alignment horizontal="right" vertical="center"/>
    </xf>
    <xf numFmtId="0" fontId="8" fillId="0" borderId="0" xfId="0" applyFont="1" applyAlignment="1">
      <alignment vertical="center"/>
    </xf>
    <xf numFmtId="0" fontId="23" fillId="0" borderId="0" xfId="0" applyFont="1" applyAlignment="1"/>
    <xf numFmtId="49" fontId="22" fillId="0" borderId="0" xfId="0" applyNumberFormat="1" applyFont="1"/>
    <xf numFmtId="14" fontId="10" fillId="0" borderId="18" xfId="0" applyNumberFormat="1" applyFont="1" applyBorder="1" applyAlignment="1">
      <alignment vertical="center"/>
    </xf>
    <xf numFmtId="49" fontId="29" fillId="0" borderId="18" xfId="0" applyNumberFormat="1" applyFont="1" applyBorder="1" applyAlignment="1">
      <alignment horizontal="right" vertical="center"/>
    </xf>
    <xf numFmtId="0" fontId="32" fillId="5" borderId="0" xfId="0" applyFont="1" applyFill="1" applyAlignment="1">
      <alignment horizontal="left" vertical="center"/>
    </xf>
    <xf numFmtId="0" fontId="34" fillId="5" borderId="0" xfId="0" applyFont="1" applyFill="1" applyAlignment="1">
      <alignment horizontal="center" vertical="center"/>
    </xf>
    <xf numFmtId="49" fontId="77" fillId="0" borderId="0" xfId="0" applyNumberFormat="1" applyFont="1" applyAlignment="1">
      <alignment horizontal="right" vertical="center"/>
    </xf>
    <xf numFmtId="0" fontId="37" fillId="29" borderId="0" xfId="0" applyFont="1" applyFill="1" applyAlignment="1">
      <alignment horizontal="center" vertical="center"/>
    </xf>
    <xf numFmtId="0" fontId="40" fillId="29" borderId="0" xfId="0" applyFont="1" applyFill="1" applyAlignment="1">
      <alignment vertical="center"/>
    </xf>
    <xf numFmtId="0" fontId="39" fillId="29" borderId="0" xfId="0" applyFont="1" applyFill="1" applyBorder="1" applyAlignment="1">
      <alignment horizontal="left" vertical="center"/>
    </xf>
    <xf numFmtId="0" fontId="40" fillId="29" borderId="0" xfId="0" applyFont="1" applyFill="1" applyAlignment="1">
      <alignment horizontal="left" vertical="center"/>
    </xf>
    <xf numFmtId="0" fontId="37" fillId="29" borderId="0" xfId="0" applyFont="1" applyFill="1" applyAlignment="1">
      <alignment vertical="center"/>
    </xf>
    <xf numFmtId="0" fontId="39" fillId="29" borderId="26" xfId="0" applyFont="1" applyFill="1" applyBorder="1" applyAlignment="1">
      <alignment horizontal="left" vertical="center"/>
    </xf>
    <xf numFmtId="0" fontId="73" fillId="29" borderId="26" xfId="0" applyFont="1" applyFill="1" applyBorder="1" applyAlignment="1">
      <alignment horizontal="right" vertical="center"/>
    </xf>
    <xf numFmtId="0" fontId="74" fillId="29" borderId="30" xfId="0" applyFont="1" applyFill="1" applyBorder="1" applyAlignment="1">
      <alignment horizontal="center" vertical="center"/>
    </xf>
    <xf numFmtId="0" fontId="39" fillId="29" borderId="0" xfId="0" applyFont="1" applyFill="1" applyAlignment="1">
      <alignment horizontal="left" vertical="center"/>
    </xf>
    <xf numFmtId="0" fontId="40" fillId="29" borderId="0" xfId="0" applyFont="1" applyFill="1" applyAlignment="1">
      <alignment horizontal="right" vertical="center"/>
    </xf>
    <xf numFmtId="0" fontId="34" fillId="29" borderId="0" xfId="0" applyFont="1" applyFill="1" applyAlignment="1">
      <alignment horizontal="right" vertical="center"/>
    </xf>
    <xf numFmtId="0" fontId="42" fillId="30" borderId="30" xfId="0" applyFont="1" applyFill="1" applyBorder="1" applyAlignment="1">
      <alignment horizontal="right" vertical="center"/>
    </xf>
    <xf numFmtId="0" fontId="40" fillId="29" borderId="26" xfId="0" applyFont="1" applyFill="1" applyBorder="1" applyAlignment="1">
      <alignment horizontal="right" vertical="center"/>
    </xf>
    <xf numFmtId="0" fontId="40" fillId="29" borderId="30" xfId="0" applyFont="1" applyFill="1" applyBorder="1" applyAlignment="1">
      <alignment horizontal="left" vertical="center"/>
    </xf>
    <xf numFmtId="0" fontId="73" fillId="29" borderId="8" xfId="0" applyFont="1" applyFill="1" applyBorder="1" applyAlignment="1">
      <alignment horizontal="right" vertical="center"/>
    </xf>
    <xf numFmtId="49" fontId="45" fillId="29" borderId="0" xfId="0" applyNumberFormat="1" applyFont="1" applyFill="1" applyAlignment="1">
      <alignment vertical="center"/>
    </xf>
    <xf numFmtId="49" fontId="46" fillId="29" borderId="0" xfId="0" applyNumberFormat="1" applyFont="1" applyFill="1" applyAlignment="1">
      <alignment vertical="center"/>
    </xf>
    <xf numFmtId="49" fontId="27" fillId="5" borderId="34" xfId="0" applyNumberFormat="1" applyFont="1" applyFill="1" applyBorder="1" applyAlignment="1">
      <alignment vertical="center"/>
    </xf>
    <xf numFmtId="1" fontId="32" fillId="3" borderId="0" xfId="0" applyNumberFormat="1" applyFont="1" applyFill="1" applyAlignment="1">
      <alignment horizontal="center" vertical="center"/>
    </xf>
    <xf numFmtId="1" fontId="32" fillId="3" borderId="26" xfId="0" applyNumberFormat="1" applyFont="1" applyFill="1" applyBorder="1" applyAlignment="1">
      <alignment horizontal="center" vertical="center"/>
    </xf>
    <xf numFmtId="0" fontId="78" fillId="28" borderId="8" xfId="0" applyFont="1" applyFill="1" applyBorder="1" applyAlignment="1">
      <alignment horizontal="right" vertical="center"/>
    </xf>
    <xf numFmtId="0" fontId="40" fillId="29" borderId="26" xfId="0" applyFont="1" applyFill="1" applyBorder="1" applyAlignment="1">
      <alignment vertical="center"/>
    </xf>
    <xf numFmtId="0" fontId="40" fillId="29" borderId="30" xfId="0" applyFont="1" applyFill="1" applyBorder="1" applyAlignment="1">
      <alignment vertical="center"/>
    </xf>
    <xf numFmtId="49" fontId="40" fillId="29" borderId="8" xfId="0" applyNumberFormat="1" applyFont="1" applyFill="1" applyBorder="1" applyAlignment="1">
      <alignment vertical="center"/>
    </xf>
    <xf numFmtId="49" fontId="37" fillId="29" borderId="0" xfId="0" applyNumberFormat="1" applyFont="1" applyFill="1" applyAlignment="1">
      <alignment vertical="center"/>
    </xf>
    <xf numFmtId="49" fontId="40" fillId="29" borderId="0" xfId="0" applyNumberFormat="1" applyFont="1" applyFill="1" applyAlignment="1">
      <alignment vertical="center"/>
    </xf>
    <xf numFmtId="49" fontId="3" fillId="0" borderId="0" xfId="0" applyNumberFormat="1" applyFont="1" applyAlignment="1">
      <alignment vertical="top"/>
    </xf>
    <xf numFmtId="0" fontId="4" fillId="0" borderId="0" xfId="0" applyFont="1" applyAlignment="1"/>
    <xf numFmtId="0" fontId="3" fillId="0" borderId="0" xfId="0" applyFont="1" applyAlignment="1">
      <alignment horizontal="center"/>
    </xf>
    <xf numFmtId="0" fontId="3" fillId="0" borderId="0" xfId="7" applyFont="1" applyAlignment="1">
      <alignment horizontal="center"/>
    </xf>
    <xf numFmtId="0" fontId="23" fillId="0" borderId="0" xfId="0" applyFont="1" applyAlignment="1">
      <alignment horizontal="center"/>
    </xf>
  </cellXfs>
  <cellStyles count="49">
    <cellStyle name="20% - Dekorfärg1" xfId="8"/>
    <cellStyle name="20% - Dekorfärg2" xfId="9"/>
    <cellStyle name="20% - Dekorfärg3" xfId="10"/>
    <cellStyle name="20% - Dekorfärg4" xfId="11"/>
    <cellStyle name="20% - Dekorfärg5" xfId="12"/>
    <cellStyle name="20% - Dekorfärg6" xfId="13"/>
    <cellStyle name="40% - Dekorfärg1" xfId="14"/>
    <cellStyle name="40% - Dekorfärg2" xfId="15"/>
    <cellStyle name="40% - Dekorfärg3" xfId="16"/>
    <cellStyle name="40% - Dekorfärg4" xfId="17"/>
    <cellStyle name="40% - Dekorfärg5" xfId="18"/>
    <cellStyle name="40% - Dekorfärg6" xfId="19"/>
    <cellStyle name="60% - Dekorfärg1" xfId="20"/>
    <cellStyle name="60% - Dekorfärg2" xfId="21"/>
    <cellStyle name="60% - Dekorfärg3" xfId="22"/>
    <cellStyle name="60% - Dekorfärg4" xfId="23"/>
    <cellStyle name="60% - Dekorfärg5" xfId="24"/>
    <cellStyle name="60% - Dekorfärg6" xfId="25"/>
    <cellStyle name="Anteckning" xfId="26"/>
    <cellStyle name="Beräkning" xfId="27"/>
    <cellStyle name="Bra" xfId="28"/>
    <cellStyle name="Currency 2" xfId="5"/>
    <cellStyle name="Dålig" xfId="29"/>
    <cellStyle name="Färg1" xfId="30"/>
    <cellStyle name="Färg2" xfId="31"/>
    <cellStyle name="Färg3" xfId="32"/>
    <cellStyle name="Färg4" xfId="33"/>
    <cellStyle name="Färg5" xfId="34"/>
    <cellStyle name="Färg6" xfId="35"/>
    <cellStyle name="Förklarande text" xfId="36"/>
    <cellStyle name="Indata" xfId="37"/>
    <cellStyle name="Kontrollcell" xfId="38"/>
    <cellStyle name="Länkad cell" xfId="39"/>
    <cellStyle name="Milliers [0]_ACCEP°DBL" xfId="1"/>
    <cellStyle name="Milliers_ACCEP°DBL" xfId="2"/>
    <cellStyle name="Monétaire [0]_ACCEP°DBL" xfId="3"/>
    <cellStyle name="Monétaire_ACCEP°DBL" xfId="4"/>
    <cellStyle name="Normal" xfId="0" builtinId="0"/>
    <cellStyle name="Normal 2" xfId="6"/>
    <cellStyle name="Normal 3" xfId="7"/>
    <cellStyle name="Rubrik" xfId="40"/>
    <cellStyle name="Rubrik 1" xfId="41"/>
    <cellStyle name="Rubrik 2" xfId="42"/>
    <cellStyle name="Rubrik 3" xfId="43"/>
    <cellStyle name="Rubrik 4" xfId="44"/>
    <cellStyle name="Rubrik_JAM Wilson U14 COTECC Circuit 2012 " xfId="45"/>
    <cellStyle name="Summa" xfId="46"/>
    <cellStyle name="Utdata" xfId="47"/>
    <cellStyle name="Varningstext" xfId="48"/>
  </cellStyles>
  <dxfs count="268">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font>
    </dxf>
    <dxf>
      <font>
        <b/>
        <i val="0"/>
        <condense val="0"/>
        <extend val="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font>
    </dxf>
    <dxf>
      <font>
        <b/>
        <i val="0"/>
        <condense val="0"/>
        <extend val="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font>
    </dxf>
    <dxf>
      <font>
        <b/>
        <i val="0"/>
        <condense val="0"/>
        <extend val="0"/>
      </font>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36</xdr:col>
      <xdr:colOff>285750</xdr:colOff>
      <xdr:row>12</xdr:row>
      <xdr:rowOff>47625</xdr:rowOff>
    </xdr:from>
    <xdr:to>
      <xdr:col>40</xdr:col>
      <xdr:colOff>266700</xdr:colOff>
      <xdr:row>13</xdr:row>
      <xdr:rowOff>28575</xdr:rowOff>
    </xdr:to>
    <xdr:pic>
      <xdr:nvPicPr>
        <xdr:cNvPr id="2" name="Picture 3" descr="unnamed.png"/>
        <xdr:cNvPicPr>
          <a:picLocks noChangeAspect="1"/>
        </xdr:cNvPicPr>
      </xdr:nvPicPr>
      <xdr:blipFill>
        <a:blip xmlns:r="http://schemas.openxmlformats.org/officeDocument/2006/relationships" r:embed="rId1" cstate="print"/>
        <a:srcRect/>
        <a:stretch>
          <a:fillRect/>
        </a:stretch>
      </xdr:blipFill>
      <xdr:spPr bwMode="auto">
        <a:xfrm>
          <a:off x="16221075" y="5600700"/>
          <a:ext cx="1238250" cy="609600"/>
        </a:xfrm>
        <a:prstGeom prst="rect">
          <a:avLst/>
        </a:prstGeom>
        <a:noFill/>
        <a:ln w="9525">
          <a:noFill/>
          <a:miter lim="800000"/>
          <a:headEnd/>
          <a:tailEnd/>
        </a:ln>
      </xdr:spPr>
    </xdr:pic>
    <xdr:clientData/>
  </xdr:twoCellAnchor>
  <xdr:twoCellAnchor editAs="oneCell">
    <xdr:from>
      <xdr:col>26</xdr:col>
      <xdr:colOff>285750</xdr:colOff>
      <xdr:row>11</xdr:row>
      <xdr:rowOff>47625</xdr:rowOff>
    </xdr:from>
    <xdr:to>
      <xdr:col>30</xdr:col>
      <xdr:colOff>266700</xdr:colOff>
      <xdr:row>12</xdr:row>
      <xdr:rowOff>28575</xdr:rowOff>
    </xdr:to>
    <xdr:pic>
      <xdr:nvPicPr>
        <xdr:cNvPr id="3" name="Picture 4" descr="unnamed.png"/>
        <xdr:cNvPicPr>
          <a:picLocks noChangeAspect="1"/>
        </xdr:cNvPicPr>
      </xdr:nvPicPr>
      <xdr:blipFill>
        <a:blip xmlns:r="http://schemas.openxmlformats.org/officeDocument/2006/relationships" r:embed="rId1" cstate="print"/>
        <a:srcRect/>
        <a:stretch>
          <a:fillRect/>
        </a:stretch>
      </xdr:blipFill>
      <xdr:spPr bwMode="auto">
        <a:xfrm>
          <a:off x="13077825" y="4972050"/>
          <a:ext cx="1238250" cy="609600"/>
        </a:xfrm>
        <a:prstGeom prst="rect">
          <a:avLst/>
        </a:prstGeom>
        <a:noFill/>
        <a:ln w="9525">
          <a:noFill/>
          <a:miter lim="800000"/>
          <a:headEnd/>
          <a:tailEnd/>
        </a:ln>
      </xdr:spPr>
    </xdr:pic>
    <xdr:clientData/>
  </xdr:twoCellAnchor>
  <xdr:twoCellAnchor editAs="oneCell">
    <xdr:from>
      <xdr:col>36</xdr:col>
      <xdr:colOff>285750</xdr:colOff>
      <xdr:row>18</xdr:row>
      <xdr:rowOff>47625</xdr:rowOff>
    </xdr:from>
    <xdr:to>
      <xdr:col>40</xdr:col>
      <xdr:colOff>266700</xdr:colOff>
      <xdr:row>19</xdr:row>
      <xdr:rowOff>28575</xdr:rowOff>
    </xdr:to>
    <xdr:pic>
      <xdr:nvPicPr>
        <xdr:cNvPr id="4" name="Picture 7" descr="unnamed.png"/>
        <xdr:cNvPicPr>
          <a:picLocks noChangeAspect="1"/>
        </xdr:cNvPicPr>
      </xdr:nvPicPr>
      <xdr:blipFill>
        <a:blip xmlns:r="http://schemas.openxmlformats.org/officeDocument/2006/relationships" r:embed="rId1" cstate="print"/>
        <a:srcRect/>
        <a:stretch>
          <a:fillRect/>
        </a:stretch>
      </xdr:blipFill>
      <xdr:spPr bwMode="auto">
        <a:xfrm>
          <a:off x="16221075" y="10467975"/>
          <a:ext cx="1238250" cy="609600"/>
        </a:xfrm>
        <a:prstGeom prst="rect">
          <a:avLst/>
        </a:prstGeom>
        <a:noFill/>
        <a:ln w="9525">
          <a:noFill/>
          <a:miter lim="800000"/>
          <a:headEnd/>
          <a:tailEnd/>
        </a:ln>
      </xdr:spPr>
    </xdr:pic>
    <xdr:clientData/>
  </xdr:twoCellAnchor>
  <xdr:twoCellAnchor editAs="oneCell">
    <xdr:from>
      <xdr:col>26</xdr:col>
      <xdr:colOff>285750</xdr:colOff>
      <xdr:row>17</xdr:row>
      <xdr:rowOff>47625</xdr:rowOff>
    </xdr:from>
    <xdr:to>
      <xdr:col>30</xdr:col>
      <xdr:colOff>266700</xdr:colOff>
      <xdr:row>18</xdr:row>
      <xdr:rowOff>28575</xdr:rowOff>
    </xdr:to>
    <xdr:pic>
      <xdr:nvPicPr>
        <xdr:cNvPr id="5" name="Picture 8" descr="unnamed.png"/>
        <xdr:cNvPicPr>
          <a:picLocks noChangeAspect="1"/>
        </xdr:cNvPicPr>
      </xdr:nvPicPr>
      <xdr:blipFill>
        <a:blip xmlns:r="http://schemas.openxmlformats.org/officeDocument/2006/relationships" r:embed="rId1" cstate="print"/>
        <a:srcRect/>
        <a:stretch>
          <a:fillRect/>
        </a:stretch>
      </xdr:blipFill>
      <xdr:spPr bwMode="auto">
        <a:xfrm>
          <a:off x="13077825" y="9839325"/>
          <a:ext cx="1238250" cy="609600"/>
        </a:xfrm>
        <a:prstGeom prst="rect">
          <a:avLst/>
        </a:prstGeom>
        <a:noFill/>
        <a:ln w="9525">
          <a:noFill/>
          <a:miter lim="800000"/>
          <a:headEnd/>
          <a:tailEnd/>
        </a:ln>
      </xdr:spPr>
    </xdr:pic>
    <xdr:clientData/>
  </xdr:twoCellAnchor>
  <xdr:twoCellAnchor editAs="oneCell">
    <xdr:from>
      <xdr:col>36</xdr:col>
      <xdr:colOff>285750</xdr:colOff>
      <xdr:row>24</xdr:row>
      <xdr:rowOff>47625</xdr:rowOff>
    </xdr:from>
    <xdr:to>
      <xdr:col>40</xdr:col>
      <xdr:colOff>266700</xdr:colOff>
      <xdr:row>25</xdr:row>
      <xdr:rowOff>28575</xdr:rowOff>
    </xdr:to>
    <xdr:pic>
      <xdr:nvPicPr>
        <xdr:cNvPr id="6" name="Picture 11" descr="unnamed.png"/>
        <xdr:cNvPicPr>
          <a:picLocks noChangeAspect="1"/>
        </xdr:cNvPicPr>
      </xdr:nvPicPr>
      <xdr:blipFill>
        <a:blip xmlns:r="http://schemas.openxmlformats.org/officeDocument/2006/relationships" r:embed="rId1" cstate="print"/>
        <a:srcRect/>
        <a:stretch>
          <a:fillRect/>
        </a:stretch>
      </xdr:blipFill>
      <xdr:spPr bwMode="auto">
        <a:xfrm>
          <a:off x="16221075" y="15611475"/>
          <a:ext cx="1238250" cy="609600"/>
        </a:xfrm>
        <a:prstGeom prst="rect">
          <a:avLst/>
        </a:prstGeom>
        <a:noFill/>
        <a:ln w="9525">
          <a:noFill/>
          <a:miter lim="800000"/>
          <a:headEnd/>
          <a:tailEnd/>
        </a:ln>
      </xdr:spPr>
    </xdr:pic>
    <xdr:clientData/>
  </xdr:twoCellAnchor>
  <xdr:twoCellAnchor editAs="oneCell">
    <xdr:from>
      <xdr:col>26</xdr:col>
      <xdr:colOff>285750</xdr:colOff>
      <xdr:row>23</xdr:row>
      <xdr:rowOff>47625</xdr:rowOff>
    </xdr:from>
    <xdr:to>
      <xdr:col>30</xdr:col>
      <xdr:colOff>266700</xdr:colOff>
      <xdr:row>24</xdr:row>
      <xdr:rowOff>28575</xdr:rowOff>
    </xdr:to>
    <xdr:pic>
      <xdr:nvPicPr>
        <xdr:cNvPr id="7" name="Picture 12" descr="unnamed.png"/>
        <xdr:cNvPicPr>
          <a:picLocks noChangeAspect="1"/>
        </xdr:cNvPicPr>
      </xdr:nvPicPr>
      <xdr:blipFill>
        <a:blip xmlns:r="http://schemas.openxmlformats.org/officeDocument/2006/relationships" r:embed="rId1" cstate="print"/>
        <a:srcRect/>
        <a:stretch>
          <a:fillRect/>
        </a:stretch>
      </xdr:blipFill>
      <xdr:spPr bwMode="auto">
        <a:xfrm>
          <a:off x="13077825" y="14982825"/>
          <a:ext cx="1238250" cy="609600"/>
        </a:xfrm>
        <a:prstGeom prst="rect">
          <a:avLst/>
        </a:prstGeom>
        <a:noFill/>
        <a:ln w="9525">
          <a:noFill/>
          <a:miter lim="800000"/>
          <a:headEnd/>
          <a:tailEnd/>
        </a:ln>
      </xdr:spPr>
    </xdr:pic>
    <xdr:clientData/>
  </xdr:twoCellAnchor>
  <xdr:twoCellAnchor editAs="oneCell">
    <xdr:from>
      <xdr:col>36</xdr:col>
      <xdr:colOff>285750</xdr:colOff>
      <xdr:row>30</xdr:row>
      <xdr:rowOff>47625</xdr:rowOff>
    </xdr:from>
    <xdr:to>
      <xdr:col>40</xdr:col>
      <xdr:colOff>266700</xdr:colOff>
      <xdr:row>31</xdr:row>
      <xdr:rowOff>28575</xdr:rowOff>
    </xdr:to>
    <xdr:pic>
      <xdr:nvPicPr>
        <xdr:cNvPr id="8" name="Picture 15" descr="unnamed.png"/>
        <xdr:cNvPicPr>
          <a:picLocks noChangeAspect="1"/>
        </xdr:cNvPicPr>
      </xdr:nvPicPr>
      <xdr:blipFill>
        <a:blip xmlns:r="http://schemas.openxmlformats.org/officeDocument/2006/relationships" r:embed="rId1" cstate="print"/>
        <a:srcRect/>
        <a:stretch>
          <a:fillRect/>
        </a:stretch>
      </xdr:blipFill>
      <xdr:spPr bwMode="auto">
        <a:xfrm>
          <a:off x="16221075" y="20754975"/>
          <a:ext cx="1238250" cy="609600"/>
        </a:xfrm>
        <a:prstGeom prst="rect">
          <a:avLst/>
        </a:prstGeom>
        <a:noFill/>
        <a:ln w="9525">
          <a:noFill/>
          <a:miter lim="800000"/>
          <a:headEnd/>
          <a:tailEnd/>
        </a:ln>
      </xdr:spPr>
    </xdr:pic>
    <xdr:clientData/>
  </xdr:twoCellAnchor>
  <xdr:twoCellAnchor editAs="oneCell">
    <xdr:from>
      <xdr:col>26</xdr:col>
      <xdr:colOff>285750</xdr:colOff>
      <xdr:row>29</xdr:row>
      <xdr:rowOff>47625</xdr:rowOff>
    </xdr:from>
    <xdr:to>
      <xdr:col>30</xdr:col>
      <xdr:colOff>266700</xdr:colOff>
      <xdr:row>30</xdr:row>
      <xdr:rowOff>28575</xdr:rowOff>
    </xdr:to>
    <xdr:pic>
      <xdr:nvPicPr>
        <xdr:cNvPr id="9" name="Picture 16" descr="unnamed.png"/>
        <xdr:cNvPicPr>
          <a:picLocks noChangeAspect="1"/>
        </xdr:cNvPicPr>
      </xdr:nvPicPr>
      <xdr:blipFill>
        <a:blip xmlns:r="http://schemas.openxmlformats.org/officeDocument/2006/relationships" r:embed="rId1" cstate="print"/>
        <a:srcRect/>
        <a:stretch>
          <a:fillRect/>
        </a:stretch>
      </xdr:blipFill>
      <xdr:spPr bwMode="auto">
        <a:xfrm>
          <a:off x="13077825" y="20126325"/>
          <a:ext cx="1238250" cy="609600"/>
        </a:xfrm>
        <a:prstGeom prst="rect">
          <a:avLst/>
        </a:prstGeom>
        <a:noFill/>
        <a:ln w="9525">
          <a:noFill/>
          <a:miter lim="800000"/>
          <a:headEnd/>
          <a:tailEnd/>
        </a:ln>
      </xdr:spPr>
    </xdr:pic>
    <xdr:clientData/>
  </xdr:twoCellAnchor>
  <xdr:twoCellAnchor editAs="oneCell">
    <xdr:from>
      <xdr:col>36</xdr:col>
      <xdr:colOff>285750</xdr:colOff>
      <xdr:row>36</xdr:row>
      <xdr:rowOff>47625</xdr:rowOff>
    </xdr:from>
    <xdr:to>
      <xdr:col>40</xdr:col>
      <xdr:colOff>266700</xdr:colOff>
      <xdr:row>37</xdr:row>
      <xdr:rowOff>28575</xdr:rowOff>
    </xdr:to>
    <xdr:pic>
      <xdr:nvPicPr>
        <xdr:cNvPr id="10" name="Picture 19" descr="unnamed.png"/>
        <xdr:cNvPicPr>
          <a:picLocks noChangeAspect="1"/>
        </xdr:cNvPicPr>
      </xdr:nvPicPr>
      <xdr:blipFill>
        <a:blip xmlns:r="http://schemas.openxmlformats.org/officeDocument/2006/relationships" r:embed="rId1" cstate="print"/>
        <a:srcRect/>
        <a:stretch>
          <a:fillRect/>
        </a:stretch>
      </xdr:blipFill>
      <xdr:spPr bwMode="auto">
        <a:xfrm>
          <a:off x="16221075" y="25898475"/>
          <a:ext cx="1238250" cy="609600"/>
        </a:xfrm>
        <a:prstGeom prst="rect">
          <a:avLst/>
        </a:prstGeom>
        <a:noFill/>
        <a:ln w="9525">
          <a:noFill/>
          <a:miter lim="800000"/>
          <a:headEnd/>
          <a:tailEnd/>
        </a:ln>
      </xdr:spPr>
    </xdr:pic>
    <xdr:clientData/>
  </xdr:twoCellAnchor>
  <xdr:twoCellAnchor editAs="oneCell">
    <xdr:from>
      <xdr:col>26</xdr:col>
      <xdr:colOff>285750</xdr:colOff>
      <xdr:row>35</xdr:row>
      <xdr:rowOff>47625</xdr:rowOff>
    </xdr:from>
    <xdr:to>
      <xdr:col>30</xdr:col>
      <xdr:colOff>266700</xdr:colOff>
      <xdr:row>36</xdr:row>
      <xdr:rowOff>28575</xdr:rowOff>
    </xdr:to>
    <xdr:pic>
      <xdr:nvPicPr>
        <xdr:cNvPr id="11" name="Picture 20" descr="unnamed.png"/>
        <xdr:cNvPicPr>
          <a:picLocks noChangeAspect="1"/>
        </xdr:cNvPicPr>
      </xdr:nvPicPr>
      <xdr:blipFill>
        <a:blip xmlns:r="http://schemas.openxmlformats.org/officeDocument/2006/relationships" r:embed="rId1" cstate="print"/>
        <a:srcRect/>
        <a:stretch>
          <a:fillRect/>
        </a:stretch>
      </xdr:blipFill>
      <xdr:spPr bwMode="auto">
        <a:xfrm>
          <a:off x="13077825" y="25269825"/>
          <a:ext cx="1238250" cy="609600"/>
        </a:xfrm>
        <a:prstGeom prst="rect">
          <a:avLst/>
        </a:prstGeom>
        <a:noFill/>
        <a:ln w="9525">
          <a:noFill/>
          <a:miter lim="800000"/>
          <a:headEnd/>
          <a:tailEnd/>
        </a:ln>
      </xdr:spPr>
    </xdr:pic>
    <xdr:clientData/>
  </xdr:twoCellAnchor>
  <xdr:twoCellAnchor editAs="oneCell">
    <xdr:from>
      <xdr:col>16</xdr:col>
      <xdr:colOff>285750</xdr:colOff>
      <xdr:row>34</xdr:row>
      <xdr:rowOff>47625</xdr:rowOff>
    </xdr:from>
    <xdr:to>
      <xdr:col>20</xdr:col>
      <xdr:colOff>266700</xdr:colOff>
      <xdr:row>35</xdr:row>
      <xdr:rowOff>28575</xdr:rowOff>
    </xdr:to>
    <xdr:pic>
      <xdr:nvPicPr>
        <xdr:cNvPr id="12" name="Picture 21" descr="unnamed.png"/>
        <xdr:cNvPicPr>
          <a:picLocks noChangeAspect="1"/>
        </xdr:cNvPicPr>
      </xdr:nvPicPr>
      <xdr:blipFill>
        <a:blip xmlns:r="http://schemas.openxmlformats.org/officeDocument/2006/relationships" r:embed="rId1" cstate="print"/>
        <a:srcRect/>
        <a:stretch>
          <a:fillRect/>
        </a:stretch>
      </xdr:blipFill>
      <xdr:spPr bwMode="auto">
        <a:xfrm>
          <a:off x="9934575" y="24641175"/>
          <a:ext cx="1238250" cy="609600"/>
        </a:xfrm>
        <a:prstGeom prst="rect">
          <a:avLst/>
        </a:prstGeom>
        <a:noFill/>
        <a:ln w="9525">
          <a:noFill/>
          <a:miter lim="800000"/>
          <a:headEnd/>
          <a:tailEnd/>
        </a:ln>
      </xdr:spPr>
    </xdr:pic>
    <xdr:clientData/>
  </xdr:twoCellAnchor>
  <xdr:twoCellAnchor editAs="oneCell">
    <xdr:from>
      <xdr:col>6</xdr:col>
      <xdr:colOff>285750</xdr:colOff>
      <xdr:row>33</xdr:row>
      <xdr:rowOff>47625</xdr:rowOff>
    </xdr:from>
    <xdr:to>
      <xdr:col>10</xdr:col>
      <xdr:colOff>266700</xdr:colOff>
      <xdr:row>34</xdr:row>
      <xdr:rowOff>28575</xdr:rowOff>
    </xdr:to>
    <xdr:pic>
      <xdr:nvPicPr>
        <xdr:cNvPr id="13" name="Picture 22" descr="unnamed.png"/>
        <xdr:cNvPicPr>
          <a:picLocks noChangeAspect="1"/>
        </xdr:cNvPicPr>
      </xdr:nvPicPr>
      <xdr:blipFill>
        <a:blip xmlns:r="http://schemas.openxmlformats.org/officeDocument/2006/relationships" r:embed="rId1" cstate="print"/>
        <a:srcRect/>
        <a:stretch>
          <a:fillRect/>
        </a:stretch>
      </xdr:blipFill>
      <xdr:spPr bwMode="auto">
        <a:xfrm>
          <a:off x="6791325" y="24012525"/>
          <a:ext cx="1238250" cy="609600"/>
        </a:xfrm>
        <a:prstGeom prst="rect">
          <a:avLst/>
        </a:prstGeom>
        <a:noFill/>
        <a:ln w="9525">
          <a:noFill/>
          <a:miter lim="800000"/>
          <a:headEnd/>
          <a:tailEnd/>
        </a:ln>
      </xdr:spPr>
    </xdr:pic>
    <xdr:clientData/>
  </xdr:twoCellAnchor>
  <xdr:twoCellAnchor editAs="oneCell">
    <xdr:from>
      <xdr:col>6</xdr:col>
      <xdr:colOff>261939</xdr:colOff>
      <xdr:row>9</xdr:row>
      <xdr:rowOff>23814</xdr:rowOff>
    </xdr:from>
    <xdr:to>
      <xdr:col>10</xdr:col>
      <xdr:colOff>242889</xdr:colOff>
      <xdr:row>10</xdr:row>
      <xdr:rowOff>4764</xdr:rowOff>
    </xdr:to>
    <xdr:pic>
      <xdr:nvPicPr>
        <xdr:cNvPr id="14" name="Picture 25" descr="unnamed.png"/>
        <xdr:cNvPicPr>
          <a:picLocks noChangeAspect="1"/>
        </xdr:cNvPicPr>
      </xdr:nvPicPr>
      <xdr:blipFill>
        <a:blip xmlns:r="http://schemas.openxmlformats.org/officeDocument/2006/relationships" r:embed="rId1" cstate="print"/>
        <a:srcRect/>
        <a:stretch>
          <a:fillRect/>
        </a:stretch>
      </xdr:blipFill>
      <xdr:spPr bwMode="auto">
        <a:xfrm>
          <a:off x="6767514" y="3690939"/>
          <a:ext cx="1238250" cy="609600"/>
        </a:xfrm>
        <a:prstGeom prst="rect">
          <a:avLst/>
        </a:prstGeom>
        <a:noFill/>
        <a:ln w="9525">
          <a:noFill/>
          <a:miter lim="800000"/>
          <a:headEnd/>
          <a:tailEnd/>
        </a:ln>
      </xdr:spPr>
    </xdr:pic>
    <xdr:clientData/>
  </xdr:twoCellAnchor>
  <xdr:twoCellAnchor editAs="oneCell">
    <xdr:from>
      <xdr:col>7</xdr:col>
      <xdr:colOff>23813</xdr:colOff>
      <xdr:row>21</xdr:row>
      <xdr:rowOff>0</xdr:rowOff>
    </xdr:from>
    <xdr:to>
      <xdr:col>11</xdr:col>
      <xdr:colOff>4763</xdr:colOff>
      <xdr:row>21</xdr:row>
      <xdr:rowOff>600075</xdr:rowOff>
    </xdr:to>
    <xdr:pic>
      <xdr:nvPicPr>
        <xdr:cNvPr id="15" name="Picture 26" descr="unnamed.png"/>
        <xdr:cNvPicPr>
          <a:picLocks noChangeAspect="1"/>
        </xdr:cNvPicPr>
      </xdr:nvPicPr>
      <xdr:blipFill>
        <a:blip xmlns:r="http://schemas.openxmlformats.org/officeDocument/2006/relationships" r:embed="rId1" cstate="print"/>
        <a:srcRect/>
        <a:stretch>
          <a:fillRect/>
        </a:stretch>
      </xdr:blipFill>
      <xdr:spPr bwMode="auto">
        <a:xfrm>
          <a:off x="6843713" y="13677900"/>
          <a:ext cx="1238250" cy="600075"/>
        </a:xfrm>
        <a:prstGeom prst="rect">
          <a:avLst/>
        </a:prstGeom>
        <a:noFill/>
        <a:ln w="9525">
          <a:noFill/>
          <a:miter lim="800000"/>
          <a:headEnd/>
          <a:tailEnd/>
        </a:ln>
      </xdr:spPr>
    </xdr:pic>
    <xdr:clientData/>
  </xdr:twoCellAnchor>
  <xdr:twoCellAnchor editAs="oneCell">
    <xdr:from>
      <xdr:col>17</xdr:col>
      <xdr:colOff>2</xdr:colOff>
      <xdr:row>16</xdr:row>
      <xdr:rowOff>47625</xdr:rowOff>
    </xdr:from>
    <xdr:to>
      <xdr:col>20</xdr:col>
      <xdr:colOff>290514</xdr:colOff>
      <xdr:row>17</xdr:row>
      <xdr:rowOff>28575</xdr:rowOff>
    </xdr:to>
    <xdr:pic>
      <xdr:nvPicPr>
        <xdr:cNvPr id="16" name="Picture 28" descr="unnamed.png"/>
        <xdr:cNvPicPr>
          <a:picLocks noChangeAspect="1"/>
        </xdr:cNvPicPr>
      </xdr:nvPicPr>
      <xdr:blipFill>
        <a:blip xmlns:r="http://schemas.openxmlformats.org/officeDocument/2006/relationships" r:embed="rId1" cstate="print"/>
        <a:srcRect/>
        <a:stretch>
          <a:fillRect/>
        </a:stretch>
      </xdr:blipFill>
      <xdr:spPr bwMode="auto">
        <a:xfrm>
          <a:off x="9963152" y="9210675"/>
          <a:ext cx="1233487" cy="609600"/>
        </a:xfrm>
        <a:prstGeom prst="rect">
          <a:avLst/>
        </a:prstGeom>
        <a:noFill/>
        <a:ln w="9525">
          <a:noFill/>
          <a:miter lim="800000"/>
          <a:headEnd/>
          <a:tailEnd/>
        </a:ln>
      </xdr:spPr>
    </xdr:pic>
    <xdr:clientData/>
  </xdr:twoCellAnchor>
  <xdr:twoCellAnchor editAs="oneCell">
    <xdr:from>
      <xdr:col>16</xdr:col>
      <xdr:colOff>214312</xdr:colOff>
      <xdr:row>10</xdr:row>
      <xdr:rowOff>47625</xdr:rowOff>
    </xdr:from>
    <xdr:to>
      <xdr:col>20</xdr:col>
      <xdr:colOff>195262</xdr:colOff>
      <xdr:row>11</xdr:row>
      <xdr:rowOff>28575</xdr:rowOff>
    </xdr:to>
    <xdr:pic>
      <xdr:nvPicPr>
        <xdr:cNvPr id="17" name="Picture 29" descr="unnamed.png"/>
        <xdr:cNvPicPr>
          <a:picLocks noChangeAspect="1"/>
        </xdr:cNvPicPr>
      </xdr:nvPicPr>
      <xdr:blipFill>
        <a:blip xmlns:r="http://schemas.openxmlformats.org/officeDocument/2006/relationships" r:embed="rId1" cstate="print"/>
        <a:srcRect/>
        <a:stretch>
          <a:fillRect/>
        </a:stretch>
      </xdr:blipFill>
      <xdr:spPr bwMode="auto">
        <a:xfrm>
          <a:off x="9863137" y="4343400"/>
          <a:ext cx="1238250" cy="609600"/>
        </a:xfrm>
        <a:prstGeom prst="rect">
          <a:avLst/>
        </a:prstGeom>
        <a:noFill/>
        <a:ln w="9525">
          <a:noFill/>
          <a:miter lim="800000"/>
          <a:headEnd/>
          <a:tailEnd/>
        </a:ln>
      </xdr:spPr>
    </xdr:pic>
    <xdr:clientData/>
  </xdr:twoCellAnchor>
  <xdr:twoCellAnchor editAs="oneCell">
    <xdr:from>
      <xdr:col>6</xdr:col>
      <xdr:colOff>214312</xdr:colOff>
      <xdr:row>27</xdr:row>
      <xdr:rowOff>23813</xdr:rowOff>
    </xdr:from>
    <xdr:to>
      <xdr:col>10</xdr:col>
      <xdr:colOff>195262</xdr:colOff>
      <xdr:row>28</xdr:row>
      <xdr:rowOff>4763</xdr:rowOff>
    </xdr:to>
    <xdr:pic>
      <xdr:nvPicPr>
        <xdr:cNvPr id="18" name="Picture 30" descr="unnamed.png"/>
        <xdr:cNvPicPr>
          <a:picLocks noChangeAspect="1"/>
        </xdr:cNvPicPr>
      </xdr:nvPicPr>
      <xdr:blipFill>
        <a:blip xmlns:r="http://schemas.openxmlformats.org/officeDocument/2006/relationships" r:embed="rId1" cstate="print"/>
        <a:srcRect/>
        <a:stretch>
          <a:fillRect/>
        </a:stretch>
      </xdr:blipFill>
      <xdr:spPr bwMode="auto">
        <a:xfrm>
          <a:off x="6719887" y="18845213"/>
          <a:ext cx="1238250" cy="609600"/>
        </a:xfrm>
        <a:prstGeom prst="rect">
          <a:avLst/>
        </a:prstGeom>
        <a:noFill/>
        <a:ln w="9525">
          <a:noFill/>
          <a:miter lim="800000"/>
          <a:headEnd/>
          <a:tailEnd/>
        </a:ln>
      </xdr:spPr>
    </xdr:pic>
    <xdr:clientData/>
  </xdr:twoCellAnchor>
  <xdr:twoCellAnchor editAs="oneCell">
    <xdr:from>
      <xdr:col>7</xdr:col>
      <xdr:colOff>0</xdr:colOff>
      <xdr:row>15</xdr:row>
      <xdr:rowOff>47625</xdr:rowOff>
    </xdr:from>
    <xdr:to>
      <xdr:col>10</xdr:col>
      <xdr:colOff>290512</xdr:colOff>
      <xdr:row>16</xdr:row>
      <xdr:rowOff>28575</xdr:rowOff>
    </xdr:to>
    <xdr:pic>
      <xdr:nvPicPr>
        <xdr:cNvPr id="19" name="Picture 32" descr="unnamed.png"/>
        <xdr:cNvPicPr>
          <a:picLocks noChangeAspect="1"/>
        </xdr:cNvPicPr>
      </xdr:nvPicPr>
      <xdr:blipFill>
        <a:blip xmlns:r="http://schemas.openxmlformats.org/officeDocument/2006/relationships" r:embed="rId1" cstate="print"/>
        <a:srcRect/>
        <a:stretch>
          <a:fillRect/>
        </a:stretch>
      </xdr:blipFill>
      <xdr:spPr bwMode="auto">
        <a:xfrm>
          <a:off x="6819900" y="8582025"/>
          <a:ext cx="1233487" cy="609600"/>
        </a:xfrm>
        <a:prstGeom prst="rect">
          <a:avLst/>
        </a:prstGeom>
        <a:noFill/>
        <a:ln w="9525">
          <a:noFill/>
          <a:miter lim="800000"/>
          <a:headEnd/>
          <a:tailEnd/>
        </a:ln>
      </xdr:spPr>
    </xdr:pic>
    <xdr:clientData/>
  </xdr:twoCellAnchor>
  <xdr:twoCellAnchor editAs="oneCell">
    <xdr:from>
      <xdr:col>17</xdr:col>
      <xdr:colOff>23813</xdr:colOff>
      <xdr:row>22</xdr:row>
      <xdr:rowOff>23813</xdr:rowOff>
    </xdr:from>
    <xdr:to>
      <xdr:col>21</xdr:col>
      <xdr:colOff>4763</xdr:colOff>
      <xdr:row>23</xdr:row>
      <xdr:rowOff>4763</xdr:rowOff>
    </xdr:to>
    <xdr:pic>
      <xdr:nvPicPr>
        <xdr:cNvPr id="20" name="Picture 33" descr="unnamed.png"/>
        <xdr:cNvPicPr>
          <a:picLocks noChangeAspect="1"/>
        </xdr:cNvPicPr>
      </xdr:nvPicPr>
      <xdr:blipFill>
        <a:blip xmlns:r="http://schemas.openxmlformats.org/officeDocument/2006/relationships" r:embed="rId1" cstate="print"/>
        <a:srcRect/>
        <a:stretch>
          <a:fillRect/>
        </a:stretch>
      </xdr:blipFill>
      <xdr:spPr bwMode="auto">
        <a:xfrm>
          <a:off x="9986963" y="14330363"/>
          <a:ext cx="1238250" cy="609600"/>
        </a:xfrm>
        <a:prstGeom prst="rect">
          <a:avLst/>
        </a:prstGeom>
        <a:noFill/>
        <a:ln w="9525">
          <a:noFill/>
          <a:miter lim="800000"/>
          <a:headEnd/>
          <a:tailEnd/>
        </a:ln>
      </xdr:spPr>
    </xdr:pic>
    <xdr:clientData/>
  </xdr:twoCellAnchor>
  <xdr:twoCellAnchor editAs="oneCell">
    <xdr:from>
      <xdr:col>16</xdr:col>
      <xdr:colOff>261937</xdr:colOff>
      <xdr:row>28</xdr:row>
      <xdr:rowOff>23812</xdr:rowOff>
    </xdr:from>
    <xdr:to>
      <xdr:col>20</xdr:col>
      <xdr:colOff>242887</xdr:colOff>
      <xdr:row>29</xdr:row>
      <xdr:rowOff>4762</xdr:rowOff>
    </xdr:to>
    <xdr:pic>
      <xdr:nvPicPr>
        <xdr:cNvPr id="21" name="Picture 34" descr="unnamed.png"/>
        <xdr:cNvPicPr>
          <a:picLocks noChangeAspect="1"/>
        </xdr:cNvPicPr>
      </xdr:nvPicPr>
      <xdr:blipFill>
        <a:blip xmlns:r="http://schemas.openxmlformats.org/officeDocument/2006/relationships" r:embed="rId1" cstate="print"/>
        <a:srcRect/>
        <a:stretch>
          <a:fillRect/>
        </a:stretch>
      </xdr:blipFill>
      <xdr:spPr bwMode="auto">
        <a:xfrm>
          <a:off x="9910762" y="19473862"/>
          <a:ext cx="1238250" cy="609600"/>
        </a:xfrm>
        <a:prstGeom prst="rect">
          <a:avLst/>
        </a:prstGeom>
        <a:noFill/>
        <a:ln w="9525">
          <a:noFill/>
          <a:miter lim="800000"/>
          <a:headEnd/>
          <a:tailEnd/>
        </a:ln>
      </xdr:spPr>
    </xdr:pic>
    <xdr:clientData/>
  </xdr:twoCellAnchor>
  <xdr:twoCellAnchor editAs="oneCell">
    <xdr:from>
      <xdr:col>34</xdr:col>
      <xdr:colOff>66675</xdr:colOff>
      <xdr:row>0</xdr:row>
      <xdr:rowOff>19050</xdr:rowOff>
    </xdr:from>
    <xdr:to>
      <xdr:col>86</xdr:col>
      <xdr:colOff>595312</xdr:colOff>
      <xdr:row>7</xdr:row>
      <xdr:rowOff>0</xdr:rowOff>
    </xdr:to>
    <xdr:pic>
      <xdr:nvPicPr>
        <xdr:cNvPr id="22" name="Picture 35" descr="RBC 2016.jpg"/>
        <xdr:cNvPicPr>
          <a:picLocks noChangeAspect="1"/>
        </xdr:cNvPicPr>
      </xdr:nvPicPr>
      <xdr:blipFill>
        <a:blip xmlns:r="http://schemas.openxmlformats.org/officeDocument/2006/relationships" r:embed="rId2" cstate="print"/>
        <a:srcRect/>
        <a:stretch>
          <a:fillRect/>
        </a:stretch>
      </xdr:blipFill>
      <xdr:spPr bwMode="auto">
        <a:xfrm>
          <a:off x="15373350" y="19050"/>
          <a:ext cx="9258300" cy="20097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180975</xdr:colOff>
      <xdr:row>0</xdr:row>
      <xdr:rowOff>0</xdr:rowOff>
    </xdr:from>
    <xdr:to>
      <xdr:col>13</xdr:col>
      <xdr:colOff>409575</xdr:colOff>
      <xdr:row>0</xdr:row>
      <xdr:rowOff>895350</xdr:rowOff>
    </xdr:to>
    <xdr:pic>
      <xdr:nvPicPr>
        <xdr:cNvPr id="2" name="Picture 2" descr="RBC 2016.jpg"/>
        <xdr:cNvPicPr>
          <a:picLocks noChangeAspect="1"/>
        </xdr:cNvPicPr>
      </xdr:nvPicPr>
      <xdr:blipFill>
        <a:blip xmlns:r="http://schemas.openxmlformats.org/officeDocument/2006/relationships" r:embed="rId1" cstate="print"/>
        <a:srcRect/>
        <a:stretch>
          <a:fillRect/>
        </a:stretch>
      </xdr:blipFill>
      <xdr:spPr bwMode="auto">
        <a:xfrm>
          <a:off x="400050" y="0"/>
          <a:ext cx="4752975" cy="8953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514350</xdr:colOff>
          <xdr:row>0</xdr:row>
          <xdr:rowOff>9525</xdr:rowOff>
        </xdr:from>
        <xdr:to>
          <xdr:col>13</xdr:col>
          <xdr:colOff>361950</xdr:colOff>
          <xdr:row>0</xdr:row>
          <xdr:rowOff>171450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Show 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1026" name="Button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1027" name="Button 3" hidden="1">
              <a:extLst>
                <a:ext uri="{63B3BB69-23CF-44E3-9099-C40C66FF867C}">
                  <a14:compatExt spid="_x0000_s102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1028" name="Button 4" hidden="1">
              <a:extLst>
                <a:ext uri="{63B3BB69-23CF-44E3-9099-C40C66FF867C}">
                  <a14:compatExt spid="_x0000_s102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2</xdr:col>
      <xdr:colOff>200025</xdr:colOff>
      <xdr:row>0</xdr:row>
      <xdr:rowOff>0</xdr:rowOff>
    </xdr:from>
    <xdr:to>
      <xdr:col>13</xdr:col>
      <xdr:colOff>647700</xdr:colOff>
      <xdr:row>1</xdr:row>
      <xdr:rowOff>0</xdr:rowOff>
    </xdr:to>
    <xdr:pic>
      <xdr:nvPicPr>
        <xdr:cNvPr id="2" name="Picture 2" descr="RBC 2016.jpg"/>
        <xdr:cNvPicPr>
          <a:picLocks noChangeAspect="1"/>
        </xdr:cNvPicPr>
      </xdr:nvPicPr>
      <xdr:blipFill>
        <a:blip xmlns:r="http://schemas.openxmlformats.org/officeDocument/2006/relationships" r:embed="rId1" cstate="print"/>
        <a:srcRect/>
        <a:stretch>
          <a:fillRect/>
        </a:stretch>
      </xdr:blipFill>
      <xdr:spPr bwMode="auto">
        <a:xfrm>
          <a:off x="638175" y="0"/>
          <a:ext cx="4752975" cy="8953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514350</xdr:colOff>
          <xdr:row>0</xdr:row>
          <xdr:rowOff>9525</xdr:rowOff>
        </xdr:from>
        <xdr:to>
          <xdr:col>13</xdr:col>
          <xdr:colOff>361950</xdr:colOff>
          <xdr:row>0</xdr:row>
          <xdr:rowOff>171450</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Show 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3074" name="Button 2" hidden="1">
              <a:extLst>
                <a:ext uri="{63B3BB69-23CF-44E3-9099-C40C66FF867C}">
                  <a14:compatExt spid="_x0000_s307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3075" name="Button 3" hidden="1">
              <a:extLst>
                <a:ext uri="{63B3BB69-23CF-44E3-9099-C40C66FF867C}">
                  <a14:compatExt spid="_x0000_s307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3076" name="Button 4" hidden="1">
              <a:extLst>
                <a:ext uri="{63B3BB69-23CF-44E3-9099-C40C66FF867C}">
                  <a14:compatExt spid="_x0000_s307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3077" name="Button 5" hidden="1">
              <a:extLst>
                <a:ext uri="{63B3BB69-23CF-44E3-9099-C40C66FF867C}">
                  <a14:compatExt spid="_x0000_s307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2</xdr:col>
      <xdr:colOff>114300</xdr:colOff>
      <xdr:row>0</xdr:row>
      <xdr:rowOff>0</xdr:rowOff>
    </xdr:from>
    <xdr:to>
      <xdr:col>13</xdr:col>
      <xdr:colOff>561975</xdr:colOff>
      <xdr:row>1</xdr:row>
      <xdr:rowOff>0</xdr:rowOff>
    </xdr:to>
    <xdr:pic>
      <xdr:nvPicPr>
        <xdr:cNvPr id="2" name="Picture 2" descr="RBC 2016.jpg"/>
        <xdr:cNvPicPr>
          <a:picLocks noChangeAspect="1"/>
        </xdr:cNvPicPr>
      </xdr:nvPicPr>
      <xdr:blipFill>
        <a:blip xmlns:r="http://schemas.openxmlformats.org/officeDocument/2006/relationships" r:embed="rId1" cstate="print"/>
        <a:srcRect/>
        <a:stretch>
          <a:fillRect/>
        </a:stretch>
      </xdr:blipFill>
      <xdr:spPr bwMode="auto">
        <a:xfrm>
          <a:off x="552450" y="0"/>
          <a:ext cx="4752975" cy="8953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514350</xdr:colOff>
          <xdr:row>0</xdr:row>
          <xdr:rowOff>9525</xdr:rowOff>
        </xdr:from>
        <xdr:to>
          <xdr:col>13</xdr:col>
          <xdr:colOff>361950</xdr:colOff>
          <xdr:row>0</xdr:row>
          <xdr:rowOff>171450</xdr:rowOff>
        </xdr:to>
        <xdr:sp macro="" textlink="">
          <xdr:nvSpPr>
            <xdr:cNvPr id="4097" name="Button 1" hidden="1">
              <a:extLst>
                <a:ext uri="{63B3BB69-23CF-44E3-9099-C40C66FF867C}">
                  <a14:compatExt spid="_x0000_s409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Show 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4098" name="Button 2" hidden="1">
              <a:extLst>
                <a:ext uri="{63B3BB69-23CF-44E3-9099-C40C66FF867C}">
                  <a14:compatExt spid="_x0000_s409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4099" name="Button 3" hidden="1">
              <a:extLst>
                <a:ext uri="{63B3BB69-23CF-44E3-9099-C40C66FF867C}">
                  <a14:compatExt spid="_x0000_s409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4100" name="Button 4" hidden="1">
              <a:extLst>
                <a:ext uri="{63B3BB69-23CF-44E3-9099-C40C66FF867C}">
                  <a14:compatExt spid="_x0000_s410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4101" name="Button 5" hidden="1">
              <a:extLst>
                <a:ext uri="{63B3BB69-23CF-44E3-9099-C40C66FF867C}">
                  <a14:compatExt spid="_x0000_s410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2</xdr:col>
      <xdr:colOff>114300</xdr:colOff>
      <xdr:row>0</xdr:row>
      <xdr:rowOff>0</xdr:rowOff>
    </xdr:from>
    <xdr:to>
      <xdr:col>13</xdr:col>
      <xdr:colOff>561975</xdr:colOff>
      <xdr:row>0</xdr:row>
      <xdr:rowOff>895350</xdr:rowOff>
    </xdr:to>
    <xdr:pic>
      <xdr:nvPicPr>
        <xdr:cNvPr id="2" name="Picture 2" descr="RBC 2016.jpg"/>
        <xdr:cNvPicPr>
          <a:picLocks noChangeAspect="1"/>
        </xdr:cNvPicPr>
      </xdr:nvPicPr>
      <xdr:blipFill>
        <a:blip xmlns:r="http://schemas.openxmlformats.org/officeDocument/2006/relationships" r:embed="rId1" cstate="print"/>
        <a:srcRect/>
        <a:stretch>
          <a:fillRect/>
        </a:stretch>
      </xdr:blipFill>
      <xdr:spPr bwMode="auto">
        <a:xfrm>
          <a:off x="552450" y="0"/>
          <a:ext cx="4752975" cy="8953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514350</xdr:colOff>
          <xdr:row>0</xdr:row>
          <xdr:rowOff>9525</xdr:rowOff>
        </xdr:from>
        <xdr:to>
          <xdr:col>13</xdr:col>
          <xdr:colOff>361950</xdr:colOff>
          <xdr:row>0</xdr:row>
          <xdr:rowOff>171450</xdr:rowOff>
        </xdr:to>
        <xdr:sp macro="" textlink="">
          <xdr:nvSpPr>
            <xdr:cNvPr id="9217" name="Button 1" hidden="1">
              <a:extLst>
                <a:ext uri="{63B3BB69-23CF-44E3-9099-C40C66FF867C}">
                  <a14:compatExt spid="_x0000_s921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Show 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9218" name="Button 2" hidden="1">
              <a:extLst>
                <a:ext uri="{63B3BB69-23CF-44E3-9099-C40C66FF867C}">
                  <a14:compatExt spid="_x0000_s921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9219" name="Button 3" hidden="1">
              <a:extLst>
                <a:ext uri="{63B3BB69-23CF-44E3-9099-C40C66FF867C}">
                  <a14:compatExt spid="_x0000_s921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9220" name="Button 4" hidden="1">
              <a:extLst>
                <a:ext uri="{63B3BB69-23CF-44E3-9099-C40C66FF867C}">
                  <a14:compatExt spid="_x0000_s922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2</xdr:col>
      <xdr:colOff>142875</xdr:colOff>
      <xdr:row>0</xdr:row>
      <xdr:rowOff>0</xdr:rowOff>
    </xdr:from>
    <xdr:to>
      <xdr:col>13</xdr:col>
      <xdr:colOff>590550</xdr:colOff>
      <xdr:row>0</xdr:row>
      <xdr:rowOff>895350</xdr:rowOff>
    </xdr:to>
    <xdr:pic>
      <xdr:nvPicPr>
        <xdr:cNvPr id="2" name="Picture 2" descr="RBC 2016.jpg"/>
        <xdr:cNvPicPr>
          <a:picLocks noChangeAspect="1"/>
        </xdr:cNvPicPr>
      </xdr:nvPicPr>
      <xdr:blipFill>
        <a:blip xmlns:r="http://schemas.openxmlformats.org/officeDocument/2006/relationships" r:embed="rId1" cstate="print"/>
        <a:srcRect/>
        <a:stretch>
          <a:fillRect/>
        </a:stretch>
      </xdr:blipFill>
      <xdr:spPr bwMode="auto">
        <a:xfrm>
          <a:off x="581025" y="0"/>
          <a:ext cx="4752975" cy="8953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514350</xdr:colOff>
          <xdr:row>0</xdr:row>
          <xdr:rowOff>9525</xdr:rowOff>
        </xdr:from>
        <xdr:to>
          <xdr:col>13</xdr:col>
          <xdr:colOff>361950</xdr:colOff>
          <xdr:row>0</xdr:row>
          <xdr:rowOff>171450</xdr:rowOff>
        </xdr:to>
        <xdr:sp macro="" textlink="">
          <xdr:nvSpPr>
            <xdr:cNvPr id="11265" name="Button 1" hidden="1">
              <a:extLst>
                <a:ext uri="{63B3BB69-23CF-44E3-9099-C40C66FF867C}">
                  <a14:compatExt spid="_x0000_s1126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Show 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11266" name="Button 2" hidden="1">
              <a:extLst>
                <a:ext uri="{63B3BB69-23CF-44E3-9099-C40C66FF867C}">
                  <a14:compatExt spid="_x0000_s1126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11267" name="Button 3" hidden="1">
              <a:extLst>
                <a:ext uri="{63B3BB69-23CF-44E3-9099-C40C66FF867C}">
                  <a14:compatExt spid="_x0000_s1126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11268" name="Button 4" hidden="1">
              <a:extLst>
                <a:ext uri="{63B3BB69-23CF-44E3-9099-C40C66FF867C}">
                  <a14:compatExt spid="_x0000_s1126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2</xdr:col>
      <xdr:colOff>85725</xdr:colOff>
      <xdr:row>0</xdr:row>
      <xdr:rowOff>0</xdr:rowOff>
    </xdr:from>
    <xdr:to>
      <xdr:col>13</xdr:col>
      <xdr:colOff>533400</xdr:colOff>
      <xdr:row>0</xdr:row>
      <xdr:rowOff>895350</xdr:rowOff>
    </xdr:to>
    <xdr:pic>
      <xdr:nvPicPr>
        <xdr:cNvPr id="2" name="Picture 2" descr="RBC 2016.jpg"/>
        <xdr:cNvPicPr>
          <a:picLocks noChangeAspect="1"/>
        </xdr:cNvPicPr>
      </xdr:nvPicPr>
      <xdr:blipFill>
        <a:blip xmlns:r="http://schemas.openxmlformats.org/officeDocument/2006/relationships" r:embed="rId1" cstate="print"/>
        <a:srcRect/>
        <a:stretch>
          <a:fillRect/>
        </a:stretch>
      </xdr:blipFill>
      <xdr:spPr bwMode="auto">
        <a:xfrm>
          <a:off x="523875" y="0"/>
          <a:ext cx="4752975" cy="8953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514350</xdr:colOff>
          <xdr:row>0</xdr:row>
          <xdr:rowOff>9525</xdr:rowOff>
        </xdr:from>
        <xdr:to>
          <xdr:col>13</xdr:col>
          <xdr:colOff>361950</xdr:colOff>
          <xdr:row>0</xdr:row>
          <xdr:rowOff>171450</xdr:rowOff>
        </xdr:to>
        <xdr:sp macro="" textlink="">
          <xdr:nvSpPr>
            <xdr:cNvPr id="2049" name="Button 1" hidden="1">
              <a:extLst>
                <a:ext uri="{63B3BB69-23CF-44E3-9099-C40C66FF867C}">
                  <a14:compatExt spid="_x0000_s204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Show 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2050" name="Button 2" hidden="1">
              <a:extLst>
                <a:ext uri="{63B3BB69-23CF-44E3-9099-C40C66FF867C}">
                  <a14:compatExt spid="_x0000_s205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2051" name="Button 3" hidden="1">
              <a:extLst>
                <a:ext uri="{63B3BB69-23CF-44E3-9099-C40C66FF867C}">
                  <a14:compatExt spid="_x0000_s205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2052" name="Button 4" hidden="1">
              <a:extLst>
                <a:ext uri="{63B3BB69-23CF-44E3-9099-C40C66FF867C}">
                  <a14:compatExt spid="_x0000_s205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2053" name="Button 5" hidden="1">
              <a:extLst>
                <a:ext uri="{63B3BB69-23CF-44E3-9099-C40C66FF867C}">
                  <a14:compatExt spid="_x0000_s205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2</xdr:col>
      <xdr:colOff>47625</xdr:colOff>
      <xdr:row>0</xdr:row>
      <xdr:rowOff>0</xdr:rowOff>
    </xdr:from>
    <xdr:to>
      <xdr:col>13</xdr:col>
      <xdr:colOff>495300</xdr:colOff>
      <xdr:row>1</xdr:row>
      <xdr:rowOff>200025</xdr:rowOff>
    </xdr:to>
    <xdr:pic>
      <xdr:nvPicPr>
        <xdr:cNvPr id="2" name="Picture 2" descr="RBC 2016.jpg"/>
        <xdr:cNvPicPr>
          <a:picLocks noChangeAspect="1"/>
        </xdr:cNvPicPr>
      </xdr:nvPicPr>
      <xdr:blipFill>
        <a:blip xmlns:r="http://schemas.openxmlformats.org/officeDocument/2006/relationships" r:embed="rId1" cstate="print"/>
        <a:srcRect/>
        <a:stretch>
          <a:fillRect/>
        </a:stretch>
      </xdr:blipFill>
      <xdr:spPr bwMode="auto">
        <a:xfrm>
          <a:off x="485775" y="0"/>
          <a:ext cx="4752975" cy="8953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514350</xdr:colOff>
          <xdr:row>0</xdr:row>
          <xdr:rowOff>9525</xdr:rowOff>
        </xdr:from>
        <xdr:to>
          <xdr:col>13</xdr:col>
          <xdr:colOff>361950</xdr:colOff>
          <xdr:row>0</xdr:row>
          <xdr:rowOff>171450</xdr:rowOff>
        </xdr:to>
        <xdr:sp macro="" textlink="">
          <xdr:nvSpPr>
            <xdr:cNvPr id="5121" name="Button 1" hidden="1">
              <a:extLst>
                <a:ext uri="{63B3BB69-23CF-44E3-9099-C40C66FF867C}">
                  <a14:compatExt spid="_x0000_s512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Show 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5122" name="Button 2" hidden="1">
              <a:extLst>
                <a:ext uri="{63B3BB69-23CF-44E3-9099-C40C66FF867C}">
                  <a14:compatExt spid="_x0000_s512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5123" name="Button 3" hidden="1">
              <a:extLst>
                <a:ext uri="{63B3BB69-23CF-44E3-9099-C40C66FF867C}">
                  <a14:compatExt spid="_x0000_s512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5124" name="Button 4" hidden="1">
              <a:extLst>
                <a:ext uri="{63B3BB69-23CF-44E3-9099-C40C66FF867C}">
                  <a14:compatExt spid="_x0000_s512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5125" name="Button 5" hidden="1">
              <a:extLst>
                <a:ext uri="{63B3BB69-23CF-44E3-9099-C40C66FF867C}">
                  <a14:compatExt spid="_x0000_s512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5126" name="Button 6" hidden="1">
              <a:extLst>
                <a:ext uri="{63B3BB69-23CF-44E3-9099-C40C66FF867C}">
                  <a14:compatExt spid="_x0000_s512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37</xdr:col>
      <xdr:colOff>127000</xdr:colOff>
      <xdr:row>0</xdr:row>
      <xdr:rowOff>0</xdr:rowOff>
    </xdr:from>
    <xdr:to>
      <xdr:col>60</xdr:col>
      <xdr:colOff>338137</xdr:colOff>
      <xdr:row>6</xdr:row>
      <xdr:rowOff>122237</xdr:rowOff>
    </xdr:to>
    <xdr:pic>
      <xdr:nvPicPr>
        <xdr:cNvPr id="2" name="Picture 34" descr="RBC 2016.jpg"/>
        <xdr:cNvPicPr>
          <a:picLocks noChangeAspect="1"/>
        </xdr:cNvPicPr>
      </xdr:nvPicPr>
      <xdr:blipFill>
        <a:blip xmlns:r="http://schemas.openxmlformats.org/officeDocument/2006/relationships" r:embed="rId1" cstate="print"/>
        <a:srcRect/>
        <a:stretch>
          <a:fillRect/>
        </a:stretch>
      </xdr:blipFill>
      <xdr:spPr bwMode="auto">
        <a:xfrm>
          <a:off x="16976725" y="0"/>
          <a:ext cx="9104312" cy="1989137"/>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49</xdr:col>
      <xdr:colOff>95250</xdr:colOff>
      <xdr:row>0</xdr:row>
      <xdr:rowOff>0</xdr:rowOff>
    </xdr:from>
    <xdr:to>
      <xdr:col>72</xdr:col>
      <xdr:colOff>369887</xdr:colOff>
      <xdr:row>5</xdr:row>
      <xdr:rowOff>471487</xdr:rowOff>
    </xdr:to>
    <xdr:pic>
      <xdr:nvPicPr>
        <xdr:cNvPr id="2" name="Picture 34" descr="RBC 2016.jpg"/>
        <xdr:cNvPicPr>
          <a:picLocks noChangeAspect="1"/>
        </xdr:cNvPicPr>
      </xdr:nvPicPr>
      <xdr:blipFill>
        <a:blip xmlns:r="http://schemas.openxmlformats.org/officeDocument/2006/relationships" r:embed="rId1" cstate="print"/>
        <a:srcRect/>
        <a:stretch>
          <a:fillRect/>
        </a:stretch>
      </xdr:blipFill>
      <xdr:spPr bwMode="auto">
        <a:xfrm>
          <a:off x="20078700" y="0"/>
          <a:ext cx="9104312" cy="1976437"/>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37</xdr:col>
      <xdr:colOff>127000</xdr:colOff>
      <xdr:row>0</xdr:row>
      <xdr:rowOff>0</xdr:rowOff>
    </xdr:from>
    <xdr:to>
      <xdr:col>66</xdr:col>
      <xdr:colOff>115887</xdr:colOff>
      <xdr:row>6</xdr:row>
      <xdr:rowOff>122237</xdr:rowOff>
    </xdr:to>
    <xdr:pic>
      <xdr:nvPicPr>
        <xdr:cNvPr id="2" name="Picture 34" descr="RBC 2016.jpg"/>
        <xdr:cNvPicPr>
          <a:picLocks noChangeAspect="1"/>
        </xdr:cNvPicPr>
      </xdr:nvPicPr>
      <xdr:blipFill>
        <a:blip xmlns:r="http://schemas.openxmlformats.org/officeDocument/2006/relationships" r:embed="rId1" cstate="print"/>
        <a:srcRect/>
        <a:stretch>
          <a:fillRect/>
        </a:stretch>
      </xdr:blipFill>
      <xdr:spPr bwMode="auto">
        <a:xfrm>
          <a:off x="17291050" y="0"/>
          <a:ext cx="9104312" cy="1989137"/>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36</xdr:col>
      <xdr:colOff>285750</xdr:colOff>
      <xdr:row>12</xdr:row>
      <xdr:rowOff>47625</xdr:rowOff>
    </xdr:from>
    <xdr:to>
      <xdr:col>40</xdr:col>
      <xdr:colOff>266700</xdr:colOff>
      <xdr:row>13</xdr:row>
      <xdr:rowOff>28575</xdr:rowOff>
    </xdr:to>
    <xdr:pic>
      <xdr:nvPicPr>
        <xdr:cNvPr id="2" name="Picture 3" descr="unnamed.png"/>
        <xdr:cNvPicPr>
          <a:picLocks noChangeAspect="1"/>
        </xdr:cNvPicPr>
      </xdr:nvPicPr>
      <xdr:blipFill>
        <a:blip xmlns:r="http://schemas.openxmlformats.org/officeDocument/2006/relationships" r:embed="rId1" cstate="print"/>
        <a:srcRect/>
        <a:stretch>
          <a:fillRect/>
        </a:stretch>
      </xdr:blipFill>
      <xdr:spPr bwMode="auto">
        <a:xfrm>
          <a:off x="16221075" y="5600700"/>
          <a:ext cx="1238250" cy="609600"/>
        </a:xfrm>
        <a:prstGeom prst="rect">
          <a:avLst/>
        </a:prstGeom>
        <a:noFill/>
        <a:ln w="9525">
          <a:noFill/>
          <a:miter lim="800000"/>
          <a:headEnd/>
          <a:tailEnd/>
        </a:ln>
      </xdr:spPr>
    </xdr:pic>
    <xdr:clientData/>
  </xdr:twoCellAnchor>
  <xdr:twoCellAnchor editAs="oneCell">
    <xdr:from>
      <xdr:col>26</xdr:col>
      <xdr:colOff>285750</xdr:colOff>
      <xdr:row>11</xdr:row>
      <xdr:rowOff>47625</xdr:rowOff>
    </xdr:from>
    <xdr:to>
      <xdr:col>30</xdr:col>
      <xdr:colOff>266700</xdr:colOff>
      <xdr:row>12</xdr:row>
      <xdr:rowOff>28575</xdr:rowOff>
    </xdr:to>
    <xdr:pic>
      <xdr:nvPicPr>
        <xdr:cNvPr id="3" name="Picture 4" descr="unnamed.png"/>
        <xdr:cNvPicPr>
          <a:picLocks noChangeAspect="1"/>
        </xdr:cNvPicPr>
      </xdr:nvPicPr>
      <xdr:blipFill>
        <a:blip xmlns:r="http://schemas.openxmlformats.org/officeDocument/2006/relationships" r:embed="rId1" cstate="print"/>
        <a:srcRect/>
        <a:stretch>
          <a:fillRect/>
        </a:stretch>
      </xdr:blipFill>
      <xdr:spPr bwMode="auto">
        <a:xfrm>
          <a:off x="13077825" y="4972050"/>
          <a:ext cx="1238250" cy="609600"/>
        </a:xfrm>
        <a:prstGeom prst="rect">
          <a:avLst/>
        </a:prstGeom>
        <a:noFill/>
        <a:ln w="9525">
          <a:noFill/>
          <a:miter lim="800000"/>
          <a:headEnd/>
          <a:tailEnd/>
        </a:ln>
      </xdr:spPr>
    </xdr:pic>
    <xdr:clientData/>
  </xdr:twoCellAnchor>
  <xdr:twoCellAnchor editAs="oneCell">
    <xdr:from>
      <xdr:col>16</xdr:col>
      <xdr:colOff>285750</xdr:colOff>
      <xdr:row>10</xdr:row>
      <xdr:rowOff>47625</xdr:rowOff>
    </xdr:from>
    <xdr:to>
      <xdr:col>20</xdr:col>
      <xdr:colOff>266700</xdr:colOff>
      <xdr:row>11</xdr:row>
      <xdr:rowOff>28575</xdr:rowOff>
    </xdr:to>
    <xdr:pic>
      <xdr:nvPicPr>
        <xdr:cNvPr id="4" name="Picture 5" descr="unnamed.png"/>
        <xdr:cNvPicPr>
          <a:picLocks noChangeAspect="1"/>
        </xdr:cNvPicPr>
      </xdr:nvPicPr>
      <xdr:blipFill>
        <a:blip xmlns:r="http://schemas.openxmlformats.org/officeDocument/2006/relationships" r:embed="rId1" cstate="print"/>
        <a:srcRect/>
        <a:stretch>
          <a:fillRect/>
        </a:stretch>
      </xdr:blipFill>
      <xdr:spPr bwMode="auto">
        <a:xfrm>
          <a:off x="9934575" y="4343400"/>
          <a:ext cx="1238250" cy="609600"/>
        </a:xfrm>
        <a:prstGeom prst="rect">
          <a:avLst/>
        </a:prstGeom>
        <a:noFill/>
        <a:ln w="9525">
          <a:noFill/>
          <a:miter lim="800000"/>
          <a:headEnd/>
          <a:tailEnd/>
        </a:ln>
      </xdr:spPr>
    </xdr:pic>
    <xdr:clientData/>
  </xdr:twoCellAnchor>
  <xdr:twoCellAnchor editAs="oneCell">
    <xdr:from>
      <xdr:col>6</xdr:col>
      <xdr:colOff>285750</xdr:colOff>
      <xdr:row>9</xdr:row>
      <xdr:rowOff>47625</xdr:rowOff>
    </xdr:from>
    <xdr:to>
      <xdr:col>10</xdr:col>
      <xdr:colOff>266700</xdr:colOff>
      <xdr:row>10</xdr:row>
      <xdr:rowOff>28575</xdr:rowOff>
    </xdr:to>
    <xdr:pic>
      <xdr:nvPicPr>
        <xdr:cNvPr id="5" name="Picture 6" descr="unnamed.png"/>
        <xdr:cNvPicPr>
          <a:picLocks noChangeAspect="1"/>
        </xdr:cNvPicPr>
      </xdr:nvPicPr>
      <xdr:blipFill>
        <a:blip xmlns:r="http://schemas.openxmlformats.org/officeDocument/2006/relationships" r:embed="rId1" cstate="print"/>
        <a:srcRect/>
        <a:stretch>
          <a:fillRect/>
        </a:stretch>
      </xdr:blipFill>
      <xdr:spPr bwMode="auto">
        <a:xfrm>
          <a:off x="6791325" y="3714750"/>
          <a:ext cx="1238250" cy="609600"/>
        </a:xfrm>
        <a:prstGeom prst="rect">
          <a:avLst/>
        </a:prstGeom>
        <a:noFill/>
        <a:ln w="9525">
          <a:noFill/>
          <a:miter lim="800000"/>
          <a:headEnd/>
          <a:tailEnd/>
        </a:ln>
      </xdr:spPr>
    </xdr:pic>
    <xdr:clientData/>
  </xdr:twoCellAnchor>
  <xdr:twoCellAnchor editAs="oneCell">
    <xdr:from>
      <xdr:col>36</xdr:col>
      <xdr:colOff>285750</xdr:colOff>
      <xdr:row>18</xdr:row>
      <xdr:rowOff>47625</xdr:rowOff>
    </xdr:from>
    <xdr:to>
      <xdr:col>40</xdr:col>
      <xdr:colOff>266700</xdr:colOff>
      <xdr:row>19</xdr:row>
      <xdr:rowOff>28575</xdr:rowOff>
    </xdr:to>
    <xdr:pic>
      <xdr:nvPicPr>
        <xdr:cNvPr id="6" name="Picture 7" descr="unnamed.png"/>
        <xdr:cNvPicPr>
          <a:picLocks noChangeAspect="1"/>
        </xdr:cNvPicPr>
      </xdr:nvPicPr>
      <xdr:blipFill>
        <a:blip xmlns:r="http://schemas.openxmlformats.org/officeDocument/2006/relationships" r:embed="rId1" cstate="print"/>
        <a:srcRect/>
        <a:stretch>
          <a:fillRect/>
        </a:stretch>
      </xdr:blipFill>
      <xdr:spPr bwMode="auto">
        <a:xfrm>
          <a:off x="16221075" y="10467975"/>
          <a:ext cx="1238250" cy="609600"/>
        </a:xfrm>
        <a:prstGeom prst="rect">
          <a:avLst/>
        </a:prstGeom>
        <a:noFill/>
        <a:ln w="9525">
          <a:noFill/>
          <a:miter lim="800000"/>
          <a:headEnd/>
          <a:tailEnd/>
        </a:ln>
      </xdr:spPr>
    </xdr:pic>
    <xdr:clientData/>
  </xdr:twoCellAnchor>
  <xdr:twoCellAnchor editAs="oneCell">
    <xdr:from>
      <xdr:col>26</xdr:col>
      <xdr:colOff>285750</xdr:colOff>
      <xdr:row>17</xdr:row>
      <xdr:rowOff>47625</xdr:rowOff>
    </xdr:from>
    <xdr:to>
      <xdr:col>30</xdr:col>
      <xdr:colOff>266700</xdr:colOff>
      <xdr:row>18</xdr:row>
      <xdr:rowOff>28575</xdr:rowOff>
    </xdr:to>
    <xdr:pic>
      <xdr:nvPicPr>
        <xdr:cNvPr id="7" name="Picture 8" descr="unnamed.png"/>
        <xdr:cNvPicPr>
          <a:picLocks noChangeAspect="1"/>
        </xdr:cNvPicPr>
      </xdr:nvPicPr>
      <xdr:blipFill>
        <a:blip xmlns:r="http://schemas.openxmlformats.org/officeDocument/2006/relationships" r:embed="rId1" cstate="print"/>
        <a:srcRect/>
        <a:stretch>
          <a:fillRect/>
        </a:stretch>
      </xdr:blipFill>
      <xdr:spPr bwMode="auto">
        <a:xfrm>
          <a:off x="13077825" y="9839325"/>
          <a:ext cx="1238250" cy="609600"/>
        </a:xfrm>
        <a:prstGeom prst="rect">
          <a:avLst/>
        </a:prstGeom>
        <a:noFill/>
        <a:ln w="9525">
          <a:noFill/>
          <a:miter lim="800000"/>
          <a:headEnd/>
          <a:tailEnd/>
        </a:ln>
      </xdr:spPr>
    </xdr:pic>
    <xdr:clientData/>
  </xdr:twoCellAnchor>
  <xdr:twoCellAnchor editAs="oneCell">
    <xdr:from>
      <xdr:col>16</xdr:col>
      <xdr:colOff>285750</xdr:colOff>
      <xdr:row>16</xdr:row>
      <xdr:rowOff>47625</xdr:rowOff>
    </xdr:from>
    <xdr:to>
      <xdr:col>20</xdr:col>
      <xdr:colOff>266700</xdr:colOff>
      <xdr:row>17</xdr:row>
      <xdr:rowOff>28575</xdr:rowOff>
    </xdr:to>
    <xdr:pic>
      <xdr:nvPicPr>
        <xdr:cNvPr id="8" name="Picture 9" descr="unnamed.png"/>
        <xdr:cNvPicPr>
          <a:picLocks noChangeAspect="1"/>
        </xdr:cNvPicPr>
      </xdr:nvPicPr>
      <xdr:blipFill>
        <a:blip xmlns:r="http://schemas.openxmlformats.org/officeDocument/2006/relationships" r:embed="rId1" cstate="print"/>
        <a:srcRect/>
        <a:stretch>
          <a:fillRect/>
        </a:stretch>
      </xdr:blipFill>
      <xdr:spPr bwMode="auto">
        <a:xfrm>
          <a:off x="9934575" y="9210675"/>
          <a:ext cx="1238250" cy="609600"/>
        </a:xfrm>
        <a:prstGeom prst="rect">
          <a:avLst/>
        </a:prstGeom>
        <a:noFill/>
        <a:ln w="9525">
          <a:noFill/>
          <a:miter lim="800000"/>
          <a:headEnd/>
          <a:tailEnd/>
        </a:ln>
      </xdr:spPr>
    </xdr:pic>
    <xdr:clientData/>
  </xdr:twoCellAnchor>
  <xdr:twoCellAnchor editAs="oneCell">
    <xdr:from>
      <xdr:col>6</xdr:col>
      <xdr:colOff>285750</xdr:colOff>
      <xdr:row>15</xdr:row>
      <xdr:rowOff>47625</xdr:rowOff>
    </xdr:from>
    <xdr:to>
      <xdr:col>10</xdr:col>
      <xdr:colOff>266700</xdr:colOff>
      <xdr:row>16</xdr:row>
      <xdr:rowOff>28575</xdr:rowOff>
    </xdr:to>
    <xdr:pic>
      <xdr:nvPicPr>
        <xdr:cNvPr id="9" name="Picture 10" descr="unnamed.png"/>
        <xdr:cNvPicPr>
          <a:picLocks noChangeAspect="1"/>
        </xdr:cNvPicPr>
      </xdr:nvPicPr>
      <xdr:blipFill>
        <a:blip xmlns:r="http://schemas.openxmlformats.org/officeDocument/2006/relationships" r:embed="rId1" cstate="print"/>
        <a:srcRect/>
        <a:stretch>
          <a:fillRect/>
        </a:stretch>
      </xdr:blipFill>
      <xdr:spPr bwMode="auto">
        <a:xfrm>
          <a:off x="6791325" y="8582025"/>
          <a:ext cx="1238250" cy="609600"/>
        </a:xfrm>
        <a:prstGeom prst="rect">
          <a:avLst/>
        </a:prstGeom>
        <a:noFill/>
        <a:ln w="9525">
          <a:noFill/>
          <a:miter lim="800000"/>
          <a:headEnd/>
          <a:tailEnd/>
        </a:ln>
      </xdr:spPr>
    </xdr:pic>
    <xdr:clientData/>
  </xdr:twoCellAnchor>
  <xdr:twoCellAnchor editAs="oneCell">
    <xdr:from>
      <xdr:col>36</xdr:col>
      <xdr:colOff>285750</xdr:colOff>
      <xdr:row>24</xdr:row>
      <xdr:rowOff>47625</xdr:rowOff>
    </xdr:from>
    <xdr:to>
      <xdr:col>40</xdr:col>
      <xdr:colOff>266700</xdr:colOff>
      <xdr:row>25</xdr:row>
      <xdr:rowOff>28575</xdr:rowOff>
    </xdr:to>
    <xdr:pic>
      <xdr:nvPicPr>
        <xdr:cNvPr id="10" name="Picture 11" descr="unnamed.png"/>
        <xdr:cNvPicPr>
          <a:picLocks noChangeAspect="1"/>
        </xdr:cNvPicPr>
      </xdr:nvPicPr>
      <xdr:blipFill>
        <a:blip xmlns:r="http://schemas.openxmlformats.org/officeDocument/2006/relationships" r:embed="rId1" cstate="print"/>
        <a:srcRect/>
        <a:stretch>
          <a:fillRect/>
        </a:stretch>
      </xdr:blipFill>
      <xdr:spPr bwMode="auto">
        <a:xfrm>
          <a:off x="16221075" y="15611475"/>
          <a:ext cx="1238250" cy="609600"/>
        </a:xfrm>
        <a:prstGeom prst="rect">
          <a:avLst/>
        </a:prstGeom>
        <a:noFill/>
        <a:ln w="9525">
          <a:noFill/>
          <a:miter lim="800000"/>
          <a:headEnd/>
          <a:tailEnd/>
        </a:ln>
      </xdr:spPr>
    </xdr:pic>
    <xdr:clientData/>
  </xdr:twoCellAnchor>
  <xdr:twoCellAnchor editAs="oneCell">
    <xdr:from>
      <xdr:col>26</xdr:col>
      <xdr:colOff>285750</xdr:colOff>
      <xdr:row>23</xdr:row>
      <xdr:rowOff>47625</xdr:rowOff>
    </xdr:from>
    <xdr:to>
      <xdr:col>30</xdr:col>
      <xdr:colOff>266700</xdr:colOff>
      <xdr:row>24</xdr:row>
      <xdr:rowOff>28575</xdr:rowOff>
    </xdr:to>
    <xdr:pic>
      <xdr:nvPicPr>
        <xdr:cNvPr id="11" name="Picture 12" descr="unnamed.png"/>
        <xdr:cNvPicPr>
          <a:picLocks noChangeAspect="1"/>
        </xdr:cNvPicPr>
      </xdr:nvPicPr>
      <xdr:blipFill>
        <a:blip xmlns:r="http://schemas.openxmlformats.org/officeDocument/2006/relationships" r:embed="rId1" cstate="print"/>
        <a:srcRect/>
        <a:stretch>
          <a:fillRect/>
        </a:stretch>
      </xdr:blipFill>
      <xdr:spPr bwMode="auto">
        <a:xfrm>
          <a:off x="13077825" y="14982825"/>
          <a:ext cx="1238250" cy="609600"/>
        </a:xfrm>
        <a:prstGeom prst="rect">
          <a:avLst/>
        </a:prstGeom>
        <a:noFill/>
        <a:ln w="9525">
          <a:noFill/>
          <a:miter lim="800000"/>
          <a:headEnd/>
          <a:tailEnd/>
        </a:ln>
      </xdr:spPr>
    </xdr:pic>
    <xdr:clientData/>
  </xdr:twoCellAnchor>
  <xdr:twoCellAnchor editAs="oneCell">
    <xdr:from>
      <xdr:col>16</xdr:col>
      <xdr:colOff>285750</xdr:colOff>
      <xdr:row>22</xdr:row>
      <xdr:rowOff>47625</xdr:rowOff>
    </xdr:from>
    <xdr:to>
      <xdr:col>20</xdr:col>
      <xdr:colOff>266700</xdr:colOff>
      <xdr:row>23</xdr:row>
      <xdr:rowOff>28575</xdr:rowOff>
    </xdr:to>
    <xdr:pic>
      <xdr:nvPicPr>
        <xdr:cNvPr id="12" name="Picture 13" descr="unnamed.png"/>
        <xdr:cNvPicPr>
          <a:picLocks noChangeAspect="1"/>
        </xdr:cNvPicPr>
      </xdr:nvPicPr>
      <xdr:blipFill>
        <a:blip xmlns:r="http://schemas.openxmlformats.org/officeDocument/2006/relationships" r:embed="rId1" cstate="print"/>
        <a:srcRect/>
        <a:stretch>
          <a:fillRect/>
        </a:stretch>
      </xdr:blipFill>
      <xdr:spPr bwMode="auto">
        <a:xfrm>
          <a:off x="9934575" y="14354175"/>
          <a:ext cx="1238250" cy="609600"/>
        </a:xfrm>
        <a:prstGeom prst="rect">
          <a:avLst/>
        </a:prstGeom>
        <a:noFill/>
        <a:ln w="9525">
          <a:noFill/>
          <a:miter lim="800000"/>
          <a:headEnd/>
          <a:tailEnd/>
        </a:ln>
      </xdr:spPr>
    </xdr:pic>
    <xdr:clientData/>
  </xdr:twoCellAnchor>
  <xdr:twoCellAnchor editAs="oneCell">
    <xdr:from>
      <xdr:col>6</xdr:col>
      <xdr:colOff>285750</xdr:colOff>
      <xdr:row>21</xdr:row>
      <xdr:rowOff>47625</xdr:rowOff>
    </xdr:from>
    <xdr:to>
      <xdr:col>10</xdr:col>
      <xdr:colOff>266700</xdr:colOff>
      <xdr:row>22</xdr:row>
      <xdr:rowOff>28575</xdr:rowOff>
    </xdr:to>
    <xdr:pic>
      <xdr:nvPicPr>
        <xdr:cNvPr id="13" name="Picture 14" descr="unnamed.png"/>
        <xdr:cNvPicPr>
          <a:picLocks noChangeAspect="1"/>
        </xdr:cNvPicPr>
      </xdr:nvPicPr>
      <xdr:blipFill>
        <a:blip xmlns:r="http://schemas.openxmlformats.org/officeDocument/2006/relationships" r:embed="rId1" cstate="print"/>
        <a:srcRect/>
        <a:stretch>
          <a:fillRect/>
        </a:stretch>
      </xdr:blipFill>
      <xdr:spPr bwMode="auto">
        <a:xfrm>
          <a:off x="6791325" y="13725525"/>
          <a:ext cx="1238250" cy="609600"/>
        </a:xfrm>
        <a:prstGeom prst="rect">
          <a:avLst/>
        </a:prstGeom>
        <a:noFill/>
        <a:ln w="9525">
          <a:noFill/>
          <a:miter lim="800000"/>
          <a:headEnd/>
          <a:tailEnd/>
        </a:ln>
      </xdr:spPr>
    </xdr:pic>
    <xdr:clientData/>
  </xdr:twoCellAnchor>
  <xdr:twoCellAnchor editAs="oneCell">
    <xdr:from>
      <xdr:col>36</xdr:col>
      <xdr:colOff>285750</xdr:colOff>
      <xdr:row>30</xdr:row>
      <xdr:rowOff>47625</xdr:rowOff>
    </xdr:from>
    <xdr:to>
      <xdr:col>40</xdr:col>
      <xdr:colOff>266700</xdr:colOff>
      <xdr:row>31</xdr:row>
      <xdr:rowOff>28575</xdr:rowOff>
    </xdr:to>
    <xdr:pic>
      <xdr:nvPicPr>
        <xdr:cNvPr id="14" name="Picture 15" descr="unnamed.png"/>
        <xdr:cNvPicPr>
          <a:picLocks noChangeAspect="1"/>
        </xdr:cNvPicPr>
      </xdr:nvPicPr>
      <xdr:blipFill>
        <a:blip xmlns:r="http://schemas.openxmlformats.org/officeDocument/2006/relationships" r:embed="rId1" cstate="print"/>
        <a:srcRect/>
        <a:stretch>
          <a:fillRect/>
        </a:stretch>
      </xdr:blipFill>
      <xdr:spPr bwMode="auto">
        <a:xfrm>
          <a:off x="16221075" y="20754975"/>
          <a:ext cx="1238250" cy="609600"/>
        </a:xfrm>
        <a:prstGeom prst="rect">
          <a:avLst/>
        </a:prstGeom>
        <a:noFill/>
        <a:ln w="9525">
          <a:noFill/>
          <a:miter lim="800000"/>
          <a:headEnd/>
          <a:tailEnd/>
        </a:ln>
      </xdr:spPr>
    </xdr:pic>
    <xdr:clientData/>
  </xdr:twoCellAnchor>
  <xdr:twoCellAnchor editAs="oneCell">
    <xdr:from>
      <xdr:col>26</xdr:col>
      <xdr:colOff>285750</xdr:colOff>
      <xdr:row>29</xdr:row>
      <xdr:rowOff>47625</xdr:rowOff>
    </xdr:from>
    <xdr:to>
      <xdr:col>30</xdr:col>
      <xdr:colOff>266700</xdr:colOff>
      <xdr:row>30</xdr:row>
      <xdr:rowOff>28575</xdr:rowOff>
    </xdr:to>
    <xdr:pic>
      <xdr:nvPicPr>
        <xdr:cNvPr id="15" name="Picture 16" descr="unnamed.png"/>
        <xdr:cNvPicPr>
          <a:picLocks noChangeAspect="1"/>
        </xdr:cNvPicPr>
      </xdr:nvPicPr>
      <xdr:blipFill>
        <a:blip xmlns:r="http://schemas.openxmlformats.org/officeDocument/2006/relationships" r:embed="rId1" cstate="print"/>
        <a:srcRect/>
        <a:stretch>
          <a:fillRect/>
        </a:stretch>
      </xdr:blipFill>
      <xdr:spPr bwMode="auto">
        <a:xfrm>
          <a:off x="13077825" y="20126325"/>
          <a:ext cx="1238250" cy="609600"/>
        </a:xfrm>
        <a:prstGeom prst="rect">
          <a:avLst/>
        </a:prstGeom>
        <a:noFill/>
        <a:ln w="9525">
          <a:noFill/>
          <a:miter lim="800000"/>
          <a:headEnd/>
          <a:tailEnd/>
        </a:ln>
      </xdr:spPr>
    </xdr:pic>
    <xdr:clientData/>
  </xdr:twoCellAnchor>
  <xdr:twoCellAnchor editAs="oneCell">
    <xdr:from>
      <xdr:col>16</xdr:col>
      <xdr:colOff>285750</xdr:colOff>
      <xdr:row>28</xdr:row>
      <xdr:rowOff>47625</xdr:rowOff>
    </xdr:from>
    <xdr:to>
      <xdr:col>20</xdr:col>
      <xdr:colOff>266700</xdr:colOff>
      <xdr:row>29</xdr:row>
      <xdr:rowOff>28575</xdr:rowOff>
    </xdr:to>
    <xdr:pic>
      <xdr:nvPicPr>
        <xdr:cNvPr id="16" name="Picture 17" descr="unnamed.png"/>
        <xdr:cNvPicPr>
          <a:picLocks noChangeAspect="1"/>
        </xdr:cNvPicPr>
      </xdr:nvPicPr>
      <xdr:blipFill>
        <a:blip xmlns:r="http://schemas.openxmlformats.org/officeDocument/2006/relationships" r:embed="rId1" cstate="print"/>
        <a:srcRect/>
        <a:stretch>
          <a:fillRect/>
        </a:stretch>
      </xdr:blipFill>
      <xdr:spPr bwMode="auto">
        <a:xfrm>
          <a:off x="9934575" y="19497675"/>
          <a:ext cx="1238250" cy="609600"/>
        </a:xfrm>
        <a:prstGeom prst="rect">
          <a:avLst/>
        </a:prstGeom>
        <a:noFill/>
        <a:ln w="9525">
          <a:noFill/>
          <a:miter lim="800000"/>
          <a:headEnd/>
          <a:tailEnd/>
        </a:ln>
      </xdr:spPr>
    </xdr:pic>
    <xdr:clientData/>
  </xdr:twoCellAnchor>
  <xdr:twoCellAnchor editAs="oneCell">
    <xdr:from>
      <xdr:col>6</xdr:col>
      <xdr:colOff>285750</xdr:colOff>
      <xdr:row>27</xdr:row>
      <xdr:rowOff>47625</xdr:rowOff>
    </xdr:from>
    <xdr:to>
      <xdr:col>10</xdr:col>
      <xdr:colOff>266700</xdr:colOff>
      <xdr:row>28</xdr:row>
      <xdr:rowOff>28575</xdr:rowOff>
    </xdr:to>
    <xdr:pic>
      <xdr:nvPicPr>
        <xdr:cNvPr id="17" name="Picture 18" descr="unnamed.png"/>
        <xdr:cNvPicPr>
          <a:picLocks noChangeAspect="1"/>
        </xdr:cNvPicPr>
      </xdr:nvPicPr>
      <xdr:blipFill>
        <a:blip xmlns:r="http://schemas.openxmlformats.org/officeDocument/2006/relationships" r:embed="rId1" cstate="print"/>
        <a:srcRect/>
        <a:stretch>
          <a:fillRect/>
        </a:stretch>
      </xdr:blipFill>
      <xdr:spPr bwMode="auto">
        <a:xfrm>
          <a:off x="6791325" y="18869025"/>
          <a:ext cx="1238250" cy="609600"/>
        </a:xfrm>
        <a:prstGeom prst="rect">
          <a:avLst/>
        </a:prstGeom>
        <a:noFill/>
        <a:ln w="9525">
          <a:noFill/>
          <a:miter lim="800000"/>
          <a:headEnd/>
          <a:tailEnd/>
        </a:ln>
      </xdr:spPr>
    </xdr:pic>
    <xdr:clientData/>
  </xdr:twoCellAnchor>
  <xdr:twoCellAnchor editAs="oneCell">
    <xdr:from>
      <xdr:col>36</xdr:col>
      <xdr:colOff>285750</xdr:colOff>
      <xdr:row>36</xdr:row>
      <xdr:rowOff>47625</xdr:rowOff>
    </xdr:from>
    <xdr:to>
      <xdr:col>40</xdr:col>
      <xdr:colOff>266700</xdr:colOff>
      <xdr:row>37</xdr:row>
      <xdr:rowOff>28575</xdr:rowOff>
    </xdr:to>
    <xdr:pic>
      <xdr:nvPicPr>
        <xdr:cNvPr id="18" name="Picture 19" descr="unnamed.png"/>
        <xdr:cNvPicPr>
          <a:picLocks noChangeAspect="1"/>
        </xdr:cNvPicPr>
      </xdr:nvPicPr>
      <xdr:blipFill>
        <a:blip xmlns:r="http://schemas.openxmlformats.org/officeDocument/2006/relationships" r:embed="rId1" cstate="print"/>
        <a:srcRect/>
        <a:stretch>
          <a:fillRect/>
        </a:stretch>
      </xdr:blipFill>
      <xdr:spPr bwMode="auto">
        <a:xfrm>
          <a:off x="16221075" y="25898475"/>
          <a:ext cx="1238250" cy="609600"/>
        </a:xfrm>
        <a:prstGeom prst="rect">
          <a:avLst/>
        </a:prstGeom>
        <a:noFill/>
        <a:ln w="9525">
          <a:noFill/>
          <a:miter lim="800000"/>
          <a:headEnd/>
          <a:tailEnd/>
        </a:ln>
      </xdr:spPr>
    </xdr:pic>
    <xdr:clientData/>
  </xdr:twoCellAnchor>
  <xdr:twoCellAnchor editAs="oneCell">
    <xdr:from>
      <xdr:col>26</xdr:col>
      <xdr:colOff>285750</xdr:colOff>
      <xdr:row>35</xdr:row>
      <xdr:rowOff>47625</xdr:rowOff>
    </xdr:from>
    <xdr:to>
      <xdr:col>30</xdr:col>
      <xdr:colOff>266700</xdr:colOff>
      <xdr:row>36</xdr:row>
      <xdr:rowOff>28575</xdr:rowOff>
    </xdr:to>
    <xdr:pic>
      <xdr:nvPicPr>
        <xdr:cNvPr id="19" name="Picture 20" descr="unnamed.png"/>
        <xdr:cNvPicPr>
          <a:picLocks noChangeAspect="1"/>
        </xdr:cNvPicPr>
      </xdr:nvPicPr>
      <xdr:blipFill>
        <a:blip xmlns:r="http://schemas.openxmlformats.org/officeDocument/2006/relationships" r:embed="rId1" cstate="print"/>
        <a:srcRect/>
        <a:stretch>
          <a:fillRect/>
        </a:stretch>
      </xdr:blipFill>
      <xdr:spPr bwMode="auto">
        <a:xfrm>
          <a:off x="13077825" y="25269825"/>
          <a:ext cx="1238250" cy="609600"/>
        </a:xfrm>
        <a:prstGeom prst="rect">
          <a:avLst/>
        </a:prstGeom>
        <a:noFill/>
        <a:ln w="9525">
          <a:noFill/>
          <a:miter lim="800000"/>
          <a:headEnd/>
          <a:tailEnd/>
        </a:ln>
      </xdr:spPr>
    </xdr:pic>
    <xdr:clientData/>
  </xdr:twoCellAnchor>
  <xdr:twoCellAnchor editAs="oneCell">
    <xdr:from>
      <xdr:col>16</xdr:col>
      <xdr:colOff>285750</xdr:colOff>
      <xdr:row>34</xdr:row>
      <xdr:rowOff>47625</xdr:rowOff>
    </xdr:from>
    <xdr:to>
      <xdr:col>20</xdr:col>
      <xdr:colOff>266700</xdr:colOff>
      <xdr:row>35</xdr:row>
      <xdr:rowOff>28575</xdr:rowOff>
    </xdr:to>
    <xdr:pic>
      <xdr:nvPicPr>
        <xdr:cNvPr id="20" name="Picture 21" descr="unnamed.png"/>
        <xdr:cNvPicPr>
          <a:picLocks noChangeAspect="1"/>
        </xdr:cNvPicPr>
      </xdr:nvPicPr>
      <xdr:blipFill>
        <a:blip xmlns:r="http://schemas.openxmlformats.org/officeDocument/2006/relationships" r:embed="rId1" cstate="print"/>
        <a:srcRect/>
        <a:stretch>
          <a:fillRect/>
        </a:stretch>
      </xdr:blipFill>
      <xdr:spPr bwMode="auto">
        <a:xfrm>
          <a:off x="9934575" y="24641175"/>
          <a:ext cx="1238250" cy="609600"/>
        </a:xfrm>
        <a:prstGeom prst="rect">
          <a:avLst/>
        </a:prstGeom>
        <a:noFill/>
        <a:ln w="9525">
          <a:noFill/>
          <a:miter lim="800000"/>
          <a:headEnd/>
          <a:tailEnd/>
        </a:ln>
      </xdr:spPr>
    </xdr:pic>
    <xdr:clientData/>
  </xdr:twoCellAnchor>
  <xdr:twoCellAnchor editAs="oneCell">
    <xdr:from>
      <xdr:col>6</xdr:col>
      <xdr:colOff>285750</xdr:colOff>
      <xdr:row>33</xdr:row>
      <xdr:rowOff>47625</xdr:rowOff>
    </xdr:from>
    <xdr:to>
      <xdr:col>10</xdr:col>
      <xdr:colOff>266700</xdr:colOff>
      <xdr:row>34</xdr:row>
      <xdr:rowOff>28575</xdr:rowOff>
    </xdr:to>
    <xdr:pic>
      <xdr:nvPicPr>
        <xdr:cNvPr id="21" name="Picture 22" descr="unnamed.png"/>
        <xdr:cNvPicPr>
          <a:picLocks noChangeAspect="1"/>
        </xdr:cNvPicPr>
      </xdr:nvPicPr>
      <xdr:blipFill>
        <a:blip xmlns:r="http://schemas.openxmlformats.org/officeDocument/2006/relationships" r:embed="rId1" cstate="print"/>
        <a:srcRect/>
        <a:stretch>
          <a:fillRect/>
        </a:stretch>
      </xdr:blipFill>
      <xdr:spPr bwMode="auto">
        <a:xfrm>
          <a:off x="6791325" y="24012525"/>
          <a:ext cx="1238250" cy="609600"/>
        </a:xfrm>
        <a:prstGeom prst="rect">
          <a:avLst/>
        </a:prstGeom>
        <a:noFill/>
        <a:ln w="9525">
          <a:noFill/>
          <a:miter lim="800000"/>
          <a:headEnd/>
          <a:tailEnd/>
        </a:ln>
      </xdr:spPr>
    </xdr:pic>
    <xdr:clientData/>
  </xdr:twoCellAnchor>
  <xdr:twoCellAnchor editAs="oneCell">
    <xdr:from>
      <xdr:col>36</xdr:col>
      <xdr:colOff>285750</xdr:colOff>
      <xdr:row>42</xdr:row>
      <xdr:rowOff>47625</xdr:rowOff>
    </xdr:from>
    <xdr:to>
      <xdr:col>40</xdr:col>
      <xdr:colOff>266700</xdr:colOff>
      <xdr:row>43</xdr:row>
      <xdr:rowOff>28575</xdr:rowOff>
    </xdr:to>
    <xdr:pic>
      <xdr:nvPicPr>
        <xdr:cNvPr id="22" name="Picture 23" descr="unnamed.png"/>
        <xdr:cNvPicPr>
          <a:picLocks noChangeAspect="1"/>
        </xdr:cNvPicPr>
      </xdr:nvPicPr>
      <xdr:blipFill>
        <a:blip xmlns:r="http://schemas.openxmlformats.org/officeDocument/2006/relationships" r:embed="rId1" cstate="print"/>
        <a:srcRect/>
        <a:stretch>
          <a:fillRect/>
        </a:stretch>
      </xdr:blipFill>
      <xdr:spPr bwMode="auto">
        <a:xfrm>
          <a:off x="16221075" y="31041975"/>
          <a:ext cx="1238250" cy="609600"/>
        </a:xfrm>
        <a:prstGeom prst="rect">
          <a:avLst/>
        </a:prstGeom>
        <a:noFill/>
        <a:ln w="9525">
          <a:noFill/>
          <a:miter lim="800000"/>
          <a:headEnd/>
          <a:tailEnd/>
        </a:ln>
      </xdr:spPr>
    </xdr:pic>
    <xdr:clientData/>
  </xdr:twoCellAnchor>
  <xdr:twoCellAnchor editAs="oneCell">
    <xdr:from>
      <xdr:col>26</xdr:col>
      <xdr:colOff>285750</xdr:colOff>
      <xdr:row>41</xdr:row>
      <xdr:rowOff>47625</xdr:rowOff>
    </xdr:from>
    <xdr:to>
      <xdr:col>30</xdr:col>
      <xdr:colOff>266700</xdr:colOff>
      <xdr:row>42</xdr:row>
      <xdr:rowOff>28575</xdr:rowOff>
    </xdr:to>
    <xdr:pic>
      <xdr:nvPicPr>
        <xdr:cNvPr id="23" name="Picture 24" descr="unnamed.png"/>
        <xdr:cNvPicPr>
          <a:picLocks noChangeAspect="1"/>
        </xdr:cNvPicPr>
      </xdr:nvPicPr>
      <xdr:blipFill>
        <a:blip xmlns:r="http://schemas.openxmlformats.org/officeDocument/2006/relationships" r:embed="rId1" cstate="print"/>
        <a:srcRect/>
        <a:stretch>
          <a:fillRect/>
        </a:stretch>
      </xdr:blipFill>
      <xdr:spPr bwMode="auto">
        <a:xfrm>
          <a:off x="13077825" y="30413325"/>
          <a:ext cx="1238250" cy="609600"/>
        </a:xfrm>
        <a:prstGeom prst="rect">
          <a:avLst/>
        </a:prstGeom>
        <a:noFill/>
        <a:ln w="9525">
          <a:noFill/>
          <a:miter lim="800000"/>
          <a:headEnd/>
          <a:tailEnd/>
        </a:ln>
      </xdr:spPr>
    </xdr:pic>
    <xdr:clientData/>
  </xdr:twoCellAnchor>
  <xdr:twoCellAnchor editAs="oneCell">
    <xdr:from>
      <xdr:col>16</xdr:col>
      <xdr:colOff>285750</xdr:colOff>
      <xdr:row>40</xdr:row>
      <xdr:rowOff>47625</xdr:rowOff>
    </xdr:from>
    <xdr:to>
      <xdr:col>20</xdr:col>
      <xdr:colOff>266700</xdr:colOff>
      <xdr:row>41</xdr:row>
      <xdr:rowOff>28575</xdr:rowOff>
    </xdr:to>
    <xdr:pic>
      <xdr:nvPicPr>
        <xdr:cNvPr id="24" name="Picture 25" descr="unnamed.png"/>
        <xdr:cNvPicPr>
          <a:picLocks noChangeAspect="1"/>
        </xdr:cNvPicPr>
      </xdr:nvPicPr>
      <xdr:blipFill>
        <a:blip xmlns:r="http://schemas.openxmlformats.org/officeDocument/2006/relationships" r:embed="rId1" cstate="print"/>
        <a:srcRect/>
        <a:stretch>
          <a:fillRect/>
        </a:stretch>
      </xdr:blipFill>
      <xdr:spPr bwMode="auto">
        <a:xfrm>
          <a:off x="9934575" y="29784675"/>
          <a:ext cx="1238250" cy="609600"/>
        </a:xfrm>
        <a:prstGeom prst="rect">
          <a:avLst/>
        </a:prstGeom>
        <a:noFill/>
        <a:ln w="9525">
          <a:noFill/>
          <a:miter lim="800000"/>
          <a:headEnd/>
          <a:tailEnd/>
        </a:ln>
      </xdr:spPr>
    </xdr:pic>
    <xdr:clientData/>
  </xdr:twoCellAnchor>
  <xdr:twoCellAnchor editAs="oneCell">
    <xdr:from>
      <xdr:col>6</xdr:col>
      <xdr:colOff>285750</xdr:colOff>
      <xdr:row>39</xdr:row>
      <xdr:rowOff>47625</xdr:rowOff>
    </xdr:from>
    <xdr:to>
      <xdr:col>10</xdr:col>
      <xdr:colOff>266700</xdr:colOff>
      <xdr:row>40</xdr:row>
      <xdr:rowOff>28575</xdr:rowOff>
    </xdr:to>
    <xdr:pic>
      <xdr:nvPicPr>
        <xdr:cNvPr id="25" name="Picture 26" descr="unnamed.png"/>
        <xdr:cNvPicPr>
          <a:picLocks noChangeAspect="1"/>
        </xdr:cNvPicPr>
      </xdr:nvPicPr>
      <xdr:blipFill>
        <a:blip xmlns:r="http://schemas.openxmlformats.org/officeDocument/2006/relationships" r:embed="rId1" cstate="print"/>
        <a:srcRect/>
        <a:stretch>
          <a:fillRect/>
        </a:stretch>
      </xdr:blipFill>
      <xdr:spPr bwMode="auto">
        <a:xfrm>
          <a:off x="6791325" y="29156025"/>
          <a:ext cx="1238250" cy="609600"/>
        </a:xfrm>
        <a:prstGeom prst="rect">
          <a:avLst/>
        </a:prstGeom>
        <a:noFill/>
        <a:ln w="9525">
          <a:noFill/>
          <a:miter lim="800000"/>
          <a:headEnd/>
          <a:tailEnd/>
        </a:ln>
      </xdr:spPr>
    </xdr:pic>
    <xdr:clientData/>
  </xdr:twoCellAnchor>
  <xdr:twoCellAnchor editAs="oneCell">
    <xdr:from>
      <xdr:col>34</xdr:col>
      <xdr:colOff>47625</xdr:colOff>
      <xdr:row>0</xdr:row>
      <xdr:rowOff>0</xdr:rowOff>
    </xdr:from>
    <xdr:to>
      <xdr:col>86</xdr:col>
      <xdr:colOff>733425</xdr:colOff>
      <xdr:row>6</xdr:row>
      <xdr:rowOff>352425</xdr:rowOff>
    </xdr:to>
    <xdr:pic>
      <xdr:nvPicPr>
        <xdr:cNvPr id="26" name="Picture 34" descr="RBC 2016.jpg"/>
        <xdr:cNvPicPr>
          <a:picLocks noChangeAspect="1"/>
        </xdr:cNvPicPr>
      </xdr:nvPicPr>
      <xdr:blipFill>
        <a:blip xmlns:r="http://schemas.openxmlformats.org/officeDocument/2006/relationships" r:embed="rId2" cstate="print"/>
        <a:srcRect/>
        <a:stretch>
          <a:fillRect/>
        </a:stretch>
      </xdr:blipFill>
      <xdr:spPr bwMode="auto">
        <a:xfrm>
          <a:off x="15354300" y="0"/>
          <a:ext cx="9248775" cy="200025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36</xdr:col>
      <xdr:colOff>285750</xdr:colOff>
      <xdr:row>10</xdr:row>
      <xdr:rowOff>0</xdr:rowOff>
    </xdr:from>
    <xdr:to>
      <xdr:col>40</xdr:col>
      <xdr:colOff>266700</xdr:colOff>
      <xdr:row>10</xdr:row>
      <xdr:rowOff>600075</xdr:rowOff>
    </xdr:to>
    <xdr:pic>
      <xdr:nvPicPr>
        <xdr:cNvPr id="2" name="Picture 3" descr="unnamed.png"/>
        <xdr:cNvPicPr>
          <a:picLocks noChangeAspect="1"/>
        </xdr:cNvPicPr>
      </xdr:nvPicPr>
      <xdr:blipFill>
        <a:blip xmlns:r="http://schemas.openxmlformats.org/officeDocument/2006/relationships" r:embed="rId1" cstate="print"/>
        <a:srcRect/>
        <a:stretch>
          <a:fillRect/>
        </a:stretch>
      </xdr:blipFill>
      <xdr:spPr bwMode="auto">
        <a:xfrm>
          <a:off x="16221075" y="5600700"/>
          <a:ext cx="1238250" cy="609600"/>
        </a:xfrm>
        <a:prstGeom prst="rect">
          <a:avLst/>
        </a:prstGeom>
        <a:noFill/>
        <a:ln w="9525">
          <a:noFill/>
          <a:miter lim="800000"/>
          <a:headEnd/>
          <a:tailEnd/>
        </a:ln>
      </xdr:spPr>
    </xdr:pic>
    <xdr:clientData/>
  </xdr:twoCellAnchor>
  <xdr:twoCellAnchor editAs="oneCell">
    <xdr:from>
      <xdr:col>26</xdr:col>
      <xdr:colOff>285750</xdr:colOff>
      <xdr:row>11</xdr:row>
      <xdr:rowOff>47625</xdr:rowOff>
    </xdr:from>
    <xdr:to>
      <xdr:col>30</xdr:col>
      <xdr:colOff>266700</xdr:colOff>
      <xdr:row>12</xdr:row>
      <xdr:rowOff>28575</xdr:rowOff>
    </xdr:to>
    <xdr:pic>
      <xdr:nvPicPr>
        <xdr:cNvPr id="3" name="Picture 4" descr="unnamed.png"/>
        <xdr:cNvPicPr>
          <a:picLocks noChangeAspect="1"/>
        </xdr:cNvPicPr>
      </xdr:nvPicPr>
      <xdr:blipFill>
        <a:blip xmlns:r="http://schemas.openxmlformats.org/officeDocument/2006/relationships" r:embed="rId1" cstate="print"/>
        <a:srcRect/>
        <a:stretch>
          <a:fillRect/>
        </a:stretch>
      </xdr:blipFill>
      <xdr:spPr bwMode="auto">
        <a:xfrm>
          <a:off x="13077825" y="4972050"/>
          <a:ext cx="1238250" cy="609600"/>
        </a:xfrm>
        <a:prstGeom prst="rect">
          <a:avLst/>
        </a:prstGeom>
        <a:noFill/>
        <a:ln w="9525">
          <a:noFill/>
          <a:miter lim="800000"/>
          <a:headEnd/>
          <a:tailEnd/>
        </a:ln>
      </xdr:spPr>
    </xdr:pic>
    <xdr:clientData/>
  </xdr:twoCellAnchor>
  <xdr:twoCellAnchor editAs="oneCell">
    <xdr:from>
      <xdr:col>36</xdr:col>
      <xdr:colOff>285750</xdr:colOff>
      <xdr:row>11</xdr:row>
      <xdr:rowOff>0</xdr:rowOff>
    </xdr:from>
    <xdr:to>
      <xdr:col>40</xdr:col>
      <xdr:colOff>266700</xdr:colOff>
      <xdr:row>11</xdr:row>
      <xdr:rowOff>600075</xdr:rowOff>
    </xdr:to>
    <xdr:pic>
      <xdr:nvPicPr>
        <xdr:cNvPr id="4" name="Picture 7" descr="unnamed.png"/>
        <xdr:cNvPicPr>
          <a:picLocks noChangeAspect="1"/>
        </xdr:cNvPicPr>
      </xdr:nvPicPr>
      <xdr:blipFill>
        <a:blip xmlns:r="http://schemas.openxmlformats.org/officeDocument/2006/relationships" r:embed="rId1" cstate="print"/>
        <a:srcRect/>
        <a:stretch>
          <a:fillRect/>
        </a:stretch>
      </xdr:blipFill>
      <xdr:spPr bwMode="auto">
        <a:xfrm>
          <a:off x="16221075" y="10467975"/>
          <a:ext cx="1238250" cy="609600"/>
        </a:xfrm>
        <a:prstGeom prst="rect">
          <a:avLst/>
        </a:prstGeom>
        <a:noFill/>
        <a:ln w="9525">
          <a:noFill/>
          <a:miter lim="800000"/>
          <a:headEnd/>
          <a:tailEnd/>
        </a:ln>
      </xdr:spPr>
    </xdr:pic>
    <xdr:clientData/>
  </xdr:twoCellAnchor>
  <xdr:twoCellAnchor editAs="oneCell">
    <xdr:from>
      <xdr:col>26</xdr:col>
      <xdr:colOff>285750</xdr:colOff>
      <xdr:row>14</xdr:row>
      <xdr:rowOff>47625</xdr:rowOff>
    </xdr:from>
    <xdr:to>
      <xdr:col>30</xdr:col>
      <xdr:colOff>266700</xdr:colOff>
      <xdr:row>15</xdr:row>
      <xdr:rowOff>28575</xdr:rowOff>
    </xdr:to>
    <xdr:pic>
      <xdr:nvPicPr>
        <xdr:cNvPr id="5" name="Picture 8" descr="unnamed.png"/>
        <xdr:cNvPicPr>
          <a:picLocks noChangeAspect="1"/>
        </xdr:cNvPicPr>
      </xdr:nvPicPr>
      <xdr:blipFill>
        <a:blip xmlns:r="http://schemas.openxmlformats.org/officeDocument/2006/relationships" r:embed="rId1" cstate="print"/>
        <a:srcRect/>
        <a:stretch>
          <a:fillRect/>
        </a:stretch>
      </xdr:blipFill>
      <xdr:spPr bwMode="auto">
        <a:xfrm>
          <a:off x="13077825" y="9839325"/>
          <a:ext cx="1238250" cy="609600"/>
        </a:xfrm>
        <a:prstGeom prst="rect">
          <a:avLst/>
        </a:prstGeom>
        <a:noFill/>
        <a:ln w="9525">
          <a:noFill/>
          <a:miter lim="800000"/>
          <a:headEnd/>
          <a:tailEnd/>
        </a:ln>
      </xdr:spPr>
    </xdr:pic>
    <xdr:clientData/>
  </xdr:twoCellAnchor>
  <xdr:twoCellAnchor editAs="oneCell">
    <xdr:from>
      <xdr:col>36</xdr:col>
      <xdr:colOff>285750</xdr:colOff>
      <xdr:row>16</xdr:row>
      <xdr:rowOff>0</xdr:rowOff>
    </xdr:from>
    <xdr:to>
      <xdr:col>40</xdr:col>
      <xdr:colOff>266700</xdr:colOff>
      <xdr:row>16</xdr:row>
      <xdr:rowOff>600075</xdr:rowOff>
    </xdr:to>
    <xdr:pic>
      <xdr:nvPicPr>
        <xdr:cNvPr id="6" name="Picture 11" descr="unnamed.png"/>
        <xdr:cNvPicPr>
          <a:picLocks noChangeAspect="1"/>
        </xdr:cNvPicPr>
      </xdr:nvPicPr>
      <xdr:blipFill>
        <a:blip xmlns:r="http://schemas.openxmlformats.org/officeDocument/2006/relationships" r:embed="rId1" cstate="print"/>
        <a:srcRect/>
        <a:stretch>
          <a:fillRect/>
        </a:stretch>
      </xdr:blipFill>
      <xdr:spPr bwMode="auto">
        <a:xfrm>
          <a:off x="16221075" y="15611475"/>
          <a:ext cx="1238250" cy="609600"/>
        </a:xfrm>
        <a:prstGeom prst="rect">
          <a:avLst/>
        </a:prstGeom>
        <a:noFill/>
        <a:ln w="9525">
          <a:noFill/>
          <a:miter lim="800000"/>
          <a:headEnd/>
          <a:tailEnd/>
        </a:ln>
      </xdr:spPr>
    </xdr:pic>
    <xdr:clientData/>
  </xdr:twoCellAnchor>
  <xdr:twoCellAnchor editAs="oneCell">
    <xdr:from>
      <xdr:col>26</xdr:col>
      <xdr:colOff>285750</xdr:colOff>
      <xdr:row>17</xdr:row>
      <xdr:rowOff>47625</xdr:rowOff>
    </xdr:from>
    <xdr:to>
      <xdr:col>30</xdr:col>
      <xdr:colOff>266700</xdr:colOff>
      <xdr:row>18</xdr:row>
      <xdr:rowOff>28575</xdr:rowOff>
    </xdr:to>
    <xdr:pic>
      <xdr:nvPicPr>
        <xdr:cNvPr id="7" name="Picture 12" descr="unnamed.png"/>
        <xdr:cNvPicPr>
          <a:picLocks noChangeAspect="1"/>
        </xdr:cNvPicPr>
      </xdr:nvPicPr>
      <xdr:blipFill>
        <a:blip xmlns:r="http://schemas.openxmlformats.org/officeDocument/2006/relationships" r:embed="rId1" cstate="print"/>
        <a:srcRect/>
        <a:stretch>
          <a:fillRect/>
        </a:stretch>
      </xdr:blipFill>
      <xdr:spPr bwMode="auto">
        <a:xfrm>
          <a:off x="13077825" y="14982825"/>
          <a:ext cx="1238250" cy="609600"/>
        </a:xfrm>
        <a:prstGeom prst="rect">
          <a:avLst/>
        </a:prstGeom>
        <a:noFill/>
        <a:ln w="9525">
          <a:noFill/>
          <a:miter lim="800000"/>
          <a:headEnd/>
          <a:tailEnd/>
        </a:ln>
      </xdr:spPr>
    </xdr:pic>
    <xdr:clientData/>
  </xdr:twoCellAnchor>
  <xdr:twoCellAnchor editAs="oneCell">
    <xdr:from>
      <xdr:col>36</xdr:col>
      <xdr:colOff>285750</xdr:colOff>
      <xdr:row>13</xdr:row>
      <xdr:rowOff>0</xdr:rowOff>
    </xdr:from>
    <xdr:to>
      <xdr:col>40</xdr:col>
      <xdr:colOff>266700</xdr:colOff>
      <xdr:row>13</xdr:row>
      <xdr:rowOff>600075</xdr:rowOff>
    </xdr:to>
    <xdr:pic>
      <xdr:nvPicPr>
        <xdr:cNvPr id="8" name="Picture 15" descr="unnamed.png"/>
        <xdr:cNvPicPr>
          <a:picLocks noChangeAspect="1"/>
        </xdr:cNvPicPr>
      </xdr:nvPicPr>
      <xdr:blipFill>
        <a:blip xmlns:r="http://schemas.openxmlformats.org/officeDocument/2006/relationships" r:embed="rId1" cstate="print"/>
        <a:srcRect/>
        <a:stretch>
          <a:fillRect/>
        </a:stretch>
      </xdr:blipFill>
      <xdr:spPr bwMode="auto">
        <a:xfrm>
          <a:off x="16221075" y="20754975"/>
          <a:ext cx="1238250" cy="609600"/>
        </a:xfrm>
        <a:prstGeom prst="rect">
          <a:avLst/>
        </a:prstGeom>
        <a:noFill/>
        <a:ln w="9525">
          <a:noFill/>
          <a:miter lim="800000"/>
          <a:headEnd/>
          <a:tailEnd/>
        </a:ln>
      </xdr:spPr>
    </xdr:pic>
    <xdr:clientData/>
  </xdr:twoCellAnchor>
  <xdr:twoCellAnchor editAs="oneCell">
    <xdr:from>
      <xdr:col>26</xdr:col>
      <xdr:colOff>285750</xdr:colOff>
      <xdr:row>20</xdr:row>
      <xdr:rowOff>47625</xdr:rowOff>
    </xdr:from>
    <xdr:to>
      <xdr:col>30</xdr:col>
      <xdr:colOff>266700</xdr:colOff>
      <xdr:row>21</xdr:row>
      <xdr:rowOff>28575</xdr:rowOff>
    </xdr:to>
    <xdr:pic>
      <xdr:nvPicPr>
        <xdr:cNvPr id="9" name="Picture 16" descr="unnamed.png"/>
        <xdr:cNvPicPr>
          <a:picLocks noChangeAspect="1"/>
        </xdr:cNvPicPr>
      </xdr:nvPicPr>
      <xdr:blipFill>
        <a:blip xmlns:r="http://schemas.openxmlformats.org/officeDocument/2006/relationships" r:embed="rId1" cstate="print"/>
        <a:srcRect/>
        <a:stretch>
          <a:fillRect/>
        </a:stretch>
      </xdr:blipFill>
      <xdr:spPr bwMode="auto">
        <a:xfrm>
          <a:off x="13077825" y="20126325"/>
          <a:ext cx="1238250" cy="609600"/>
        </a:xfrm>
        <a:prstGeom prst="rect">
          <a:avLst/>
        </a:prstGeom>
        <a:noFill/>
        <a:ln w="9525">
          <a:noFill/>
          <a:miter lim="800000"/>
          <a:headEnd/>
          <a:tailEnd/>
        </a:ln>
      </xdr:spPr>
    </xdr:pic>
    <xdr:clientData/>
  </xdr:twoCellAnchor>
  <xdr:twoCellAnchor editAs="oneCell">
    <xdr:from>
      <xdr:col>26</xdr:col>
      <xdr:colOff>285750</xdr:colOff>
      <xdr:row>23</xdr:row>
      <xdr:rowOff>47625</xdr:rowOff>
    </xdr:from>
    <xdr:to>
      <xdr:col>30</xdr:col>
      <xdr:colOff>266700</xdr:colOff>
      <xdr:row>24</xdr:row>
      <xdr:rowOff>28575</xdr:rowOff>
    </xdr:to>
    <xdr:pic>
      <xdr:nvPicPr>
        <xdr:cNvPr id="11" name="Picture 20" descr="unnamed.png"/>
        <xdr:cNvPicPr>
          <a:picLocks noChangeAspect="1"/>
        </xdr:cNvPicPr>
      </xdr:nvPicPr>
      <xdr:blipFill>
        <a:blip xmlns:r="http://schemas.openxmlformats.org/officeDocument/2006/relationships" r:embed="rId1" cstate="print"/>
        <a:srcRect/>
        <a:stretch>
          <a:fillRect/>
        </a:stretch>
      </xdr:blipFill>
      <xdr:spPr bwMode="auto">
        <a:xfrm>
          <a:off x="13077825" y="25269825"/>
          <a:ext cx="1238250" cy="609600"/>
        </a:xfrm>
        <a:prstGeom prst="rect">
          <a:avLst/>
        </a:prstGeom>
        <a:noFill/>
        <a:ln w="9525">
          <a:noFill/>
          <a:miter lim="800000"/>
          <a:headEnd/>
          <a:tailEnd/>
        </a:ln>
      </xdr:spPr>
    </xdr:pic>
    <xdr:clientData/>
  </xdr:twoCellAnchor>
  <xdr:twoCellAnchor editAs="oneCell">
    <xdr:from>
      <xdr:col>16</xdr:col>
      <xdr:colOff>285750</xdr:colOff>
      <xdr:row>22</xdr:row>
      <xdr:rowOff>47625</xdr:rowOff>
    </xdr:from>
    <xdr:to>
      <xdr:col>20</xdr:col>
      <xdr:colOff>266700</xdr:colOff>
      <xdr:row>23</xdr:row>
      <xdr:rowOff>28575</xdr:rowOff>
    </xdr:to>
    <xdr:pic>
      <xdr:nvPicPr>
        <xdr:cNvPr id="12" name="Picture 21" descr="unnamed.png"/>
        <xdr:cNvPicPr>
          <a:picLocks noChangeAspect="1"/>
        </xdr:cNvPicPr>
      </xdr:nvPicPr>
      <xdr:blipFill>
        <a:blip xmlns:r="http://schemas.openxmlformats.org/officeDocument/2006/relationships" r:embed="rId1" cstate="print"/>
        <a:srcRect/>
        <a:stretch>
          <a:fillRect/>
        </a:stretch>
      </xdr:blipFill>
      <xdr:spPr bwMode="auto">
        <a:xfrm>
          <a:off x="9934575" y="24641175"/>
          <a:ext cx="1238250" cy="609600"/>
        </a:xfrm>
        <a:prstGeom prst="rect">
          <a:avLst/>
        </a:prstGeom>
        <a:noFill/>
        <a:ln w="9525">
          <a:noFill/>
          <a:miter lim="800000"/>
          <a:headEnd/>
          <a:tailEnd/>
        </a:ln>
      </xdr:spPr>
    </xdr:pic>
    <xdr:clientData/>
  </xdr:twoCellAnchor>
  <xdr:twoCellAnchor editAs="oneCell">
    <xdr:from>
      <xdr:col>6</xdr:col>
      <xdr:colOff>285750</xdr:colOff>
      <xdr:row>21</xdr:row>
      <xdr:rowOff>47625</xdr:rowOff>
    </xdr:from>
    <xdr:to>
      <xdr:col>10</xdr:col>
      <xdr:colOff>266700</xdr:colOff>
      <xdr:row>22</xdr:row>
      <xdr:rowOff>28575</xdr:rowOff>
    </xdr:to>
    <xdr:pic>
      <xdr:nvPicPr>
        <xdr:cNvPr id="13" name="Picture 22" descr="unnamed.png"/>
        <xdr:cNvPicPr>
          <a:picLocks noChangeAspect="1"/>
        </xdr:cNvPicPr>
      </xdr:nvPicPr>
      <xdr:blipFill>
        <a:blip xmlns:r="http://schemas.openxmlformats.org/officeDocument/2006/relationships" r:embed="rId1" cstate="print"/>
        <a:srcRect/>
        <a:stretch>
          <a:fillRect/>
        </a:stretch>
      </xdr:blipFill>
      <xdr:spPr bwMode="auto">
        <a:xfrm>
          <a:off x="6791325" y="24012525"/>
          <a:ext cx="1238250" cy="609600"/>
        </a:xfrm>
        <a:prstGeom prst="rect">
          <a:avLst/>
        </a:prstGeom>
        <a:noFill/>
        <a:ln w="9525">
          <a:noFill/>
          <a:miter lim="800000"/>
          <a:headEnd/>
          <a:tailEnd/>
        </a:ln>
      </xdr:spPr>
    </xdr:pic>
    <xdr:clientData/>
  </xdr:twoCellAnchor>
  <xdr:twoCellAnchor editAs="oneCell">
    <xdr:from>
      <xdr:col>6</xdr:col>
      <xdr:colOff>261939</xdr:colOff>
      <xdr:row>9</xdr:row>
      <xdr:rowOff>23814</xdr:rowOff>
    </xdr:from>
    <xdr:to>
      <xdr:col>10</xdr:col>
      <xdr:colOff>242889</xdr:colOff>
      <xdr:row>10</xdr:row>
      <xdr:rowOff>4764</xdr:rowOff>
    </xdr:to>
    <xdr:pic>
      <xdr:nvPicPr>
        <xdr:cNvPr id="14" name="Picture 25" descr="unnamed.png"/>
        <xdr:cNvPicPr>
          <a:picLocks noChangeAspect="1"/>
        </xdr:cNvPicPr>
      </xdr:nvPicPr>
      <xdr:blipFill>
        <a:blip xmlns:r="http://schemas.openxmlformats.org/officeDocument/2006/relationships" r:embed="rId1" cstate="print"/>
        <a:srcRect/>
        <a:stretch>
          <a:fillRect/>
        </a:stretch>
      </xdr:blipFill>
      <xdr:spPr bwMode="auto">
        <a:xfrm>
          <a:off x="6767514" y="3690939"/>
          <a:ext cx="1238250" cy="609600"/>
        </a:xfrm>
        <a:prstGeom prst="rect">
          <a:avLst/>
        </a:prstGeom>
        <a:noFill/>
        <a:ln w="9525">
          <a:noFill/>
          <a:miter lim="800000"/>
          <a:headEnd/>
          <a:tailEnd/>
        </a:ln>
      </xdr:spPr>
    </xdr:pic>
    <xdr:clientData/>
  </xdr:twoCellAnchor>
  <xdr:twoCellAnchor editAs="oneCell">
    <xdr:from>
      <xdr:col>7</xdr:col>
      <xdr:colOff>23813</xdr:colOff>
      <xdr:row>11</xdr:row>
      <xdr:rowOff>0</xdr:rowOff>
    </xdr:from>
    <xdr:to>
      <xdr:col>11</xdr:col>
      <xdr:colOff>4763</xdr:colOff>
      <xdr:row>11</xdr:row>
      <xdr:rowOff>600075</xdr:rowOff>
    </xdr:to>
    <xdr:pic>
      <xdr:nvPicPr>
        <xdr:cNvPr id="15" name="Picture 26" descr="unnamed.png"/>
        <xdr:cNvPicPr>
          <a:picLocks noChangeAspect="1"/>
        </xdr:cNvPicPr>
      </xdr:nvPicPr>
      <xdr:blipFill>
        <a:blip xmlns:r="http://schemas.openxmlformats.org/officeDocument/2006/relationships" r:embed="rId1" cstate="print"/>
        <a:srcRect/>
        <a:stretch>
          <a:fillRect/>
        </a:stretch>
      </xdr:blipFill>
      <xdr:spPr bwMode="auto">
        <a:xfrm>
          <a:off x="6843713" y="13677900"/>
          <a:ext cx="1238250" cy="600075"/>
        </a:xfrm>
        <a:prstGeom prst="rect">
          <a:avLst/>
        </a:prstGeom>
        <a:noFill/>
        <a:ln w="9525">
          <a:noFill/>
          <a:miter lim="800000"/>
          <a:headEnd/>
          <a:tailEnd/>
        </a:ln>
      </xdr:spPr>
    </xdr:pic>
    <xdr:clientData/>
  </xdr:twoCellAnchor>
  <xdr:twoCellAnchor editAs="oneCell">
    <xdr:from>
      <xdr:col>17</xdr:col>
      <xdr:colOff>2</xdr:colOff>
      <xdr:row>13</xdr:row>
      <xdr:rowOff>47625</xdr:rowOff>
    </xdr:from>
    <xdr:to>
      <xdr:col>20</xdr:col>
      <xdr:colOff>290514</xdr:colOff>
      <xdr:row>14</xdr:row>
      <xdr:rowOff>28575</xdr:rowOff>
    </xdr:to>
    <xdr:pic>
      <xdr:nvPicPr>
        <xdr:cNvPr id="16" name="Picture 28" descr="unnamed.png"/>
        <xdr:cNvPicPr>
          <a:picLocks noChangeAspect="1"/>
        </xdr:cNvPicPr>
      </xdr:nvPicPr>
      <xdr:blipFill>
        <a:blip xmlns:r="http://schemas.openxmlformats.org/officeDocument/2006/relationships" r:embed="rId1" cstate="print"/>
        <a:srcRect/>
        <a:stretch>
          <a:fillRect/>
        </a:stretch>
      </xdr:blipFill>
      <xdr:spPr bwMode="auto">
        <a:xfrm>
          <a:off x="9963152" y="9210675"/>
          <a:ext cx="1233487" cy="609600"/>
        </a:xfrm>
        <a:prstGeom prst="rect">
          <a:avLst/>
        </a:prstGeom>
        <a:noFill/>
        <a:ln w="9525">
          <a:noFill/>
          <a:miter lim="800000"/>
          <a:headEnd/>
          <a:tailEnd/>
        </a:ln>
      </xdr:spPr>
    </xdr:pic>
    <xdr:clientData/>
  </xdr:twoCellAnchor>
  <xdr:twoCellAnchor editAs="oneCell">
    <xdr:from>
      <xdr:col>16</xdr:col>
      <xdr:colOff>214312</xdr:colOff>
      <xdr:row>10</xdr:row>
      <xdr:rowOff>47625</xdr:rowOff>
    </xdr:from>
    <xdr:to>
      <xdr:col>20</xdr:col>
      <xdr:colOff>195262</xdr:colOff>
      <xdr:row>11</xdr:row>
      <xdr:rowOff>28575</xdr:rowOff>
    </xdr:to>
    <xdr:pic>
      <xdr:nvPicPr>
        <xdr:cNvPr id="17" name="Picture 29" descr="unnamed.png"/>
        <xdr:cNvPicPr>
          <a:picLocks noChangeAspect="1"/>
        </xdr:cNvPicPr>
      </xdr:nvPicPr>
      <xdr:blipFill>
        <a:blip xmlns:r="http://schemas.openxmlformats.org/officeDocument/2006/relationships" r:embed="rId1" cstate="print"/>
        <a:srcRect/>
        <a:stretch>
          <a:fillRect/>
        </a:stretch>
      </xdr:blipFill>
      <xdr:spPr bwMode="auto">
        <a:xfrm>
          <a:off x="9863137" y="4343400"/>
          <a:ext cx="1238250" cy="609600"/>
        </a:xfrm>
        <a:prstGeom prst="rect">
          <a:avLst/>
        </a:prstGeom>
        <a:noFill/>
        <a:ln w="9525">
          <a:noFill/>
          <a:miter lim="800000"/>
          <a:headEnd/>
          <a:tailEnd/>
        </a:ln>
      </xdr:spPr>
    </xdr:pic>
    <xdr:clientData/>
  </xdr:twoCellAnchor>
  <xdr:twoCellAnchor editAs="oneCell">
    <xdr:from>
      <xdr:col>6</xdr:col>
      <xdr:colOff>214312</xdr:colOff>
      <xdr:row>18</xdr:row>
      <xdr:rowOff>23813</xdr:rowOff>
    </xdr:from>
    <xdr:to>
      <xdr:col>10</xdr:col>
      <xdr:colOff>195262</xdr:colOff>
      <xdr:row>19</xdr:row>
      <xdr:rowOff>4763</xdr:rowOff>
    </xdr:to>
    <xdr:pic>
      <xdr:nvPicPr>
        <xdr:cNvPr id="18" name="Picture 30" descr="unnamed.png"/>
        <xdr:cNvPicPr>
          <a:picLocks noChangeAspect="1"/>
        </xdr:cNvPicPr>
      </xdr:nvPicPr>
      <xdr:blipFill>
        <a:blip xmlns:r="http://schemas.openxmlformats.org/officeDocument/2006/relationships" r:embed="rId1" cstate="print"/>
        <a:srcRect/>
        <a:stretch>
          <a:fillRect/>
        </a:stretch>
      </xdr:blipFill>
      <xdr:spPr bwMode="auto">
        <a:xfrm>
          <a:off x="6719887" y="18845213"/>
          <a:ext cx="1238250" cy="609600"/>
        </a:xfrm>
        <a:prstGeom prst="rect">
          <a:avLst/>
        </a:prstGeom>
        <a:noFill/>
        <a:ln w="9525">
          <a:noFill/>
          <a:miter lim="800000"/>
          <a:headEnd/>
          <a:tailEnd/>
        </a:ln>
      </xdr:spPr>
    </xdr:pic>
    <xdr:clientData/>
  </xdr:twoCellAnchor>
  <xdr:twoCellAnchor editAs="oneCell">
    <xdr:from>
      <xdr:col>7</xdr:col>
      <xdr:colOff>0</xdr:colOff>
      <xdr:row>12</xdr:row>
      <xdr:rowOff>47625</xdr:rowOff>
    </xdr:from>
    <xdr:to>
      <xdr:col>10</xdr:col>
      <xdr:colOff>290512</xdr:colOff>
      <xdr:row>13</xdr:row>
      <xdr:rowOff>28575</xdr:rowOff>
    </xdr:to>
    <xdr:pic>
      <xdr:nvPicPr>
        <xdr:cNvPr id="19" name="Picture 32" descr="unnamed.png"/>
        <xdr:cNvPicPr>
          <a:picLocks noChangeAspect="1"/>
        </xdr:cNvPicPr>
      </xdr:nvPicPr>
      <xdr:blipFill>
        <a:blip xmlns:r="http://schemas.openxmlformats.org/officeDocument/2006/relationships" r:embed="rId1" cstate="print"/>
        <a:srcRect/>
        <a:stretch>
          <a:fillRect/>
        </a:stretch>
      </xdr:blipFill>
      <xdr:spPr bwMode="auto">
        <a:xfrm>
          <a:off x="6819900" y="8582025"/>
          <a:ext cx="1233487" cy="609600"/>
        </a:xfrm>
        <a:prstGeom prst="rect">
          <a:avLst/>
        </a:prstGeom>
        <a:noFill/>
        <a:ln w="9525">
          <a:noFill/>
          <a:miter lim="800000"/>
          <a:headEnd/>
          <a:tailEnd/>
        </a:ln>
      </xdr:spPr>
    </xdr:pic>
    <xdr:clientData/>
  </xdr:twoCellAnchor>
  <xdr:twoCellAnchor editAs="oneCell">
    <xdr:from>
      <xdr:col>17</xdr:col>
      <xdr:colOff>23813</xdr:colOff>
      <xdr:row>16</xdr:row>
      <xdr:rowOff>23813</xdr:rowOff>
    </xdr:from>
    <xdr:to>
      <xdr:col>21</xdr:col>
      <xdr:colOff>4763</xdr:colOff>
      <xdr:row>17</xdr:row>
      <xdr:rowOff>4763</xdr:rowOff>
    </xdr:to>
    <xdr:pic>
      <xdr:nvPicPr>
        <xdr:cNvPr id="20" name="Picture 33" descr="unnamed.png"/>
        <xdr:cNvPicPr>
          <a:picLocks noChangeAspect="1"/>
        </xdr:cNvPicPr>
      </xdr:nvPicPr>
      <xdr:blipFill>
        <a:blip xmlns:r="http://schemas.openxmlformats.org/officeDocument/2006/relationships" r:embed="rId1" cstate="print"/>
        <a:srcRect/>
        <a:stretch>
          <a:fillRect/>
        </a:stretch>
      </xdr:blipFill>
      <xdr:spPr bwMode="auto">
        <a:xfrm>
          <a:off x="9986963" y="14330363"/>
          <a:ext cx="1238250" cy="609600"/>
        </a:xfrm>
        <a:prstGeom prst="rect">
          <a:avLst/>
        </a:prstGeom>
        <a:noFill/>
        <a:ln w="9525">
          <a:noFill/>
          <a:miter lim="800000"/>
          <a:headEnd/>
          <a:tailEnd/>
        </a:ln>
      </xdr:spPr>
    </xdr:pic>
    <xdr:clientData/>
  </xdr:twoCellAnchor>
  <xdr:twoCellAnchor editAs="oneCell">
    <xdr:from>
      <xdr:col>16</xdr:col>
      <xdr:colOff>261937</xdr:colOff>
      <xdr:row>19</xdr:row>
      <xdr:rowOff>23812</xdr:rowOff>
    </xdr:from>
    <xdr:to>
      <xdr:col>20</xdr:col>
      <xdr:colOff>242887</xdr:colOff>
      <xdr:row>20</xdr:row>
      <xdr:rowOff>4762</xdr:rowOff>
    </xdr:to>
    <xdr:pic>
      <xdr:nvPicPr>
        <xdr:cNvPr id="21" name="Picture 34" descr="unnamed.png"/>
        <xdr:cNvPicPr>
          <a:picLocks noChangeAspect="1"/>
        </xdr:cNvPicPr>
      </xdr:nvPicPr>
      <xdr:blipFill>
        <a:blip xmlns:r="http://schemas.openxmlformats.org/officeDocument/2006/relationships" r:embed="rId1" cstate="print"/>
        <a:srcRect/>
        <a:stretch>
          <a:fillRect/>
        </a:stretch>
      </xdr:blipFill>
      <xdr:spPr bwMode="auto">
        <a:xfrm>
          <a:off x="9910762" y="19473862"/>
          <a:ext cx="1238250" cy="609600"/>
        </a:xfrm>
        <a:prstGeom prst="rect">
          <a:avLst/>
        </a:prstGeom>
        <a:noFill/>
        <a:ln w="9525">
          <a:noFill/>
          <a:miter lim="800000"/>
          <a:headEnd/>
          <a:tailEnd/>
        </a:ln>
      </xdr:spPr>
    </xdr:pic>
    <xdr:clientData/>
  </xdr:twoCellAnchor>
  <xdr:twoCellAnchor editAs="oneCell">
    <xdr:from>
      <xdr:col>34</xdr:col>
      <xdr:colOff>66675</xdr:colOff>
      <xdr:row>0</xdr:row>
      <xdr:rowOff>19050</xdr:rowOff>
    </xdr:from>
    <xdr:to>
      <xdr:col>86</xdr:col>
      <xdr:colOff>595312</xdr:colOff>
      <xdr:row>7</xdr:row>
      <xdr:rowOff>0</xdr:rowOff>
    </xdr:to>
    <xdr:pic>
      <xdr:nvPicPr>
        <xdr:cNvPr id="22" name="Picture 35" descr="RBC 2016.jpg"/>
        <xdr:cNvPicPr>
          <a:picLocks noChangeAspect="1"/>
        </xdr:cNvPicPr>
      </xdr:nvPicPr>
      <xdr:blipFill>
        <a:blip xmlns:r="http://schemas.openxmlformats.org/officeDocument/2006/relationships" r:embed="rId2" cstate="print"/>
        <a:srcRect/>
        <a:stretch>
          <a:fillRect/>
        </a:stretch>
      </xdr:blipFill>
      <xdr:spPr bwMode="auto">
        <a:xfrm>
          <a:off x="15373350" y="19050"/>
          <a:ext cx="9263062" cy="200977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36</xdr:col>
      <xdr:colOff>285750</xdr:colOff>
      <xdr:row>15</xdr:row>
      <xdr:rowOff>0</xdr:rowOff>
    </xdr:from>
    <xdr:to>
      <xdr:col>40</xdr:col>
      <xdr:colOff>266700</xdr:colOff>
      <xdr:row>15</xdr:row>
      <xdr:rowOff>600075</xdr:rowOff>
    </xdr:to>
    <xdr:pic>
      <xdr:nvPicPr>
        <xdr:cNvPr id="2" name="Picture 3" descr="unnamed.png"/>
        <xdr:cNvPicPr>
          <a:picLocks noChangeAspect="1"/>
        </xdr:cNvPicPr>
      </xdr:nvPicPr>
      <xdr:blipFill>
        <a:blip xmlns:r="http://schemas.openxmlformats.org/officeDocument/2006/relationships" r:embed="rId1" cstate="print"/>
        <a:srcRect/>
        <a:stretch>
          <a:fillRect/>
        </a:stretch>
      </xdr:blipFill>
      <xdr:spPr bwMode="auto">
        <a:xfrm>
          <a:off x="16221075" y="5600700"/>
          <a:ext cx="1238250" cy="609600"/>
        </a:xfrm>
        <a:prstGeom prst="rect">
          <a:avLst/>
        </a:prstGeom>
        <a:noFill/>
        <a:ln w="9525">
          <a:noFill/>
          <a:miter lim="800000"/>
          <a:headEnd/>
          <a:tailEnd/>
        </a:ln>
      </xdr:spPr>
    </xdr:pic>
    <xdr:clientData/>
  </xdr:twoCellAnchor>
  <xdr:twoCellAnchor editAs="oneCell">
    <xdr:from>
      <xdr:col>26</xdr:col>
      <xdr:colOff>285750</xdr:colOff>
      <xdr:row>11</xdr:row>
      <xdr:rowOff>47625</xdr:rowOff>
    </xdr:from>
    <xdr:to>
      <xdr:col>30</xdr:col>
      <xdr:colOff>266700</xdr:colOff>
      <xdr:row>12</xdr:row>
      <xdr:rowOff>28575</xdr:rowOff>
    </xdr:to>
    <xdr:pic>
      <xdr:nvPicPr>
        <xdr:cNvPr id="3" name="Picture 4" descr="unnamed.png"/>
        <xdr:cNvPicPr>
          <a:picLocks noChangeAspect="1"/>
        </xdr:cNvPicPr>
      </xdr:nvPicPr>
      <xdr:blipFill>
        <a:blip xmlns:r="http://schemas.openxmlformats.org/officeDocument/2006/relationships" r:embed="rId1" cstate="print"/>
        <a:srcRect/>
        <a:stretch>
          <a:fillRect/>
        </a:stretch>
      </xdr:blipFill>
      <xdr:spPr bwMode="auto">
        <a:xfrm>
          <a:off x="13077825" y="4972050"/>
          <a:ext cx="1238250" cy="609600"/>
        </a:xfrm>
        <a:prstGeom prst="rect">
          <a:avLst/>
        </a:prstGeom>
        <a:noFill/>
        <a:ln w="9525">
          <a:noFill/>
          <a:miter lim="800000"/>
          <a:headEnd/>
          <a:tailEnd/>
        </a:ln>
      </xdr:spPr>
    </xdr:pic>
    <xdr:clientData/>
  </xdr:twoCellAnchor>
  <xdr:twoCellAnchor editAs="oneCell">
    <xdr:from>
      <xdr:col>16</xdr:col>
      <xdr:colOff>285750</xdr:colOff>
      <xdr:row>10</xdr:row>
      <xdr:rowOff>47625</xdr:rowOff>
    </xdr:from>
    <xdr:to>
      <xdr:col>20</xdr:col>
      <xdr:colOff>266700</xdr:colOff>
      <xdr:row>11</xdr:row>
      <xdr:rowOff>28575</xdr:rowOff>
    </xdr:to>
    <xdr:pic>
      <xdr:nvPicPr>
        <xdr:cNvPr id="4" name="Picture 5" descr="unnamed.png"/>
        <xdr:cNvPicPr>
          <a:picLocks noChangeAspect="1"/>
        </xdr:cNvPicPr>
      </xdr:nvPicPr>
      <xdr:blipFill>
        <a:blip xmlns:r="http://schemas.openxmlformats.org/officeDocument/2006/relationships" r:embed="rId1" cstate="print"/>
        <a:srcRect/>
        <a:stretch>
          <a:fillRect/>
        </a:stretch>
      </xdr:blipFill>
      <xdr:spPr bwMode="auto">
        <a:xfrm>
          <a:off x="9934575" y="4343400"/>
          <a:ext cx="1238250" cy="609600"/>
        </a:xfrm>
        <a:prstGeom prst="rect">
          <a:avLst/>
        </a:prstGeom>
        <a:noFill/>
        <a:ln w="9525">
          <a:noFill/>
          <a:miter lim="800000"/>
          <a:headEnd/>
          <a:tailEnd/>
        </a:ln>
      </xdr:spPr>
    </xdr:pic>
    <xdr:clientData/>
  </xdr:twoCellAnchor>
  <xdr:twoCellAnchor editAs="oneCell">
    <xdr:from>
      <xdr:col>6</xdr:col>
      <xdr:colOff>285750</xdr:colOff>
      <xdr:row>9</xdr:row>
      <xdr:rowOff>47625</xdr:rowOff>
    </xdr:from>
    <xdr:to>
      <xdr:col>10</xdr:col>
      <xdr:colOff>266700</xdr:colOff>
      <xdr:row>10</xdr:row>
      <xdr:rowOff>28575</xdr:rowOff>
    </xdr:to>
    <xdr:pic>
      <xdr:nvPicPr>
        <xdr:cNvPr id="5" name="Picture 6" descr="unnamed.png"/>
        <xdr:cNvPicPr>
          <a:picLocks noChangeAspect="1"/>
        </xdr:cNvPicPr>
      </xdr:nvPicPr>
      <xdr:blipFill>
        <a:blip xmlns:r="http://schemas.openxmlformats.org/officeDocument/2006/relationships" r:embed="rId1" cstate="print"/>
        <a:srcRect/>
        <a:stretch>
          <a:fillRect/>
        </a:stretch>
      </xdr:blipFill>
      <xdr:spPr bwMode="auto">
        <a:xfrm>
          <a:off x="6791325" y="3714750"/>
          <a:ext cx="1238250" cy="609600"/>
        </a:xfrm>
        <a:prstGeom prst="rect">
          <a:avLst/>
        </a:prstGeom>
        <a:noFill/>
        <a:ln w="9525">
          <a:noFill/>
          <a:miter lim="800000"/>
          <a:headEnd/>
          <a:tailEnd/>
        </a:ln>
      </xdr:spPr>
    </xdr:pic>
    <xdr:clientData/>
  </xdr:twoCellAnchor>
  <xdr:twoCellAnchor editAs="oneCell">
    <xdr:from>
      <xdr:col>36</xdr:col>
      <xdr:colOff>285750</xdr:colOff>
      <xdr:row>15</xdr:row>
      <xdr:rowOff>47625</xdr:rowOff>
    </xdr:from>
    <xdr:to>
      <xdr:col>40</xdr:col>
      <xdr:colOff>266700</xdr:colOff>
      <xdr:row>16</xdr:row>
      <xdr:rowOff>28575</xdr:rowOff>
    </xdr:to>
    <xdr:pic>
      <xdr:nvPicPr>
        <xdr:cNvPr id="6" name="Picture 7" descr="unnamed.png"/>
        <xdr:cNvPicPr>
          <a:picLocks noChangeAspect="1"/>
        </xdr:cNvPicPr>
      </xdr:nvPicPr>
      <xdr:blipFill>
        <a:blip xmlns:r="http://schemas.openxmlformats.org/officeDocument/2006/relationships" r:embed="rId1" cstate="print"/>
        <a:srcRect/>
        <a:stretch>
          <a:fillRect/>
        </a:stretch>
      </xdr:blipFill>
      <xdr:spPr bwMode="auto">
        <a:xfrm>
          <a:off x="16221075" y="10467975"/>
          <a:ext cx="1238250" cy="609600"/>
        </a:xfrm>
        <a:prstGeom prst="rect">
          <a:avLst/>
        </a:prstGeom>
        <a:noFill/>
        <a:ln w="9525">
          <a:noFill/>
          <a:miter lim="800000"/>
          <a:headEnd/>
          <a:tailEnd/>
        </a:ln>
      </xdr:spPr>
    </xdr:pic>
    <xdr:clientData/>
  </xdr:twoCellAnchor>
  <xdr:twoCellAnchor editAs="oneCell">
    <xdr:from>
      <xdr:col>26</xdr:col>
      <xdr:colOff>285750</xdr:colOff>
      <xdr:row>14</xdr:row>
      <xdr:rowOff>47625</xdr:rowOff>
    </xdr:from>
    <xdr:to>
      <xdr:col>30</xdr:col>
      <xdr:colOff>266700</xdr:colOff>
      <xdr:row>15</xdr:row>
      <xdr:rowOff>28575</xdr:rowOff>
    </xdr:to>
    <xdr:pic>
      <xdr:nvPicPr>
        <xdr:cNvPr id="7" name="Picture 8" descr="unnamed.png"/>
        <xdr:cNvPicPr>
          <a:picLocks noChangeAspect="1"/>
        </xdr:cNvPicPr>
      </xdr:nvPicPr>
      <xdr:blipFill>
        <a:blip xmlns:r="http://schemas.openxmlformats.org/officeDocument/2006/relationships" r:embed="rId1" cstate="print"/>
        <a:srcRect/>
        <a:stretch>
          <a:fillRect/>
        </a:stretch>
      </xdr:blipFill>
      <xdr:spPr bwMode="auto">
        <a:xfrm>
          <a:off x="13077825" y="9839325"/>
          <a:ext cx="1238250" cy="609600"/>
        </a:xfrm>
        <a:prstGeom prst="rect">
          <a:avLst/>
        </a:prstGeom>
        <a:noFill/>
        <a:ln w="9525">
          <a:noFill/>
          <a:miter lim="800000"/>
          <a:headEnd/>
          <a:tailEnd/>
        </a:ln>
      </xdr:spPr>
    </xdr:pic>
    <xdr:clientData/>
  </xdr:twoCellAnchor>
  <xdr:twoCellAnchor editAs="oneCell">
    <xdr:from>
      <xdr:col>16</xdr:col>
      <xdr:colOff>285750</xdr:colOff>
      <xdr:row>13</xdr:row>
      <xdr:rowOff>47625</xdr:rowOff>
    </xdr:from>
    <xdr:to>
      <xdr:col>20</xdr:col>
      <xdr:colOff>266700</xdr:colOff>
      <xdr:row>14</xdr:row>
      <xdr:rowOff>28575</xdr:rowOff>
    </xdr:to>
    <xdr:pic>
      <xdr:nvPicPr>
        <xdr:cNvPr id="8" name="Picture 9" descr="unnamed.png"/>
        <xdr:cNvPicPr>
          <a:picLocks noChangeAspect="1"/>
        </xdr:cNvPicPr>
      </xdr:nvPicPr>
      <xdr:blipFill>
        <a:blip xmlns:r="http://schemas.openxmlformats.org/officeDocument/2006/relationships" r:embed="rId1" cstate="print"/>
        <a:srcRect/>
        <a:stretch>
          <a:fillRect/>
        </a:stretch>
      </xdr:blipFill>
      <xdr:spPr bwMode="auto">
        <a:xfrm>
          <a:off x="9934575" y="9210675"/>
          <a:ext cx="1238250" cy="609600"/>
        </a:xfrm>
        <a:prstGeom prst="rect">
          <a:avLst/>
        </a:prstGeom>
        <a:noFill/>
        <a:ln w="9525">
          <a:noFill/>
          <a:miter lim="800000"/>
          <a:headEnd/>
          <a:tailEnd/>
        </a:ln>
      </xdr:spPr>
    </xdr:pic>
    <xdr:clientData/>
  </xdr:twoCellAnchor>
  <xdr:twoCellAnchor editAs="oneCell">
    <xdr:from>
      <xdr:col>6</xdr:col>
      <xdr:colOff>285750</xdr:colOff>
      <xdr:row>12</xdr:row>
      <xdr:rowOff>47625</xdr:rowOff>
    </xdr:from>
    <xdr:to>
      <xdr:col>10</xdr:col>
      <xdr:colOff>266700</xdr:colOff>
      <xdr:row>13</xdr:row>
      <xdr:rowOff>28575</xdr:rowOff>
    </xdr:to>
    <xdr:pic>
      <xdr:nvPicPr>
        <xdr:cNvPr id="9" name="Picture 10" descr="unnamed.png"/>
        <xdr:cNvPicPr>
          <a:picLocks noChangeAspect="1"/>
        </xdr:cNvPicPr>
      </xdr:nvPicPr>
      <xdr:blipFill>
        <a:blip xmlns:r="http://schemas.openxmlformats.org/officeDocument/2006/relationships" r:embed="rId1" cstate="print"/>
        <a:srcRect/>
        <a:stretch>
          <a:fillRect/>
        </a:stretch>
      </xdr:blipFill>
      <xdr:spPr bwMode="auto">
        <a:xfrm>
          <a:off x="6791325" y="8582025"/>
          <a:ext cx="1238250" cy="609600"/>
        </a:xfrm>
        <a:prstGeom prst="rect">
          <a:avLst/>
        </a:prstGeom>
        <a:noFill/>
        <a:ln w="9525">
          <a:noFill/>
          <a:miter lim="800000"/>
          <a:headEnd/>
          <a:tailEnd/>
        </a:ln>
      </xdr:spPr>
    </xdr:pic>
    <xdr:clientData/>
  </xdr:twoCellAnchor>
  <xdr:twoCellAnchor editAs="oneCell">
    <xdr:from>
      <xdr:col>36</xdr:col>
      <xdr:colOff>285750</xdr:colOff>
      <xdr:row>19</xdr:row>
      <xdr:rowOff>47625</xdr:rowOff>
    </xdr:from>
    <xdr:to>
      <xdr:col>40</xdr:col>
      <xdr:colOff>266700</xdr:colOff>
      <xdr:row>20</xdr:row>
      <xdr:rowOff>28575</xdr:rowOff>
    </xdr:to>
    <xdr:pic>
      <xdr:nvPicPr>
        <xdr:cNvPr id="10" name="Picture 11" descr="unnamed.png"/>
        <xdr:cNvPicPr>
          <a:picLocks noChangeAspect="1"/>
        </xdr:cNvPicPr>
      </xdr:nvPicPr>
      <xdr:blipFill>
        <a:blip xmlns:r="http://schemas.openxmlformats.org/officeDocument/2006/relationships" r:embed="rId1" cstate="print"/>
        <a:srcRect/>
        <a:stretch>
          <a:fillRect/>
        </a:stretch>
      </xdr:blipFill>
      <xdr:spPr bwMode="auto">
        <a:xfrm>
          <a:off x="16221075" y="15611475"/>
          <a:ext cx="1238250" cy="609600"/>
        </a:xfrm>
        <a:prstGeom prst="rect">
          <a:avLst/>
        </a:prstGeom>
        <a:noFill/>
        <a:ln w="9525">
          <a:noFill/>
          <a:miter lim="800000"/>
          <a:headEnd/>
          <a:tailEnd/>
        </a:ln>
      </xdr:spPr>
    </xdr:pic>
    <xdr:clientData/>
  </xdr:twoCellAnchor>
  <xdr:twoCellAnchor editAs="oneCell">
    <xdr:from>
      <xdr:col>26</xdr:col>
      <xdr:colOff>285750</xdr:colOff>
      <xdr:row>18</xdr:row>
      <xdr:rowOff>47625</xdr:rowOff>
    </xdr:from>
    <xdr:to>
      <xdr:col>30</xdr:col>
      <xdr:colOff>266700</xdr:colOff>
      <xdr:row>19</xdr:row>
      <xdr:rowOff>28575</xdr:rowOff>
    </xdr:to>
    <xdr:pic>
      <xdr:nvPicPr>
        <xdr:cNvPr id="11" name="Picture 12" descr="unnamed.png"/>
        <xdr:cNvPicPr>
          <a:picLocks noChangeAspect="1"/>
        </xdr:cNvPicPr>
      </xdr:nvPicPr>
      <xdr:blipFill>
        <a:blip xmlns:r="http://schemas.openxmlformats.org/officeDocument/2006/relationships" r:embed="rId1" cstate="print"/>
        <a:srcRect/>
        <a:stretch>
          <a:fillRect/>
        </a:stretch>
      </xdr:blipFill>
      <xdr:spPr bwMode="auto">
        <a:xfrm>
          <a:off x="13077825" y="14982825"/>
          <a:ext cx="1238250" cy="609600"/>
        </a:xfrm>
        <a:prstGeom prst="rect">
          <a:avLst/>
        </a:prstGeom>
        <a:noFill/>
        <a:ln w="9525">
          <a:noFill/>
          <a:miter lim="800000"/>
          <a:headEnd/>
          <a:tailEnd/>
        </a:ln>
      </xdr:spPr>
    </xdr:pic>
    <xdr:clientData/>
  </xdr:twoCellAnchor>
  <xdr:twoCellAnchor editAs="oneCell">
    <xdr:from>
      <xdr:col>16</xdr:col>
      <xdr:colOff>285750</xdr:colOff>
      <xdr:row>17</xdr:row>
      <xdr:rowOff>47625</xdr:rowOff>
    </xdr:from>
    <xdr:to>
      <xdr:col>20</xdr:col>
      <xdr:colOff>266700</xdr:colOff>
      <xdr:row>18</xdr:row>
      <xdr:rowOff>28575</xdr:rowOff>
    </xdr:to>
    <xdr:pic>
      <xdr:nvPicPr>
        <xdr:cNvPr id="12" name="Picture 13" descr="unnamed.png"/>
        <xdr:cNvPicPr>
          <a:picLocks noChangeAspect="1"/>
        </xdr:cNvPicPr>
      </xdr:nvPicPr>
      <xdr:blipFill>
        <a:blip xmlns:r="http://schemas.openxmlformats.org/officeDocument/2006/relationships" r:embed="rId1" cstate="print"/>
        <a:srcRect/>
        <a:stretch>
          <a:fillRect/>
        </a:stretch>
      </xdr:blipFill>
      <xdr:spPr bwMode="auto">
        <a:xfrm>
          <a:off x="9934575" y="14354175"/>
          <a:ext cx="1238250" cy="609600"/>
        </a:xfrm>
        <a:prstGeom prst="rect">
          <a:avLst/>
        </a:prstGeom>
        <a:noFill/>
        <a:ln w="9525">
          <a:noFill/>
          <a:miter lim="800000"/>
          <a:headEnd/>
          <a:tailEnd/>
        </a:ln>
      </xdr:spPr>
    </xdr:pic>
    <xdr:clientData/>
  </xdr:twoCellAnchor>
  <xdr:twoCellAnchor editAs="oneCell">
    <xdr:from>
      <xdr:col>6</xdr:col>
      <xdr:colOff>285750</xdr:colOff>
      <xdr:row>16</xdr:row>
      <xdr:rowOff>47625</xdr:rowOff>
    </xdr:from>
    <xdr:to>
      <xdr:col>10</xdr:col>
      <xdr:colOff>266700</xdr:colOff>
      <xdr:row>17</xdr:row>
      <xdr:rowOff>28575</xdr:rowOff>
    </xdr:to>
    <xdr:pic>
      <xdr:nvPicPr>
        <xdr:cNvPr id="13" name="Picture 14" descr="unnamed.png"/>
        <xdr:cNvPicPr>
          <a:picLocks noChangeAspect="1"/>
        </xdr:cNvPicPr>
      </xdr:nvPicPr>
      <xdr:blipFill>
        <a:blip xmlns:r="http://schemas.openxmlformats.org/officeDocument/2006/relationships" r:embed="rId1" cstate="print"/>
        <a:srcRect/>
        <a:stretch>
          <a:fillRect/>
        </a:stretch>
      </xdr:blipFill>
      <xdr:spPr bwMode="auto">
        <a:xfrm>
          <a:off x="6791325" y="13725525"/>
          <a:ext cx="1238250" cy="609600"/>
        </a:xfrm>
        <a:prstGeom prst="rect">
          <a:avLst/>
        </a:prstGeom>
        <a:noFill/>
        <a:ln w="9525">
          <a:noFill/>
          <a:miter lim="800000"/>
          <a:headEnd/>
          <a:tailEnd/>
        </a:ln>
      </xdr:spPr>
    </xdr:pic>
    <xdr:clientData/>
  </xdr:twoCellAnchor>
  <xdr:twoCellAnchor editAs="oneCell">
    <xdr:from>
      <xdr:col>36</xdr:col>
      <xdr:colOff>285750</xdr:colOff>
      <xdr:row>23</xdr:row>
      <xdr:rowOff>47625</xdr:rowOff>
    </xdr:from>
    <xdr:to>
      <xdr:col>40</xdr:col>
      <xdr:colOff>266700</xdr:colOff>
      <xdr:row>24</xdr:row>
      <xdr:rowOff>28575</xdr:rowOff>
    </xdr:to>
    <xdr:pic>
      <xdr:nvPicPr>
        <xdr:cNvPr id="14" name="Picture 15" descr="unnamed.png"/>
        <xdr:cNvPicPr>
          <a:picLocks noChangeAspect="1"/>
        </xdr:cNvPicPr>
      </xdr:nvPicPr>
      <xdr:blipFill>
        <a:blip xmlns:r="http://schemas.openxmlformats.org/officeDocument/2006/relationships" r:embed="rId1" cstate="print"/>
        <a:srcRect/>
        <a:stretch>
          <a:fillRect/>
        </a:stretch>
      </xdr:blipFill>
      <xdr:spPr bwMode="auto">
        <a:xfrm>
          <a:off x="16221075" y="20754975"/>
          <a:ext cx="1238250" cy="609600"/>
        </a:xfrm>
        <a:prstGeom prst="rect">
          <a:avLst/>
        </a:prstGeom>
        <a:noFill/>
        <a:ln w="9525">
          <a:noFill/>
          <a:miter lim="800000"/>
          <a:headEnd/>
          <a:tailEnd/>
        </a:ln>
      </xdr:spPr>
    </xdr:pic>
    <xdr:clientData/>
  </xdr:twoCellAnchor>
  <xdr:twoCellAnchor editAs="oneCell">
    <xdr:from>
      <xdr:col>26</xdr:col>
      <xdr:colOff>285750</xdr:colOff>
      <xdr:row>22</xdr:row>
      <xdr:rowOff>47625</xdr:rowOff>
    </xdr:from>
    <xdr:to>
      <xdr:col>30</xdr:col>
      <xdr:colOff>266700</xdr:colOff>
      <xdr:row>23</xdr:row>
      <xdr:rowOff>28575</xdr:rowOff>
    </xdr:to>
    <xdr:pic>
      <xdr:nvPicPr>
        <xdr:cNvPr id="15" name="Picture 16" descr="unnamed.png"/>
        <xdr:cNvPicPr>
          <a:picLocks noChangeAspect="1"/>
        </xdr:cNvPicPr>
      </xdr:nvPicPr>
      <xdr:blipFill>
        <a:blip xmlns:r="http://schemas.openxmlformats.org/officeDocument/2006/relationships" r:embed="rId1" cstate="print"/>
        <a:srcRect/>
        <a:stretch>
          <a:fillRect/>
        </a:stretch>
      </xdr:blipFill>
      <xdr:spPr bwMode="auto">
        <a:xfrm>
          <a:off x="13077825" y="20126325"/>
          <a:ext cx="1238250" cy="609600"/>
        </a:xfrm>
        <a:prstGeom prst="rect">
          <a:avLst/>
        </a:prstGeom>
        <a:noFill/>
        <a:ln w="9525">
          <a:noFill/>
          <a:miter lim="800000"/>
          <a:headEnd/>
          <a:tailEnd/>
        </a:ln>
      </xdr:spPr>
    </xdr:pic>
    <xdr:clientData/>
  </xdr:twoCellAnchor>
  <xdr:twoCellAnchor editAs="oneCell">
    <xdr:from>
      <xdr:col>16</xdr:col>
      <xdr:colOff>285750</xdr:colOff>
      <xdr:row>21</xdr:row>
      <xdr:rowOff>47625</xdr:rowOff>
    </xdr:from>
    <xdr:to>
      <xdr:col>20</xdr:col>
      <xdr:colOff>266700</xdr:colOff>
      <xdr:row>22</xdr:row>
      <xdr:rowOff>28575</xdr:rowOff>
    </xdr:to>
    <xdr:pic>
      <xdr:nvPicPr>
        <xdr:cNvPr id="16" name="Picture 17" descr="unnamed.png"/>
        <xdr:cNvPicPr>
          <a:picLocks noChangeAspect="1"/>
        </xdr:cNvPicPr>
      </xdr:nvPicPr>
      <xdr:blipFill>
        <a:blip xmlns:r="http://schemas.openxmlformats.org/officeDocument/2006/relationships" r:embed="rId1" cstate="print"/>
        <a:srcRect/>
        <a:stretch>
          <a:fillRect/>
        </a:stretch>
      </xdr:blipFill>
      <xdr:spPr bwMode="auto">
        <a:xfrm>
          <a:off x="9934575" y="19497675"/>
          <a:ext cx="1238250" cy="609600"/>
        </a:xfrm>
        <a:prstGeom prst="rect">
          <a:avLst/>
        </a:prstGeom>
        <a:noFill/>
        <a:ln w="9525">
          <a:noFill/>
          <a:miter lim="800000"/>
          <a:headEnd/>
          <a:tailEnd/>
        </a:ln>
      </xdr:spPr>
    </xdr:pic>
    <xdr:clientData/>
  </xdr:twoCellAnchor>
  <xdr:twoCellAnchor editAs="oneCell">
    <xdr:from>
      <xdr:col>6</xdr:col>
      <xdr:colOff>285750</xdr:colOff>
      <xdr:row>20</xdr:row>
      <xdr:rowOff>47625</xdr:rowOff>
    </xdr:from>
    <xdr:to>
      <xdr:col>10</xdr:col>
      <xdr:colOff>266700</xdr:colOff>
      <xdr:row>21</xdr:row>
      <xdr:rowOff>28575</xdr:rowOff>
    </xdr:to>
    <xdr:pic>
      <xdr:nvPicPr>
        <xdr:cNvPr id="17" name="Picture 18" descr="unnamed.png"/>
        <xdr:cNvPicPr>
          <a:picLocks noChangeAspect="1"/>
        </xdr:cNvPicPr>
      </xdr:nvPicPr>
      <xdr:blipFill>
        <a:blip xmlns:r="http://schemas.openxmlformats.org/officeDocument/2006/relationships" r:embed="rId1" cstate="print"/>
        <a:srcRect/>
        <a:stretch>
          <a:fillRect/>
        </a:stretch>
      </xdr:blipFill>
      <xdr:spPr bwMode="auto">
        <a:xfrm>
          <a:off x="6791325" y="18869025"/>
          <a:ext cx="1238250" cy="609600"/>
        </a:xfrm>
        <a:prstGeom prst="rect">
          <a:avLst/>
        </a:prstGeom>
        <a:noFill/>
        <a:ln w="9525">
          <a:noFill/>
          <a:miter lim="800000"/>
          <a:headEnd/>
          <a:tailEnd/>
        </a:ln>
      </xdr:spPr>
    </xdr:pic>
    <xdr:clientData/>
  </xdr:twoCellAnchor>
  <xdr:twoCellAnchor editAs="oneCell">
    <xdr:from>
      <xdr:col>16</xdr:col>
      <xdr:colOff>285750</xdr:colOff>
      <xdr:row>25</xdr:row>
      <xdr:rowOff>47625</xdr:rowOff>
    </xdr:from>
    <xdr:to>
      <xdr:col>20</xdr:col>
      <xdr:colOff>266700</xdr:colOff>
      <xdr:row>26</xdr:row>
      <xdr:rowOff>28575</xdr:rowOff>
    </xdr:to>
    <xdr:pic>
      <xdr:nvPicPr>
        <xdr:cNvPr id="20" name="Picture 21" descr="unnamed.png"/>
        <xdr:cNvPicPr>
          <a:picLocks noChangeAspect="1"/>
        </xdr:cNvPicPr>
      </xdr:nvPicPr>
      <xdr:blipFill>
        <a:blip xmlns:r="http://schemas.openxmlformats.org/officeDocument/2006/relationships" r:embed="rId1" cstate="print"/>
        <a:srcRect/>
        <a:stretch>
          <a:fillRect/>
        </a:stretch>
      </xdr:blipFill>
      <xdr:spPr bwMode="auto">
        <a:xfrm>
          <a:off x="9934575" y="24641175"/>
          <a:ext cx="1238250" cy="609600"/>
        </a:xfrm>
        <a:prstGeom prst="rect">
          <a:avLst/>
        </a:prstGeom>
        <a:noFill/>
        <a:ln w="9525">
          <a:noFill/>
          <a:miter lim="800000"/>
          <a:headEnd/>
          <a:tailEnd/>
        </a:ln>
      </xdr:spPr>
    </xdr:pic>
    <xdr:clientData/>
  </xdr:twoCellAnchor>
  <xdr:twoCellAnchor editAs="oneCell">
    <xdr:from>
      <xdr:col>6</xdr:col>
      <xdr:colOff>285750</xdr:colOff>
      <xdr:row>24</xdr:row>
      <xdr:rowOff>47625</xdr:rowOff>
    </xdr:from>
    <xdr:to>
      <xdr:col>10</xdr:col>
      <xdr:colOff>266700</xdr:colOff>
      <xdr:row>25</xdr:row>
      <xdr:rowOff>28575</xdr:rowOff>
    </xdr:to>
    <xdr:pic>
      <xdr:nvPicPr>
        <xdr:cNvPr id="21" name="Picture 22" descr="unnamed.png"/>
        <xdr:cNvPicPr>
          <a:picLocks noChangeAspect="1"/>
        </xdr:cNvPicPr>
      </xdr:nvPicPr>
      <xdr:blipFill>
        <a:blip xmlns:r="http://schemas.openxmlformats.org/officeDocument/2006/relationships" r:embed="rId1" cstate="print"/>
        <a:srcRect/>
        <a:stretch>
          <a:fillRect/>
        </a:stretch>
      </xdr:blipFill>
      <xdr:spPr bwMode="auto">
        <a:xfrm>
          <a:off x="6791325" y="24012525"/>
          <a:ext cx="1238250" cy="609600"/>
        </a:xfrm>
        <a:prstGeom prst="rect">
          <a:avLst/>
        </a:prstGeom>
        <a:noFill/>
        <a:ln w="9525">
          <a:noFill/>
          <a:miter lim="800000"/>
          <a:headEnd/>
          <a:tailEnd/>
        </a:ln>
      </xdr:spPr>
    </xdr:pic>
    <xdr:clientData/>
  </xdr:twoCellAnchor>
  <xdr:twoCellAnchor editAs="oneCell">
    <xdr:from>
      <xdr:col>36</xdr:col>
      <xdr:colOff>285750</xdr:colOff>
      <xdr:row>31</xdr:row>
      <xdr:rowOff>47625</xdr:rowOff>
    </xdr:from>
    <xdr:to>
      <xdr:col>40</xdr:col>
      <xdr:colOff>266700</xdr:colOff>
      <xdr:row>32</xdr:row>
      <xdr:rowOff>28575</xdr:rowOff>
    </xdr:to>
    <xdr:pic>
      <xdr:nvPicPr>
        <xdr:cNvPr id="22" name="Picture 23" descr="unnamed.png"/>
        <xdr:cNvPicPr>
          <a:picLocks noChangeAspect="1"/>
        </xdr:cNvPicPr>
      </xdr:nvPicPr>
      <xdr:blipFill>
        <a:blip xmlns:r="http://schemas.openxmlformats.org/officeDocument/2006/relationships" r:embed="rId1" cstate="print"/>
        <a:srcRect/>
        <a:stretch>
          <a:fillRect/>
        </a:stretch>
      </xdr:blipFill>
      <xdr:spPr bwMode="auto">
        <a:xfrm>
          <a:off x="16221075" y="31041975"/>
          <a:ext cx="1238250" cy="609600"/>
        </a:xfrm>
        <a:prstGeom prst="rect">
          <a:avLst/>
        </a:prstGeom>
        <a:noFill/>
        <a:ln w="9525">
          <a:noFill/>
          <a:miter lim="800000"/>
          <a:headEnd/>
          <a:tailEnd/>
        </a:ln>
      </xdr:spPr>
    </xdr:pic>
    <xdr:clientData/>
  </xdr:twoCellAnchor>
  <xdr:twoCellAnchor editAs="oneCell">
    <xdr:from>
      <xdr:col>26</xdr:col>
      <xdr:colOff>285750</xdr:colOff>
      <xdr:row>30</xdr:row>
      <xdr:rowOff>47625</xdr:rowOff>
    </xdr:from>
    <xdr:to>
      <xdr:col>30</xdr:col>
      <xdr:colOff>266700</xdr:colOff>
      <xdr:row>31</xdr:row>
      <xdr:rowOff>28575</xdr:rowOff>
    </xdr:to>
    <xdr:pic>
      <xdr:nvPicPr>
        <xdr:cNvPr id="23" name="Picture 24" descr="unnamed.png"/>
        <xdr:cNvPicPr>
          <a:picLocks noChangeAspect="1"/>
        </xdr:cNvPicPr>
      </xdr:nvPicPr>
      <xdr:blipFill>
        <a:blip xmlns:r="http://schemas.openxmlformats.org/officeDocument/2006/relationships" r:embed="rId1" cstate="print"/>
        <a:srcRect/>
        <a:stretch>
          <a:fillRect/>
        </a:stretch>
      </xdr:blipFill>
      <xdr:spPr bwMode="auto">
        <a:xfrm>
          <a:off x="13077825" y="30413325"/>
          <a:ext cx="1238250" cy="609600"/>
        </a:xfrm>
        <a:prstGeom prst="rect">
          <a:avLst/>
        </a:prstGeom>
        <a:noFill/>
        <a:ln w="9525">
          <a:noFill/>
          <a:miter lim="800000"/>
          <a:headEnd/>
          <a:tailEnd/>
        </a:ln>
      </xdr:spPr>
    </xdr:pic>
    <xdr:clientData/>
  </xdr:twoCellAnchor>
  <xdr:twoCellAnchor editAs="oneCell">
    <xdr:from>
      <xdr:col>16</xdr:col>
      <xdr:colOff>285750</xdr:colOff>
      <xdr:row>29</xdr:row>
      <xdr:rowOff>47625</xdr:rowOff>
    </xdr:from>
    <xdr:to>
      <xdr:col>20</xdr:col>
      <xdr:colOff>266700</xdr:colOff>
      <xdr:row>30</xdr:row>
      <xdr:rowOff>28575</xdr:rowOff>
    </xdr:to>
    <xdr:pic>
      <xdr:nvPicPr>
        <xdr:cNvPr id="24" name="Picture 25" descr="unnamed.png"/>
        <xdr:cNvPicPr>
          <a:picLocks noChangeAspect="1"/>
        </xdr:cNvPicPr>
      </xdr:nvPicPr>
      <xdr:blipFill>
        <a:blip xmlns:r="http://schemas.openxmlformats.org/officeDocument/2006/relationships" r:embed="rId1" cstate="print"/>
        <a:srcRect/>
        <a:stretch>
          <a:fillRect/>
        </a:stretch>
      </xdr:blipFill>
      <xdr:spPr bwMode="auto">
        <a:xfrm>
          <a:off x="9934575" y="29784675"/>
          <a:ext cx="1238250" cy="609600"/>
        </a:xfrm>
        <a:prstGeom prst="rect">
          <a:avLst/>
        </a:prstGeom>
        <a:noFill/>
        <a:ln w="9525">
          <a:noFill/>
          <a:miter lim="800000"/>
          <a:headEnd/>
          <a:tailEnd/>
        </a:ln>
      </xdr:spPr>
    </xdr:pic>
    <xdr:clientData/>
  </xdr:twoCellAnchor>
  <xdr:twoCellAnchor editAs="oneCell">
    <xdr:from>
      <xdr:col>34</xdr:col>
      <xdr:colOff>47625</xdr:colOff>
      <xdr:row>0</xdr:row>
      <xdr:rowOff>0</xdr:rowOff>
    </xdr:from>
    <xdr:to>
      <xdr:col>86</xdr:col>
      <xdr:colOff>733425</xdr:colOff>
      <xdr:row>6</xdr:row>
      <xdr:rowOff>352425</xdr:rowOff>
    </xdr:to>
    <xdr:pic>
      <xdr:nvPicPr>
        <xdr:cNvPr id="26" name="Picture 34" descr="RBC 2016.jpg"/>
        <xdr:cNvPicPr>
          <a:picLocks noChangeAspect="1"/>
        </xdr:cNvPicPr>
      </xdr:nvPicPr>
      <xdr:blipFill>
        <a:blip xmlns:r="http://schemas.openxmlformats.org/officeDocument/2006/relationships" r:embed="rId2" cstate="print"/>
        <a:srcRect/>
        <a:stretch>
          <a:fillRect/>
        </a:stretch>
      </xdr:blipFill>
      <xdr:spPr bwMode="auto">
        <a:xfrm>
          <a:off x="15354300" y="0"/>
          <a:ext cx="9248775" cy="2000250"/>
        </a:xfrm>
        <a:prstGeom prst="rect">
          <a:avLst/>
        </a:prstGeom>
        <a:noFill/>
        <a:ln w="9525">
          <a:noFill/>
          <a:miter lim="800000"/>
          <a:headEnd/>
          <a:tailEnd/>
        </a:ln>
      </xdr:spPr>
    </xdr:pic>
    <xdr:clientData/>
  </xdr:twoCellAnchor>
  <xdr:twoCellAnchor editAs="oneCell">
    <xdr:from>
      <xdr:col>16</xdr:col>
      <xdr:colOff>285750</xdr:colOff>
      <xdr:row>20</xdr:row>
      <xdr:rowOff>47625</xdr:rowOff>
    </xdr:from>
    <xdr:to>
      <xdr:col>20</xdr:col>
      <xdr:colOff>266700</xdr:colOff>
      <xdr:row>21</xdr:row>
      <xdr:rowOff>28575</xdr:rowOff>
    </xdr:to>
    <xdr:pic>
      <xdr:nvPicPr>
        <xdr:cNvPr id="29" name="Picture 21" descr="unnamed.png"/>
        <xdr:cNvPicPr>
          <a:picLocks noChangeAspect="1"/>
        </xdr:cNvPicPr>
      </xdr:nvPicPr>
      <xdr:blipFill>
        <a:blip xmlns:r="http://schemas.openxmlformats.org/officeDocument/2006/relationships" r:embed="rId1" cstate="print"/>
        <a:srcRect/>
        <a:stretch>
          <a:fillRect/>
        </a:stretch>
      </xdr:blipFill>
      <xdr:spPr bwMode="auto">
        <a:xfrm>
          <a:off x="9934575" y="24641175"/>
          <a:ext cx="1238250" cy="609600"/>
        </a:xfrm>
        <a:prstGeom prst="rect">
          <a:avLst/>
        </a:prstGeom>
        <a:noFill/>
        <a:ln w="9525">
          <a:noFill/>
          <a:miter lim="800000"/>
          <a:headEnd/>
          <a:tailEnd/>
        </a:ln>
      </xdr:spPr>
    </xdr:pic>
    <xdr:clientData/>
  </xdr:twoCellAnchor>
  <xdr:twoCellAnchor editAs="oneCell">
    <xdr:from>
      <xdr:col>6</xdr:col>
      <xdr:colOff>285750</xdr:colOff>
      <xdr:row>19</xdr:row>
      <xdr:rowOff>47625</xdr:rowOff>
    </xdr:from>
    <xdr:to>
      <xdr:col>10</xdr:col>
      <xdr:colOff>266700</xdr:colOff>
      <xdr:row>20</xdr:row>
      <xdr:rowOff>28575</xdr:rowOff>
    </xdr:to>
    <xdr:pic>
      <xdr:nvPicPr>
        <xdr:cNvPr id="30" name="Picture 22" descr="unnamed.png"/>
        <xdr:cNvPicPr>
          <a:picLocks noChangeAspect="1"/>
        </xdr:cNvPicPr>
      </xdr:nvPicPr>
      <xdr:blipFill>
        <a:blip xmlns:r="http://schemas.openxmlformats.org/officeDocument/2006/relationships" r:embed="rId1" cstate="print"/>
        <a:srcRect/>
        <a:stretch>
          <a:fillRect/>
        </a:stretch>
      </xdr:blipFill>
      <xdr:spPr bwMode="auto">
        <a:xfrm>
          <a:off x="6791325" y="24012525"/>
          <a:ext cx="1238250" cy="609600"/>
        </a:xfrm>
        <a:prstGeom prst="rect">
          <a:avLst/>
        </a:prstGeom>
        <a:noFill/>
        <a:ln w="9525">
          <a:noFill/>
          <a:miter lim="800000"/>
          <a:headEnd/>
          <a:tailEnd/>
        </a:ln>
      </xdr:spPr>
    </xdr:pic>
    <xdr:clientData/>
  </xdr:twoCellAnchor>
  <xdr:twoCellAnchor editAs="oneCell">
    <xdr:from>
      <xdr:col>16</xdr:col>
      <xdr:colOff>285750</xdr:colOff>
      <xdr:row>26</xdr:row>
      <xdr:rowOff>47625</xdr:rowOff>
    </xdr:from>
    <xdr:to>
      <xdr:col>20</xdr:col>
      <xdr:colOff>266700</xdr:colOff>
      <xdr:row>27</xdr:row>
      <xdr:rowOff>28575</xdr:rowOff>
    </xdr:to>
    <xdr:pic>
      <xdr:nvPicPr>
        <xdr:cNvPr id="32" name="Picture 21" descr="unnamed.png"/>
        <xdr:cNvPicPr>
          <a:picLocks noChangeAspect="1"/>
        </xdr:cNvPicPr>
      </xdr:nvPicPr>
      <xdr:blipFill>
        <a:blip xmlns:r="http://schemas.openxmlformats.org/officeDocument/2006/relationships" r:embed="rId1" cstate="print"/>
        <a:srcRect/>
        <a:stretch>
          <a:fillRect/>
        </a:stretch>
      </xdr:blipFill>
      <xdr:spPr bwMode="auto">
        <a:xfrm>
          <a:off x="9934575" y="24641175"/>
          <a:ext cx="1238250" cy="60960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36</xdr:col>
      <xdr:colOff>285750</xdr:colOff>
      <xdr:row>9</xdr:row>
      <xdr:rowOff>0</xdr:rowOff>
    </xdr:from>
    <xdr:to>
      <xdr:col>40</xdr:col>
      <xdr:colOff>266700</xdr:colOff>
      <xdr:row>9</xdr:row>
      <xdr:rowOff>600075</xdr:rowOff>
    </xdr:to>
    <xdr:pic>
      <xdr:nvPicPr>
        <xdr:cNvPr id="2" name="Picture 3" descr="unnamed.png"/>
        <xdr:cNvPicPr>
          <a:picLocks noChangeAspect="1"/>
        </xdr:cNvPicPr>
      </xdr:nvPicPr>
      <xdr:blipFill>
        <a:blip xmlns:r="http://schemas.openxmlformats.org/officeDocument/2006/relationships" r:embed="rId1" cstate="print"/>
        <a:srcRect/>
        <a:stretch>
          <a:fillRect/>
        </a:stretch>
      </xdr:blipFill>
      <xdr:spPr bwMode="auto">
        <a:xfrm>
          <a:off x="16221075" y="5600700"/>
          <a:ext cx="1238250" cy="609600"/>
        </a:xfrm>
        <a:prstGeom prst="rect">
          <a:avLst/>
        </a:prstGeom>
        <a:noFill/>
        <a:ln w="9525">
          <a:noFill/>
          <a:miter lim="800000"/>
          <a:headEnd/>
          <a:tailEnd/>
        </a:ln>
      </xdr:spPr>
    </xdr:pic>
    <xdr:clientData/>
  </xdr:twoCellAnchor>
  <xdr:twoCellAnchor editAs="oneCell">
    <xdr:from>
      <xdr:col>26</xdr:col>
      <xdr:colOff>285750</xdr:colOff>
      <xdr:row>11</xdr:row>
      <xdr:rowOff>47625</xdr:rowOff>
    </xdr:from>
    <xdr:to>
      <xdr:col>30</xdr:col>
      <xdr:colOff>266700</xdr:colOff>
      <xdr:row>12</xdr:row>
      <xdr:rowOff>28575</xdr:rowOff>
    </xdr:to>
    <xdr:pic>
      <xdr:nvPicPr>
        <xdr:cNvPr id="3" name="Picture 4" descr="unnamed.png"/>
        <xdr:cNvPicPr>
          <a:picLocks noChangeAspect="1"/>
        </xdr:cNvPicPr>
      </xdr:nvPicPr>
      <xdr:blipFill>
        <a:blip xmlns:r="http://schemas.openxmlformats.org/officeDocument/2006/relationships" r:embed="rId1" cstate="print"/>
        <a:srcRect/>
        <a:stretch>
          <a:fillRect/>
        </a:stretch>
      </xdr:blipFill>
      <xdr:spPr bwMode="auto">
        <a:xfrm>
          <a:off x="13077825" y="4972050"/>
          <a:ext cx="1238250" cy="609600"/>
        </a:xfrm>
        <a:prstGeom prst="rect">
          <a:avLst/>
        </a:prstGeom>
        <a:noFill/>
        <a:ln w="9525">
          <a:noFill/>
          <a:miter lim="800000"/>
          <a:headEnd/>
          <a:tailEnd/>
        </a:ln>
      </xdr:spPr>
    </xdr:pic>
    <xdr:clientData/>
  </xdr:twoCellAnchor>
  <xdr:twoCellAnchor editAs="oneCell">
    <xdr:from>
      <xdr:col>36</xdr:col>
      <xdr:colOff>285750</xdr:colOff>
      <xdr:row>18</xdr:row>
      <xdr:rowOff>0</xdr:rowOff>
    </xdr:from>
    <xdr:to>
      <xdr:col>40</xdr:col>
      <xdr:colOff>266700</xdr:colOff>
      <xdr:row>18</xdr:row>
      <xdr:rowOff>600075</xdr:rowOff>
    </xdr:to>
    <xdr:pic>
      <xdr:nvPicPr>
        <xdr:cNvPr id="4" name="Picture 7" descr="unnamed.png"/>
        <xdr:cNvPicPr>
          <a:picLocks noChangeAspect="1"/>
        </xdr:cNvPicPr>
      </xdr:nvPicPr>
      <xdr:blipFill>
        <a:blip xmlns:r="http://schemas.openxmlformats.org/officeDocument/2006/relationships" r:embed="rId1" cstate="print"/>
        <a:srcRect/>
        <a:stretch>
          <a:fillRect/>
        </a:stretch>
      </xdr:blipFill>
      <xdr:spPr bwMode="auto">
        <a:xfrm>
          <a:off x="16221075" y="10467975"/>
          <a:ext cx="1238250" cy="609600"/>
        </a:xfrm>
        <a:prstGeom prst="rect">
          <a:avLst/>
        </a:prstGeom>
        <a:noFill/>
        <a:ln w="9525">
          <a:noFill/>
          <a:miter lim="800000"/>
          <a:headEnd/>
          <a:tailEnd/>
        </a:ln>
      </xdr:spPr>
    </xdr:pic>
    <xdr:clientData/>
  </xdr:twoCellAnchor>
  <xdr:twoCellAnchor editAs="oneCell">
    <xdr:from>
      <xdr:col>26</xdr:col>
      <xdr:colOff>285750</xdr:colOff>
      <xdr:row>14</xdr:row>
      <xdr:rowOff>47625</xdr:rowOff>
    </xdr:from>
    <xdr:to>
      <xdr:col>30</xdr:col>
      <xdr:colOff>266700</xdr:colOff>
      <xdr:row>15</xdr:row>
      <xdr:rowOff>28575</xdr:rowOff>
    </xdr:to>
    <xdr:pic>
      <xdr:nvPicPr>
        <xdr:cNvPr id="5" name="Picture 8" descr="unnamed.png"/>
        <xdr:cNvPicPr>
          <a:picLocks noChangeAspect="1"/>
        </xdr:cNvPicPr>
      </xdr:nvPicPr>
      <xdr:blipFill>
        <a:blip xmlns:r="http://schemas.openxmlformats.org/officeDocument/2006/relationships" r:embed="rId1" cstate="print"/>
        <a:srcRect/>
        <a:stretch>
          <a:fillRect/>
        </a:stretch>
      </xdr:blipFill>
      <xdr:spPr bwMode="auto">
        <a:xfrm>
          <a:off x="13077825" y="9839325"/>
          <a:ext cx="1238250" cy="609600"/>
        </a:xfrm>
        <a:prstGeom prst="rect">
          <a:avLst/>
        </a:prstGeom>
        <a:noFill/>
        <a:ln w="9525">
          <a:noFill/>
          <a:miter lim="800000"/>
          <a:headEnd/>
          <a:tailEnd/>
        </a:ln>
      </xdr:spPr>
    </xdr:pic>
    <xdr:clientData/>
  </xdr:twoCellAnchor>
  <xdr:twoCellAnchor editAs="oneCell">
    <xdr:from>
      <xdr:col>26</xdr:col>
      <xdr:colOff>285750</xdr:colOff>
      <xdr:row>17</xdr:row>
      <xdr:rowOff>47625</xdr:rowOff>
    </xdr:from>
    <xdr:to>
      <xdr:col>30</xdr:col>
      <xdr:colOff>266700</xdr:colOff>
      <xdr:row>18</xdr:row>
      <xdr:rowOff>28575</xdr:rowOff>
    </xdr:to>
    <xdr:pic>
      <xdr:nvPicPr>
        <xdr:cNvPr id="7" name="Picture 12" descr="unnamed.png"/>
        <xdr:cNvPicPr>
          <a:picLocks noChangeAspect="1"/>
        </xdr:cNvPicPr>
      </xdr:nvPicPr>
      <xdr:blipFill>
        <a:blip xmlns:r="http://schemas.openxmlformats.org/officeDocument/2006/relationships" r:embed="rId1" cstate="print"/>
        <a:srcRect/>
        <a:stretch>
          <a:fillRect/>
        </a:stretch>
      </xdr:blipFill>
      <xdr:spPr bwMode="auto">
        <a:xfrm>
          <a:off x="13077825" y="14982825"/>
          <a:ext cx="1238250" cy="609600"/>
        </a:xfrm>
        <a:prstGeom prst="rect">
          <a:avLst/>
        </a:prstGeom>
        <a:noFill/>
        <a:ln w="9525">
          <a:noFill/>
          <a:miter lim="800000"/>
          <a:headEnd/>
          <a:tailEnd/>
        </a:ln>
      </xdr:spPr>
    </xdr:pic>
    <xdr:clientData/>
  </xdr:twoCellAnchor>
  <xdr:twoCellAnchor editAs="oneCell">
    <xdr:from>
      <xdr:col>36</xdr:col>
      <xdr:colOff>285750</xdr:colOff>
      <xdr:row>21</xdr:row>
      <xdr:rowOff>47625</xdr:rowOff>
    </xdr:from>
    <xdr:to>
      <xdr:col>40</xdr:col>
      <xdr:colOff>266700</xdr:colOff>
      <xdr:row>22</xdr:row>
      <xdr:rowOff>28575</xdr:rowOff>
    </xdr:to>
    <xdr:pic>
      <xdr:nvPicPr>
        <xdr:cNvPr id="8" name="Picture 15" descr="unnamed.png"/>
        <xdr:cNvPicPr>
          <a:picLocks noChangeAspect="1"/>
        </xdr:cNvPicPr>
      </xdr:nvPicPr>
      <xdr:blipFill>
        <a:blip xmlns:r="http://schemas.openxmlformats.org/officeDocument/2006/relationships" r:embed="rId1" cstate="print"/>
        <a:srcRect/>
        <a:stretch>
          <a:fillRect/>
        </a:stretch>
      </xdr:blipFill>
      <xdr:spPr bwMode="auto">
        <a:xfrm>
          <a:off x="16221075" y="20754975"/>
          <a:ext cx="1238250" cy="609600"/>
        </a:xfrm>
        <a:prstGeom prst="rect">
          <a:avLst/>
        </a:prstGeom>
        <a:noFill/>
        <a:ln w="9525">
          <a:noFill/>
          <a:miter lim="800000"/>
          <a:headEnd/>
          <a:tailEnd/>
        </a:ln>
      </xdr:spPr>
    </xdr:pic>
    <xdr:clientData/>
  </xdr:twoCellAnchor>
  <xdr:twoCellAnchor editAs="oneCell">
    <xdr:from>
      <xdr:col>26</xdr:col>
      <xdr:colOff>285750</xdr:colOff>
      <xdr:row>20</xdr:row>
      <xdr:rowOff>47625</xdr:rowOff>
    </xdr:from>
    <xdr:to>
      <xdr:col>30</xdr:col>
      <xdr:colOff>266700</xdr:colOff>
      <xdr:row>21</xdr:row>
      <xdr:rowOff>28575</xdr:rowOff>
    </xdr:to>
    <xdr:pic>
      <xdr:nvPicPr>
        <xdr:cNvPr id="9" name="Picture 16" descr="unnamed.png"/>
        <xdr:cNvPicPr>
          <a:picLocks noChangeAspect="1"/>
        </xdr:cNvPicPr>
      </xdr:nvPicPr>
      <xdr:blipFill>
        <a:blip xmlns:r="http://schemas.openxmlformats.org/officeDocument/2006/relationships" r:embed="rId1" cstate="print"/>
        <a:srcRect/>
        <a:stretch>
          <a:fillRect/>
        </a:stretch>
      </xdr:blipFill>
      <xdr:spPr bwMode="auto">
        <a:xfrm>
          <a:off x="13077825" y="20126325"/>
          <a:ext cx="1238250" cy="609600"/>
        </a:xfrm>
        <a:prstGeom prst="rect">
          <a:avLst/>
        </a:prstGeom>
        <a:noFill/>
        <a:ln w="9525">
          <a:noFill/>
          <a:miter lim="800000"/>
          <a:headEnd/>
          <a:tailEnd/>
        </a:ln>
      </xdr:spPr>
    </xdr:pic>
    <xdr:clientData/>
  </xdr:twoCellAnchor>
  <xdr:twoCellAnchor editAs="oneCell">
    <xdr:from>
      <xdr:col>16</xdr:col>
      <xdr:colOff>285750</xdr:colOff>
      <xdr:row>19</xdr:row>
      <xdr:rowOff>47625</xdr:rowOff>
    </xdr:from>
    <xdr:to>
      <xdr:col>20</xdr:col>
      <xdr:colOff>266700</xdr:colOff>
      <xdr:row>20</xdr:row>
      <xdr:rowOff>28575</xdr:rowOff>
    </xdr:to>
    <xdr:pic>
      <xdr:nvPicPr>
        <xdr:cNvPr id="10" name="Picture 17" descr="unnamed.png"/>
        <xdr:cNvPicPr>
          <a:picLocks noChangeAspect="1"/>
        </xdr:cNvPicPr>
      </xdr:nvPicPr>
      <xdr:blipFill>
        <a:blip xmlns:r="http://schemas.openxmlformats.org/officeDocument/2006/relationships" r:embed="rId1" cstate="print"/>
        <a:srcRect/>
        <a:stretch>
          <a:fillRect/>
        </a:stretch>
      </xdr:blipFill>
      <xdr:spPr bwMode="auto">
        <a:xfrm>
          <a:off x="9934575" y="19497675"/>
          <a:ext cx="1238250" cy="609600"/>
        </a:xfrm>
        <a:prstGeom prst="rect">
          <a:avLst/>
        </a:prstGeom>
        <a:noFill/>
        <a:ln w="9525">
          <a:noFill/>
          <a:miter lim="800000"/>
          <a:headEnd/>
          <a:tailEnd/>
        </a:ln>
      </xdr:spPr>
    </xdr:pic>
    <xdr:clientData/>
  </xdr:twoCellAnchor>
  <xdr:twoCellAnchor editAs="oneCell">
    <xdr:from>
      <xdr:col>6</xdr:col>
      <xdr:colOff>285750</xdr:colOff>
      <xdr:row>18</xdr:row>
      <xdr:rowOff>47625</xdr:rowOff>
    </xdr:from>
    <xdr:to>
      <xdr:col>10</xdr:col>
      <xdr:colOff>266700</xdr:colOff>
      <xdr:row>19</xdr:row>
      <xdr:rowOff>28575</xdr:rowOff>
    </xdr:to>
    <xdr:pic>
      <xdr:nvPicPr>
        <xdr:cNvPr id="11" name="Picture 18" descr="unnamed.png"/>
        <xdr:cNvPicPr>
          <a:picLocks noChangeAspect="1"/>
        </xdr:cNvPicPr>
      </xdr:nvPicPr>
      <xdr:blipFill>
        <a:blip xmlns:r="http://schemas.openxmlformats.org/officeDocument/2006/relationships" r:embed="rId1" cstate="print"/>
        <a:srcRect/>
        <a:stretch>
          <a:fillRect/>
        </a:stretch>
      </xdr:blipFill>
      <xdr:spPr bwMode="auto">
        <a:xfrm>
          <a:off x="6791325" y="18869025"/>
          <a:ext cx="1238250" cy="609600"/>
        </a:xfrm>
        <a:prstGeom prst="rect">
          <a:avLst/>
        </a:prstGeom>
        <a:noFill/>
        <a:ln w="9525">
          <a:noFill/>
          <a:miter lim="800000"/>
          <a:headEnd/>
          <a:tailEnd/>
        </a:ln>
      </xdr:spPr>
    </xdr:pic>
    <xdr:clientData/>
  </xdr:twoCellAnchor>
  <xdr:twoCellAnchor editAs="oneCell">
    <xdr:from>
      <xdr:col>36</xdr:col>
      <xdr:colOff>285750</xdr:colOff>
      <xdr:row>25</xdr:row>
      <xdr:rowOff>47625</xdr:rowOff>
    </xdr:from>
    <xdr:to>
      <xdr:col>40</xdr:col>
      <xdr:colOff>266700</xdr:colOff>
      <xdr:row>26</xdr:row>
      <xdr:rowOff>28575</xdr:rowOff>
    </xdr:to>
    <xdr:pic>
      <xdr:nvPicPr>
        <xdr:cNvPr id="12" name="Picture 19" descr="unnamed.png"/>
        <xdr:cNvPicPr>
          <a:picLocks noChangeAspect="1"/>
        </xdr:cNvPicPr>
      </xdr:nvPicPr>
      <xdr:blipFill>
        <a:blip xmlns:r="http://schemas.openxmlformats.org/officeDocument/2006/relationships" r:embed="rId1" cstate="print"/>
        <a:srcRect/>
        <a:stretch>
          <a:fillRect/>
        </a:stretch>
      </xdr:blipFill>
      <xdr:spPr bwMode="auto">
        <a:xfrm>
          <a:off x="16221075" y="25898475"/>
          <a:ext cx="1238250" cy="609600"/>
        </a:xfrm>
        <a:prstGeom prst="rect">
          <a:avLst/>
        </a:prstGeom>
        <a:noFill/>
        <a:ln w="9525">
          <a:noFill/>
          <a:miter lim="800000"/>
          <a:headEnd/>
          <a:tailEnd/>
        </a:ln>
      </xdr:spPr>
    </xdr:pic>
    <xdr:clientData/>
  </xdr:twoCellAnchor>
  <xdr:twoCellAnchor editAs="oneCell">
    <xdr:from>
      <xdr:col>26</xdr:col>
      <xdr:colOff>285750</xdr:colOff>
      <xdr:row>24</xdr:row>
      <xdr:rowOff>47625</xdr:rowOff>
    </xdr:from>
    <xdr:to>
      <xdr:col>30</xdr:col>
      <xdr:colOff>266700</xdr:colOff>
      <xdr:row>25</xdr:row>
      <xdr:rowOff>28575</xdr:rowOff>
    </xdr:to>
    <xdr:pic>
      <xdr:nvPicPr>
        <xdr:cNvPr id="13" name="Picture 20" descr="unnamed.png"/>
        <xdr:cNvPicPr>
          <a:picLocks noChangeAspect="1"/>
        </xdr:cNvPicPr>
      </xdr:nvPicPr>
      <xdr:blipFill>
        <a:blip xmlns:r="http://schemas.openxmlformats.org/officeDocument/2006/relationships" r:embed="rId1" cstate="print"/>
        <a:srcRect/>
        <a:stretch>
          <a:fillRect/>
        </a:stretch>
      </xdr:blipFill>
      <xdr:spPr bwMode="auto">
        <a:xfrm>
          <a:off x="13077825" y="25269825"/>
          <a:ext cx="1238250" cy="609600"/>
        </a:xfrm>
        <a:prstGeom prst="rect">
          <a:avLst/>
        </a:prstGeom>
        <a:noFill/>
        <a:ln w="9525">
          <a:noFill/>
          <a:miter lim="800000"/>
          <a:headEnd/>
          <a:tailEnd/>
        </a:ln>
      </xdr:spPr>
    </xdr:pic>
    <xdr:clientData/>
  </xdr:twoCellAnchor>
  <xdr:twoCellAnchor editAs="oneCell">
    <xdr:from>
      <xdr:col>16</xdr:col>
      <xdr:colOff>285750</xdr:colOff>
      <xdr:row>23</xdr:row>
      <xdr:rowOff>47625</xdr:rowOff>
    </xdr:from>
    <xdr:to>
      <xdr:col>20</xdr:col>
      <xdr:colOff>266700</xdr:colOff>
      <xdr:row>24</xdr:row>
      <xdr:rowOff>28575</xdr:rowOff>
    </xdr:to>
    <xdr:pic>
      <xdr:nvPicPr>
        <xdr:cNvPr id="14" name="Picture 21" descr="unnamed.png"/>
        <xdr:cNvPicPr>
          <a:picLocks noChangeAspect="1"/>
        </xdr:cNvPicPr>
      </xdr:nvPicPr>
      <xdr:blipFill>
        <a:blip xmlns:r="http://schemas.openxmlformats.org/officeDocument/2006/relationships" r:embed="rId1" cstate="print"/>
        <a:srcRect/>
        <a:stretch>
          <a:fillRect/>
        </a:stretch>
      </xdr:blipFill>
      <xdr:spPr bwMode="auto">
        <a:xfrm>
          <a:off x="9934575" y="24641175"/>
          <a:ext cx="1238250" cy="609600"/>
        </a:xfrm>
        <a:prstGeom prst="rect">
          <a:avLst/>
        </a:prstGeom>
        <a:noFill/>
        <a:ln w="9525">
          <a:noFill/>
          <a:miter lim="800000"/>
          <a:headEnd/>
          <a:tailEnd/>
        </a:ln>
      </xdr:spPr>
    </xdr:pic>
    <xdr:clientData/>
  </xdr:twoCellAnchor>
  <xdr:twoCellAnchor editAs="oneCell">
    <xdr:from>
      <xdr:col>6</xdr:col>
      <xdr:colOff>285750</xdr:colOff>
      <xdr:row>22</xdr:row>
      <xdr:rowOff>47625</xdr:rowOff>
    </xdr:from>
    <xdr:to>
      <xdr:col>10</xdr:col>
      <xdr:colOff>266700</xdr:colOff>
      <xdr:row>23</xdr:row>
      <xdr:rowOff>28575</xdr:rowOff>
    </xdr:to>
    <xdr:pic>
      <xdr:nvPicPr>
        <xdr:cNvPr id="15" name="Picture 22" descr="unnamed.png"/>
        <xdr:cNvPicPr>
          <a:picLocks noChangeAspect="1"/>
        </xdr:cNvPicPr>
      </xdr:nvPicPr>
      <xdr:blipFill>
        <a:blip xmlns:r="http://schemas.openxmlformats.org/officeDocument/2006/relationships" r:embed="rId1" cstate="print"/>
        <a:srcRect/>
        <a:stretch>
          <a:fillRect/>
        </a:stretch>
      </xdr:blipFill>
      <xdr:spPr bwMode="auto">
        <a:xfrm>
          <a:off x="6791325" y="24012525"/>
          <a:ext cx="1238250" cy="609600"/>
        </a:xfrm>
        <a:prstGeom prst="rect">
          <a:avLst/>
        </a:prstGeom>
        <a:noFill/>
        <a:ln w="9525">
          <a:noFill/>
          <a:miter lim="800000"/>
          <a:headEnd/>
          <a:tailEnd/>
        </a:ln>
      </xdr:spPr>
    </xdr:pic>
    <xdr:clientData/>
  </xdr:twoCellAnchor>
  <xdr:twoCellAnchor editAs="oneCell">
    <xdr:from>
      <xdr:col>7</xdr:col>
      <xdr:colOff>23813</xdr:colOff>
      <xdr:row>12</xdr:row>
      <xdr:rowOff>0</xdr:rowOff>
    </xdr:from>
    <xdr:to>
      <xdr:col>11</xdr:col>
      <xdr:colOff>4763</xdr:colOff>
      <xdr:row>12</xdr:row>
      <xdr:rowOff>604837</xdr:rowOff>
    </xdr:to>
    <xdr:pic>
      <xdr:nvPicPr>
        <xdr:cNvPr id="20" name="Picture 28" descr="unnamed.png"/>
        <xdr:cNvPicPr>
          <a:picLocks noChangeAspect="1"/>
        </xdr:cNvPicPr>
      </xdr:nvPicPr>
      <xdr:blipFill>
        <a:blip xmlns:r="http://schemas.openxmlformats.org/officeDocument/2006/relationships" r:embed="rId2" cstate="print"/>
        <a:srcRect/>
        <a:stretch>
          <a:fillRect/>
        </a:stretch>
      </xdr:blipFill>
      <xdr:spPr bwMode="auto">
        <a:xfrm>
          <a:off x="6843713" y="3667125"/>
          <a:ext cx="1238250" cy="604837"/>
        </a:xfrm>
        <a:prstGeom prst="rect">
          <a:avLst/>
        </a:prstGeom>
        <a:noFill/>
        <a:ln w="9525">
          <a:noFill/>
          <a:miter lim="800000"/>
          <a:headEnd/>
          <a:tailEnd/>
        </a:ln>
      </xdr:spPr>
    </xdr:pic>
    <xdr:clientData/>
  </xdr:twoCellAnchor>
  <xdr:twoCellAnchor editAs="oneCell">
    <xdr:from>
      <xdr:col>7</xdr:col>
      <xdr:colOff>1</xdr:colOff>
      <xdr:row>12</xdr:row>
      <xdr:rowOff>47626</xdr:rowOff>
    </xdr:from>
    <xdr:to>
      <xdr:col>10</xdr:col>
      <xdr:colOff>290513</xdr:colOff>
      <xdr:row>13</xdr:row>
      <xdr:rowOff>33338</xdr:rowOff>
    </xdr:to>
    <xdr:pic>
      <xdr:nvPicPr>
        <xdr:cNvPr id="21" name="Picture 29" descr="unnamed.png"/>
        <xdr:cNvPicPr>
          <a:picLocks noChangeAspect="1"/>
        </xdr:cNvPicPr>
      </xdr:nvPicPr>
      <xdr:blipFill>
        <a:blip xmlns:r="http://schemas.openxmlformats.org/officeDocument/2006/relationships" r:embed="rId2" cstate="print"/>
        <a:srcRect/>
        <a:stretch>
          <a:fillRect/>
        </a:stretch>
      </xdr:blipFill>
      <xdr:spPr bwMode="auto">
        <a:xfrm>
          <a:off x="6819901" y="8582026"/>
          <a:ext cx="1233487" cy="614362"/>
        </a:xfrm>
        <a:prstGeom prst="rect">
          <a:avLst/>
        </a:prstGeom>
        <a:noFill/>
        <a:ln w="9525">
          <a:noFill/>
          <a:miter lim="800000"/>
          <a:headEnd/>
          <a:tailEnd/>
        </a:ln>
      </xdr:spPr>
    </xdr:pic>
    <xdr:clientData/>
  </xdr:twoCellAnchor>
  <xdr:twoCellAnchor editAs="oneCell">
    <xdr:from>
      <xdr:col>6</xdr:col>
      <xdr:colOff>261937</xdr:colOff>
      <xdr:row>15</xdr:row>
      <xdr:rowOff>47625</xdr:rowOff>
    </xdr:from>
    <xdr:to>
      <xdr:col>10</xdr:col>
      <xdr:colOff>242887</xdr:colOff>
      <xdr:row>16</xdr:row>
      <xdr:rowOff>33337</xdr:rowOff>
    </xdr:to>
    <xdr:pic>
      <xdr:nvPicPr>
        <xdr:cNvPr id="22" name="Picture 30" descr="unnamed.png"/>
        <xdr:cNvPicPr>
          <a:picLocks noChangeAspect="1"/>
        </xdr:cNvPicPr>
      </xdr:nvPicPr>
      <xdr:blipFill>
        <a:blip xmlns:r="http://schemas.openxmlformats.org/officeDocument/2006/relationships" r:embed="rId2" cstate="print"/>
        <a:srcRect/>
        <a:stretch>
          <a:fillRect/>
        </a:stretch>
      </xdr:blipFill>
      <xdr:spPr bwMode="auto">
        <a:xfrm>
          <a:off x="6767512" y="13725525"/>
          <a:ext cx="1238250" cy="614362"/>
        </a:xfrm>
        <a:prstGeom prst="rect">
          <a:avLst/>
        </a:prstGeom>
        <a:noFill/>
        <a:ln w="9525">
          <a:noFill/>
          <a:miter lim="800000"/>
          <a:headEnd/>
          <a:tailEnd/>
        </a:ln>
      </xdr:spPr>
    </xdr:pic>
    <xdr:clientData/>
  </xdr:twoCellAnchor>
  <xdr:twoCellAnchor editAs="oneCell">
    <xdr:from>
      <xdr:col>17</xdr:col>
      <xdr:colOff>95251</xdr:colOff>
      <xdr:row>10</xdr:row>
      <xdr:rowOff>47625</xdr:rowOff>
    </xdr:from>
    <xdr:to>
      <xdr:col>21</xdr:col>
      <xdr:colOff>76201</xdr:colOff>
      <xdr:row>11</xdr:row>
      <xdr:rowOff>33337</xdr:rowOff>
    </xdr:to>
    <xdr:pic>
      <xdr:nvPicPr>
        <xdr:cNvPr id="23" name="Picture 32" descr="unnamed.png"/>
        <xdr:cNvPicPr>
          <a:picLocks noChangeAspect="1"/>
        </xdr:cNvPicPr>
      </xdr:nvPicPr>
      <xdr:blipFill>
        <a:blip xmlns:r="http://schemas.openxmlformats.org/officeDocument/2006/relationships" r:embed="rId2" cstate="print"/>
        <a:srcRect/>
        <a:stretch>
          <a:fillRect/>
        </a:stretch>
      </xdr:blipFill>
      <xdr:spPr bwMode="auto">
        <a:xfrm>
          <a:off x="10058401" y="4343400"/>
          <a:ext cx="1238250" cy="614362"/>
        </a:xfrm>
        <a:prstGeom prst="rect">
          <a:avLst/>
        </a:prstGeom>
        <a:noFill/>
        <a:ln w="9525">
          <a:noFill/>
          <a:miter lim="800000"/>
          <a:headEnd/>
          <a:tailEnd/>
        </a:ln>
      </xdr:spPr>
    </xdr:pic>
    <xdr:clientData/>
  </xdr:twoCellAnchor>
  <xdr:twoCellAnchor editAs="oneCell">
    <xdr:from>
      <xdr:col>16</xdr:col>
      <xdr:colOff>261937</xdr:colOff>
      <xdr:row>13</xdr:row>
      <xdr:rowOff>47625</xdr:rowOff>
    </xdr:from>
    <xdr:to>
      <xdr:col>20</xdr:col>
      <xdr:colOff>242887</xdr:colOff>
      <xdr:row>14</xdr:row>
      <xdr:rowOff>33337</xdr:rowOff>
    </xdr:to>
    <xdr:pic>
      <xdr:nvPicPr>
        <xdr:cNvPr id="24" name="Picture 33" descr="unnamed.png"/>
        <xdr:cNvPicPr>
          <a:picLocks noChangeAspect="1"/>
        </xdr:cNvPicPr>
      </xdr:nvPicPr>
      <xdr:blipFill>
        <a:blip xmlns:r="http://schemas.openxmlformats.org/officeDocument/2006/relationships" r:embed="rId2" cstate="print"/>
        <a:srcRect/>
        <a:stretch>
          <a:fillRect/>
        </a:stretch>
      </xdr:blipFill>
      <xdr:spPr bwMode="auto">
        <a:xfrm>
          <a:off x="9910762" y="9210675"/>
          <a:ext cx="1238250" cy="614362"/>
        </a:xfrm>
        <a:prstGeom prst="rect">
          <a:avLst/>
        </a:prstGeom>
        <a:noFill/>
        <a:ln w="9525">
          <a:noFill/>
          <a:miter lim="800000"/>
          <a:headEnd/>
          <a:tailEnd/>
        </a:ln>
      </xdr:spPr>
    </xdr:pic>
    <xdr:clientData/>
  </xdr:twoCellAnchor>
  <xdr:twoCellAnchor editAs="oneCell">
    <xdr:from>
      <xdr:col>17</xdr:col>
      <xdr:colOff>47626</xdr:colOff>
      <xdr:row>16</xdr:row>
      <xdr:rowOff>47625</xdr:rowOff>
    </xdr:from>
    <xdr:to>
      <xdr:col>21</xdr:col>
      <xdr:colOff>28576</xdr:colOff>
      <xdr:row>17</xdr:row>
      <xdr:rowOff>33337</xdr:rowOff>
    </xdr:to>
    <xdr:pic>
      <xdr:nvPicPr>
        <xdr:cNvPr id="25" name="Picture 34" descr="unnamed.png"/>
        <xdr:cNvPicPr>
          <a:picLocks noChangeAspect="1"/>
        </xdr:cNvPicPr>
      </xdr:nvPicPr>
      <xdr:blipFill>
        <a:blip xmlns:r="http://schemas.openxmlformats.org/officeDocument/2006/relationships" r:embed="rId2" cstate="print"/>
        <a:srcRect/>
        <a:stretch>
          <a:fillRect/>
        </a:stretch>
      </xdr:blipFill>
      <xdr:spPr bwMode="auto">
        <a:xfrm>
          <a:off x="10010776" y="14354175"/>
          <a:ext cx="1238250" cy="614362"/>
        </a:xfrm>
        <a:prstGeom prst="rect">
          <a:avLst/>
        </a:prstGeom>
        <a:noFill/>
        <a:ln w="9525">
          <a:noFill/>
          <a:miter lim="800000"/>
          <a:headEnd/>
          <a:tailEnd/>
        </a:ln>
      </xdr:spPr>
    </xdr:pic>
    <xdr:clientData/>
  </xdr:twoCellAnchor>
  <xdr:twoCellAnchor editAs="oneCell">
    <xdr:from>
      <xdr:col>34</xdr:col>
      <xdr:colOff>19050</xdr:colOff>
      <xdr:row>0</xdr:row>
      <xdr:rowOff>0</xdr:rowOff>
    </xdr:from>
    <xdr:to>
      <xdr:col>86</xdr:col>
      <xdr:colOff>714375</xdr:colOff>
      <xdr:row>6</xdr:row>
      <xdr:rowOff>352425</xdr:rowOff>
    </xdr:to>
    <xdr:pic>
      <xdr:nvPicPr>
        <xdr:cNvPr id="26" name="Picture 34" descr="RBC 2016.jpg"/>
        <xdr:cNvPicPr>
          <a:picLocks noChangeAspect="1"/>
        </xdr:cNvPicPr>
      </xdr:nvPicPr>
      <xdr:blipFill>
        <a:blip xmlns:r="http://schemas.openxmlformats.org/officeDocument/2006/relationships" r:embed="rId3" cstate="print"/>
        <a:srcRect/>
        <a:stretch>
          <a:fillRect/>
        </a:stretch>
      </xdr:blipFill>
      <xdr:spPr bwMode="auto">
        <a:xfrm>
          <a:off x="15325725" y="0"/>
          <a:ext cx="9258300" cy="200025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37</xdr:col>
      <xdr:colOff>285750</xdr:colOff>
      <xdr:row>12</xdr:row>
      <xdr:rowOff>0</xdr:rowOff>
    </xdr:from>
    <xdr:to>
      <xdr:col>40</xdr:col>
      <xdr:colOff>85725</xdr:colOff>
      <xdr:row>13</xdr:row>
      <xdr:rowOff>0</xdr:rowOff>
    </xdr:to>
    <xdr:pic>
      <xdr:nvPicPr>
        <xdr:cNvPr id="2" name="Picture 2" descr="RBC222.jpg"/>
        <xdr:cNvPicPr>
          <a:picLocks noChangeAspect="1"/>
        </xdr:cNvPicPr>
      </xdr:nvPicPr>
      <xdr:blipFill>
        <a:blip xmlns:r="http://schemas.openxmlformats.org/officeDocument/2006/relationships" r:embed="rId1" cstate="print"/>
        <a:srcRect/>
        <a:stretch>
          <a:fillRect/>
        </a:stretch>
      </xdr:blipFill>
      <xdr:spPr bwMode="auto">
        <a:xfrm>
          <a:off x="16535400" y="5772150"/>
          <a:ext cx="742950" cy="628650"/>
        </a:xfrm>
        <a:prstGeom prst="rect">
          <a:avLst/>
        </a:prstGeom>
        <a:noFill/>
        <a:ln w="9525">
          <a:noFill/>
          <a:miter lim="800000"/>
          <a:headEnd/>
          <a:tailEnd/>
        </a:ln>
      </xdr:spPr>
    </xdr:pic>
    <xdr:clientData/>
  </xdr:twoCellAnchor>
  <xdr:twoCellAnchor editAs="oneCell">
    <xdr:from>
      <xdr:col>27</xdr:col>
      <xdr:colOff>285750</xdr:colOff>
      <xdr:row>11</xdr:row>
      <xdr:rowOff>0</xdr:rowOff>
    </xdr:from>
    <xdr:to>
      <xdr:col>30</xdr:col>
      <xdr:colOff>85725</xdr:colOff>
      <xdr:row>12</xdr:row>
      <xdr:rowOff>0</xdr:rowOff>
    </xdr:to>
    <xdr:pic>
      <xdr:nvPicPr>
        <xdr:cNvPr id="3" name="Picture 3" descr="RBC222.jpg"/>
        <xdr:cNvPicPr>
          <a:picLocks noChangeAspect="1"/>
        </xdr:cNvPicPr>
      </xdr:nvPicPr>
      <xdr:blipFill>
        <a:blip xmlns:r="http://schemas.openxmlformats.org/officeDocument/2006/relationships" r:embed="rId1" cstate="print"/>
        <a:srcRect/>
        <a:stretch>
          <a:fillRect/>
        </a:stretch>
      </xdr:blipFill>
      <xdr:spPr bwMode="auto">
        <a:xfrm>
          <a:off x="13392150" y="5143500"/>
          <a:ext cx="742950" cy="628650"/>
        </a:xfrm>
        <a:prstGeom prst="rect">
          <a:avLst/>
        </a:prstGeom>
        <a:noFill/>
        <a:ln w="9525">
          <a:noFill/>
          <a:miter lim="800000"/>
          <a:headEnd/>
          <a:tailEnd/>
        </a:ln>
      </xdr:spPr>
    </xdr:pic>
    <xdr:clientData/>
  </xdr:twoCellAnchor>
  <xdr:twoCellAnchor editAs="oneCell">
    <xdr:from>
      <xdr:col>37</xdr:col>
      <xdr:colOff>285750</xdr:colOff>
      <xdr:row>15</xdr:row>
      <xdr:rowOff>0</xdr:rowOff>
    </xdr:from>
    <xdr:to>
      <xdr:col>40</xdr:col>
      <xdr:colOff>85725</xdr:colOff>
      <xdr:row>16</xdr:row>
      <xdr:rowOff>0</xdr:rowOff>
    </xdr:to>
    <xdr:pic>
      <xdr:nvPicPr>
        <xdr:cNvPr id="4" name="Picture 6" descr="RBC222.jpg"/>
        <xdr:cNvPicPr>
          <a:picLocks noChangeAspect="1"/>
        </xdr:cNvPicPr>
      </xdr:nvPicPr>
      <xdr:blipFill>
        <a:blip xmlns:r="http://schemas.openxmlformats.org/officeDocument/2006/relationships" r:embed="rId1" cstate="print"/>
        <a:srcRect/>
        <a:stretch>
          <a:fillRect/>
        </a:stretch>
      </xdr:blipFill>
      <xdr:spPr bwMode="auto">
        <a:xfrm>
          <a:off x="16535400" y="10639425"/>
          <a:ext cx="742950" cy="628650"/>
        </a:xfrm>
        <a:prstGeom prst="rect">
          <a:avLst/>
        </a:prstGeom>
        <a:noFill/>
        <a:ln w="9525">
          <a:noFill/>
          <a:miter lim="800000"/>
          <a:headEnd/>
          <a:tailEnd/>
        </a:ln>
      </xdr:spPr>
    </xdr:pic>
    <xdr:clientData/>
  </xdr:twoCellAnchor>
  <xdr:twoCellAnchor editAs="oneCell">
    <xdr:from>
      <xdr:col>27</xdr:col>
      <xdr:colOff>285750</xdr:colOff>
      <xdr:row>14</xdr:row>
      <xdr:rowOff>0</xdr:rowOff>
    </xdr:from>
    <xdr:to>
      <xdr:col>30</xdr:col>
      <xdr:colOff>85725</xdr:colOff>
      <xdr:row>15</xdr:row>
      <xdr:rowOff>0</xdr:rowOff>
    </xdr:to>
    <xdr:pic>
      <xdr:nvPicPr>
        <xdr:cNvPr id="5" name="Picture 7" descr="RBC222.jpg"/>
        <xdr:cNvPicPr>
          <a:picLocks noChangeAspect="1"/>
        </xdr:cNvPicPr>
      </xdr:nvPicPr>
      <xdr:blipFill>
        <a:blip xmlns:r="http://schemas.openxmlformats.org/officeDocument/2006/relationships" r:embed="rId1" cstate="print"/>
        <a:srcRect/>
        <a:stretch>
          <a:fillRect/>
        </a:stretch>
      </xdr:blipFill>
      <xdr:spPr bwMode="auto">
        <a:xfrm>
          <a:off x="13392150" y="10010775"/>
          <a:ext cx="742950" cy="628650"/>
        </a:xfrm>
        <a:prstGeom prst="rect">
          <a:avLst/>
        </a:prstGeom>
        <a:noFill/>
        <a:ln w="9525">
          <a:noFill/>
          <a:miter lim="800000"/>
          <a:headEnd/>
          <a:tailEnd/>
        </a:ln>
      </xdr:spPr>
    </xdr:pic>
    <xdr:clientData/>
  </xdr:twoCellAnchor>
  <xdr:twoCellAnchor editAs="oneCell">
    <xdr:from>
      <xdr:col>37</xdr:col>
      <xdr:colOff>285750</xdr:colOff>
      <xdr:row>19</xdr:row>
      <xdr:rowOff>0</xdr:rowOff>
    </xdr:from>
    <xdr:to>
      <xdr:col>40</xdr:col>
      <xdr:colOff>85725</xdr:colOff>
      <xdr:row>20</xdr:row>
      <xdr:rowOff>0</xdr:rowOff>
    </xdr:to>
    <xdr:pic>
      <xdr:nvPicPr>
        <xdr:cNvPr id="6" name="Picture 10" descr="RBC222.jpg"/>
        <xdr:cNvPicPr>
          <a:picLocks noChangeAspect="1"/>
        </xdr:cNvPicPr>
      </xdr:nvPicPr>
      <xdr:blipFill>
        <a:blip xmlns:r="http://schemas.openxmlformats.org/officeDocument/2006/relationships" r:embed="rId1" cstate="print"/>
        <a:srcRect/>
        <a:stretch>
          <a:fillRect/>
        </a:stretch>
      </xdr:blipFill>
      <xdr:spPr bwMode="auto">
        <a:xfrm>
          <a:off x="16535400" y="15782925"/>
          <a:ext cx="742950" cy="628650"/>
        </a:xfrm>
        <a:prstGeom prst="rect">
          <a:avLst/>
        </a:prstGeom>
        <a:noFill/>
        <a:ln w="9525">
          <a:noFill/>
          <a:miter lim="800000"/>
          <a:headEnd/>
          <a:tailEnd/>
        </a:ln>
      </xdr:spPr>
    </xdr:pic>
    <xdr:clientData/>
  </xdr:twoCellAnchor>
  <xdr:twoCellAnchor editAs="oneCell">
    <xdr:from>
      <xdr:col>27</xdr:col>
      <xdr:colOff>285750</xdr:colOff>
      <xdr:row>18</xdr:row>
      <xdr:rowOff>0</xdr:rowOff>
    </xdr:from>
    <xdr:to>
      <xdr:col>30</xdr:col>
      <xdr:colOff>85725</xdr:colOff>
      <xdr:row>19</xdr:row>
      <xdr:rowOff>0</xdr:rowOff>
    </xdr:to>
    <xdr:pic>
      <xdr:nvPicPr>
        <xdr:cNvPr id="7" name="Picture 11" descr="RBC222.jpg"/>
        <xdr:cNvPicPr>
          <a:picLocks noChangeAspect="1"/>
        </xdr:cNvPicPr>
      </xdr:nvPicPr>
      <xdr:blipFill>
        <a:blip xmlns:r="http://schemas.openxmlformats.org/officeDocument/2006/relationships" r:embed="rId1" cstate="print"/>
        <a:srcRect/>
        <a:stretch>
          <a:fillRect/>
        </a:stretch>
      </xdr:blipFill>
      <xdr:spPr bwMode="auto">
        <a:xfrm>
          <a:off x="13392150" y="15154275"/>
          <a:ext cx="742950" cy="628650"/>
        </a:xfrm>
        <a:prstGeom prst="rect">
          <a:avLst/>
        </a:prstGeom>
        <a:noFill/>
        <a:ln w="9525">
          <a:noFill/>
          <a:miter lim="800000"/>
          <a:headEnd/>
          <a:tailEnd/>
        </a:ln>
      </xdr:spPr>
    </xdr:pic>
    <xdr:clientData/>
  </xdr:twoCellAnchor>
  <xdr:twoCellAnchor editAs="oneCell">
    <xdr:from>
      <xdr:col>7</xdr:col>
      <xdr:colOff>261937</xdr:colOff>
      <xdr:row>8</xdr:row>
      <xdr:rowOff>1452562</xdr:rowOff>
    </xdr:from>
    <xdr:to>
      <xdr:col>10</xdr:col>
      <xdr:colOff>61912</xdr:colOff>
      <xdr:row>9</xdr:row>
      <xdr:rowOff>590550</xdr:rowOff>
    </xdr:to>
    <xdr:pic>
      <xdr:nvPicPr>
        <xdr:cNvPr id="8" name="Picture 26" descr="RBC222.jpg"/>
        <xdr:cNvPicPr>
          <a:picLocks noChangeAspect="1"/>
        </xdr:cNvPicPr>
      </xdr:nvPicPr>
      <xdr:blipFill>
        <a:blip xmlns:r="http://schemas.openxmlformats.org/officeDocument/2006/relationships" r:embed="rId1" cstate="print"/>
        <a:srcRect/>
        <a:stretch>
          <a:fillRect/>
        </a:stretch>
      </xdr:blipFill>
      <xdr:spPr bwMode="auto">
        <a:xfrm>
          <a:off x="7081837" y="3871912"/>
          <a:ext cx="742950" cy="604838"/>
        </a:xfrm>
        <a:prstGeom prst="rect">
          <a:avLst/>
        </a:prstGeom>
        <a:noFill/>
        <a:ln w="9525">
          <a:noFill/>
          <a:miter lim="800000"/>
          <a:headEnd/>
          <a:tailEnd/>
        </a:ln>
      </xdr:spPr>
    </xdr:pic>
    <xdr:clientData/>
  </xdr:twoCellAnchor>
  <xdr:twoCellAnchor editAs="oneCell">
    <xdr:from>
      <xdr:col>17</xdr:col>
      <xdr:colOff>285750</xdr:colOff>
      <xdr:row>10</xdr:row>
      <xdr:rowOff>23812</xdr:rowOff>
    </xdr:from>
    <xdr:to>
      <xdr:col>20</xdr:col>
      <xdr:colOff>85725</xdr:colOff>
      <xdr:row>11</xdr:row>
      <xdr:rowOff>19050</xdr:rowOff>
    </xdr:to>
    <xdr:pic>
      <xdr:nvPicPr>
        <xdr:cNvPr id="9" name="Picture 30" descr="RBC222.jpg"/>
        <xdr:cNvPicPr>
          <a:picLocks noChangeAspect="1"/>
        </xdr:cNvPicPr>
      </xdr:nvPicPr>
      <xdr:blipFill>
        <a:blip xmlns:r="http://schemas.openxmlformats.org/officeDocument/2006/relationships" r:embed="rId1" cstate="print"/>
        <a:srcRect/>
        <a:stretch>
          <a:fillRect/>
        </a:stretch>
      </xdr:blipFill>
      <xdr:spPr bwMode="auto">
        <a:xfrm>
          <a:off x="10248900" y="4538662"/>
          <a:ext cx="742950" cy="623888"/>
        </a:xfrm>
        <a:prstGeom prst="rect">
          <a:avLst/>
        </a:prstGeom>
        <a:noFill/>
        <a:ln w="9525">
          <a:noFill/>
          <a:miter lim="800000"/>
          <a:headEnd/>
          <a:tailEnd/>
        </a:ln>
      </xdr:spPr>
    </xdr:pic>
    <xdr:clientData/>
  </xdr:twoCellAnchor>
  <xdr:twoCellAnchor editAs="oneCell">
    <xdr:from>
      <xdr:col>8</xdr:col>
      <xdr:colOff>23812</xdr:colOff>
      <xdr:row>15</xdr:row>
      <xdr:rowOff>0</xdr:rowOff>
    </xdr:from>
    <xdr:to>
      <xdr:col>10</xdr:col>
      <xdr:colOff>133350</xdr:colOff>
      <xdr:row>15</xdr:row>
      <xdr:rowOff>614363</xdr:rowOff>
    </xdr:to>
    <xdr:pic>
      <xdr:nvPicPr>
        <xdr:cNvPr id="10" name="Picture 31" descr="RBC222.jpg"/>
        <xdr:cNvPicPr>
          <a:picLocks noChangeAspect="1"/>
        </xdr:cNvPicPr>
      </xdr:nvPicPr>
      <xdr:blipFill>
        <a:blip xmlns:r="http://schemas.openxmlformats.org/officeDocument/2006/relationships" r:embed="rId1" cstate="print"/>
        <a:srcRect/>
        <a:stretch>
          <a:fillRect/>
        </a:stretch>
      </xdr:blipFill>
      <xdr:spPr bwMode="auto">
        <a:xfrm>
          <a:off x="7158037" y="8753475"/>
          <a:ext cx="738188" cy="614363"/>
        </a:xfrm>
        <a:prstGeom prst="rect">
          <a:avLst/>
        </a:prstGeom>
        <a:noFill/>
        <a:ln w="9525">
          <a:noFill/>
          <a:miter lim="800000"/>
          <a:headEnd/>
          <a:tailEnd/>
        </a:ln>
      </xdr:spPr>
    </xdr:pic>
    <xdr:clientData/>
  </xdr:twoCellAnchor>
  <xdr:twoCellAnchor editAs="oneCell">
    <xdr:from>
      <xdr:col>17</xdr:col>
      <xdr:colOff>238125</xdr:colOff>
      <xdr:row>11</xdr:row>
      <xdr:rowOff>0</xdr:rowOff>
    </xdr:from>
    <xdr:to>
      <xdr:col>20</xdr:col>
      <xdr:colOff>38100</xdr:colOff>
      <xdr:row>11</xdr:row>
      <xdr:rowOff>614363</xdr:rowOff>
    </xdr:to>
    <xdr:pic>
      <xdr:nvPicPr>
        <xdr:cNvPr id="11" name="Picture 32" descr="RBC222.jpg"/>
        <xdr:cNvPicPr>
          <a:picLocks noChangeAspect="1"/>
        </xdr:cNvPicPr>
      </xdr:nvPicPr>
      <xdr:blipFill>
        <a:blip xmlns:r="http://schemas.openxmlformats.org/officeDocument/2006/relationships" r:embed="rId1" cstate="print"/>
        <a:srcRect/>
        <a:stretch>
          <a:fillRect/>
        </a:stretch>
      </xdr:blipFill>
      <xdr:spPr bwMode="auto">
        <a:xfrm>
          <a:off x="10201275" y="9382125"/>
          <a:ext cx="742950" cy="614363"/>
        </a:xfrm>
        <a:prstGeom prst="rect">
          <a:avLst/>
        </a:prstGeom>
        <a:noFill/>
        <a:ln w="9525">
          <a:noFill/>
          <a:miter lim="800000"/>
          <a:headEnd/>
          <a:tailEnd/>
        </a:ln>
      </xdr:spPr>
    </xdr:pic>
    <xdr:clientData/>
  </xdr:twoCellAnchor>
  <xdr:twoCellAnchor editAs="oneCell">
    <xdr:from>
      <xdr:col>17</xdr:col>
      <xdr:colOff>142875</xdr:colOff>
      <xdr:row>17</xdr:row>
      <xdr:rowOff>23812</xdr:rowOff>
    </xdr:from>
    <xdr:to>
      <xdr:col>19</xdr:col>
      <xdr:colOff>252413</xdr:colOff>
      <xdr:row>18</xdr:row>
      <xdr:rowOff>19050</xdr:rowOff>
    </xdr:to>
    <xdr:pic>
      <xdr:nvPicPr>
        <xdr:cNvPr id="12" name="Picture 33" descr="RBC222.jpg"/>
        <xdr:cNvPicPr>
          <a:picLocks noChangeAspect="1"/>
        </xdr:cNvPicPr>
      </xdr:nvPicPr>
      <xdr:blipFill>
        <a:blip xmlns:r="http://schemas.openxmlformats.org/officeDocument/2006/relationships" r:embed="rId1" cstate="print"/>
        <a:srcRect/>
        <a:stretch>
          <a:fillRect/>
        </a:stretch>
      </xdr:blipFill>
      <xdr:spPr bwMode="auto">
        <a:xfrm>
          <a:off x="10106025" y="14549437"/>
          <a:ext cx="738188" cy="623888"/>
        </a:xfrm>
        <a:prstGeom prst="rect">
          <a:avLst/>
        </a:prstGeom>
        <a:noFill/>
        <a:ln w="9525">
          <a:noFill/>
          <a:miter lim="800000"/>
          <a:headEnd/>
          <a:tailEnd/>
        </a:ln>
      </xdr:spPr>
    </xdr:pic>
    <xdr:clientData/>
  </xdr:twoCellAnchor>
  <xdr:twoCellAnchor editAs="oneCell">
    <xdr:from>
      <xdr:col>8</xdr:col>
      <xdr:colOff>95249</xdr:colOff>
      <xdr:row>16</xdr:row>
      <xdr:rowOff>47625</xdr:rowOff>
    </xdr:from>
    <xdr:to>
      <xdr:col>10</xdr:col>
      <xdr:colOff>204787</xdr:colOff>
      <xdr:row>17</xdr:row>
      <xdr:rowOff>42863</xdr:rowOff>
    </xdr:to>
    <xdr:pic>
      <xdr:nvPicPr>
        <xdr:cNvPr id="13" name="Picture 34" descr="RBC222.jpg"/>
        <xdr:cNvPicPr>
          <a:picLocks noChangeAspect="1"/>
        </xdr:cNvPicPr>
      </xdr:nvPicPr>
      <xdr:blipFill>
        <a:blip xmlns:r="http://schemas.openxmlformats.org/officeDocument/2006/relationships" r:embed="rId1" cstate="print"/>
        <a:srcRect/>
        <a:stretch>
          <a:fillRect/>
        </a:stretch>
      </xdr:blipFill>
      <xdr:spPr bwMode="auto">
        <a:xfrm>
          <a:off x="7229474" y="13944600"/>
          <a:ext cx="738188" cy="623888"/>
        </a:xfrm>
        <a:prstGeom prst="rect">
          <a:avLst/>
        </a:prstGeom>
        <a:noFill/>
        <a:ln w="9525">
          <a:noFill/>
          <a:miter lim="800000"/>
          <a:headEnd/>
          <a:tailEnd/>
        </a:ln>
      </xdr:spPr>
    </xdr:pic>
    <xdr:clientData/>
  </xdr:twoCellAnchor>
  <xdr:twoCellAnchor editAs="oneCell">
    <xdr:from>
      <xdr:col>34</xdr:col>
      <xdr:colOff>95250</xdr:colOff>
      <xdr:row>1</xdr:row>
      <xdr:rowOff>66675</xdr:rowOff>
    </xdr:from>
    <xdr:to>
      <xdr:col>86</xdr:col>
      <xdr:colOff>781050</xdr:colOff>
      <xdr:row>7</xdr:row>
      <xdr:rowOff>0</xdr:rowOff>
    </xdr:to>
    <xdr:pic>
      <xdr:nvPicPr>
        <xdr:cNvPr id="14" name="Picture 34" descr="RBC 2016.jpg"/>
        <xdr:cNvPicPr>
          <a:picLocks noChangeAspect="1"/>
        </xdr:cNvPicPr>
      </xdr:nvPicPr>
      <xdr:blipFill>
        <a:blip xmlns:r="http://schemas.openxmlformats.org/officeDocument/2006/relationships" r:embed="rId2" cstate="print"/>
        <a:srcRect/>
        <a:stretch>
          <a:fillRect/>
        </a:stretch>
      </xdr:blipFill>
      <xdr:spPr bwMode="auto">
        <a:xfrm>
          <a:off x="15401925" y="228600"/>
          <a:ext cx="9248775" cy="201930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37</xdr:col>
      <xdr:colOff>285750</xdr:colOff>
      <xdr:row>12</xdr:row>
      <xdr:rowOff>0</xdr:rowOff>
    </xdr:from>
    <xdr:to>
      <xdr:col>40</xdr:col>
      <xdr:colOff>85725</xdr:colOff>
      <xdr:row>13</xdr:row>
      <xdr:rowOff>0</xdr:rowOff>
    </xdr:to>
    <xdr:pic>
      <xdr:nvPicPr>
        <xdr:cNvPr id="2" name="Picture 2" descr="RBC222.jpg"/>
        <xdr:cNvPicPr>
          <a:picLocks noChangeAspect="1"/>
        </xdr:cNvPicPr>
      </xdr:nvPicPr>
      <xdr:blipFill>
        <a:blip xmlns:r="http://schemas.openxmlformats.org/officeDocument/2006/relationships" r:embed="rId1" cstate="print"/>
        <a:srcRect/>
        <a:stretch>
          <a:fillRect/>
        </a:stretch>
      </xdr:blipFill>
      <xdr:spPr bwMode="auto">
        <a:xfrm>
          <a:off x="16535400" y="5772150"/>
          <a:ext cx="742950" cy="628650"/>
        </a:xfrm>
        <a:prstGeom prst="rect">
          <a:avLst/>
        </a:prstGeom>
        <a:noFill/>
        <a:ln w="9525">
          <a:noFill/>
          <a:miter lim="800000"/>
          <a:headEnd/>
          <a:tailEnd/>
        </a:ln>
      </xdr:spPr>
    </xdr:pic>
    <xdr:clientData/>
  </xdr:twoCellAnchor>
  <xdr:twoCellAnchor editAs="oneCell">
    <xdr:from>
      <xdr:col>27</xdr:col>
      <xdr:colOff>285750</xdr:colOff>
      <xdr:row>11</xdr:row>
      <xdr:rowOff>0</xdr:rowOff>
    </xdr:from>
    <xdr:to>
      <xdr:col>30</xdr:col>
      <xdr:colOff>85725</xdr:colOff>
      <xdr:row>12</xdr:row>
      <xdr:rowOff>0</xdr:rowOff>
    </xdr:to>
    <xdr:pic>
      <xdr:nvPicPr>
        <xdr:cNvPr id="3" name="Picture 3" descr="RBC222.jpg"/>
        <xdr:cNvPicPr>
          <a:picLocks noChangeAspect="1"/>
        </xdr:cNvPicPr>
      </xdr:nvPicPr>
      <xdr:blipFill>
        <a:blip xmlns:r="http://schemas.openxmlformats.org/officeDocument/2006/relationships" r:embed="rId1" cstate="print"/>
        <a:srcRect/>
        <a:stretch>
          <a:fillRect/>
        </a:stretch>
      </xdr:blipFill>
      <xdr:spPr bwMode="auto">
        <a:xfrm>
          <a:off x="13392150" y="5143500"/>
          <a:ext cx="742950" cy="628650"/>
        </a:xfrm>
        <a:prstGeom prst="rect">
          <a:avLst/>
        </a:prstGeom>
        <a:noFill/>
        <a:ln w="9525">
          <a:noFill/>
          <a:miter lim="800000"/>
          <a:headEnd/>
          <a:tailEnd/>
        </a:ln>
      </xdr:spPr>
    </xdr:pic>
    <xdr:clientData/>
  </xdr:twoCellAnchor>
  <xdr:twoCellAnchor editAs="oneCell">
    <xdr:from>
      <xdr:col>37</xdr:col>
      <xdr:colOff>285750</xdr:colOff>
      <xdr:row>15</xdr:row>
      <xdr:rowOff>0</xdr:rowOff>
    </xdr:from>
    <xdr:to>
      <xdr:col>40</xdr:col>
      <xdr:colOff>85725</xdr:colOff>
      <xdr:row>16</xdr:row>
      <xdr:rowOff>0</xdr:rowOff>
    </xdr:to>
    <xdr:pic>
      <xdr:nvPicPr>
        <xdr:cNvPr id="4" name="Picture 6" descr="RBC222.jpg"/>
        <xdr:cNvPicPr>
          <a:picLocks noChangeAspect="1"/>
        </xdr:cNvPicPr>
      </xdr:nvPicPr>
      <xdr:blipFill>
        <a:blip xmlns:r="http://schemas.openxmlformats.org/officeDocument/2006/relationships" r:embed="rId1" cstate="print"/>
        <a:srcRect/>
        <a:stretch>
          <a:fillRect/>
        </a:stretch>
      </xdr:blipFill>
      <xdr:spPr bwMode="auto">
        <a:xfrm>
          <a:off x="16535400" y="10639425"/>
          <a:ext cx="742950" cy="628650"/>
        </a:xfrm>
        <a:prstGeom prst="rect">
          <a:avLst/>
        </a:prstGeom>
        <a:noFill/>
        <a:ln w="9525">
          <a:noFill/>
          <a:miter lim="800000"/>
          <a:headEnd/>
          <a:tailEnd/>
        </a:ln>
      </xdr:spPr>
    </xdr:pic>
    <xdr:clientData/>
  </xdr:twoCellAnchor>
  <xdr:twoCellAnchor editAs="oneCell">
    <xdr:from>
      <xdr:col>27</xdr:col>
      <xdr:colOff>285750</xdr:colOff>
      <xdr:row>14</xdr:row>
      <xdr:rowOff>0</xdr:rowOff>
    </xdr:from>
    <xdr:to>
      <xdr:col>30</xdr:col>
      <xdr:colOff>85725</xdr:colOff>
      <xdr:row>15</xdr:row>
      <xdr:rowOff>0</xdr:rowOff>
    </xdr:to>
    <xdr:pic>
      <xdr:nvPicPr>
        <xdr:cNvPr id="5" name="Picture 7" descr="RBC222.jpg"/>
        <xdr:cNvPicPr>
          <a:picLocks noChangeAspect="1"/>
        </xdr:cNvPicPr>
      </xdr:nvPicPr>
      <xdr:blipFill>
        <a:blip xmlns:r="http://schemas.openxmlformats.org/officeDocument/2006/relationships" r:embed="rId1" cstate="print"/>
        <a:srcRect/>
        <a:stretch>
          <a:fillRect/>
        </a:stretch>
      </xdr:blipFill>
      <xdr:spPr bwMode="auto">
        <a:xfrm>
          <a:off x="13392150" y="10010775"/>
          <a:ext cx="742950" cy="628650"/>
        </a:xfrm>
        <a:prstGeom prst="rect">
          <a:avLst/>
        </a:prstGeom>
        <a:noFill/>
        <a:ln w="9525">
          <a:noFill/>
          <a:miter lim="800000"/>
          <a:headEnd/>
          <a:tailEnd/>
        </a:ln>
      </xdr:spPr>
    </xdr:pic>
    <xdr:clientData/>
  </xdr:twoCellAnchor>
  <xdr:twoCellAnchor editAs="oneCell">
    <xdr:from>
      <xdr:col>37</xdr:col>
      <xdr:colOff>285750</xdr:colOff>
      <xdr:row>18</xdr:row>
      <xdr:rowOff>0</xdr:rowOff>
    </xdr:from>
    <xdr:to>
      <xdr:col>40</xdr:col>
      <xdr:colOff>85725</xdr:colOff>
      <xdr:row>19</xdr:row>
      <xdr:rowOff>0</xdr:rowOff>
    </xdr:to>
    <xdr:pic>
      <xdr:nvPicPr>
        <xdr:cNvPr id="6" name="Picture 10" descr="RBC222.jpg"/>
        <xdr:cNvPicPr>
          <a:picLocks noChangeAspect="1"/>
        </xdr:cNvPicPr>
      </xdr:nvPicPr>
      <xdr:blipFill>
        <a:blip xmlns:r="http://schemas.openxmlformats.org/officeDocument/2006/relationships" r:embed="rId1" cstate="print"/>
        <a:srcRect/>
        <a:stretch>
          <a:fillRect/>
        </a:stretch>
      </xdr:blipFill>
      <xdr:spPr bwMode="auto">
        <a:xfrm>
          <a:off x="16535400" y="15782925"/>
          <a:ext cx="742950" cy="628650"/>
        </a:xfrm>
        <a:prstGeom prst="rect">
          <a:avLst/>
        </a:prstGeom>
        <a:noFill/>
        <a:ln w="9525">
          <a:noFill/>
          <a:miter lim="800000"/>
          <a:headEnd/>
          <a:tailEnd/>
        </a:ln>
      </xdr:spPr>
    </xdr:pic>
    <xdr:clientData/>
  </xdr:twoCellAnchor>
  <xdr:twoCellAnchor editAs="oneCell">
    <xdr:from>
      <xdr:col>27</xdr:col>
      <xdr:colOff>285750</xdr:colOff>
      <xdr:row>17</xdr:row>
      <xdr:rowOff>0</xdr:rowOff>
    </xdr:from>
    <xdr:to>
      <xdr:col>30</xdr:col>
      <xdr:colOff>85725</xdr:colOff>
      <xdr:row>18</xdr:row>
      <xdr:rowOff>0</xdr:rowOff>
    </xdr:to>
    <xdr:pic>
      <xdr:nvPicPr>
        <xdr:cNvPr id="7" name="Picture 11" descr="RBC222.jpg"/>
        <xdr:cNvPicPr>
          <a:picLocks noChangeAspect="1"/>
        </xdr:cNvPicPr>
      </xdr:nvPicPr>
      <xdr:blipFill>
        <a:blip xmlns:r="http://schemas.openxmlformats.org/officeDocument/2006/relationships" r:embed="rId1" cstate="print"/>
        <a:srcRect/>
        <a:stretch>
          <a:fillRect/>
        </a:stretch>
      </xdr:blipFill>
      <xdr:spPr bwMode="auto">
        <a:xfrm>
          <a:off x="13392150" y="15154275"/>
          <a:ext cx="742950" cy="628650"/>
        </a:xfrm>
        <a:prstGeom prst="rect">
          <a:avLst/>
        </a:prstGeom>
        <a:noFill/>
        <a:ln w="9525">
          <a:noFill/>
          <a:miter lim="800000"/>
          <a:headEnd/>
          <a:tailEnd/>
        </a:ln>
      </xdr:spPr>
    </xdr:pic>
    <xdr:clientData/>
  </xdr:twoCellAnchor>
  <xdr:twoCellAnchor editAs="oneCell">
    <xdr:from>
      <xdr:col>37</xdr:col>
      <xdr:colOff>285750</xdr:colOff>
      <xdr:row>21</xdr:row>
      <xdr:rowOff>0</xdr:rowOff>
    </xdr:from>
    <xdr:to>
      <xdr:col>40</xdr:col>
      <xdr:colOff>85725</xdr:colOff>
      <xdr:row>22</xdr:row>
      <xdr:rowOff>0</xdr:rowOff>
    </xdr:to>
    <xdr:pic>
      <xdr:nvPicPr>
        <xdr:cNvPr id="8" name="Picture 14" descr="RBC222.jpg"/>
        <xdr:cNvPicPr>
          <a:picLocks noChangeAspect="1"/>
        </xdr:cNvPicPr>
      </xdr:nvPicPr>
      <xdr:blipFill>
        <a:blip xmlns:r="http://schemas.openxmlformats.org/officeDocument/2006/relationships" r:embed="rId1" cstate="print"/>
        <a:srcRect/>
        <a:stretch>
          <a:fillRect/>
        </a:stretch>
      </xdr:blipFill>
      <xdr:spPr bwMode="auto">
        <a:xfrm>
          <a:off x="16535400" y="20926425"/>
          <a:ext cx="742950" cy="628650"/>
        </a:xfrm>
        <a:prstGeom prst="rect">
          <a:avLst/>
        </a:prstGeom>
        <a:noFill/>
        <a:ln w="9525">
          <a:noFill/>
          <a:miter lim="800000"/>
          <a:headEnd/>
          <a:tailEnd/>
        </a:ln>
      </xdr:spPr>
    </xdr:pic>
    <xdr:clientData/>
  </xdr:twoCellAnchor>
  <xdr:twoCellAnchor editAs="oneCell">
    <xdr:from>
      <xdr:col>27</xdr:col>
      <xdr:colOff>285750</xdr:colOff>
      <xdr:row>20</xdr:row>
      <xdr:rowOff>0</xdr:rowOff>
    </xdr:from>
    <xdr:to>
      <xdr:col>30</xdr:col>
      <xdr:colOff>85725</xdr:colOff>
      <xdr:row>21</xdr:row>
      <xdr:rowOff>0</xdr:rowOff>
    </xdr:to>
    <xdr:pic>
      <xdr:nvPicPr>
        <xdr:cNvPr id="9" name="Picture 15" descr="RBC222.jpg"/>
        <xdr:cNvPicPr>
          <a:picLocks noChangeAspect="1"/>
        </xdr:cNvPicPr>
      </xdr:nvPicPr>
      <xdr:blipFill>
        <a:blip xmlns:r="http://schemas.openxmlformats.org/officeDocument/2006/relationships" r:embed="rId1" cstate="print"/>
        <a:srcRect/>
        <a:stretch>
          <a:fillRect/>
        </a:stretch>
      </xdr:blipFill>
      <xdr:spPr bwMode="auto">
        <a:xfrm>
          <a:off x="13392150" y="20297775"/>
          <a:ext cx="742950" cy="628650"/>
        </a:xfrm>
        <a:prstGeom prst="rect">
          <a:avLst/>
        </a:prstGeom>
        <a:noFill/>
        <a:ln w="9525">
          <a:noFill/>
          <a:miter lim="800000"/>
          <a:headEnd/>
          <a:tailEnd/>
        </a:ln>
      </xdr:spPr>
    </xdr:pic>
    <xdr:clientData/>
  </xdr:twoCellAnchor>
  <xdr:twoCellAnchor editAs="oneCell">
    <xdr:from>
      <xdr:col>17</xdr:col>
      <xdr:colOff>285750</xdr:colOff>
      <xdr:row>19</xdr:row>
      <xdr:rowOff>0</xdr:rowOff>
    </xdr:from>
    <xdr:to>
      <xdr:col>20</xdr:col>
      <xdr:colOff>85725</xdr:colOff>
      <xdr:row>20</xdr:row>
      <xdr:rowOff>0</xdr:rowOff>
    </xdr:to>
    <xdr:pic>
      <xdr:nvPicPr>
        <xdr:cNvPr id="10" name="Picture 16" descr="RBC222.jpg"/>
        <xdr:cNvPicPr>
          <a:picLocks noChangeAspect="1"/>
        </xdr:cNvPicPr>
      </xdr:nvPicPr>
      <xdr:blipFill>
        <a:blip xmlns:r="http://schemas.openxmlformats.org/officeDocument/2006/relationships" r:embed="rId1" cstate="print"/>
        <a:srcRect/>
        <a:stretch>
          <a:fillRect/>
        </a:stretch>
      </xdr:blipFill>
      <xdr:spPr bwMode="auto">
        <a:xfrm>
          <a:off x="10248900" y="19669125"/>
          <a:ext cx="742950" cy="628650"/>
        </a:xfrm>
        <a:prstGeom prst="rect">
          <a:avLst/>
        </a:prstGeom>
        <a:noFill/>
        <a:ln w="9525">
          <a:noFill/>
          <a:miter lim="800000"/>
          <a:headEnd/>
          <a:tailEnd/>
        </a:ln>
      </xdr:spPr>
    </xdr:pic>
    <xdr:clientData/>
  </xdr:twoCellAnchor>
  <xdr:twoCellAnchor editAs="oneCell">
    <xdr:from>
      <xdr:col>7</xdr:col>
      <xdr:colOff>285750</xdr:colOff>
      <xdr:row>18</xdr:row>
      <xdr:rowOff>0</xdr:rowOff>
    </xdr:from>
    <xdr:to>
      <xdr:col>10</xdr:col>
      <xdr:colOff>85725</xdr:colOff>
      <xdr:row>19</xdr:row>
      <xdr:rowOff>0</xdr:rowOff>
    </xdr:to>
    <xdr:pic>
      <xdr:nvPicPr>
        <xdr:cNvPr id="11" name="Picture 17" descr="RBC222.jpg"/>
        <xdr:cNvPicPr>
          <a:picLocks noChangeAspect="1"/>
        </xdr:cNvPicPr>
      </xdr:nvPicPr>
      <xdr:blipFill>
        <a:blip xmlns:r="http://schemas.openxmlformats.org/officeDocument/2006/relationships" r:embed="rId1" cstate="print"/>
        <a:srcRect/>
        <a:stretch>
          <a:fillRect/>
        </a:stretch>
      </xdr:blipFill>
      <xdr:spPr bwMode="auto">
        <a:xfrm>
          <a:off x="7105650" y="19040475"/>
          <a:ext cx="742950" cy="628650"/>
        </a:xfrm>
        <a:prstGeom prst="rect">
          <a:avLst/>
        </a:prstGeom>
        <a:noFill/>
        <a:ln w="9525">
          <a:noFill/>
          <a:miter lim="800000"/>
          <a:headEnd/>
          <a:tailEnd/>
        </a:ln>
      </xdr:spPr>
    </xdr:pic>
    <xdr:clientData/>
  </xdr:twoCellAnchor>
  <xdr:twoCellAnchor editAs="oneCell">
    <xdr:from>
      <xdr:col>37</xdr:col>
      <xdr:colOff>285750</xdr:colOff>
      <xdr:row>24</xdr:row>
      <xdr:rowOff>0</xdr:rowOff>
    </xdr:from>
    <xdr:to>
      <xdr:col>40</xdr:col>
      <xdr:colOff>85725</xdr:colOff>
      <xdr:row>25</xdr:row>
      <xdr:rowOff>0</xdr:rowOff>
    </xdr:to>
    <xdr:pic>
      <xdr:nvPicPr>
        <xdr:cNvPr id="12" name="Picture 18" descr="RBC222.jpg"/>
        <xdr:cNvPicPr>
          <a:picLocks noChangeAspect="1"/>
        </xdr:cNvPicPr>
      </xdr:nvPicPr>
      <xdr:blipFill>
        <a:blip xmlns:r="http://schemas.openxmlformats.org/officeDocument/2006/relationships" r:embed="rId1" cstate="print"/>
        <a:srcRect/>
        <a:stretch>
          <a:fillRect/>
        </a:stretch>
      </xdr:blipFill>
      <xdr:spPr bwMode="auto">
        <a:xfrm>
          <a:off x="16535400" y="26069925"/>
          <a:ext cx="742950" cy="628650"/>
        </a:xfrm>
        <a:prstGeom prst="rect">
          <a:avLst/>
        </a:prstGeom>
        <a:noFill/>
        <a:ln w="9525">
          <a:noFill/>
          <a:miter lim="800000"/>
          <a:headEnd/>
          <a:tailEnd/>
        </a:ln>
      </xdr:spPr>
    </xdr:pic>
    <xdr:clientData/>
  </xdr:twoCellAnchor>
  <xdr:twoCellAnchor editAs="oneCell">
    <xdr:from>
      <xdr:col>27</xdr:col>
      <xdr:colOff>285750</xdr:colOff>
      <xdr:row>23</xdr:row>
      <xdr:rowOff>0</xdr:rowOff>
    </xdr:from>
    <xdr:to>
      <xdr:col>30</xdr:col>
      <xdr:colOff>85725</xdr:colOff>
      <xdr:row>24</xdr:row>
      <xdr:rowOff>0</xdr:rowOff>
    </xdr:to>
    <xdr:pic>
      <xdr:nvPicPr>
        <xdr:cNvPr id="13" name="Picture 19" descr="RBC222.jpg"/>
        <xdr:cNvPicPr>
          <a:picLocks noChangeAspect="1"/>
        </xdr:cNvPicPr>
      </xdr:nvPicPr>
      <xdr:blipFill>
        <a:blip xmlns:r="http://schemas.openxmlformats.org/officeDocument/2006/relationships" r:embed="rId1" cstate="print"/>
        <a:srcRect/>
        <a:stretch>
          <a:fillRect/>
        </a:stretch>
      </xdr:blipFill>
      <xdr:spPr bwMode="auto">
        <a:xfrm>
          <a:off x="13392150" y="25441275"/>
          <a:ext cx="742950" cy="628650"/>
        </a:xfrm>
        <a:prstGeom prst="rect">
          <a:avLst/>
        </a:prstGeom>
        <a:noFill/>
        <a:ln w="9525">
          <a:noFill/>
          <a:miter lim="800000"/>
          <a:headEnd/>
          <a:tailEnd/>
        </a:ln>
      </xdr:spPr>
    </xdr:pic>
    <xdr:clientData/>
  </xdr:twoCellAnchor>
  <xdr:twoCellAnchor editAs="oneCell">
    <xdr:from>
      <xdr:col>17</xdr:col>
      <xdr:colOff>285750</xdr:colOff>
      <xdr:row>22</xdr:row>
      <xdr:rowOff>0</xdr:rowOff>
    </xdr:from>
    <xdr:to>
      <xdr:col>20</xdr:col>
      <xdr:colOff>85725</xdr:colOff>
      <xdr:row>23</xdr:row>
      <xdr:rowOff>0</xdr:rowOff>
    </xdr:to>
    <xdr:pic>
      <xdr:nvPicPr>
        <xdr:cNvPr id="14" name="Picture 20" descr="RBC222.jpg"/>
        <xdr:cNvPicPr>
          <a:picLocks noChangeAspect="1"/>
        </xdr:cNvPicPr>
      </xdr:nvPicPr>
      <xdr:blipFill>
        <a:blip xmlns:r="http://schemas.openxmlformats.org/officeDocument/2006/relationships" r:embed="rId1" cstate="print"/>
        <a:srcRect/>
        <a:stretch>
          <a:fillRect/>
        </a:stretch>
      </xdr:blipFill>
      <xdr:spPr bwMode="auto">
        <a:xfrm>
          <a:off x="10248900" y="24812625"/>
          <a:ext cx="742950" cy="628650"/>
        </a:xfrm>
        <a:prstGeom prst="rect">
          <a:avLst/>
        </a:prstGeom>
        <a:noFill/>
        <a:ln w="9525">
          <a:noFill/>
          <a:miter lim="800000"/>
          <a:headEnd/>
          <a:tailEnd/>
        </a:ln>
      </xdr:spPr>
    </xdr:pic>
    <xdr:clientData/>
  </xdr:twoCellAnchor>
  <xdr:twoCellAnchor editAs="oneCell">
    <xdr:from>
      <xdr:col>7</xdr:col>
      <xdr:colOff>285750</xdr:colOff>
      <xdr:row>21</xdr:row>
      <xdr:rowOff>0</xdr:rowOff>
    </xdr:from>
    <xdr:to>
      <xdr:col>10</xdr:col>
      <xdr:colOff>85725</xdr:colOff>
      <xdr:row>22</xdr:row>
      <xdr:rowOff>0</xdr:rowOff>
    </xdr:to>
    <xdr:pic>
      <xdr:nvPicPr>
        <xdr:cNvPr id="15" name="Picture 21" descr="RBC222.jpg"/>
        <xdr:cNvPicPr>
          <a:picLocks noChangeAspect="1"/>
        </xdr:cNvPicPr>
      </xdr:nvPicPr>
      <xdr:blipFill>
        <a:blip xmlns:r="http://schemas.openxmlformats.org/officeDocument/2006/relationships" r:embed="rId1" cstate="print"/>
        <a:srcRect/>
        <a:stretch>
          <a:fillRect/>
        </a:stretch>
      </xdr:blipFill>
      <xdr:spPr bwMode="auto">
        <a:xfrm>
          <a:off x="7105650" y="24183975"/>
          <a:ext cx="742950" cy="628650"/>
        </a:xfrm>
        <a:prstGeom prst="rect">
          <a:avLst/>
        </a:prstGeom>
        <a:noFill/>
        <a:ln w="9525">
          <a:noFill/>
          <a:miter lim="800000"/>
          <a:headEnd/>
          <a:tailEnd/>
        </a:ln>
      </xdr:spPr>
    </xdr:pic>
    <xdr:clientData/>
  </xdr:twoCellAnchor>
  <xdr:twoCellAnchor editAs="oneCell">
    <xdr:from>
      <xdr:col>27</xdr:col>
      <xdr:colOff>285750</xdr:colOff>
      <xdr:row>26</xdr:row>
      <xdr:rowOff>0</xdr:rowOff>
    </xdr:from>
    <xdr:to>
      <xdr:col>30</xdr:col>
      <xdr:colOff>85725</xdr:colOff>
      <xdr:row>27</xdr:row>
      <xdr:rowOff>0</xdr:rowOff>
    </xdr:to>
    <xdr:pic>
      <xdr:nvPicPr>
        <xdr:cNvPr id="17" name="Picture 23" descr="RBC222.jpg"/>
        <xdr:cNvPicPr>
          <a:picLocks noChangeAspect="1"/>
        </xdr:cNvPicPr>
      </xdr:nvPicPr>
      <xdr:blipFill>
        <a:blip xmlns:r="http://schemas.openxmlformats.org/officeDocument/2006/relationships" r:embed="rId1" cstate="print"/>
        <a:srcRect/>
        <a:stretch>
          <a:fillRect/>
        </a:stretch>
      </xdr:blipFill>
      <xdr:spPr bwMode="auto">
        <a:xfrm>
          <a:off x="13392150" y="30584775"/>
          <a:ext cx="742950" cy="628650"/>
        </a:xfrm>
        <a:prstGeom prst="rect">
          <a:avLst/>
        </a:prstGeom>
        <a:noFill/>
        <a:ln w="9525">
          <a:noFill/>
          <a:miter lim="800000"/>
          <a:headEnd/>
          <a:tailEnd/>
        </a:ln>
      </xdr:spPr>
    </xdr:pic>
    <xdr:clientData/>
  </xdr:twoCellAnchor>
  <xdr:twoCellAnchor editAs="oneCell">
    <xdr:from>
      <xdr:col>17</xdr:col>
      <xdr:colOff>285750</xdr:colOff>
      <xdr:row>25</xdr:row>
      <xdr:rowOff>0</xdr:rowOff>
    </xdr:from>
    <xdr:to>
      <xdr:col>20</xdr:col>
      <xdr:colOff>85725</xdr:colOff>
      <xdr:row>26</xdr:row>
      <xdr:rowOff>0</xdr:rowOff>
    </xdr:to>
    <xdr:pic>
      <xdr:nvPicPr>
        <xdr:cNvPr id="18" name="Picture 25" descr="RBC222.jpg"/>
        <xdr:cNvPicPr>
          <a:picLocks noChangeAspect="1"/>
        </xdr:cNvPicPr>
      </xdr:nvPicPr>
      <xdr:blipFill>
        <a:blip xmlns:r="http://schemas.openxmlformats.org/officeDocument/2006/relationships" r:embed="rId1" cstate="print"/>
        <a:srcRect/>
        <a:stretch>
          <a:fillRect/>
        </a:stretch>
      </xdr:blipFill>
      <xdr:spPr bwMode="auto">
        <a:xfrm>
          <a:off x="10248900" y="29956125"/>
          <a:ext cx="742950" cy="628650"/>
        </a:xfrm>
        <a:prstGeom prst="rect">
          <a:avLst/>
        </a:prstGeom>
        <a:noFill/>
        <a:ln w="9525">
          <a:noFill/>
          <a:miter lim="800000"/>
          <a:headEnd/>
          <a:tailEnd/>
        </a:ln>
      </xdr:spPr>
    </xdr:pic>
    <xdr:clientData/>
  </xdr:twoCellAnchor>
  <xdr:twoCellAnchor editAs="oneCell">
    <xdr:from>
      <xdr:col>7</xdr:col>
      <xdr:colOff>285750</xdr:colOff>
      <xdr:row>24</xdr:row>
      <xdr:rowOff>0</xdr:rowOff>
    </xdr:from>
    <xdr:to>
      <xdr:col>10</xdr:col>
      <xdr:colOff>85725</xdr:colOff>
      <xdr:row>25</xdr:row>
      <xdr:rowOff>0</xdr:rowOff>
    </xdr:to>
    <xdr:pic>
      <xdr:nvPicPr>
        <xdr:cNvPr id="19" name="Picture 26" descr="RBC222.jpg"/>
        <xdr:cNvPicPr>
          <a:picLocks noChangeAspect="1"/>
        </xdr:cNvPicPr>
      </xdr:nvPicPr>
      <xdr:blipFill>
        <a:blip xmlns:r="http://schemas.openxmlformats.org/officeDocument/2006/relationships" r:embed="rId1" cstate="print"/>
        <a:srcRect/>
        <a:stretch>
          <a:fillRect/>
        </a:stretch>
      </xdr:blipFill>
      <xdr:spPr bwMode="auto">
        <a:xfrm>
          <a:off x="7105650" y="29327475"/>
          <a:ext cx="742950" cy="628650"/>
        </a:xfrm>
        <a:prstGeom prst="rect">
          <a:avLst/>
        </a:prstGeom>
        <a:noFill/>
        <a:ln w="9525">
          <a:noFill/>
          <a:miter lim="800000"/>
          <a:headEnd/>
          <a:tailEnd/>
        </a:ln>
      </xdr:spPr>
    </xdr:pic>
    <xdr:clientData/>
  </xdr:twoCellAnchor>
  <xdr:twoCellAnchor editAs="oneCell">
    <xdr:from>
      <xdr:col>7</xdr:col>
      <xdr:colOff>214312</xdr:colOff>
      <xdr:row>12</xdr:row>
      <xdr:rowOff>0</xdr:rowOff>
    </xdr:from>
    <xdr:to>
      <xdr:col>10</xdr:col>
      <xdr:colOff>14287</xdr:colOff>
      <xdr:row>12</xdr:row>
      <xdr:rowOff>614363</xdr:rowOff>
    </xdr:to>
    <xdr:pic>
      <xdr:nvPicPr>
        <xdr:cNvPr id="20" name="Picture 29" descr="RBC222.jpg"/>
        <xdr:cNvPicPr>
          <a:picLocks noChangeAspect="1"/>
        </xdr:cNvPicPr>
      </xdr:nvPicPr>
      <xdr:blipFill>
        <a:blip xmlns:r="http://schemas.openxmlformats.org/officeDocument/2006/relationships" r:embed="rId1" cstate="print"/>
        <a:srcRect/>
        <a:stretch>
          <a:fillRect/>
        </a:stretch>
      </xdr:blipFill>
      <xdr:spPr bwMode="auto">
        <a:xfrm>
          <a:off x="7034212" y="8739188"/>
          <a:ext cx="742950" cy="604838"/>
        </a:xfrm>
        <a:prstGeom prst="rect">
          <a:avLst/>
        </a:prstGeom>
        <a:noFill/>
        <a:ln w="9525">
          <a:noFill/>
          <a:miter lim="800000"/>
          <a:headEnd/>
          <a:tailEnd/>
        </a:ln>
      </xdr:spPr>
    </xdr:pic>
    <xdr:clientData/>
  </xdr:twoCellAnchor>
  <xdr:twoCellAnchor editAs="oneCell">
    <xdr:from>
      <xdr:col>7</xdr:col>
      <xdr:colOff>238125</xdr:colOff>
      <xdr:row>15</xdr:row>
      <xdr:rowOff>47624</xdr:rowOff>
    </xdr:from>
    <xdr:to>
      <xdr:col>10</xdr:col>
      <xdr:colOff>38100</xdr:colOff>
      <xdr:row>16</xdr:row>
      <xdr:rowOff>42862</xdr:rowOff>
    </xdr:to>
    <xdr:pic>
      <xdr:nvPicPr>
        <xdr:cNvPr id="21" name="Picture 30" descr="RBC222.jpg"/>
        <xdr:cNvPicPr>
          <a:picLocks noChangeAspect="1"/>
        </xdr:cNvPicPr>
      </xdr:nvPicPr>
      <xdr:blipFill>
        <a:blip xmlns:r="http://schemas.openxmlformats.org/officeDocument/2006/relationships" r:embed="rId1" cstate="print"/>
        <a:srcRect/>
        <a:stretch>
          <a:fillRect/>
        </a:stretch>
      </xdr:blipFill>
      <xdr:spPr bwMode="auto">
        <a:xfrm>
          <a:off x="7058025" y="13944599"/>
          <a:ext cx="742950" cy="623888"/>
        </a:xfrm>
        <a:prstGeom prst="rect">
          <a:avLst/>
        </a:prstGeom>
        <a:noFill/>
        <a:ln w="9525">
          <a:noFill/>
          <a:miter lim="800000"/>
          <a:headEnd/>
          <a:tailEnd/>
        </a:ln>
      </xdr:spPr>
    </xdr:pic>
    <xdr:clientData/>
  </xdr:twoCellAnchor>
  <xdr:twoCellAnchor editAs="oneCell">
    <xdr:from>
      <xdr:col>7</xdr:col>
      <xdr:colOff>261937</xdr:colOff>
      <xdr:row>8</xdr:row>
      <xdr:rowOff>1452562</xdr:rowOff>
    </xdr:from>
    <xdr:to>
      <xdr:col>10</xdr:col>
      <xdr:colOff>61912</xdr:colOff>
      <xdr:row>9</xdr:row>
      <xdr:rowOff>590550</xdr:rowOff>
    </xdr:to>
    <xdr:pic>
      <xdr:nvPicPr>
        <xdr:cNvPr id="22" name="Picture 31" descr="RBC222.jpg"/>
        <xdr:cNvPicPr>
          <a:picLocks noChangeAspect="1"/>
        </xdr:cNvPicPr>
      </xdr:nvPicPr>
      <xdr:blipFill>
        <a:blip xmlns:r="http://schemas.openxmlformats.org/officeDocument/2006/relationships" r:embed="rId1" cstate="print"/>
        <a:srcRect/>
        <a:stretch>
          <a:fillRect/>
        </a:stretch>
      </xdr:blipFill>
      <xdr:spPr bwMode="auto">
        <a:xfrm>
          <a:off x="7081837" y="3871912"/>
          <a:ext cx="742950" cy="604838"/>
        </a:xfrm>
        <a:prstGeom prst="rect">
          <a:avLst/>
        </a:prstGeom>
        <a:noFill/>
        <a:ln w="9525">
          <a:noFill/>
          <a:miter lim="800000"/>
          <a:headEnd/>
          <a:tailEnd/>
        </a:ln>
      </xdr:spPr>
    </xdr:pic>
    <xdr:clientData/>
  </xdr:twoCellAnchor>
  <xdr:twoCellAnchor editAs="oneCell">
    <xdr:from>
      <xdr:col>17</xdr:col>
      <xdr:colOff>142875</xdr:colOff>
      <xdr:row>13</xdr:row>
      <xdr:rowOff>47625</xdr:rowOff>
    </xdr:from>
    <xdr:to>
      <xdr:col>19</xdr:col>
      <xdr:colOff>252413</xdr:colOff>
      <xdr:row>14</xdr:row>
      <xdr:rowOff>42863</xdr:rowOff>
    </xdr:to>
    <xdr:pic>
      <xdr:nvPicPr>
        <xdr:cNvPr id="23" name="Picture 32" descr="RBC222.jpg"/>
        <xdr:cNvPicPr>
          <a:picLocks noChangeAspect="1"/>
        </xdr:cNvPicPr>
      </xdr:nvPicPr>
      <xdr:blipFill>
        <a:blip xmlns:r="http://schemas.openxmlformats.org/officeDocument/2006/relationships" r:embed="rId1" cstate="print"/>
        <a:srcRect/>
        <a:stretch>
          <a:fillRect/>
        </a:stretch>
      </xdr:blipFill>
      <xdr:spPr bwMode="auto">
        <a:xfrm>
          <a:off x="10106025" y="9429750"/>
          <a:ext cx="738188" cy="623888"/>
        </a:xfrm>
        <a:prstGeom prst="rect">
          <a:avLst/>
        </a:prstGeom>
        <a:noFill/>
        <a:ln w="9525">
          <a:noFill/>
          <a:miter lim="800000"/>
          <a:headEnd/>
          <a:tailEnd/>
        </a:ln>
      </xdr:spPr>
    </xdr:pic>
    <xdr:clientData/>
  </xdr:twoCellAnchor>
  <xdr:twoCellAnchor editAs="oneCell">
    <xdr:from>
      <xdr:col>17</xdr:col>
      <xdr:colOff>285750</xdr:colOff>
      <xdr:row>16</xdr:row>
      <xdr:rowOff>23813</xdr:rowOff>
    </xdr:from>
    <xdr:to>
      <xdr:col>20</xdr:col>
      <xdr:colOff>85725</xdr:colOff>
      <xdr:row>17</xdr:row>
      <xdr:rowOff>19051</xdr:rowOff>
    </xdr:to>
    <xdr:pic>
      <xdr:nvPicPr>
        <xdr:cNvPr id="24" name="Picture 33" descr="RBC222.jpg"/>
        <xdr:cNvPicPr>
          <a:picLocks noChangeAspect="1"/>
        </xdr:cNvPicPr>
      </xdr:nvPicPr>
      <xdr:blipFill>
        <a:blip xmlns:r="http://schemas.openxmlformats.org/officeDocument/2006/relationships" r:embed="rId1" cstate="print"/>
        <a:srcRect/>
        <a:stretch>
          <a:fillRect/>
        </a:stretch>
      </xdr:blipFill>
      <xdr:spPr bwMode="auto">
        <a:xfrm>
          <a:off x="10248900" y="14549438"/>
          <a:ext cx="742950" cy="623888"/>
        </a:xfrm>
        <a:prstGeom prst="rect">
          <a:avLst/>
        </a:prstGeom>
        <a:noFill/>
        <a:ln w="9525">
          <a:noFill/>
          <a:miter lim="800000"/>
          <a:headEnd/>
          <a:tailEnd/>
        </a:ln>
      </xdr:spPr>
    </xdr:pic>
    <xdr:clientData/>
  </xdr:twoCellAnchor>
  <xdr:twoCellAnchor editAs="oneCell">
    <xdr:from>
      <xdr:col>18</xdr:col>
      <xdr:colOff>-1</xdr:colOff>
      <xdr:row>9</xdr:row>
      <xdr:rowOff>595313</xdr:rowOff>
    </xdr:from>
    <xdr:to>
      <xdr:col>20</xdr:col>
      <xdr:colOff>109537</xdr:colOff>
      <xdr:row>10</xdr:row>
      <xdr:rowOff>590551</xdr:rowOff>
    </xdr:to>
    <xdr:pic>
      <xdr:nvPicPr>
        <xdr:cNvPr id="25" name="Picture 34" descr="RBC222.jpg"/>
        <xdr:cNvPicPr>
          <a:picLocks noChangeAspect="1"/>
        </xdr:cNvPicPr>
      </xdr:nvPicPr>
      <xdr:blipFill>
        <a:blip xmlns:r="http://schemas.openxmlformats.org/officeDocument/2006/relationships" r:embed="rId1" cstate="print"/>
        <a:srcRect/>
        <a:stretch>
          <a:fillRect/>
        </a:stretch>
      </xdr:blipFill>
      <xdr:spPr bwMode="auto">
        <a:xfrm>
          <a:off x="10277474" y="4481513"/>
          <a:ext cx="738188" cy="623888"/>
        </a:xfrm>
        <a:prstGeom prst="rect">
          <a:avLst/>
        </a:prstGeom>
        <a:noFill/>
        <a:ln w="9525">
          <a:noFill/>
          <a:miter lim="800000"/>
          <a:headEnd/>
          <a:tailEnd/>
        </a:ln>
      </xdr:spPr>
    </xdr:pic>
    <xdr:clientData/>
  </xdr:twoCellAnchor>
  <xdr:twoCellAnchor editAs="oneCell">
    <xdr:from>
      <xdr:col>34</xdr:col>
      <xdr:colOff>0</xdr:colOff>
      <xdr:row>1</xdr:row>
      <xdr:rowOff>19050</xdr:rowOff>
    </xdr:from>
    <xdr:to>
      <xdr:col>86</xdr:col>
      <xdr:colOff>685800</xdr:colOff>
      <xdr:row>6</xdr:row>
      <xdr:rowOff>333375</xdr:rowOff>
    </xdr:to>
    <xdr:pic>
      <xdr:nvPicPr>
        <xdr:cNvPr id="26" name="Picture 34" descr="RBC 2016.jpg"/>
        <xdr:cNvPicPr>
          <a:picLocks noChangeAspect="1"/>
        </xdr:cNvPicPr>
      </xdr:nvPicPr>
      <xdr:blipFill>
        <a:blip xmlns:r="http://schemas.openxmlformats.org/officeDocument/2006/relationships" r:embed="rId2" cstate="print"/>
        <a:srcRect/>
        <a:stretch>
          <a:fillRect/>
        </a:stretch>
      </xdr:blipFill>
      <xdr:spPr bwMode="auto">
        <a:xfrm>
          <a:off x="15306675" y="180975"/>
          <a:ext cx="9248775" cy="201930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28575</xdr:colOff>
      <xdr:row>0</xdr:row>
      <xdr:rowOff>0</xdr:rowOff>
    </xdr:from>
    <xdr:to>
      <xdr:col>13</xdr:col>
      <xdr:colOff>476250</xdr:colOff>
      <xdr:row>0</xdr:row>
      <xdr:rowOff>895350</xdr:rowOff>
    </xdr:to>
    <xdr:pic>
      <xdr:nvPicPr>
        <xdr:cNvPr id="2" name="Picture 2" descr="RBC 2016.jpg"/>
        <xdr:cNvPicPr>
          <a:picLocks noChangeAspect="1"/>
        </xdr:cNvPicPr>
      </xdr:nvPicPr>
      <xdr:blipFill>
        <a:blip xmlns:r="http://schemas.openxmlformats.org/officeDocument/2006/relationships" r:embed="rId1" cstate="print"/>
        <a:srcRect/>
        <a:stretch>
          <a:fillRect/>
        </a:stretch>
      </xdr:blipFill>
      <xdr:spPr bwMode="auto">
        <a:xfrm>
          <a:off x="466725" y="0"/>
          <a:ext cx="4752975" cy="8953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495300</xdr:colOff>
          <xdr:row>0</xdr:row>
          <xdr:rowOff>9525</xdr:rowOff>
        </xdr:from>
        <xdr:to>
          <xdr:col>13</xdr:col>
          <xdr:colOff>342900</xdr:colOff>
          <xdr:row>0</xdr:row>
          <xdr:rowOff>171450</xdr:rowOff>
        </xdr:to>
        <xdr:sp macro="" textlink="">
          <xdr:nvSpPr>
            <xdr:cNvPr id="18433" name="Button 1" hidden="1">
              <a:extLst>
                <a:ext uri="{63B3BB69-23CF-44E3-9099-C40C66FF867C}">
                  <a14:compatExt spid="_x0000_s1843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Show 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485775</xdr:colOff>
          <xdr:row>0</xdr:row>
          <xdr:rowOff>171450</xdr:rowOff>
        </xdr:from>
        <xdr:to>
          <xdr:col>13</xdr:col>
          <xdr:colOff>342900</xdr:colOff>
          <xdr:row>1</xdr:row>
          <xdr:rowOff>47625</xdr:rowOff>
        </xdr:to>
        <xdr:sp macro="" textlink="">
          <xdr:nvSpPr>
            <xdr:cNvPr id="18434" name="Button 2" hidden="1">
              <a:extLst>
                <a:ext uri="{63B3BB69-23CF-44E3-9099-C40C66FF867C}">
                  <a14:compatExt spid="_x0000_s1843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2</xdr:col>
      <xdr:colOff>47625</xdr:colOff>
      <xdr:row>0</xdr:row>
      <xdr:rowOff>0</xdr:rowOff>
    </xdr:from>
    <xdr:to>
      <xdr:col>13</xdr:col>
      <xdr:colOff>495300</xdr:colOff>
      <xdr:row>0</xdr:row>
      <xdr:rowOff>895350</xdr:rowOff>
    </xdr:to>
    <xdr:pic>
      <xdr:nvPicPr>
        <xdr:cNvPr id="2" name="Picture 2" descr="RBC 2016.jpg"/>
        <xdr:cNvPicPr>
          <a:picLocks noChangeAspect="1"/>
        </xdr:cNvPicPr>
      </xdr:nvPicPr>
      <xdr:blipFill>
        <a:blip xmlns:r="http://schemas.openxmlformats.org/officeDocument/2006/relationships" r:embed="rId1" cstate="print"/>
        <a:srcRect/>
        <a:stretch>
          <a:fillRect/>
        </a:stretch>
      </xdr:blipFill>
      <xdr:spPr bwMode="auto">
        <a:xfrm>
          <a:off x="485775" y="0"/>
          <a:ext cx="4752975" cy="8953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495300</xdr:colOff>
          <xdr:row>0</xdr:row>
          <xdr:rowOff>9525</xdr:rowOff>
        </xdr:from>
        <xdr:to>
          <xdr:col>13</xdr:col>
          <xdr:colOff>342900</xdr:colOff>
          <xdr:row>0</xdr:row>
          <xdr:rowOff>171450</xdr:rowOff>
        </xdr:to>
        <xdr:sp macro="" textlink="">
          <xdr:nvSpPr>
            <xdr:cNvPr id="19457" name="Button 1" hidden="1">
              <a:extLst>
                <a:ext uri="{63B3BB69-23CF-44E3-9099-C40C66FF867C}">
                  <a14:compatExt spid="_x0000_s1945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Show 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485775</xdr:colOff>
          <xdr:row>0</xdr:row>
          <xdr:rowOff>171450</xdr:rowOff>
        </xdr:from>
        <xdr:to>
          <xdr:col>13</xdr:col>
          <xdr:colOff>342900</xdr:colOff>
          <xdr:row>1</xdr:row>
          <xdr:rowOff>47625</xdr:rowOff>
        </xdr:to>
        <xdr:sp macro="" textlink="">
          <xdr:nvSpPr>
            <xdr:cNvPr id="19458" name="Button 2" hidden="1">
              <a:extLst>
                <a:ext uri="{63B3BB69-23CF-44E3-9099-C40C66FF867C}">
                  <a14:compatExt spid="_x0000_s1945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485775</xdr:colOff>
          <xdr:row>0</xdr:row>
          <xdr:rowOff>171450</xdr:rowOff>
        </xdr:from>
        <xdr:to>
          <xdr:col>13</xdr:col>
          <xdr:colOff>342900</xdr:colOff>
          <xdr:row>1</xdr:row>
          <xdr:rowOff>47625</xdr:rowOff>
        </xdr:to>
        <xdr:sp macro="" textlink="">
          <xdr:nvSpPr>
            <xdr:cNvPr id="19459" name="Button 3" hidden="1">
              <a:extLst>
                <a:ext uri="{63B3BB69-23CF-44E3-9099-C40C66FF867C}">
                  <a14:compatExt spid="_x0000_s1945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1</xdr:col>
      <xdr:colOff>190500</xdr:colOff>
      <xdr:row>0</xdr:row>
      <xdr:rowOff>0</xdr:rowOff>
    </xdr:from>
    <xdr:to>
      <xdr:col>13</xdr:col>
      <xdr:colOff>419100</xdr:colOff>
      <xdr:row>0</xdr:row>
      <xdr:rowOff>895350</xdr:rowOff>
    </xdr:to>
    <xdr:pic>
      <xdr:nvPicPr>
        <xdr:cNvPr id="2" name="Picture 2" descr="RBC 2016.jpg"/>
        <xdr:cNvPicPr>
          <a:picLocks noChangeAspect="1"/>
        </xdr:cNvPicPr>
      </xdr:nvPicPr>
      <xdr:blipFill>
        <a:blip xmlns:r="http://schemas.openxmlformats.org/officeDocument/2006/relationships" r:embed="rId1" cstate="print"/>
        <a:srcRect/>
        <a:stretch>
          <a:fillRect/>
        </a:stretch>
      </xdr:blipFill>
      <xdr:spPr bwMode="auto">
        <a:xfrm>
          <a:off x="409575" y="0"/>
          <a:ext cx="4752975" cy="8953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495300</xdr:colOff>
          <xdr:row>0</xdr:row>
          <xdr:rowOff>9525</xdr:rowOff>
        </xdr:from>
        <xdr:to>
          <xdr:col>13</xdr:col>
          <xdr:colOff>342900</xdr:colOff>
          <xdr:row>0</xdr:row>
          <xdr:rowOff>171450</xdr:rowOff>
        </xdr:to>
        <xdr:sp macro="" textlink="">
          <xdr:nvSpPr>
            <xdr:cNvPr id="20481" name="Button 1" hidden="1">
              <a:extLst>
                <a:ext uri="{63B3BB69-23CF-44E3-9099-C40C66FF867C}">
                  <a14:compatExt spid="_x0000_s2048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Show 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485775</xdr:colOff>
          <xdr:row>0</xdr:row>
          <xdr:rowOff>171450</xdr:rowOff>
        </xdr:from>
        <xdr:to>
          <xdr:col>13</xdr:col>
          <xdr:colOff>342900</xdr:colOff>
          <xdr:row>1</xdr:row>
          <xdr:rowOff>47625</xdr:rowOff>
        </xdr:to>
        <xdr:sp macro="" textlink="">
          <xdr:nvSpPr>
            <xdr:cNvPr id="20482" name="Button 2" hidden="1">
              <a:extLst>
                <a:ext uri="{63B3BB69-23CF-44E3-9099-C40C66FF867C}">
                  <a14:compatExt spid="_x0000_s2048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2</xdr:col>
      <xdr:colOff>47625</xdr:colOff>
      <xdr:row>0</xdr:row>
      <xdr:rowOff>0</xdr:rowOff>
    </xdr:from>
    <xdr:to>
      <xdr:col>13</xdr:col>
      <xdr:colOff>495300</xdr:colOff>
      <xdr:row>0</xdr:row>
      <xdr:rowOff>895350</xdr:rowOff>
    </xdr:to>
    <xdr:pic>
      <xdr:nvPicPr>
        <xdr:cNvPr id="2" name="Picture 2" descr="RBC 2016.jpg"/>
        <xdr:cNvPicPr>
          <a:picLocks noChangeAspect="1"/>
        </xdr:cNvPicPr>
      </xdr:nvPicPr>
      <xdr:blipFill>
        <a:blip xmlns:r="http://schemas.openxmlformats.org/officeDocument/2006/relationships" r:embed="rId1" cstate="print"/>
        <a:srcRect/>
        <a:stretch>
          <a:fillRect/>
        </a:stretch>
      </xdr:blipFill>
      <xdr:spPr bwMode="auto">
        <a:xfrm>
          <a:off x="485775" y="0"/>
          <a:ext cx="4752975" cy="8953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495300</xdr:colOff>
          <xdr:row>0</xdr:row>
          <xdr:rowOff>9525</xdr:rowOff>
        </xdr:from>
        <xdr:to>
          <xdr:col>13</xdr:col>
          <xdr:colOff>342900</xdr:colOff>
          <xdr:row>0</xdr:row>
          <xdr:rowOff>171450</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Show 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485775</xdr:colOff>
          <xdr:row>0</xdr:row>
          <xdr:rowOff>171450</xdr:rowOff>
        </xdr:from>
        <xdr:to>
          <xdr:col>13</xdr:col>
          <xdr:colOff>342900</xdr:colOff>
          <xdr:row>1</xdr:row>
          <xdr:rowOff>47625</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2</xdr:col>
      <xdr:colOff>76200</xdr:colOff>
      <xdr:row>0</xdr:row>
      <xdr:rowOff>0</xdr:rowOff>
    </xdr:from>
    <xdr:to>
      <xdr:col>13</xdr:col>
      <xdr:colOff>523875</xdr:colOff>
      <xdr:row>0</xdr:row>
      <xdr:rowOff>895350</xdr:rowOff>
    </xdr:to>
    <xdr:pic>
      <xdr:nvPicPr>
        <xdr:cNvPr id="2" name="Picture 2" descr="RBC 2016.jpg"/>
        <xdr:cNvPicPr>
          <a:picLocks noChangeAspect="1"/>
        </xdr:cNvPicPr>
      </xdr:nvPicPr>
      <xdr:blipFill>
        <a:blip xmlns:r="http://schemas.openxmlformats.org/officeDocument/2006/relationships" r:embed="rId1" cstate="print"/>
        <a:srcRect/>
        <a:stretch>
          <a:fillRect/>
        </a:stretch>
      </xdr:blipFill>
      <xdr:spPr bwMode="auto">
        <a:xfrm>
          <a:off x="514350" y="0"/>
          <a:ext cx="4752975" cy="8953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495300</xdr:colOff>
          <xdr:row>0</xdr:row>
          <xdr:rowOff>9525</xdr:rowOff>
        </xdr:from>
        <xdr:to>
          <xdr:col>13</xdr:col>
          <xdr:colOff>342900</xdr:colOff>
          <xdr:row>0</xdr:row>
          <xdr:rowOff>171450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Show 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485775</xdr:colOff>
          <xdr:row>0</xdr:row>
          <xdr:rowOff>171450</xdr:rowOff>
        </xdr:from>
        <xdr:to>
          <xdr:col>13</xdr:col>
          <xdr:colOff>342900</xdr:colOff>
          <xdr:row>1</xdr:row>
          <xdr:rowOff>47625</xdr:rowOff>
        </xdr:to>
        <xdr:sp macro="" textlink="">
          <xdr:nvSpPr>
            <xdr:cNvPr id="22530" name="Button 2" hidden="1">
              <a:extLst>
                <a:ext uri="{63B3BB69-23CF-44E3-9099-C40C66FF867C}">
                  <a14:compatExt spid="_x0000_s2253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485775</xdr:colOff>
          <xdr:row>0</xdr:row>
          <xdr:rowOff>171450</xdr:rowOff>
        </xdr:from>
        <xdr:to>
          <xdr:col>13</xdr:col>
          <xdr:colOff>342900</xdr:colOff>
          <xdr:row>1</xdr:row>
          <xdr:rowOff>47625</xdr:rowOff>
        </xdr:to>
        <xdr:sp macro="" textlink="">
          <xdr:nvSpPr>
            <xdr:cNvPr id="22531" name="Button 3" hidden="1">
              <a:extLst>
                <a:ext uri="{63B3BB69-23CF-44E3-9099-C40C66FF867C}">
                  <a14:compatExt spid="_x0000_s2253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36</xdr:col>
      <xdr:colOff>285750</xdr:colOff>
      <xdr:row>12</xdr:row>
      <xdr:rowOff>47625</xdr:rowOff>
    </xdr:from>
    <xdr:to>
      <xdr:col>40</xdr:col>
      <xdr:colOff>266700</xdr:colOff>
      <xdr:row>13</xdr:row>
      <xdr:rowOff>28575</xdr:rowOff>
    </xdr:to>
    <xdr:pic>
      <xdr:nvPicPr>
        <xdr:cNvPr id="2" name="Picture 3" descr="unnamed.png"/>
        <xdr:cNvPicPr>
          <a:picLocks noChangeAspect="1"/>
        </xdr:cNvPicPr>
      </xdr:nvPicPr>
      <xdr:blipFill>
        <a:blip xmlns:r="http://schemas.openxmlformats.org/officeDocument/2006/relationships" r:embed="rId1" cstate="print"/>
        <a:srcRect/>
        <a:stretch>
          <a:fillRect/>
        </a:stretch>
      </xdr:blipFill>
      <xdr:spPr bwMode="auto">
        <a:xfrm>
          <a:off x="16221075" y="5600700"/>
          <a:ext cx="1238250" cy="609600"/>
        </a:xfrm>
        <a:prstGeom prst="rect">
          <a:avLst/>
        </a:prstGeom>
        <a:noFill/>
        <a:ln w="9525">
          <a:noFill/>
          <a:miter lim="800000"/>
          <a:headEnd/>
          <a:tailEnd/>
        </a:ln>
      </xdr:spPr>
    </xdr:pic>
    <xdr:clientData/>
  </xdr:twoCellAnchor>
  <xdr:twoCellAnchor editAs="oneCell">
    <xdr:from>
      <xdr:col>26</xdr:col>
      <xdr:colOff>285750</xdr:colOff>
      <xdr:row>11</xdr:row>
      <xdr:rowOff>47625</xdr:rowOff>
    </xdr:from>
    <xdr:to>
      <xdr:col>30</xdr:col>
      <xdr:colOff>266700</xdr:colOff>
      <xdr:row>12</xdr:row>
      <xdr:rowOff>28575</xdr:rowOff>
    </xdr:to>
    <xdr:pic>
      <xdr:nvPicPr>
        <xdr:cNvPr id="3" name="Picture 4" descr="unnamed.png"/>
        <xdr:cNvPicPr>
          <a:picLocks noChangeAspect="1"/>
        </xdr:cNvPicPr>
      </xdr:nvPicPr>
      <xdr:blipFill>
        <a:blip xmlns:r="http://schemas.openxmlformats.org/officeDocument/2006/relationships" r:embed="rId1" cstate="print"/>
        <a:srcRect/>
        <a:stretch>
          <a:fillRect/>
        </a:stretch>
      </xdr:blipFill>
      <xdr:spPr bwMode="auto">
        <a:xfrm>
          <a:off x="13077825" y="4972050"/>
          <a:ext cx="1238250" cy="609600"/>
        </a:xfrm>
        <a:prstGeom prst="rect">
          <a:avLst/>
        </a:prstGeom>
        <a:noFill/>
        <a:ln w="9525">
          <a:noFill/>
          <a:miter lim="800000"/>
          <a:headEnd/>
          <a:tailEnd/>
        </a:ln>
      </xdr:spPr>
    </xdr:pic>
    <xdr:clientData/>
  </xdr:twoCellAnchor>
  <xdr:twoCellAnchor editAs="oneCell">
    <xdr:from>
      <xdr:col>36</xdr:col>
      <xdr:colOff>285750</xdr:colOff>
      <xdr:row>18</xdr:row>
      <xdr:rowOff>47625</xdr:rowOff>
    </xdr:from>
    <xdr:to>
      <xdr:col>40</xdr:col>
      <xdr:colOff>266700</xdr:colOff>
      <xdr:row>19</xdr:row>
      <xdr:rowOff>28575</xdr:rowOff>
    </xdr:to>
    <xdr:pic>
      <xdr:nvPicPr>
        <xdr:cNvPr id="4" name="Picture 7" descr="unnamed.png"/>
        <xdr:cNvPicPr>
          <a:picLocks noChangeAspect="1"/>
        </xdr:cNvPicPr>
      </xdr:nvPicPr>
      <xdr:blipFill>
        <a:blip xmlns:r="http://schemas.openxmlformats.org/officeDocument/2006/relationships" r:embed="rId1" cstate="print"/>
        <a:srcRect/>
        <a:stretch>
          <a:fillRect/>
        </a:stretch>
      </xdr:blipFill>
      <xdr:spPr bwMode="auto">
        <a:xfrm>
          <a:off x="16221075" y="10467975"/>
          <a:ext cx="1238250" cy="609600"/>
        </a:xfrm>
        <a:prstGeom prst="rect">
          <a:avLst/>
        </a:prstGeom>
        <a:noFill/>
        <a:ln w="9525">
          <a:noFill/>
          <a:miter lim="800000"/>
          <a:headEnd/>
          <a:tailEnd/>
        </a:ln>
      </xdr:spPr>
    </xdr:pic>
    <xdr:clientData/>
  </xdr:twoCellAnchor>
  <xdr:twoCellAnchor editAs="oneCell">
    <xdr:from>
      <xdr:col>26</xdr:col>
      <xdr:colOff>285750</xdr:colOff>
      <xdr:row>17</xdr:row>
      <xdr:rowOff>47625</xdr:rowOff>
    </xdr:from>
    <xdr:to>
      <xdr:col>30</xdr:col>
      <xdr:colOff>266700</xdr:colOff>
      <xdr:row>18</xdr:row>
      <xdr:rowOff>28575</xdr:rowOff>
    </xdr:to>
    <xdr:pic>
      <xdr:nvPicPr>
        <xdr:cNvPr id="5" name="Picture 8" descr="unnamed.png"/>
        <xdr:cNvPicPr>
          <a:picLocks noChangeAspect="1"/>
        </xdr:cNvPicPr>
      </xdr:nvPicPr>
      <xdr:blipFill>
        <a:blip xmlns:r="http://schemas.openxmlformats.org/officeDocument/2006/relationships" r:embed="rId1" cstate="print"/>
        <a:srcRect/>
        <a:stretch>
          <a:fillRect/>
        </a:stretch>
      </xdr:blipFill>
      <xdr:spPr bwMode="auto">
        <a:xfrm>
          <a:off x="13077825" y="9839325"/>
          <a:ext cx="1238250" cy="609600"/>
        </a:xfrm>
        <a:prstGeom prst="rect">
          <a:avLst/>
        </a:prstGeom>
        <a:noFill/>
        <a:ln w="9525">
          <a:noFill/>
          <a:miter lim="800000"/>
          <a:headEnd/>
          <a:tailEnd/>
        </a:ln>
      </xdr:spPr>
    </xdr:pic>
    <xdr:clientData/>
  </xdr:twoCellAnchor>
  <xdr:twoCellAnchor editAs="oneCell">
    <xdr:from>
      <xdr:col>36</xdr:col>
      <xdr:colOff>285750</xdr:colOff>
      <xdr:row>24</xdr:row>
      <xdr:rowOff>47625</xdr:rowOff>
    </xdr:from>
    <xdr:to>
      <xdr:col>40</xdr:col>
      <xdr:colOff>266700</xdr:colOff>
      <xdr:row>25</xdr:row>
      <xdr:rowOff>28575</xdr:rowOff>
    </xdr:to>
    <xdr:pic>
      <xdr:nvPicPr>
        <xdr:cNvPr id="6" name="Picture 11" descr="unnamed.png"/>
        <xdr:cNvPicPr>
          <a:picLocks noChangeAspect="1"/>
        </xdr:cNvPicPr>
      </xdr:nvPicPr>
      <xdr:blipFill>
        <a:blip xmlns:r="http://schemas.openxmlformats.org/officeDocument/2006/relationships" r:embed="rId1" cstate="print"/>
        <a:srcRect/>
        <a:stretch>
          <a:fillRect/>
        </a:stretch>
      </xdr:blipFill>
      <xdr:spPr bwMode="auto">
        <a:xfrm>
          <a:off x="16221075" y="15611475"/>
          <a:ext cx="1238250" cy="609600"/>
        </a:xfrm>
        <a:prstGeom prst="rect">
          <a:avLst/>
        </a:prstGeom>
        <a:noFill/>
        <a:ln w="9525">
          <a:noFill/>
          <a:miter lim="800000"/>
          <a:headEnd/>
          <a:tailEnd/>
        </a:ln>
      </xdr:spPr>
    </xdr:pic>
    <xdr:clientData/>
  </xdr:twoCellAnchor>
  <xdr:twoCellAnchor editAs="oneCell">
    <xdr:from>
      <xdr:col>26</xdr:col>
      <xdr:colOff>285750</xdr:colOff>
      <xdr:row>23</xdr:row>
      <xdr:rowOff>47625</xdr:rowOff>
    </xdr:from>
    <xdr:to>
      <xdr:col>30</xdr:col>
      <xdr:colOff>266700</xdr:colOff>
      <xdr:row>24</xdr:row>
      <xdr:rowOff>28575</xdr:rowOff>
    </xdr:to>
    <xdr:pic>
      <xdr:nvPicPr>
        <xdr:cNvPr id="7" name="Picture 12" descr="unnamed.png"/>
        <xdr:cNvPicPr>
          <a:picLocks noChangeAspect="1"/>
        </xdr:cNvPicPr>
      </xdr:nvPicPr>
      <xdr:blipFill>
        <a:blip xmlns:r="http://schemas.openxmlformats.org/officeDocument/2006/relationships" r:embed="rId1" cstate="print"/>
        <a:srcRect/>
        <a:stretch>
          <a:fillRect/>
        </a:stretch>
      </xdr:blipFill>
      <xdr:spPr bwMode="auto">
        <a:xfrm>
          <a:off x="13077825" y="14982825"/>
          <a:ext cx="1238250" cy="609600"/>
        </a:xfrm>
        <a:prstGeom prst="rect">
          <a:avLst/>
        </a:prstGeom>
        <a:noFill/>
        <a:ln w="9525">
          <a:noFill/>
          <a:miter lim="800000"/>
          <a:headEnd/>
          <a:tailEnd/>
        </a:ln>
      </xdr:spPr>
    </xdr:pic>
    <xdr:clientData/>
  </xdr:twoCellAnchor>
  <xdr:twoCellAnchor editAs="oneCell">
    <xdr:from>
      <xdr:col>36</xdr:col>
      <xdr:colOff>285750</xdr:colOff>
      <xdr:row>30</xdr:row>
      <xdr:rowOff>47625</xdr:rowOff>
    </xdr:from>
    <xdr:to>
      <xdr:col>40</xdr:col>
      <xdr:colOff>266700</xdr:colOff>
      <xdr:row>31</xdr:row>
      <xdr:rowOff>28575</xdr:rowOff>
    </xdr:to>
    <xdr:pic>
      <xdr:nvPicPr>
        <xdr:cNvPr id="8" name="Picture 15" descr="unnamed.png"/>
        <xdr:cNvPicPr>
          <a:picLocks noChangeAspect="1"/>
        </xdr:cNvPicPr>
      </xdr:nvPicPr>
      <xdr:blipFill>
        <a:blip xmlns:r="http://schemas.openxmlformats.org/officeDocument/2006/relationships" r:embed="rId1" cstate="print"/>
        <a:srcRect/>
        <a:stretch>
          <a:fillRect/>
        </a:stretch>
      </xdr:blipFill>
      <xdr:spPr bwMode="auto">
        <a:xfrm>
          <a:off x="16221075" y="20754975"/>
          <a:ext cx="1238250" cy="609600"/>
        </a:xfrm>
        <a:prstGeom prst="rect">
          <a:avLst/>
        </a:prstGeom>
        <a:noFill/>
        <a:ln w="9525">
          <a:noFill/>
          <a:miter lim="800000"/>
          <a:headEnd/>
          <a:tailEnd/>
        </a:ln>
      </xdr:spPr>
    </xdr:pic>
    <xdr:clientData/>
  </xdr:twoCellAnchor>
  <xdr:twoCellAnchor editAs="oneCell">
    <xdr:from>
      <xdr:col>26</xdr:col>
      <xdr:colOff>285750</xdr:colOff>
      <xdr:row>29</xdr:row>
      <xdr:rowOff>47625</xdr:rowOff>
    </xdr:from>
    <xdr:to>
      <xdr:col>30</xdr:col>
      <xdr:colOff>266700</xdr:colOff>
      <xdr:row>30</xdr:row>
      <xdr:rowOff>28575</xdr:rowOff>
    </xdr:to>
    <xdr:pic>
      <xdr:nvPicPr>
        <xdr:cNvPr id="9" name="Picture 16" descr="unnamed.png"/>
        <xdr:cNvPicPr>
          <a:picLocks noChangeAspect="1"/>
        </xdr:cNvPicPr>
      </xdr:nvPicPr>
      <xdr:blipFill>
        <a:blip xmlns:r="http://schemas.openxmlformats.org/officeDocument/2006/relationships" r:embed="rId1" cstate="print"/>
        <a:srcRect/>
        <a:stretch>
          <a:fillRect/>
        </a:stretch>
      </xdr:blipFill>
      <xdr:spPr bwMode="auto">
        <a:xfrm>
          <a:off x="13077825" y="20126325"/>
          <a:ext cx="1238250" cy="609600"/>
        </a:xfrm>
        <a:prstGeom prst="rect">
          <a:avLst/>
        </a:prstGeom>
        <a:noFill/>
        <a:ln w="9525">
          <a:noFill/>
          <a:miter lim="800000"/>
          <a:headEnd/>
          <a:tailEnd/>
        </a:ln>
      </xdr:spPr>
    </xdr:pic>
    <xdr:clientData/>
  </xdr:twoCellAnchor>
  <xdr:twoCellAnchor editAs="oneCell">
    <xdr:from>
      <xdr:col>16</xdr:col>
      <xdr:colOff>285750</xdr:colOff>
      <xdr:row>28</xdr:row>
      <xdr:rowOff>47625</xdr:rowOff>
    </xdr:from>
    <xdr:to>
      <xdr:col>20</xdr:col>
      <xdr:colOff>266700</xdr:colOff>
      <xdr:row>29</xdr:row>
      <xdr:rowOff>28575</xdr:rowOff>
    </xdr:to>
    <xdr:pic>
      <xdr:nvPicPr>
        <xdr:cNvPr id="10" name="Picture 17" descr="unnamed.png"/>
        <xdr:cNvPicPr>
          <a:picLocks noChangeAspect="1"/>
        </xdr:cNvPicPr>
      </xdr:nvPicPr>
      <xdr:blipFill>
        <a:blip xmlns:r="http://schemas.openxmlformats.org/officeDocument/2006/relationships" r:embed="rId1" cstate="print"/>
        <a:srcRect/>
        <a:stretch>
          <a:fillRect/>
        </a:stretch>
      </xdr:blipFill>
      <xdr:spPr bwMode="auto">
        <a:xfrm>
          <a:off x="9934575" y="19497675"/>
          <a:ext cx="1238250" cy="609600"/>
        </a:xfrm>
        <a:prstGeom prst="rect">
          <a:avLst/>
        </a:prstGeom>
        <a:noFill/>
        <a:ln w="9525">
          <a:noFill/>
          <a:miter lim="800000"/>
          <a:headEnd/>
          <a:tailEnd/>
        </a:ln>
      </xdr:spPr>
    </xdr:pic>
    <xdr:clientData/>
  </xdr:twoCellAnchor>
  <xdr:twoCellAnchor editAs="oneCell">
    <xdr:from>
      <xdr:col>6</xdr:col>
      <xdr:colOff>285750</xdr:colOff>
      <xdr:row>27</xdr:row>
      <xdr:rowOff>47625</xdr:rowOff>
    </xdr:from>
    <xdr:to>
      <xdr:col>10</xdr:col>
      <xdr:colOff>266700</xdr:colOff>
      <xdr:row>28</xdr:row>
      <xdr:rowOff>28575</xdr:rowOff>
    </xdr:to>
    <xdr:pic>
      <xdr:nvPicPr>
        <xdr:cNvPr id="11" name="Picture 18" descr="unnamed.png"/>
        <xdr:cNvPicPr>
          <a:picLocks noChangeAspect="1"/>
        </xdr:cNvPicPr>
      </xdr:nvPicPr>
      <xdr:blipFill>
        <a:blip xmlns:r="http://schemas.openxmlformats.org/officeDocument/2006/relationships" r:embed="rId1" cstate="print"/>
        <a:srcRect/>
        <a:stretch>
          <a:fillRect/>
        </a:stretch>
      </xdr:blipFill>
      <xdr:spPr bwMode="auto">
        <a:xfrm>
          <a:off x="6791325" y="18869025"/>
          <a:ext cx="1238250" cy="609600"/>
        </a:xfrm>
        <a:prstGeom prst="rect">
          <a:avLst/>
        </a:prstGeom>
        <a:noFill/>
        <a:ln w="9525">
          <a:noFill/>
          <a:miter lim="800000"/>
          <a:headEnd/>
          <a:tailEnd/>
        </a:ln>
      </xdr:spPr>
    </xdr:pic>
    <xdr:clientData/>
  </xdr:twoCellAnchor>
  <xdr:twoCellAnchor editAs="oneCell">
    <xdr:from>
      <xdr:col>36</xdr:col>
      <xdr:colOff>285750</xdr:colOff>
      <xdr:row>36</xdr:row>
      <xdr:rowOff>47625</xdr:rowOff>
    </xdr:from>
    <xdr:to>
      <xdr:col>40</xdr:col>
      <xdr:colOff>266700</xdr:colOff>
      <xdr:row>37</xdr:row>
      <xdr:rowOff>28575</xdr:rowOff>
    </xdr:to>
    <xdr:pic>
      <xdr:nvPicPr>
        <xdr:cNvPr id="12" name="Picture 19" descr="unnamed.png"/>
        <xdr:cNvPicPr>
          <a:picLocks noChangeAspect="1"/>
        </xdr:cNvPicPr>
      </xdr:nvPicPr>
      <xdr:blipFill>
        <a:blip xmlns:r="http://schemas.openxmlformats.org/officeDocument/2006/relationships" r:embed="rId1" cstate="print"/>
        <a:srcRect/>
        <a:stretch>
          <a:fillRect/>
        </a:stretch>
      </xdr:blipFill>
      <xdr:spPr bwMode="auto">
        <a:xfrm>
          <a:off x="16221075" y="25898475"/>
          <a:ext cx="1238250" cy="609600"/>
        </a:xfrm>
        <a:prstGeom prst="rect">
          <a:avLst/>
        </a:prstGeom>
        <a:noFill/>
        <a:ln w="9525">
          <a:noFill/>
          <a:miter lim="800000"/>
          <a:headEnd/>
          <a:tailEnd/>
        </a:ln>
      </xdr:spPr>
    </xdr:pic>
    <xdr:clientData/>
  </xdr:twoCellAnchor>
  <xdr:twoCellAnchor editAs="oneCell">
    <xdr:from>
      <xdr:col>26</xdr:col>
      <xdr:colOff>285750</xdr:colOff>
      <xdr:row>35</xdr:row>
      <xdr:rowOff>47625</xdr:rowOff>
    </xdr:from>
    <xdr:to>
      <xdr:col>30</xdr:col>
      <xdr:colOff>266700</xdr:colOff>
      <xdr:row>36</xdr:row>
      <xdr:rowOff>28575</xdr:rowOff>
    </xdr:to>
    <xdr:pic>
      <xdr:nvPicPr>
        <xdr:cNvPr id="13" name="Picture 20" descr="unnamed.png"/>
        <xdr:cNvPicPr>
          <a:picLocks noChangeAspect="1"/>
        </xdr:cNvPicPr>
      </xdr:nvPicPr>
      <xdr:blipFill>
        <a:blip xmlns:r="http://schemas.openxmlformats.org/officeDocument/2006/relationships" r:embed="rId1" cstate="print"/>
        <a:srcRect/>
        <a:stretch>
          <a:fillRect/>
        </a:stretch>
      </xdr:blipFill>
      <xdr:spPr bwMode="auto">
        <a:xfrm>
          <a:off x="13077825" y="25269825"/>
          <a:ext cx="1238250" cy="609600"/>
        </a:xfrm>
        <a:prstGeom prst="rect">
          <a:avLst/>
        </a:prstGeom>
        <a:noFill/>
        <a:ln w="9525">
          <a:noFill/>
          <a:miter lim="800000"/>
          <a:headEnd/>
          <a:tailEnd/>
        </a:ln>
      </xdr:spPr>
    </xdr:pic>
    <xdr:clientData/>
  </xdr:twoCellAnchor>
  <xdr:twoCellAnchor editAs="oneCell">
    <xdr:from>
      <xdr:col>16</xdr:col>
      <xdr:colOff>285750</xdr:colOff>
      <xdr:row>34</xdr:row>
      <xdr:rowOff>47625</xdr:rowOff>
    </xdr:from>
    <xdr:to>
      <xdr:col>20</xdr:col>
      <xdr:colOff>266700</xdr:colOff>
      <xdr:row>35</xdr:row>
      <xdr:rowOff>28575</xdr:rowOff>
    </xdr:to>
    <xdr:pic>
      <xdr:nvPicPr>
        <xdr:cNvPr id="14" name="Picture 21" descr="unnamed.png"/>
        <xdr:cNvPicPr>
          <a:picLocks noChangeAspect="1"/>
        </xdr:cNvPicPr>
      </xdr:nvPicPr>
      <xdr:blipFill>
        <a:blip xmlns:r="http://schemas.openxmlformats.org/officeDocument/2006/relationships" r:embed="rId1" cstate="print"/>
        <a:srcRect/>
        <a:stretch>
          <a:fillRect/>
        </a:stretch>
      </xdr:blipFill>
      <xdr:spPr bwMode="auto">
        <a:xfrm>
          <a:off x="9934575" y="24641175"/>
          <a:ext cx="1238250" cy="609600"/>
        </a:xfrm>
        <a:prstGeom prst="rect">
          <a:avLst/>
        </a:prstGeom>
        <a:noFill/>
        <a:ln w="9525">
          <a:noFill/>
          <a:miter lim="800000"/>
          <a:headEnd/>
          <a:tailEnd/>
        </a:ln>
      </xdr:spPr>
    </xdr:pic>
    <xdr:clientData/>
  </xdr:twoCellAnchor>
  <xdr:twoCellAnchor editAs="oneCell">
    <xdr:from>
      <xdr:col>6</xdr:col>
      <xdr:colOff>285750</xdr:colOff>
      <xdr:row>33</xdr:row>
      <xdr:rowOff>47625</xdr:rowOff>
    </xdr:from>
    <xdr:to>
      <xdr:col>10</xdr:col>
      <xdr:colOff>266700</xdr:colOff>
      <xdr:row>34</xdr:row>
      <xdr:rowOff>28575</xdr:rowOff>
    </xdr:to>
    <xdr:pic>
      <xdr:nvPicPr>
        <xdr:cNvPr id="15" name="Picture 22" descr="unnamed.png"/>
        <xdr:cNvPicPr>
          <a:picLocks noChangeAspect="1"/>
        </xdr:cNvPicPr>
      </xdr:nvPicPr>
      <xdr:blipFill>
        <a:blip xmlns:r="http://schemas.openxmlformats.org/officeDocument/2006/relationships" r:embed="rId1" cstate="print"/>
        <a:srcRect/>
        <a:stretch>
          <a:fillRect/>
        </a:stretch>
      </xdr:blipFill>
      <xdr:spPr bwMode="auto">
        <a:xfrm>
          <a:off x="6791325" y="24012525"/>
          <a:ext cx="1238250" cy="609600"/>
        </a:xfrm>
        <a:prstGeom prst="rect">
          <a:avLst/>
        </a:prstGeom>
        <a:noFill/>
        <a:ln w="9525">
          <a:noFill/>
          <a:miter lim="800000"/>
          <a:headEnd/>
          <a:tailEnd/>
        </a:ln>
      </xdr:spPr>
    </xdr:pic>
    <xdr:clientData/>
  </xdr:twoCellAnchor>
  <xdr:twoCellAnchor editAs="oneCell">
    <xdr:from>
      <xdr:col>36</xdr:col>
      <xdr:colOff>285750</xdr:colOff>
      <xdr:row>42</xdr:row>
      <xdr:rowOff>47625</xdr:rowOff>
    </xdr:from>
    <xdr:to>
      <xdr:col>40</xdr:col>
      <xdr:colOff>266700</xdr:colOff>
      <xdr:row>43</xdr:row>
      <xdr:rowOff>28575</xdr:rowOff>
    </xdr:to>
    <xdr:pic>
      <xdr:nvPicPr>
        <xdr:cNvPr id="16" name="Picture 23" descr="unnamed.png"/>
        <xdr:cNvPicPr>
          <a:picLocks noChangeAspect="1"/>
        </xdr:cNvPicPr>
      </xdr:nvPicPr>
      <xdr:blipFill>
        <a:blip xmlns:r="http://schemas.openxmlformats.org/officeDocument/2006/relationships" r:embed="rId1" cstate="print"/>
        <a:srcRect/>
        <a:stretch>
          <a:fillRect/>
        </a:stretch>
      </xdr:blipFill>
      <xdr:spPr bwMode="auto">
        <a:xfrm>
          <a:off x="16221075" y="31041975"/>
          <a:ext cx="1238250" cy="609600"/>
        </a:xfrm>
        <a:prstGeom prst="rect">
          <a:avLst/>
        </a:prstGeom>
        <a:noFill/>
        <a:ln w="9525">
          <a:noFill/>
          <a:miter lim="800000"/>
          <a:headEnd/>
          <a:tailEnd/>
        </a:ln>
      </xdr:spPr>
    </xdr:pic>
    <xdr:clientData/>
  </xdr:twoCellAnchor>
  <xdr:twoCellAnchor editAs="oneCell">
    <xdr:from>
      <xdr:col>26</xdr:col>
      <xdr:colOff>285750</xdr:colOff>
      <xdr:row>41</xdr:row>
      <xdr:rowOff>47625</xdr:rowOff>
    </xdr:from>
    <xdr:to>
      <xdr:col>30</xdr:col>
      <xdr:colOff>266700</xdr:colOff>
      <xdr:row>42</xdr:row>
      <xdr:rowOff>28575</xdr:rowOff>
    </xdr:to>
    <xdr:pic>
      <xdr:nvPicPr>
        <xdr:cNvPr id="17" name="Picture 24" descr="unnamed.png"/>
        <xdr:cNvPicPr>
          <a:picLocks noChangeAspect="1"/>
        </xdr:cNvPicPr>
      </xdr:nvPicPr>
      <xdr:blipFill>
        <a:blip xmlns:r="http://schemas.openxmlformats.org/officeDocument/2006/relationships" r:embed="rId1" cstate="print"/>
        <a:srcRect/>
        <a:stretch>
          <a:fillRect/>
        </a:stretch>
      </xdr:blipFill>
      <xdr:spPr bwMode="auto">
        <a:xfrm>
          <a:off x="13077825" y="30413325"/>
          <a:ext cx="1238250" cy="609600"/>
        </a:xfrm>
        <a:prstGeom prst="rect">
          <a:avLst/>
        </a:prstGeom>
        <a:noFill/>
        <a:ln w="9525">
          <a:noFill/>
          <a:miter lim="800000"/>
          <a:headEnd/>
          <a:tailEnd/>
        </a:ln>
      </xdr:spPr>
    </xdr:pic>
    <xdr:clientData/>
  </xdr:twoCellAnchor>
  <xdr:twoCellAnchor editAs="oneCell">
    <xdr:from>
      <xdr:col>16</xdr:col>
      <xdr:colOff>285750</xdr:colOff>
      <xdr:row>40</xdr:row>
      <xdr:rowOff>47625</xdr:rowOff>
    </xdr:from>
    <xdr:to>
      <xdr:col>20</xdr:col>
      <xdr:colOff>266700</xdr:colOff>
      <xdr:row>41</xdr:row>
      <xdr:rowOff>28575</xdr:rowOff>
    </xdr:to>
    <xdr:pic>
      <xdr:nvPicPr>
        <xdr:cNvPr id="18" name="Picture 25" descr="unnamed.png"/>
        <xdr:cNvPicPr>
          <a:picLocks noChangeAspect="1"/>
        </xdr:cNvPicPr>
      </xdr:nvPicPr>
      <xdr:blipFill>
        <a:blip xmlns:r="http://schemas.openxmlformats.org/officeDocument/2006/relationships" r:embed="rId1" cstate="print"/>
        <a:srcRect/>
        <a:stretch>
          <a:fillRect/>
        </a:stretch>
      </xdr:blipFill>
      <xdr:spPr bwMode="auto">
        <a:xfrm>
          <a:off x="9934575" y="29784675"/>
          <a:ext cx="1238250" cy="609600"/>
        </a:xfrm>
        <a:prstGeom prst="rect">
          <a:avLst/>
        </a:prstGeom>
        <a:noFill/>
        <a:ln w="9525">
          <a:noFill/>
          <a:miter lim="800000"/>
          <a:headEnd/>
          <a:tailEnd/>
        </a:ln>
      </xdr:spPr>
    </xdr:pic>
    <xdr:clientData/>
  </xdr:twoCellAnchor>
  <xdr:twoCellAnchor editAs="oneCell">
    <xdr:from>
      <xdr:col>6</xdr:col>
      <xdr:colOff>285750</xdr:colOff>
      <xdr:row>39</xdr:row>
      <xdr:rowOff>47625</xdr:rowOff>
    </xdr:from>
    <xdr:to>
      <xdr:col>10</xdr:col>
      <xdr:colOff>266700</xdr:colOff>
      <xdr:row>40</xdr:row>
      <xdr:rowOff>28575</xdr:rowOff>
    </xdr:to>
    <xdr:pic>
      <xdr:nvPicPr>
        <xdr:cNvPr id="19" name="Picture 26" descr="unnamed.png"/>
        <xdr:cNvPicPr>
          <a:picLocks noChangeAspect="1"/>
        </xdr:cNvPicPr>
      </xdr:nvPicPr>
      <xdr:blipFill>
        <a:blip xmlns:r="http://schemas.openxmlformats.org/officeDocument/2006/relationships" r:embed="rId1" cstate="print"/>
        <a:srcRect/>
        <a:stretch>
          <a:fillRect/>
        </a:stretch>
      </xdr:blipFill>
      <xdr:spPr bwMode="auto">
        <a:xfrm>
          <a:off x="6791325" y="29156025"/>
          <a:ext cx="1238250" cy="609600"/>
        </a:xfrm>
        <a:prstGeom prst="rect">
          <a:avLst/>
        </a:prstGeom>
        <a:noFill/>
        <a:ln w="9525">
          <a:noFill/>
          <a:miter lim="800000"/>
          <a:headEnd/>
          <a:tailEnd/>
        </a:ln>
      </xdr:spPr>
    </xdr:pic>
    <xdr:clientData/>
  </xdr:twoCellAnchor>
  <xdr:twoCellAnchor editAs="oneCell">
    <xdr:from>
      <xdr:col>7</xdr:col>
      <xdr:colOff>23813</xdr:colOff>
      <xdr:row>9</xdr:row>
      <xdr:rowOff>0</xdr:rowOff>
    </xdr:from>
    <xdr:to>
      <xdr:col>11</xdr:col>
      <xdr:colOff>4763</xdr:colOff>
      <xdr:row>9</xdr:row>
      <xdr:rowOff>604837</xdr:rowOff>
    </xdr:to>
    <xdr:pic>
      <xdr:nvPicPr>
        <xdr:cNvPr id="20" name="Picture 28" descr="unnamed.png"/>
        <xdr:cNvPicPr>
          <a:picLocks noChangeAspect="1"/>
        </xdr:cNvPicPr>
      </xdr:nvPicPr>
      <xdr:blipFill>
        <a:blip xmlns:r="http://schemas.openxmlformats.org/officeDocument/2006/relationships" r:embed="rId2" cstate="print"/>
        <a:srcRect/>
        <a:stretch>
          <a:fillRect/>
        </a:stretch>
      </xdr:blipFill>
      <xdr:spPr bwMode="auto">
        <a:xfrm>
          <a:off x="6843713" y="3667125"/>
          <a:ext cx="1238250" cy="604837"/>
        </a:xfrm>
        <a:prstGeom prst="rect">
          <a:avLst/>
        </a:prstGeom>
        <a:noFill/>
        <a:ln w="9525">
          <a:noFill/>
          <a:miter lim="800000"/>
          <a:headEnd/>
          <a:tailEnd/>
        </a:ln>
      </xdr:spPr>
    </xdr:pic>
    <xdr:clientData/>
  </xdr:twoCellAnchor>
  <xdr:twoCellAnchor editAs="oneCell">
    <xdr:from>
      <xdr:col>7</xdr:col>
      <xdr:colOff>1</xdr:colOff>
      <xdr:row>15</xdr:row>
      <xdr:rowOff>47626</xdr:rowOff>
    </xdr:from>
    <xdr:to>
      <xdr:col>10</xdr:col>
      <xdr:colOff>290513</xdr:colOff>
      <xdr:row>16</xdr:row>
      <xdr:rowOff>33338</xdr:rowOff>
    </xdr:to>
    <xdr:pic>
      <xdr:nvPicPr>
        <xdr:cNvPr id="21" name="Picture 29" descr="unnamed.png"/>
        <xdr:cNvPicPr>
          <a:picLocks noChangeAspect="1"/>
        </xdr:cNvPicPr>
      </xdr:nvPicPr>
      <xdr:blipFill>
        <a:blip xmlns:r="http://schemas.openxmlformats.org/officeDocument/2006/relationships" r:embed="rId2" cstate="print"/>
        <a:srcRect/>
        <a:stretch>
          <a:fillRect/>
        </a:stretch>
      </xdr:blipFill>
      <xdr:spPr bwMode="auto">
        <a:xfrm>
          <a:off x="6819901" y="8582026"/>
          <a:ext cx="1233487" cy="614362"/>
        </a:xfrm>
        <a:prstGeom prst="rect">
          <a:avLst/>
        </a:prstGeom>
        <a:noFill/>
        <a:ln w="9525">
          <a:noFill/>
          <a:miter lim="800000"/>
          <a:headEnd/>
          <a:tailEnd/>
        </a:ln>
      </xdr:spPr>
    </xdr:pic>
    <xdr:clientData/>
  </xdr:twoCellAnchor>
  <xdr:twoCellAnchor editAs="oneCell">
    <xdr:from>
      <xdr:col>6</xdr:col>
      <xdr:colOff>261937</xdr:colOff>
      <xdr:row>21</xdr:row>
      <xdr:rowOff>47625</xdr:rowOff>
    </xdr:from>
    <xdr:to>
      <xdr:col>10</xdr:col>
      <xdr:colOff>242887</xdr:colOff>
      <xdr:row>22</xdr:row>
      <xdr:rowOff>33337</xdr:rowOff>
    </xdr:to>
    <xdr:pic>
      <xdr:nvPicPr>
        <xdr:cNvPr id="22" name="Picture 30" descr="unnamed.png"/>
        <xdr:cNvPicPr>
          <a:picLocks noChangeAspect="1"/>
        </xdr:cNvPicPr>
      </xdr:nvPicPr>
      <xdr:blipFill>
        <a:blip xmlns:r="http://schemas.openxmlformats.org/officeDocument/2006/relationships" r:embed="rId2" cstate="print"/>
        <a:srcRect/>
        <a:stretch>
          <a:fillRect/>
        </a:stretch>
      </xdr:blipFill>
      <xdr:spPr bwMode="auto">
        <a:xfrm>
          <a:off x="6767512" y="13725525"/>
          <a:ext cx="1238250" cy="614362"/>
        </a:xfrm>
        <a:prstGeom prst="rect">
          <a:avLst/>
        </a:prstGeom>
        <a:noFill/>
        <a:ln w="9525">
          <a:noFill/>
          <a:miter lim="800000"/>
          <a:headEnd/>
          <a:tailEnd/>
        </a:ln>
      </xdr:spPr>
    </xdr:pic>
    <xdr:clientData/>
  </xdr:twoCellAnchor>
  <xdr:twoCellAnchor editAs="oneCell">
    <xdr:from>
      <xdr:col>17</xdr:col>
      <xdr:colOff>95251</xdr:colOff>
      <xdr:row>10</xdr:row>
      <xdr:rowOff>47625</xdr:rowOff>
    </xdr:from>
    <xdr:to>
      <xdr:col>21</xdr:col>
      <xdr:colOff>76201</xdr:colOff>
      <xdr:row>11</xdr:row>
      <xdr:rowOff>33337</xdr:rowOff>
    </xdr:to>
    <xdr:pic>
      <xdr:nvPicPr>
        <xdr:cNvPr id="23" name="Picture 32" descr="unnamed.png"/>
        <xdr:cNvPicPr>
          <a:picLocks noChangeAspect="1"/>
        </xdr:cNvPicPr>
      </xdr:nvPicPr>
      <xdr:blipFill>
        <a:blip xmlns:r="http://schemas.openxmlformats.org/officeDocument/2006/relationships" r:embed="rId2" cstate="print"/>
        <a:srcRect/>
        <a:stretch>
          <a:fillRect/>
        </a:stretch>
      </xdr:blipFill>
      <xdr:spPr bwMode="auto">
        <a:xfrm>
          <a:off x="10058401" y="4343400"/>
          <a:ext cx="1238250" cy="614362"/>
        </a:xfrm>
        <a:prstGeom prst="rect">
          <a:avLst/>
        </a:prstGeom>
        <a:noFill/>
        <a:ln w="9525">
          <a:noFill/>
          <a:miter lim="800000"/>
          <a:headEnd/>
          <a:tailEnd/>
        </a:ln>
      </xdr:spPr>
    </xdr:pic>
    <xdr:clientData/>
  </xdr:twoCellAnchor>
  <xdr:twoCellAnchor editAs="oneCell">
    <xdr:from>
      <xdr:col>16</xdr:col>
      <xdr:colOff>261937</xdr:colOff>
      <xdr:row>16</xdr:row>
      <xdr:rowOff>47625</xdr:rowOff>
    </xdr:from>
    <xdr:to>
      <xdr:col>20</xdr:col>
      <xdr:colOff>242887</xdr:colOff>
      <xdr:row>17</xdr:row>
      <xdr:rowOff>33337</xdr:rowOff>
    </xdr:to>
    <xdr:pic>
      <xdr:nvPicPr>
        <xdr:cNvPr id="24" name="Picture 33" descr="unnamed.png"/>
        <xdr:cNvPicPr>
          <a:picLocks noChangeAspect="1"/>
        </xdr:cNvPicPr>
      </xdr:nvPicPr>
      <xdr:blipFill>
        <a:blip xmlns:r="http://schemas.openxmlformats.org/officeDocument/2006/relationships" r:embed="rId2" cstate="print"/>
        <a:srcRect/>
        <a:stretch>
          <a:fillRect/>
        </a:stretch>
      </xdr:blipFill>
      <xdr:spPr bwMode="auto">
        <a:xfrm>
          <a:off x="9910762" y="9210675"/>
          <a:ext cx="1238250" cy="614362"/>
        </a:xfrm>
        <a:prstGeom prst="rect">
          <a:avLst/>
        </a:prstGeom>
        <a:noFill/>
        <a:ln w="9525">
          <a:noFill/>
          <a:miter lim="800000"/>
          <a:headEnd/>
          <a:tailEnd/>
        </a:ln>
      </xdr:spPr>
    </xdr:pic>
    <xdr:clientData/>
  </xdr:twoCellAnchor>
  <xdr:twoCellAnchor editAs="oneCell">
    <xdr:from>
      <xdr:col>17</xdr:col>
      <xdr:colOff>47626</xdr:colOff>
      <xdr:row>22</xdr:row>
      <xdr:rowOff>47625</xdr:rowOff>
    </xdr:from>
    <xdr:to>
      <xdr:col>21</xdr:col>
      <xdr:colOff>28576</xdr:colOff>
      <xdr:row>23</xdr:row>
      <xdr:rowOff>33337</xdr:rowOff>
    </xdr:to>
    <xdr:pic>
      <xdr:nvPicPr>
        <xdr:cNvPr id="25" name="Picture 34" descr="unnamed.png"/>
        <xdr:cNvPicPr>
          <a:picLocks noChangeAspect="1"/>
        </xdr:cNvPicPr>
      </xdr:nvPicPr>
      <xdr:blipFill>
        <a:blip xmlns:r="http://schemas.openxmlformats.org/officeDocument/2006/relationships" r:embed="rId2" cstate="print"/>
        <a:srcRect/>
        <a:stretch>
          <a:fillRect/>
        </a:stretch>
      </xdr:blipFill>
      <xdr:spPr bwMode="auto">
        <a:xfrm>
          <a:off x="10010776" y="14354175"/>
          <a:ext cx="1238250" cy="614362"/>
        </a:xfrm>
        <a:prstGeom prst="rect">
          <a:avLst/>
        </a:prstGeom>
        <a:noFill/>
        <a:ln w="9525">
          <a:noFill/>
          <a:miter lim="800000"/>
          <a:headEnd/>
          <a:tailEnd/>
        </a:ln>
      </xdr:spPr>
    </xdr:pic>
    <xdr:clientData/>
  </xdr:twoCellAnchor>
  <xdr:twoCellAnchor editAs="oneCell">
    <xdr:from>
      <xdr:col>34</xdr:col>
      <xdr:colOff>19050</xdr:colOff>
      <xdr:row>0</xdr:row>
      <xdr:rowOff>0</xdr:rowOff>
    </xdr:from>
    <xdr:to>
      <xdr:col>86</xdr:col>
      <xdr:colOff>714375</xdr:colOff>
      <xdr:row>6</xdr:row>
      <xdr:rowOff>352425</xdr:rowOff>
    </xdr:to>
    <xdr:pic>
      <xdr:nvPicPr>
        <xdr:cNvPr id="26" name="Picture 34" descr="RBC 2016.jpg"/>
        <xdr:cNvPicPr>
          <a:picLocks noChangeAspect="1"/>
        </xdr:cNvPicPr>
      </xdr:nvPicPr>
      <xdr:blipFill>
        <a:blip xmlns:r="http://schemas.openxmlformats.org/officeDocument/2006/relationships" r:embed="rId3" cstate="print"/>
        <a:srcRect/>
        <a:stretch>
          <a:fillRect/>
        </a:stretch>
      </xdr:blipFill>
      <xdr:spPr bwMode="auto">
        <a:xfrm>
          <a:off x="15325725" y="0"/>
          <a:ext cx="9258300" cy="200025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247650</xdr:colOff>
      <xdr:row>0</xdr:row>
      <xdr:rowOff>0</xdr:rowOff>
    </xdr:from>
    <xdr:to>
      <xdr:col>13</xdr:col>
      <xdr:colOff>695325</xdr:colOff>
      <xdr:row>0</xdr:row>
      <xdr:rowOff>895350</xdr:rowOff>
    </xdr:to>
    <xdr:pic>
      <xdr:nvPicPr>
        <xdr:cNvPr id="2" name="Picture 2" descr="RBC 2016.jpg"/>
        <xdr:cNvPicPr>
          <a:picLocks noChangeAspect="1"/>
        </xdr:cNvPicPr>
      </xdr:nvPicPr>
      <xdr:blipFill>
        <a:blip xmlns:r="http://schemas.openxmlformats.org/officeDocument/2006/relationships" r:embed="rId1" cstate="print"/>
        <a:srcRect/>
        <a:stretch>
          <a:fillRect/>
        </a:stretch>
      </xdr:blipFill>
      <xdr:spPr bwMode="auto">
        <a:xfrm>
          <a:off x="685800" y="0"/>
          <a:ext cx="4752975" cy="8953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495300</xdr:colOff>
          <xdr:row>0</xdr:row>
          <xdr:rowOff>9525</xdr:rowOff>
        </xdr:from>
        <xdr:to>
          <xdr:col>13</xdr:col>
          <xdr:colOff>342900</xdr:colOff>
          <xdr:row>0</xdr:row>
          <xdr:rowOff>171450</xdr:rowOff>
        </xdr:to>
        <xdr:sp macro="" textlink="">
          <xdr:nvSpPr>
            <xdr:cNvPr id="23553" name="Button 1" hidden="1">
              <a:extLst>
                <a:ext uri="{63B3BB69-23CF-44E3-9099-C40C66FF867C}">
                  <a14:compatExt spid="_x0000_s2355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Show 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485775</xdr:colOff>
          <xdr:row>0</xdr:row>
          <xdr:rowOff>171450</xdr:rowOff>
        </xdr:from>
        <xdr:to>
          <xdr:col>13</xdr:col>
          <xdr:colOff>342900</xdr:colOff>
          <xdr:row>1</xdr:row>
          <xdr:rowOff>47625</xdr:rowOff>
        </xdr:to>
        <xdr:sp macro="" textlink="">
          <xdr:nvSpPr>
            <xdr:cNvPr id="23554" name="Button 2" hidden="1">
              <a:extLst>
                <a:ext uri="{63B3BB69-23CF-44E3-9099-C40C66FF867C}">
                  <a14:compatExt spid="_x0000_s2355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xdr:twoCellAnchor editAs="oneCell">
    <xdr:from>
      <xdr:col>2</xdr:col>
      <xdr:colOff>247650</xdr:colOff>
      <xdr:row>0</xdr:row>
      <xdr:rowOff>0</xdr:rowOff>
    </xdr:from>
    <xdr:to>
      <xdr:col>13</xdr:col>
      <xdr:colOff>695325</xdr:colOff>
      <xdr:row>0</xdr:row>
      <xdr:rowOff>895350</xdr:rowOff>
    </xdr:to>
    <xdr:pic>
      <xdr:nvPicPr>
        <xdr:cNvPr id="2" name="Picture 2" descr="RBC 2016.jpg"/>
        <xdr:cNvPicPr>
          <a:picLocks noChangeAspect="1"/>
        </xdr:cNvPicPr>
      </xdr:nvPicPr>
      <xdr:blipFill>
        <a:blip xmlns:r="http://schemas.openxmlformats.org/officeDocument/2006/relationships" r:embed="rId1" cstate="print"/>
        <a:srcRect/>
        <a:stretch>
          <a:fillRect/>
        </a:stretch>
      </xdr:blipFill>
      <xdr:spPr bwMode="auto">
        <a:xfrm>
          <a:off x="685800" y="0"/>
          <a:ext cx="4752975" cy="8953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495300</xdr:colOff>
          <xdr:row>0</xdr:row>
          <xdr:rowOff>9525</xdr:rowOff>
        </xdr:from>
        <xdr:to>
          <xdr:col>13</xdr:col>
          <xdr:colOff>342900</xdr:colOff>
          <xdr:row>0</xdr:row>
          <xdr:rowOff>171450</xdr:rowOff>
        </xdr:to>
        <xdr:sp macro="" textlink="">
          <xdr:nvSpPr>
            <xdr:cNvPr id="24577" name="Button 1" hidden="1">
              <a:extLst>
                <a:ext uri="{63B3BB69-23CF-44E3-9099-C40C66FF867C}">
                  <a14:compatExt spid="_x0000_s2457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Show 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485775</xdr:colOff>
          <xdr:row>0</xdr:row>
          <xdr:rowOff>171450</xdr:rowOff>
        </xdr:from>
        <xdr:to>
          <xdr:col>13</xdr:col>
          <xdr:colOff>342900</xdr:colOff>
          <xdr:row>1</xdr:row>
          <xdr:rowOff>47625</xdr:rowOff>
        </xdr:to>
        <xdr:sp macro="" textlink="">
          <xdr:nvSpPr>
            <xdr:cNvPr id="24578" name="Button 2" hidden="1">
              <a:extLst>
                <a:ext uri="{63B3BB69-23CF-44E3-9099-C40C66FF867C}">
                  <a14:compatExt spid="_x0000_s2457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xdr:twoCellAnchor editAs="oneCell">
    <xdr:from>
      <xdr:col>2</xdr:col>
      <xdr:colOff>57150</xdr:colOff>
      <xdr:row>0</xdr:row>
      <xdr:rowOff>0</xdr:rowOff>
    </xdr:from>
    <xdr:to>
      <xdr:col>13</xdr:col>
      <xdr:colOff>504825</xdr:colOff>
      <xdr:row>0</xdr:row>
      <xdr:rowOff>895350</xdr:rowOff>
    </xdr:to>
    <xdr:pic>
      <xdr:nvPicPr>
        <xdr:cNvPr id="2" name="Picture 2" descr="RBC 2016.jpg"/>
        <xdr:cNvPicPr>
          <a:picLocks noChangeAspect="1"/>
        </xdr:cNvPicPr>
      </xdr:nvPicPr>
      <xdr:blipFill>
        <a:blip xmlns:r="http://schemas.openxmlformats.org/officeDocument/2006/relationships" r:embed="rId1" cstate="print"/>
        <a:srcRect/>
        <a:stretch>
          <a:fillRect/>
        </a:stretch>
      </xdr:blipFill>
      <xdr:spPr bwMode="auto">
        <a:xfrm>
          <a:off x="495300" y="0"/>
          <a:ext cx="4752975" cy="8953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495300</xdr:colOff>
          <xdr:row>0</xdr:row>
          <xdr:rowOff>9525</xdr:rowOff>
        </xdr:from>
        <xdr:to>
          <xdr:col>13</xdr:col>
          <xdr:colOff>342900</xdr:colOff>
          <xdr:row>0</xdr:row>
          <xdr:rowOff>171450</xdr:rowOff>
        </xdr:to>
        <xdr:sp macro="" textlink="">
          <xdr:nvSpPr>
            <xdr:cNvPr id="25601" name="Button 1" hidden="1">
              <a:extLst>
                <a:ext uri="{63B3BB69-23CF-44E3-9099-C40C66FF867C}">
                  <a14:compatExt spid="_x0000_s2560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Show 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485775</xdr:colOff>
          <xdr:row>0</xdr:row>
          <xdr:rowOff>171450</xdr:rowOff>
        </xdr:from>
        <xdr:to>
          <xdr:col>13</xdr:col>
          <xdr:colOff>342900</xdr:colOff>
          <xdr:row>1</xdr:row>
          <xdr:rowOff>47625</xdr:rowOff>
        </xdr:to>
        <xdr:sp macro="" textlink="">
          <xdr:nvSpPr>
            <xdr:cNvPr id="25602" name="Button 2" hidden="1">
              <a:extLst>
                <a:ext uri="{63B3BB69-23CF-44E3-9099-C40C66FF867C}">
                  <a14:compatExt spid="_x0000_s2560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xdr:twoCellAnchor editAs="oneCell">
    <xdr:from>
      <xdr:col>1</xdr:col>
      <xdr:colOff>209550</xdr:colOff>
      <xdr:row>0</xdr:row>
      <xdr:rowOff>0</xdr:rowOff>
    </xdr:from>
    <xdr:to>
      <xdr:col>13</xdr:col>
      <xdr:colOff>438150</xdr:colOff>
      <xdr:row>0</xdr:row>
      <xdr:rowOff>895350</xdr:rowOff>
    </xdr:to>
    <xdr:pic>
      <xdr:nvPicPr>
        <xdr:cNvPr id="2" name="Picture 2" descr="RBC 2016.jpg"/>
        <xdr:cNvPicPr>
          <a:picLocks noChangeAspect="1"/>
        </xdr:cNvPicPr>
      </xdr:nvPicPr>
      <xdr:blipFill>
        <a:blip xmlns:r="http://schemas.openxmlformats.org/officeDocument/2006/relationships" r:embed="rId1" cstate="print"/>
        <a:srcRect/>
        <a:stretch>
          <a:fillRect/>
        </a:stretch>
      </xdr:blipFill>
      <xdr:spPr bwMode="auto">
        <a:xfrm>
          <a:off x="428625" y="0"/>
          <a:ext cx="4752975" cy="8953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495300</xdr:colOff>
          <xdr:row>0</xdr:row>
          <xdr:rowOff>9525</xdr:rowOff>
        </xdr:from>
        <xdr:to>
          <xdr:col>13</xdr:col>
          <xdr:colOff>342900</xdr:colOff>
          <xdr:row>0</xdr:row>
          <xdr:rowOff>171450</xdr:rowOff>
        </xdr:to>
        <xdr:sp macro="" textlink="">
          <xdr:nvSpPr>
            <xdr:cNvPr id="26625" name="Button 1" hidden="1">
              <a:extLst>
                <a:ext uri="{63B3BB69-23CF-44E3-9099-C40C66FF867C}">
                  <a14:compatExt spid="_x0000_s2662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Show 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485775</xdr:colOff>
          <xdr:row>0</xdr:row>
          <xdr:rowOff>171450</xdr:rowOff>
        </xdr:from>
        <xdr:to>
          <xdr:col>13</xdr:col>
          <xdr:colOff>342900</xdr:colOff>
          <xdr:row>1</xdr:row>
          <xdr:rowOff>47625</xdr:rowOff>
        </xdr:to>
        <xdr:sp macro="" textlink="">
          <xdr:nvSpPr>
            <xdr:cNvPr id="26626" name="Button 2" hidden="1">
              <a:extLst>
                <a:ext uri="{63B3BB69-23CF-44E3-9099-C40C66FF867C}">
                  <a14:compatExt spid="_x0000_s2662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37</xdr:col>
      <xdr:colOff>285750</xdr:colOff>
      <xdr:row>12</xdr:row>
      <xdr:rowOff>0</xdr:rowOff>
    </xdr:from>
    <xdr:to>
      <xdr:col>40</xdr:col>
      <xdr:colOff>85725</xdr:colOff>
      <xdr:row>13</xdr:row>
      <xdr:rowOff>0</xdr:rowOff>
    </xdr:to>
    <xdr:pic>
      <xdr:nvPicPr>
        <xdr:cNvPr id="2" name="Picture 2" descr="RBC222.jpg"/>
        <xdr:cNvPicPr>
          <a:picLocks noChangeAspect="1"/>
        </xdr:cNvPicPr>
      </xdr:nvPicPr>
      <xdr:blipFill>
        <a:blip xmlns:r="http://schemas.openxmlformats.org/officeDocument/2006/relationships" r:embed="rId1" cstate="print"/>
        <a:srcRect/>
        <a:stretch>
          <a:fillRect/>
        </a:stretch>
      </xdr:blipFill>
      <xdr:spPr bwMode="auto">
        <a:xfrm>
          <a:off x="16535400" y="5772150"/>
          <a:ext cx="742950" cy="628650"/>
        </a:xfrm>
        <a:prstGeom prst="rect">
          <a:avLst/>
        </a:prstGeom>
        <a:noFill/>
        <a:ln w="9525">
          <a:noFill/>
          <a:miter lim="800000"/>
          <a:headEnd/>
          <a:tailEnd/>
        </a:ln>
      </xdr:spPr>
    </xdr:pic>
    <xdr:clientData/>
  </xdr:twoCellAnchor>
  <xdr:twoCellAnchor editAs="oneCell">
    <xdr:from>
      <xdr:col>27</xdr:col>
      <xdr:colOff>285750</xdr:colOff>
      <xdr:row>11</xdr:row>
      <xdr:rowOff>0</xdr:rowOff>
    </xdr:from>
    <xdr:to>
      <xdr:col>30</xdr:col>
      <xdr:colOff>85725</xdr:colOff>
      <xdr:row>12</xdr:row>
      <xdr:rowOff>0</xdr:rowOff>
    </xdr:to>
    <xdr:pic>
      <xdr:nvPicPr>
        <xdr:cNvPr id="3" name="Picture 3" descr="RBC222.jpg"/>
        <xdr:cNvPicPr>
          <a:picLocks noChangeAspect="1"/>
        </xdr:cNvPicPr>
      </xdr:nvPicPr>
      <xdr:blipFill>
        <a:blip xmlns:r="http://schemas.openxmlformats.org/officeDocument/2006/relationships" r:embed="rId1" cstate="print"/>
        <a:srcRect/>
        <a:stretch>
          <a:fillRect/>
        </a:stretch>
      </xdr:blipFill>
      <xdr:spPr bwMode="auto">
        <a:xfrm>
          <a:off x="13392150" y="5143500"/>
          <a:ext cx="742950" cy="628650"/>
        </a:xfrm>
        <a:prstGeom prst="rect">
          <a:avLst/>
        </a:prstGeom>
        <a:noFill/>
        <a:ln w="9525">
          <a:noFill/>
          <a:miter lim="800000"/>
          <a:headEnd/>
          <a:tailEnd/>
        </a:ln>
      </xdr:spPr>
    </xdr:pic>
    <xdr:clientData/>
  </xdr:twoCellAnchor>
  <xdr:twoCellAnchor editAs="oneCell">
    <xdr:from>
      <xdr:col>8</xdr:col>
      <xdr:colOff>47625</xdr:colOff>
      <xdr:row>9</xdr:row>
      <xdr:rowOff>23812</xdr:rowOff>
    </xdr:from>
    <xdr:to>
      <xdr:col>10</xdr:col>
      <xdr:colOff>157163</xdr:colOff>
      <xdr:row>10</xdr:row>
      <xdr:rowOff>28574</xdr:rowOff>
    </xdr:to>
    <xdr:pic>
      <xdr:nvPicPr>
        <xdr:cNvPr id="4" name="Picture 28" descr="RBC222.jpg"/>
        <xdr:cNvPicPr>
          <a:picLocks noChangeAspect="1"/>
        </xdr:cNvPicPr>
      </xdr:nvPicPr>
      <xdr:blipFill>
        <a:blip xmlns:r="http://schemas.openxmlformats.org/officeDocument/2006/relationships" r:embed="rId1" cstate="print"/>
        <a:srcRect/>
        <a:stretch>
          <a:fillRect/>
        </a:stretch>
      </xdr:blipFill>
      <xdr:spPr bwMode="auto">
        <a:xfrm>
          <a:off x="7181850" y="3910012"/>
          <a:ext cx="738188" cy="633412"/>
        </a:xfrm>
        <a:prstGeom prst="rect">
          <a:avLst/>
        </a:prstGeom>
        <a:noFill/>
        <a:ln w="9525">
          <a:noFill/>
          <a:miter lim="800000"/>
          <a:headEnd/>
          <a:tailEnd/>
        </a:ln>
      </xdr:spPr>
    </xdr:pic>
    <xdr:clientData/>
  </xdr:twoCellAnchor>
  <xdr:twoCellAnchor editAs="oneCell">
    <xdr:from>
      <xdr:col>17</xdr:col>
      <xdr:colOff>166688</xdr:colOff>
      <xdr:row>10</xdr:row>
      <xdr:rowOff>0</xdr:rowOff>
    </xdr:from>
    <xdr:to>
      <xdr:col>19</xdr:col>
      <xdr:colOff>276226</xdr:colOff>
      <xdr:row>10</xdr:row>
      <xdr:rowOff>552450</xdr:rowOff>
    </xdr:to>
    <xdr:pic>
      <xdr:nvPicPr>
        <xdr:cNvPr id="5" name="Picture 32" descr="RBC222.jpg"/>
        <xdr:cNvPicPr>
          <a:picLocks noChangeAspect="1"/>
        </xdr:cNvPicPr>
      </xdr:nvPicPr>
      <xdr:blipFill>
        <a:blip xmlns:r="http://schemas.openxmlformats.org/officeDocument/2006/relationships" r:embed="rId1" cstate="print"/>
        <a:srcRect/>
        <a:stretch>
          <a:fillRect/>
        </a:stretch>
      </xdr:blipFill>
      <xdr:spPr bwMode="auto">
        <a:xfrm>
          <a:off x="10129838" y="4514850"/>
          <a:ext cx="738188" cy="552450"/>
        </a:xfrm>
        <a:prstGeom prst="rect">
          <a:avLst/>
        </a:prstGeom>
        <a:noFill/>
        <a:ln w="9525">
          <a:noFill/>
          <a:miter lim="800000"/>
          <a:headEnd/>
          <a:tailEnd/>
        </a:ln>
      </xdr:spPr>
    </xdr:pic>
    <xdr:clientData/>
  </xdr:twoCellAnchor>
  <xdr:twoCellAnchor editAs="oneCell">
    <xdr:from>
      <xdr:col>34</xdr:col>
      <xdr:colOff>19050</xdr:colOff>
      <xdr:row>0</xdr:row>
      <xdr:rowOff>142875</xdr:rowOff>
    </xdr:from>
    <xdr:to>
      <xdr:col>86</xdr:col>
      <xdr:colOff>714375</xdr:colOff>
      <xdr:row>6</xdr:row>
      <xdr:rowOff>285750</xdr:rowOff>
    </xdr:to>
    <xdr:pic>
      <xdr:nvPicPr>
        <xdr:cNvPr id="6" name="Picture 34" descr="RBC 2016.jpg"/>
        <xdr:cNvPicPr>
          <a:picLocks noChangeAspect="1"/>
        </xdr:cNvPicPr>
      </xdr:nvPicPr>
      <xdr:blipFill>
        <a:blip xmlns:r="http://schemas.openxmlformats.org/officeDocument/2006/relationships" r:embed="rId2" cstate="print"/>
        <a:srcRect/>
        <a:stretch>
          <a:fillRect/>
        </a:stretch>
      </xdr:blipFill>
      <xdr:spPr bwMode="auto">
        <a:xfrm>
          <a:off x="15325725" y="142875"/>
          <a:ext cx="9258300" cy="20097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37</xdr:col>
      <xdr:colOff>285750</xdr:colOff>
      <xdr:row>12</xdr:row>
      <xdr:rowOff>0</xdr:rowOff>
    </xdr:from>
    <xdr:to>
      <xdr:col>40</xdr:col>
      <xdr:colOff>85725</xdr:colOff>
      <xdr:row>13</xdr:row>
      <xdr:rowOff>0</xdr:rowOff>
    </xdr:to>
    <xdr:pic>
      <xdr:nvPicPr>
        <xdr:cNvPr id="2" name="Picture 2" descr="RBC222.jpg"/>
        <xdr:cNvPicPr>
          <a:picLocks noChangeAspect="1"/>
        </xdr:cNvPicPr>
      </xdr:nvPicPr>
      <xdr:blipFill>
        <a:blip xmlns:r="http://schemas.openxmlformats.org/officeDocument/2006/relationships" r:embed="rId1" cstate="print"/>
        <a:srcRect/>
        <a:stretch>
          <a:fillRect/>
        </a:stretch>
      </xdr:blipFill>
      <xdr:spPr bwMode="auto">
        <a:xfrm>
          <a:off x="16535400" y="5772150"/>
          <a:ext cx="742950" cy="628650"/>
        </a:xfrm>
        <a:prstGeom prst="rect">
          <a:avLst/>
        </a:prstGeom>
        <a:noFill/>
        <a:ln w="9525">
          <a:noFill/>
          <a:miter lim="800000"/>
          <a:headEnd/>
          <a:tailEnd/>
        </a:ln>
      </xdr:spPr>
    </xdr:pic>
    <xdr:clientData/>
  </xdr:twoCellAnchor>
  <xdr:twoCellAnchor editAs="oneCell">
    <xdr:from>
      <xdr:col>27</xdr:col>
      <xdr:colOff>285750</xdr:colOff>
      <xdr:row>11</xdr:row>
      <xdr:rowOff>0</xdr:rowOff>
    </xdr:from>
    <xdr:to>
      <xdr:col>30</xdr:col>
      <xdr:colOff>85725</xdr:colOff>
      <xdr:row>12</xdr:row>
      <xdr:rowOff>0</xdr:rowOff>
    </xdr:to>
    <xdr:pic>
      <xdr:nvPicPr>
        <xdr:cNvPr id="3" name="Picture 3" descr="RBC222.jpg"/>
        <xdr:cNvPicPr>
          <a:picLocks noChangeAspect="1"/>
        </xdr:cNvPicPr>
      </xdr:nvPicPr>
      <xdr:blipFill>
        <a:blip xmlns:r="http://schemas.openxmlformats.org/officeDocument/2006/relationships" r:embed="rId1" cstate="print"/>
        <a:srcRect/>
        <a:stretch>
          <a:fillRect/>
        </a:stretch>
      </xdr:blipFill>
      <xdr:spPr bwMode="auto">
        <a:xfrm>
          <a:off x="13392150" y="5143500"/>
          <a:ext cx="742950" cy="628650"/>
        </a:xfrm>
        <a:prstGeom prst="rect">
          <a:avLst/>
        </a:prstGeom>
        <a:noFill/>
        <a:ln w="9525">
          <a:noFill/>
          <a:miter lim="800000"/>
          <a:headEnd/>
          <a:tailEnd/>
        </a:ln>
      </xdr:spPr>
    </xdr:pic>
    <xdr:clientData/>
  </xdr:twoCellAnchor>
  <xdr:twoCellAnchor editAs="oneCell">
    <xdr:from>
      <xdr:col>37</xdr:col>
      <xdr:colOff>285750</xdr:colOff>
      <xdr:row>18</xdr:row>
      <xdr:rowOff>0</xdr:rowOff>
    </xdr:from>
    <xdr:to>
      <xdr:col>40</xdr:col>
      <xdr:colOff>85725</xdr:colOff>
      <xdr:row>19</xdr:row>
      <xdr:rowOff>0</xdr:rowOff>
    </xdr:to>
    <xdr:pic>
      <xdr:nvPicPr>
        <xdr:cNvPr id="4" name="Picture 6" descr="RBC222.jpg"/>
        <xdr:cNvPicPr>
          <a:picLocks noChangeAspect="1"/>
        </xdr:cNvPicPr>
      </xdr:nvPicPr>
      <xdr:blipFill>
        <a:blip xmlns:r="http://schemas.openxmlformats.org/officeDocument/2006/relationships" r:embed="rId1" cstate="print"/>
        <a:srcRect/>
        <a:stretch>
          <a:fillRect/>
        </a:stretch>
      </xdr:blipFill>
      <xdr:spPr bwMode="auto">
        <a:xfrm>
          <a:off x="16535400" y="10639425"/>
          <a:ext cx="742950" cy="628650"/>
        </a:xfrm>
        <a:prstGeom prst="rect">
          <a:avLst/>
        </a:prstGeom>
        <a:noFill/>
        <a:ln w="9525">
          <a:noFill/>
          <a:miter lim="800000"/>
          <a:headEnd/>
          <a:tailEnd/>
        </a:ln>
      </xdr:spPr>
    </xdr:pic>
    <xdr:clientData/>
  </xdr:twoCellAnchor>
  <xdr:twoCellAnchor editAs="oneCell">
    <xdr:from>
      <xdr:col>27</xdr:col>
      <xdr:colOff>285750</xdr:colOff>
      <xdr:row>17</xdr:row>
      <xdr:rowOff>0</xdr:rowOff>
    </xdr:from>
    <xdr:to>
      <xdr:col>30</xdr:col>
      <xdr:colOff>85725</xdr:colOff>
      <xdr:row>18</xdr:row>
      <xdr:rowOff>0</xdr:rowOff>
    </xdr:to>
    <xdr:pic>
      <xdr:nvPicPr>
        <xdr:cNvPr id="5" name="Picture 7" descr="RBC222.jpg"/>
        <xdr:cNvPicPr>
          <a:picLocks noChangeAspect="1"/>
        </xdr:cNvPicPr>
      </xdr:nvPicPr>
      <xdr:blipFill>
        <a:blip xmlns:r="http://schemas.openxmlformats.org/officeDocument/2006/relationships" r:embed="rId1" cstate="print"/>
        <a:srcRect/>
        <a:stretch>
          <a:fillRect/>
        </a:stretch>
      </xdr:blipFill>
      <xdr:spPr bwMode="auto">
        <a:xfrm>
          <a:off x="13392150" y="10010775"/>
          <a:ext cx="742950" cy="628650"/>
        </a:xfrm>
        <a:prstGeom prst="rect">
          <a:avLst/>
        </a:prstGeom>
        <a:noFill/>
        <a:ln w="9525">
          <a:noFill/>
          <a:miter lim="800000"/>
          <a:headEnd/>
          <a:tailEnd/>
        </a:ln>
      </xdr:spPr>
    </xdr:pic>
    <xdr:clientData/>
  </xdr:twoCellAnchor>
  <xdr:twoCellAnchor editAs="oneCell">
    <xdr:from>
      <xdr:col>37</xdr:col>
      <xdr:colOff>285750</xdr:colOff>
      <xdr:row>24</xdr:row>
      <xdr:rowOff>0</xdr:rowOff>
    </xdr:from>
    <xdr:to>
      <xdr:col>40</xdr:col>
      <xdr:colOff>85725</xdr:colOff>
      <xdr:row>25</xdr:row>
      <xdr:rowOff>0</xdr:rowOff>
    </xdr:to>
    <xdr:pic>
      <xdr:nvPicPr>
        <xdr:cNvPr id="6" name="Picture 10" descr="RBC222.jpg"/>
        <xdr:cNvPicPr>
          <a:picLocks noChangeAspect="1"/>
        </xdr:cNvPicPr>
      </xdr:nvPicPr>
      <xdr:blipFill>
        <a:blip xmlns:r="http://schemas.openxmlformats.org/officeDocument/2006/relationships" r:embed="rId1" cstate="print"/>
        <a:srcRect/>
        <a:stretch>
          <a:fillRect/>
        </a:stretch>
      </xdr:blipFill>
      <xdr:spPr bwMode="auto">
        <a:xfrm>
          <a:off x="16535400" y="15782925"/>
          <a:ext cx="742950" cy="628650"/>
        </a:xfrm>
        <a:prstGeom prst="rect">
          <a:avLst/>
        </a:prstGeom>
        <a:noFill/>
        <a:ln w="9525">
          <a:noFill/>
          <a:miter lim="800000"/>
          <a:headEnd/>
          <a:tailEnd/>
        </a:ln>
      </xdr:spPr>
    </xdr:pic>
    <xdr:clientData/>
  </xdr:twoCellAnchor>
  <xdr:twoCellAnchor editAs="oneCell">
    <xdr:from>
      <xdr:col>27</xdr:col>
      <xdr:colOff>285750</xdr:colOff>
      <xdr:row>23</xdr:row>
      <xdr:rowOff>0</xdr:rowOff>
    </xdr:from>
    <xdr:to>
      <xdr:col>30</xdr:col>
      <xdr:colOff>85725</xdr:colOff>
      <xdr:row>24</xdr:row>
      <xdr:rowOff>0</xdr:rowOff>
    </xdr:to>
    <xdr:pic>
      <xdr:nvPicPr>
        <xdr:cNvPr id="7" name="Picture 11" descr="RBC222.jpg"/>
        <xdr:cNvPicPr>
          <a:picLocks noChangeAspect="1"/>
        </xdr:cNvPicPr>
      </xdr:nvPicPr>
      <xdr:blipFill>
        <a:blip xmlns:r="http://schemas.openxmlformats.org/officeDocument/2006/relationships" r:embed="rId1" cstate="print"/>
        <a:srcRect/>
        <a:stretch>
          <a:fillRect/>
        </a:stretch>
      </xdr:blipFill>
      <xdr:spPr bwMode="auto">
        <a:xfrm>
          <a:off x="13392150" y="15154275"/>
          <a:ext cx="742950" cy="628650"/>
        </a:xfrm>
        <a:prstGeom prst="rect">
          <a:avLst/>
        </a:prstGeom>
        <a:noFill/>
        <a:ln w="9525">
          <a:noFill/>
          <a:miter lim="800000"/>
          <a:headEnd/>
          <a:tailEnd/>
        </a:ln>
      </xdr:spPr>
    </xdr:pic>
    <xdr:clientData/>
  </xdr:twoCellAnchor>
  <xdr:twoCellAnchor editAs="oneCell">
    <xdr:from>
      <xdr:col>7</xdr:col>
      <xdr:colOff>261937</xdr:colOff>
      <xdr:row>8</xdr:row>
      <xdr:rowOff>1452562</xdr:rowOff>
    </xdr:from>
    <xdr:to>
      <xdr:col>10</xdr:col>
      <xdr:colOff>61912</xdr:colOff>
      <xdr:row>9</xdr:row>
      <xdr:rowOff>590550</xdr:rowOff>
    </xdr:to>
    <xdr:pic>
      <xdr:nvPicPr>
        <xdr:cNvPr id="8" name="Picture 26" descr="RBC222.jpg"/>
        <xdr:cNvPicPr>
          <a:picLocks noChangeAspect="1"/>
        </xdr:cNvPicPr>
      </xdr:nvPicPr>
      <xdr:blipFill>
        <a:blip xmlns:r="http://schemas.openxmlformats.org/officeDocument/2006/relationships" r:embed="rId1" cstate="print"/>
        <a:srcRect/>
        <a:stretch>
          <a:fillRect/>
        </a:stretch>
      </xdr:blipFill>
      <xdr:spPr bwMode="auto">
        <a:xfrm>
          <a:off x="7081837" y="3871912"/>
          <a:ext cx="742950" cy="604838"/>
        </a:xfrm>
        <a:prstGeom prst="rect">
          <a:avLst/>
        </a:prstGeom>
        <a:noFill/>
        <a:ln w="9525">
          <a:noFill/>
          <a:miter lim="800000"/>
          <a:headEnd/>
          <a:tailEnd/>
        </a:ln>
      </xdr:spPr>
    </xdr:pic>
    <xdr:clientData/>
  </xdr:twoCellAnchor>
  <xdr:twoCellAnchor editAs="oneCell">
    <xdr:from>
      <xdr:col>17</xdr:col>
      <xdr:colOff>285750</xdr:colOff>
      <xdr:row>10</xdr:row>
      <xdr:rowOff>23812</xdr:rowOff>
    </xdr:from>
    <xdr:to>
      <xdr:col>20</xdr:col>
      <xdr:colOff>85725</xdr:colOff>
      <xdr:row>11</xdr:row>
      <xdr:rowOff>19050</xdr:rowOff>
    </xdr:to>
    <xdr:pic>
      <xdr:nvPicPr>
        <xdr:cNvPr id="9" name="Picture 30" descr="RBC222.jpg"/>
        <xdr:cNvPicPr>
          <a:picLocks noChangeAspect="1"/>
        </xdr:cNvPicPr>
      </xdr:nvPicPr>
      <xdr:blipFill>
        <a:blip xmlns:r="http://schemas.openxmlformats.org/officeDocument/2006/relationships" r:embed="rId1" cstate="print"/>
        <a:srcRect/>
        <a:stretch>
          <a:fillRect/>
        </a:stretch>
      </xdr:blipFill>
      <xdr:spPr bwMode="auto">
        <a:xfrm>
          <a:off x="10248900" y="4538662"/>
          <a:ext cx="742950" cy="623888"/>
        </a:xfrm>
        <a:prstGeom prst="rect">
          <a:avLst/>
        </a:prstGeom>
        <a:noFill/>
        <a:ln w="9525">
          <a:noFill/>
          <a:miter lim="800000"/>
          <a:headEnd/>
          <a:tailEnd/>
        </a:ln>
      </xdr:spPr>
    </xdr:pic>
    <xdr:clientData/>
  </xdr:twoCellAnchor>
  <xdr:twoCellAnchor editAs="oneCell">
    <xdr:from>
      <xdr:col>8</xdr:col>
      <xdr:colOff>23812</xdr:colOff>
      <xdr:row>15</xdr:row>
      <xdr:rowOff>0</xdr:rowOff>
    </xdr:from>
    <xdr:to>
      <xdr:col>10</xdr:col>
      <xdr:colOff>133350</xdr:colOff>
      <xdr:row>15</xdr:row>
      <xdr:rowOff>614363</xdr:rowOff>
    </xdr:to>
    <xdr:pic>
      <xdr:nvPicPr>
        <xdr:cNvPr id="10" name="Picture 31" descr="RBC222.jpg"/>
        <xdr:cNvPicPr>
          <a:picLocks noChangeAspect="1"/>
        </xdr:cNvPicPr>
      </xdr:nvPicPr>
      <xdr:blipFill>
        <a:blip xmlns:r="http://schemas.openxmlformats.org/officeDocument/2006/relationships" r:embed="rId1" cstate="print"/>
        <a:srcRect/>
        <a:stretch>
          <a:fillRect/>
        </a:stretch>
      </xdr:blipFill>
      <xdr:spPr bwMode="auto">
        <a:xfrm>
          <a:off x="7158037" y="8753475"/>
          <a:ext cx="738188" cy="614363"/>
        </a:xfrm>
        <a:prstGeom prst="rect">
          <a:avLst/>
        </a:prstGeom>
        <a:noFill/>
        <a:ln w="9525">
          <a:noFill/>
          <a:miter lim="800000"/>
          <a:headEnd/>
          <a:tailEnd/>
        </a:ln>
      </xdr:spPr>
    </xdr:pic>
    <xdr:clientData/>
  </xdr:twoCellAnchor>
  <xdr:twoCellAnchor editAs="oneCell">
    <xdr:from>
      <xdr:col>17</xdr:col>
      <xdr:colOff>238125</xdr:colOff>
      <xdr:row>16</xdr:row>
      <xdr:rowOff>0</xdr:rowOff>
    </xdr:from>
    <xdr:to>
      <xdr:col>20</xdr:col>
      <xdr:colOff>38100</xdr:colOff>
      <xdr:row>16</xdr:row>
      <xdr:rowOff>614363</xdr:rowOff>
    </xdr:to>
    <xdr:pic>
      <xdr:nvPicPr>
        <xdr:cNvPr id="11" name="Picture 32" descr="RBC222.jpg"/>
        <xdr:cNvPicPr>
          <a:picLocks noChangeAspect="1"/>
        </xdr:cNvPicPr>
      </xdr:nvPicPr>
      <xdr:blipFill>
        <a:blip xmlns:r="http://schemas.openxmlformats.org/officeDocument/2006/relationships" r:embed="rId1" cstate="print"/>
        <a:srcRect/>
        <a:stretch>
          <a:fillRect/>
        </a:stretch>
      </xdr:blipFill>
      <xdr:spPr bwMode="auto">
        <a:xfrm>
          <a:off x="10201275" y="9382125"/>
          <a:ext cx="742950" cy="614363"/>
        </a:xfrm>
        <a:prstGeom prst="rect">
          <a:avLst/>
        </a:prstGeom>
        <a:noFill/>
        <a:ln w="9525">
          <a:noFill/>
          <a:miter lim="800000"/>
          <a:headEnd/>
          <a:tailEnd/>
        </a:ln>
      </xdr:spPr>
    </xdr:pic>
    <xdr:clientData/>
  </xdr:twoCellAnchor>
  <xdr:twoCellAnchor editAs="oneCell">
    <xdr:from>
      <xdr:col>17</xdr:col>
      <xdr:colOff>142875</xdr:colOff>
      <xdr:row>22</xdr:row>
      <xdr:rowOff>23812</xdr:rowOff>
    </xdr:from>
    <xdr:to>
      <xdr:col>19</xdr:col>
      <xdr:colOff>252413</xdr:colOff>
      <xdr:row>23</xdr:row>
      <xdr:rowOff>19050</xdr:rowOff>
    </xdr:to>
    <xdr:pic>
      <xdr:nvPicPr>
        <xdr:cNvPr id="12" name="Picture 33" descr="RBC222.jpg"/>
        <xdr:cNvPicPr>
          <a:picLocks noChangeAspect="1"/>
        </xdr:cNvPicPr>
      </xdr:nvPicPr>
      <xdr:blipFill>
        <a:blip xmlns:r="http://schemas.openxmlformats.org/officeDocument/2006/relationships" r:embed="rId1" cstate="print"/>
        <a:srcRect/>
        <a:stretch>
          <a:fillRect/>
        </a:stretch>
      </xdr:blipFill>
      <xdr:spPr bwMode="auto">
        <a:xfrm>
          <a:off x="10106025" y="14549437"/>
          <a:ext cx="738188" cy="623888"/>
        </a:xfrm>
        <a:prstGeom prst="rect">
          <a:avLst/>
        </a:prstGeom>
        <a:noFill/>
        <a:ln w="9525">
          <a:noFill/>
          <a:miter lim="800000"/>
          <a:headEnd/>
          <a:tailEnd/>
        </a:ln>
      </xdr:spPr>
    </xdr:pic>
    <xdr:clientData/>
  </xdr:twoCellAnchor>
  <xdr:twoCellAnchor editAs="oneCell">
    <xdr:from>
      <xdr:col>8</xdr:col>
      <xdr:colOff>95249</xdr:colOff>
      <xdr:row>21</xdr:row>
      <xdr:rowOff>47625</xdr:rowOff>
    </xdr:from>
    <xdr:to>
      <xdr:col>10</xdr:col>
      <xdr:colOff>204787</xdr:colOff>
      <xdr:row>22</xdr:row>
      <xdr:rowOff>42863</xdr:rowOff>
    </xdr:to>
    <xdr:pic>
      <xdr:nvPicPr>
        <xdr:cNvPr id="13" name="Picture 34" descr="RBC222.jpg"/>
        <xdr:cNvPicPr>
          <a:picLocks noChangeAspect="1"/>
        </xdr:cNvPicPr>
      </xdr:nvPicPr>
      <xdr:blipFill>
        <a:blip xmlns:r="http://schemas.openxmlformats.org/officeDocument/2006/relationships" r:embed="rId1" cstate="print"/>
        <a:srcRect/>
        <a:stretch>
          <a:fillRect/>
        </a:stretch>
      </xdr:blipFill>
      <xdr:spPr bwMode="auto">
        <a:xfrm>
          <a:off x="7229474" y="13944600"/>
          <a:ext cx="738188" cy="623888"/>
        </a:xfrm>
        <a:prstGeom prst="rect">
          <a:avLst/>
        </a:prstGeom>
        <a:noFill/>
        <a:ln w="9525">
          <a:noFill/>
          <a:miter lim="800000"/>
          <a:headEnd/>
          <a:tailEnd/>
        </a:ln>
      </xdr:spPr>
    </xdr:pic>
    <xdr:clientData/>
  </xdr:twoCellAnchor>
  <xdr:twoCellAnchor editAs="oneCell">
    <xdr:from>
      <xdr:col>34</xdr:col>
      <xdr:colOff>95250</xdr:colOff>
      <xdr:row>1</xdr:row>
      <xdr:rowOff>66675</xdr:rowOff>
    </xdr:from>
    <xdr:to>
      <xdr:col>86</xdr:col>
      <xdr:colOff>781050</xdr:colOff>
      <xdr:row>7</xdr:row>
      <xdr:rowOff>0</xdr:rowOff>
    </xdr:to>
    <xdr:pic>
      <xdr:nvPicPr>
        <xdr:cNvPr id="14" name="Picture 34" descr="RBC 2016.jpg"/>
        <xdr:cNvPicPr>
          <a:picLocks noChangeAspect="1"/>
        </xdr:cNvPicPr>
      </xdr:nvPicPr>
      <xdr:blipFill>
        <a:blip xmlns:r="http://schemas.openxmlformats.org/officeDocument/2006/relationships" r:embed="rId2" cstate="print"/>
        <a:srcRect/>
        <a:stretch>
          <a:fillRect/>
        </a:stretch>
      </xdr:blipFill>
      <xdr:spPr bwMode="auto">
        <a:xfrm>
          <a:off x="15401925" y="228600"/>
          <a:ext cx="9248775" cy="20193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37</xdr:col>
      <xdr:colOff>285750</xdr:colOff>
      <xdr:row>12</xdr:row>
      <xdr:rowOff>0</xdr:rowOff>
    </xdr:from>
    <xdr:to>
      <xdr:col>40</xdr:col>
      <xdr:colOff>85725</xdr:colOff>
      <xdr:row>13</xdr:row>
      <xdr:rowOff>0</xdr:rowOff>
    </xdr:to>
    <xdr:pic>
      <xdr:nvPicPr>
        <xdr:cNvPr id="2" name="Picture 2" descr="RBC222.jpg"/>
        <xdr:cNvPicPr>
          <a:picLocks noChangeAspect="1"/>
        </xdr:cNvPicPr>
      </xdr:nvPicPr>
      <xdr:blipFill>
        <a:blip xmlns:r="http://schemas.openxmlformats.org/officeDocument/2006/relationships" r:embed="rId1" cstate="print"/>
        <a:srcRect/>
        <a:stretch>
          <a:fillRect/>
        </a:stretch>
      </xdr:blipFill>
      <xdr:spPr bwMode="auto">
        <a:xfrm>
          <a:off x="16535400" y="5772150"/>
          <a:ext cx="742950" cy="628650"/>
        </a:xfrm>
        <a:prstGeom prst="rect">
          <a:avLst/>
        </a:prstGeom>
        <a:noFill/>
        <a:ln w="9525">
          <a:noFill/>
          <a:miter lim="800000"/>
          <a:headEnd/>
          <a:tailEnd/>
        </a:ln>
      </xdr:spPr>
    </xdr:pic>
    <xdr:clientData/>
  </xdr:twoCellAnchor>
  <xdr:twoCellAnchor editAs="oneCell">
    <xdr:from>
      <xdr:col>27</xdr:col>
      <xdr:colOff>285750</xdr:colOff>
      <xdr:row>11</xdr:row>
      <xdr:rowOff>0</xdr:rowOff>
    </xdr:from>
    <xdr:to>
      <xdr:col>30</xdr:col>
      <xdr:colOff>85725</xdr:colOff>
      <xdr:row>12</xdr:row>
      <xdr:rowOff>0</xdr:rowOff>
    </xdr:to>
    <xdr:pic>
      <xdr:nvPicPr>
        <xdr:cNvPr id="3" name="Picture 3" descr="RBC222.jpg"/>
        <xdr:cNvPicPr>
          <a:picLocks noChangeAspect="1"/>
        </xdr:cNvPicPr>
      </xdr:nvPicPr>
      <xdr:blipFill>
        <a:blip xmlns:r="http://schemas.openxmlformats.org/officeDocument/2006/relationships" r:embed="rId1" cstate="print"/>
        <a:srcRect/>
        <a:stretch>
          <a:fillRect/>
        </a:stretch>
      </xdr:blipFill>
      <xdr:spPr bwMode="auto">
        <a:xfrm>
          <a:off x="13392150" y="5143500"/>
          <a:ext cx="742950" cy="628650"/>
        </a:xfrm>
        <a:prstGeom prst="rect">
          <a:avLst/>
        </a:prstGeom>
        <a:noFill/>
        <a:ln w="9525">
          <a:noFill/>
          <a:miter lim="800000"/>
          <a:headEnd/>
          <a:tailEnd/>
        </a:ln>
      </xdr:spPr>
    </xdr:pic>
    <xdr:clientData/>
  </xdr:twoCellAnchor>
  <xdr:twoCellAnchor editAs="oneCell">
    <xdr:from>
      <xdr:col>37</xdr:col>
      <xdr:colOff>285750</xdr:colOff>
      <xdr:row>18</xdr:row>
      <xdr:rowOff>0</xdr:rowOff>
    </xdr:from>
    <xdr:to>
      <xdr:col>40</xdr:col>
      <xdr:colOff>85725</xdr:colOff>
      <xdr:row>19</xdr:row>
      <xdr:rowOff>0</xdr:rowOff>
    </xdr:to>
    <xdr:pic>
      <xdr:nvPicPr>
        <xdr:cNvPr id="4" name="Picture 6" descr="RBC222.jpg"/>
        <xdr:cNvPicPr>
          <a:picLocks noChangeAspect="1"/>
        </xdr:cNvPicPr>
      </xdr:nvPicPr>
      <xdr:blipFill>
        <a:blip xmlns:r="http://schemas.openxmlformats.org/officeDocument/2006/relationships" r:embed="rId1" cstate="print"/>
        <a:srcRect/>
        <a:stretch>
          <a:fillRect/>
        </a:stretch>
      </xdr:blipFill>
      <xdr:spPr bwMode="auto">
        <a:xfrm>
          <a:off x="16535400" y="10639425"/>
          <a:ext cx="742950" cy="628650"/>
        </a:xfrm>
        <a:prstGeom prst="rect">
          <a:avLst/>
        </a:prstGeom>
        <a:noFill/>
        <a:ln w="9525">
          <a:noFill/>
          <a:miter lim="800000"/>
          <a:headEnd/>
          <a:tailEnd/>
        </a:ln>
      </xdr:spPr>
    </xdr:pic>
    <xdr:clientData/>
  </xdr:twoCellAnchor>
  <xdr:twoCellAnchor editAs="oneCell">
    <xdr:from>
      <xdr:col>27</xdr:col>
      <xdr:colOff>285750</xdr:colOff>
      <xdr:row>17</xdr:row>
      <xdr:rowOff>0</xdr:rowOff>
    </xdr:from>
    <xdr:to>
      <xdr:col>30</xdr:col>
      <xdr:colOff>85725</xdr:colOff>
      <xdr:row>18</xdr:row>
      <xdr:rowOff>0</xdr:rowOff>
    </xdr:to>
    <xdr:pic>
      <xdr:nvPicPr>
        <xdr:cNvPr id="5" name="Picture 7" descr="RBC222.jpg"/>
        <xdr:cNvPicPr>
          <a:picLocks noChangeAspect="1"/>
        </xdr:cNvPicPr>
      </xdr:nvPicPr>
      <xdr:blipFill>
        <a:blip xmlns:r="http://schemas.openxmlformats.org/officeDocument/2006/relationships" r:embed="rId1" cstate="print"/>
        <a:srcRect/>
        <a:stretch>
          <a:fillRect/>
        </a:stretch>
      </xdr:blipFill>
      <xdr:spPr bwMode="auto">
        <a:xfrm>
          <a:off x="13392150" y="10010775"/>
          <a:ext cx="742950" cy="628650"/>
        </a:xfrm>
        <a:prstGeom prst="rect">
          <a:avLst/>
        </a:prstGeom>
        <a:noFill/>
        <a:ln w="9525">
          <a:noFill/>
          <a:miter lim="800000"/>
          <a:headEnd/>
          <a:tailEnd/>
        </a:ln>
      </xdr:spPr>
    </xdr:pic>
    <xdr:clientData/>
  </xdr:twoCellAnchor>
  <xdr:twoCellAnchor editAs="oneCell">
    <xdr:from>
      <xdr:col>37</xdr:col>
      <xdr:colOff>285750</xdr:colOff>
      <xdr:row>24</xdr:row>
      <xdr:rowOff>0</xdr:rowOff>
    </xdr:from>
    <xdr:to>
      <xdr:col>40</xdr:col>
      <xdr:colOff>85725</xdr:colOff>
      <xdr:row>25</xdr:row>
      <xdr:rowOff>0</xdr:rowOff>
    </xdr:to>
    <xdr:pic>
      <xdr:nvPicPr>
        <xdr:cNvPr id="6" name="Picture 10" descr="RBC222.jpg"/>
        <xdr:cNvPicPr>
          <a:picLocks noChangeAspect="1"/>
        </xdr:cNvPicPr>
      </xdr:nvPicPr>
      <xdr:blipFill>
        <a:blip xmlns:r="http://schemas.openxmlformats.org/officeDocument/2006/relationships" r:embed="rId1" cstate="print"/>
        <a:srcRect/>
        <a:stretch>
          <a:fillRect/>
        </a:stretch>
      </xdr:blipFill>
      <xdr:spPr bwMode="auto">
        <a:xfrm>
          <a:off x="16535400" y="15782925"/>
          <a:ext cx="742950" cy="628650"/>
        </a:xfrm>
        <a:prstGeom prst="rect">
          <a:avLst/>
        </a:prstGeom>
        <a:noFill/>
        <a:ln w="9525">
          <a:noFill/>
          <a:miter lim="800000"/>
          <a:headEnd/>
          <a:tailEnd/>
        </a:ln>
      </xdr:spPr>
    </xdr:pic>
    <xdr:clientData/>
  </xdr:twoCellAnchor>
  <xdr:twoCellAnchor editAs="oneCell">
    <xdr:from>
      <xdr:col>27</xdr:col>
      <xdr:colOff>285750</xdr:colOff>
      <xdr:row>23</xdr:row>
      <xdr:rowOff>0</xdr:rowOff>
    </xdr:from>
    <xdr:to>
      <xdr:col>30</xdr:col>
      <xdr:colOff>85725</xdr:colOff>
      <xdr:row>24</xdr:row>
      <xdr:rowOff>0</xdr:rowOff>
    </xdr:to>
    <xdr:pic>
      <xdr:nvPicPr>
        <xdr:cNvPr id="7" name="Picture 11" descr="RBC222.jpg"/>
        <xdr:cNvPicPr>
          <a:picLocks noChangeAspect="1"/>
        </xdr:cNvPicPr>
      </xdr:nvPicPr>
      <xdr:blipFill>
        <a:blip xmlns:r="http://schemas.openxmlformats.org/officeDocument/2006/relationships" r:embed="rId1" cstate="print"/>
        <a:srcRect/>
        <a:stretch>
          <a:fillRect/>
        </a:stretch>
      </xdr:blipFill>
      <xdr:spPr bwMode="auto">
        <a:xfrm>
          <a:off x="13392150" y="15154275"/>
          <a:ext cx="742950" cy="628650"/>
        </a:xfrm>
        <a:prstGeom prst="rect">
          <a:avLst/>
        </a:prstGeom>
        <a:noFill/>
        <a:ln w="9525">
          <a:noFill/>
          <a:miter lim="800000"/>
          <a:headEnd/>
          <a:tailEnd/>
        </a:ln>
      </xdr:spPr>
    </xdr:pic>
    <xdr:clientData/>
  </xdr:twoCellAnchor>
  <xdr:twoCellAnchor editAs="oneCell">
    <xdr:from>
      <xdr:col>37</xdr:col>
      <xdr:colOff>285750</xdr:colOff>
      <xdr:row>30</xdr:row>
      <xdr:rowOff>0</xdr:rowOff>
    </xdr:from>
    <xdr:to>
      <xdr:col>40</xdr:col>
      <xdr:colOff>85725</xdr:colOff>
      <xdr:row>31</xdr:row>
      <xdr:rowOff>0</xdr:rowOff>
    </xdr:to>
    <xdr:pic>
      <xdr:nvPicPr>
        <xdr:cNvPr id="8" name="Picture 14" descr="RBC222.jpg"/>
        <xdr:cNvPicPr>
          <a:picLocks noChangeAspect="1"/>
        </xdr:cNvPicPr>
      </xdr:nvPicPr>
      <xdr:blipFill>
        <a:blip xmlns:r="http://schemas.openxmlformats.org/officeDocument/2006/relationships" r:embed="rId1" cstate="print"/>
        <a:srcRect/>
        <a:stretch>
          <a:fillRect/>
        </a:stretch>
      </xdr:blipFill>
      <xdr:spPr bwMode="auto">
        <a:xfrm>
          <a:off x="16535400" y="20926425"/>
          <a:ext cx="742950" cy="628650"/>
        </a:xfrm>
        <a:prstGeom prst="rect">
          <a:avLst/>
        </a:prstGeom>
        <a:noFill/>
        <a:ln w="9525">
          <a:noFill/>
          <a:miter lim="800000"/>
          <a:headEnd/>
          <a:tailEnd/>
        </a:ln>
      </xdr:spPr>
    </xdr:pic>
    <xdr:clientData/>
  </xdr:twoCellAnchor>
  <xdr:twoCellAnchor editAs="oneCell">
    <xdr:from>
      <xdr:col>27</xdr:col>
      <xdr:colOff>285750</xdr:colOff>
      <xdr:row>29</xdr:row>
      <xdr:rowOff>0</xdr:rowOff>
    </xdr:from>
    <xdr:to>
      <xdr:col>30</xdr:col>
      <xdr:colOff>85725</xdr:colOff>
      <xdr:row>30</xdr:row>
      <xdr:rowOff>0</xdr:rowOff>
    </xdr:to>
    <xdr:pic>
      <xdr:nvPicPr>
        <xdr:cNvPr id="9" name="Picture 15" descr="RBC222.jpg"/>
        <xdr:cNvPicPr>
          <a:picLocks noChangeAspect="1"/>
        </xdr:cNvPicPr>
      </xdr:nvPicPr>
      <xdr:blipFill>
        <a:blip xmlns:r="http://schemas.openxmlformats.org/officeDocument/2006/relationships" r:embed="rId1" cstate="print"/>
        <a:srcRect/>
        <a:stretch>
          <a:fillRect/>
        </a:stretch>
      </xdr:blipFill>
      <xdr:spPr bwMode="auto">
        <a:xfrm>
          <a:off x="13392150" y="20297775"/>
          <a:ext cx="742950" cy="628650"/>
        </a:xfrm>
        <a:prstGeom prst="rect">
          <a:avLst/>
        </a:prstGeom>
        <a:noFill/>
        <a:ln w="9525">
          <a:noFill/>
          <a:miter lim="800000"/>
          <a:headEnd/>
          <a:tailEnd/>
        </a:ln>
      </xdr:spPr>
    </xdr:pic>
    <xdr:clientData/>
  </xdr:twoCellAnchor>
  <xdr:twoCellAnchor editAs="oneCell">
    <xdr:from>
      <xdr:col>17</xdr:col>
      <xdr:colOff>285750</xdr:colOff>
      <xdr:row>28</xdr:row>
      <xdr:rowOff>0</xdr:rowOff>
    </xdr:from>
    <xdr:to>
      <xdr:col>20</xdr:col>
      <xdr:colOff>85725</xdr:colOff>
      <xdr:row>29</xdr:row>
      <xdr:rowOff>0</xdr:rowOff>
    </xdr:to>
    <xdr:pic>
      <xdr:nvPicPr>
        <xdr:cNvPr id="10" name="Picture 16" descr="RBC222.jpg"/>
        <xdr:cNvPicPr>
          <a:picLocks noChangeAspect="1"/>
        </xdr:cNvPicPr>
      </xdr:nvPicPr>
      <xdr:blipFill>
        <a:blip xmlns:r="http://schemas.openxmlformats.org/officeDocument/2006/relationships" r:embed="rId1" cstate="print"/>
        <a:srcRect/>
        <a:stretch>
          <a:fillRect/>
        </a:stretch>
      </xdr:blipFill>
      <xdr:spPr bwMode="auto">
        <a:xfrm>
          <a:off x="10248900" y="19669125"/>
          <a:ext cx="742950" cy="628650"/>
        </a:xfrm>
        <a:prstGeom prst="rect">
          <a:avLst/>
        </a:prstGeom>
        <a:noFill/>
        <a:ln w="9525">
          <a:noFill/>
          <a:miter lim="800000"/>
          <a:headEnd/>
          <a:tailEnd/>
        </a:ln>
      </xdr:spPr>
    </xdr:pic>
    <xdr:clientData/>
  </xdr:twoCellAnchor>
  <xdr:twoCellAnchor editAs="oneCell">
    <xdr:from>
      <xdr:col>7</xdr:col>
      <xdr:colOff>285750</xdr:colOff>
      <xdr:row>27</xdr:row>
      <xdr:rowOff>0</xdr:rowOff>
    </xdr:from>
    <xdr:to>
      <xdr:col>10</xdr:col>
      <xdr:colOff>85725</xdr:colOff>
      <xdr:row>28</xdr:row>
      <xdr:rowOff>0</xdr:rowOff>
    </xdr:to>
    <xdr:pic>
      <xdr:nvPicPr>
        <xdr:cNvPr id="11" name="Picture 17" descr="RBC222.jpg"/>
        <xdr:cNvPicPr>
          <a:picLocks noChangeAspect="1"/>
        </xdr:cNvPicPr>
      </xdr:nvPicPr>
      <xdr:blipFill>
        <a:blip xmlns:r="http://schemas.openxmlformats.org/officeDocument/2006/relationships" r:embed="rId1" cstate="print"/>
        <a:srcRect/>
        <a:stretch>
          <a:fillRect/>
        </a:stretch>
      </xdr:blipFill>
      <xdr:spPr bwMode="auto">
        <a:xfrm>
          <a:off x="7105650" y="19040475"/>
          <a:ext cx="742950" cy="628650"/>
        </a:xfrm>
        <a:prstGeom prst="rect">
          <a:avLst/>
        </a:prstGeom>
        <a:noFill/>
        <a:ln w="9525">
          <a:noFill/>
          <a:miter lim="800000"/>
          <a:headEnd/>
          <a:tailEnd/>
        </a:ln>
      </xdr:spPr>
    </xdr:pic>
    <xdr:clientData/>
  </xdr:twoCellAnchor>
  <xdr:twoCellAnchor editAs="oneCell">
    <xdr:from>
      <xdr:col>37</xdr:col>
      <xdr:colOff>285750</xdr:colOff>
      <xdr:row>36</xdr:row>
      <xdr:rowOff>0</xdr:rowOff>
    </xdr:from>
    <xdr:to>
      <xdr:col>40</xdr:col>
      <xdr:colOff>85725</xdr:colOff>
      <xdr:row>37</xdr:row>
      <xdr:rowOff>0</xdr:rowOff>
    </xdr:to>
    <xdr:pic>
      <xdr:nvPicPr>
        <xdr:cNvPr id="12" name="Picture 18" descr="RBC222.jpg"/>
        <xdr:cNvPicPr>
          <a:picLocks noChangeAspect="1"/>
        </xdr:cNvPicPr>
      </xdr:nvPicPr>
      <xdr:blipFill>
        <a:blip xmlns:r="http://schemas.openxmlformats.org/officeDocument/2006/relationships" r:embed="rId1" cstate="print"/>
        <a:srcRect/>
        <a:stretch>
          <a:fillRect/>
        </a:stretch>
      </xdr:blipFill>
      <xdr:spPr bwMode="auto">
        <a:xfrm>
          <a:off x="16535400" y="26069925"/>
          <a:ext cx="742950" cy="628650"/>
        </a:xfrm>
        <a:prstGeom prst="rect">
          <a:avLst/>
        </a:prstGeom>
        <a:noFill/>
        <a:ln w="9525">
          <a:noFill/>
          <a:miter lim="800000"/>
          <a:headEnd/>
          <a:tailEnd/>
        </a:ln>
      </xdr:spPr>
    </xdr:pic>
    <xdr:clientData/>
  </xdr:twoCellAnchor>
  <xdr:twoCellAnchor editAs="oneCell">
    <xdr:from>
      <xdr:col>27</xdr:col>
      <xdr:colOff>285750</xdr:colOff>
      <xdr:row>35</xdr:row>
      <xdr:rowOff>0</xdr:rowOff>
    </xdr:from>
    <xdr:to>
      <xdr:col>30</xdr:col>
      <xdr:colOff>85725</xdr:colOff>
      <xdr:row>36</xdr:row>
      <xdr:rowOff>0</xdr:rowOff>
    </xdr:to>
    <xdr:pic>
      <xdr:nvPicPr>
        <xdr:cNvPr id="13" name="Picture 19" descr="RBC222.jpg"/>
        <xdr:cNvPicPr>
          <a:picLocks noChangeAspect="1"/>
        </xdr:cNvPicPr>
      </xdr:nvPicPr>
      <xdr:blipFill>
        <a:blip xmlns:r="http://schemas.openxmlformats.org/officeDocument/2006/relationships" r:embed="rId1" cstate="print"/>
        <a:srcRect/>
        <a:stretch>
          <a:fillRect/>
        </a:stretch>
      </xdr:blipFill>
      <xdr:spPr bwMode="auto">
        <a:xfrm>
          <a:off x="13392150" y="25441275"/>
          <a:ext cx="742950" cy="628650"/>
        </a:xfrm>
        <a:prstGeom prst="rect">
          <a:avLst/>
        </a:prstGeom>
        <a:noFill/>
        <a:ln w="9525">
          <a:noFill/>
          <a:miter lim="800000"/>
          <a:headEnd/>
          <a:tailEnd/>
        </a:ln>
      </xdr:spPr>
    </xdr:pic>
    <xdr:clientData/>
  </xdr:twoCellAnchor>
  <xdr:twoCellAnchor editAs="oneCell">
    <xdr:from>
      <xdr:col>17</xdr:col>
      <xdr:colOff>285750</xdr:colOff>
      <xdr:row>34</xdr:row>
      <xdr:rowOff>0</xdr:rowOff>
    </xdr:from>
    <xdr:to>
      <xdr:col>20</xdr:col>
      <xdr:colOff>85725</xdr:colOff>
      <xdr:row>35</xdr:row>
      <xdr:rowOff>0</xdr:rowOff>
    </xdr:to>
    <xdr:pic>
      <xdr:nvPicPr>
        <xdr:cNvPr id="14" name="Picture 20" descr="RBC222.jpg"/>
        <xdr:cNvPicPr>
          <a:picLocks noChangeAspect="1"/>
        </xdr:cNvPicPr>
      </xdr:nvPicPr>
      <xdr:blipFill>
        <a:blip xmlns:r="http://schemas.openxmlformats.org/officeDocument/2006/relationships" r:embed="rId1" cstate="print"/>
        <a:srcRect/>
        <a:stretch>
          <a:fillRect/>
        </a:stretch>
      </xdr:blipFill>
      <xdr:spPr bwMode="auto">
        <a:xfrm>
          <a:off x="10248900" y="24812625"/>
          <a:ext cx="742950" cy="628650"/>
        </a:xfrm>
        <a:prstGeom prst="rect">
          <a:avLst/>
        </a:prstGeom>
        <a:noFill/>
        <a:ln w="9525">
          <a:noFill/>
          <a:miter lim="800000"/>
          <a:headEnd/>
          <a:tailEnd/>
        </a:ln>
      </xdr:spPr>
    </xdr:pic>
    <xdr:clientData/>
  </xdr:twoCellAnchor>
  <xdr:twoCellAnchor editAs="oneCell">
    <xdr:from>
      <xdr:col>7</xdr:col>
      <xdr:colOff>285750</xdr:colOff>
      <xdr:row>33</xdr:row>
      <xdr:rowOff>0</xdr:rowOff>
    </xdr:from>
    <xdr:to>
      <xdr:col>10</xdr:col>
      <xdr:colOff>85725</xdr:colOff>
      <xdr:row>34</xdr:row>
      <xdr:rowOff>0</xdr:rowOff>
    </xdr:to>
    <xdr:pic>
      <xdr:nvPicPr>
        <xdr:cNvPr id="15" name="Picture 21" descr="RBC222.jpg"/>
        <xdr:cNvPicPr>
          <a:picLocks noChangeAspect="1"/>
        </xdr:cNvPicPr>
      </xdr:nvPicPr>
      <xdr:blipFill>
        <a:blip xmlns:r="http://schemas.openxmlformats.org/officeDocument/2006/relationships" r:embed="rId1" cstate="print"/>
        <a:srcRect/>
        <a:stretch>
          <a:fillRect/>
        </a:stretch>
      </xdr:blipFill>
      <xdr:spPr bwMode="auto">
        <a:xfrm>
          <a:off x="7105650" y="24183975"/>
          <a:ext cx="742950" cy="628650"/>
        </a:xfrm>
        <a:prstGeom prst="rect">
          <a:avLst/>
        </a:prstGeom>
        <a:noFill/>
        <a:ln w="9525">
          <a:noFill/>
          <a:miter lim="800000"/>
          <a:headEnd/>
          <a:tailEnd/>
        </a:ln>
      </xdr:spPr>
    </xdr:pic>
    <xdr:clientData/>
  </xdr:twoCellAnchor>
  <xdr:twoCellAnchor editAs="oneCell">
    <xdr:from>
      <xdr:col>37</xdr:col>
      <xdr:colOff>285750</xdr:colOff>
      <xdr:row>42</xdr:row>
      <xdr:rowOff>0</xdr:rowOff>
    </xdr:from>
    <xdr:to>
      <xdr:col>40</xdr:col>
      <xdr:colOff>85725</xdr:colOff>
      <xdr:row>43</xdr:row>
      <xdr:rowOff>0</xdr:rowOff>
    </xdr:to>
    <xdr:pic>
      <xdr:nvPicPr>
        <xdr:cNvPr id="16" name="Picture 22" descr="RBC222.jpg"/>
        <xdr:cNvPicPr>
          <a:picLocks noChangeAspect="1"/>
        </xdr:cNvPicPr>
      </xdr:nvPicPr>
      <xdr:blipFill>
        <a:blip xmlns:r="http://schemas.openxmlformats.org/officeDocument/2006/relationships" r:embed="rId1" cstate="print"/>
        <a:srcRect/>
        <a:stretch>
          <a:fillRect/>
        </a:stretch>
      </xdr:blipFill>
      <xdr:spPr bwMode="auto">
        <a:xfrm>
          <a:off x="16535400" y="31213425"/>
          <a:ext cx="742950" cy="628650"/>
        </a:xfrm>
        <a:prstGeom prst="rect">
          <a:avLst/>
        </a:prstGeom>
        <a:noFill/>
        <a:ln w="9525">
          <a:noFill/>
          <a:miter lim="800000"/>
          <a:headEnd/>
          <a:tailEnd/>
        </a:ln>
      </xdr:spPr>
    </xdr:pic>
    <xdr:clientData/>
  </xdr:twoCellAnchor>
  <xdr:twoCellAnchor editAs="oneCell">
    <xdr:from>
      <xdr:col>27</xdr:col>
      <xdr:colOff>285750</xdr:colOff>
      <xdr:row>41</xdr:row>
      <xdr:rowOff>0</xdr:rowOff>
    </xdr:from>
    <xdr:to>
      <xdr:col>30</xdr:col>
      <xdr:colOff>85725</xdr:colOff>
      <xdr:row>42</xdr:row>
      <xdr:rowOff>0</xdr:rowOff>
    </xdr:to>
    <xdr:pic>
      <xdr:nvPicPr>
        <xdr:cNvPr id="17" name="Picture 23" descr="RBC222.jpg"/>
        <xdr:cNvPicPr>
          <a:picLocks noChangeAspect="1"/>
        </xdr:cNvPicPr>
      </xdr:nvPicPr>
      <xdr:blipFill>
        <a:blip xmlns:r="http://schemas.openxmlformats.org/officeDocument/2006/relationships" r:embed="rId1" cstate="print"/>
        <a:srcRect/>
        <a:stretch>
          <a:fillRect/>
        </a:stretch>
      </xdr:blipFill>
      <xdr:spPr bwMode="auto">
        <a:xfrm>
          <a:off x="13392150" y="30584775"/>
          <a:ext cx="742950" cy="628650"/>
        </a:xfrm>
        <a:prstGeom prst="rect">
          <a:avLst/>
        </a:prstGeom>
        <a:noFill/>
        <a:ln w="9525">
          <a:noFill/>
          <a:miter lim="800000"/>
          <a:headEnd/>
          <a:tailEnd/>
        </a:ln>
      </xdr:spPr>
    </xdr:pic>
    <xdr:clientData/>
  </xdr:twoCellAnchor>
  <xdr:twoCellAnchor editAs="oneCell">
    <xdr:from>
      <xdr:col>17</xdr:col>
      <xdr:colOff>285750</xdr:colOff>
      <xdr:row>40</xdr:row>
      <xdr:rowOff>0</xdr:rowOff>
    </xdr:from>
    <xdr:to>
      <xdr:col>20</xdr:col>
      <xdr:colOff>85725</xdr:colOff>
      <xdr:row>41</xdr:row>
      <xdr:rowOff>0</xdr:rowOff>
    </xdr:to>
    <xdr:pic>
      <xdr:nvPicPr>
        <xdr:cNvPr id="18" name="Picture 25" descr="RBC222.jpg"/>
        <xdr:cNvPicPr>
          <a:picLocks noChangeAspect="1"/>
        </xdr:cNvPicPr>
      </xdr:nvPicPr>
      <xdr:blipFill>
        <a:blip xmlns:r="http://schemas.openxmlformats.org/officeDocument/2006/relationships" r:embed="rId1" cstate="print"/>
        <a:srcRect/>
        <a:stretch>
          <a:fillRect/>
        </a:stretch>
      </xdr:blipFill>
      <xdr:spPr bwMode="auto">
        <a:xfrm>
          <a:off x="10248900" y="29956125"/>
          <a:ext cx="742950" cy="628650"/>
        </a:xfrm>
        <a:prstGeom prst="rect">
          <a:avLst/>
        </a:prstGeom>
        <a:noFill/>
        <a:ln w="9525">
          <a:noFill/>
          <a:miter lim="800000"/>
          <a:headEnd/>
          <a:tailEnd/>
        </a:ln>
      </xdr:spPr>
    </xdr:pic>
    <xdr:clientData/>
  </xdr:twoCellAnchor>
  <xdr:twoCellAnchor editAs="oneCell">
    <xdr:from>
      <xdr:col>7</xdr:col>
      <xdr:colOff>285750</xdr:colOff>
      <xdr:row>39</xdr:row>
      <xdr:rowOff>0</xdr:rowOff>
    </xdr:from>
    <xdr:to>
      <xdr:col>10</xdr:col>
      <xdr:colOff>85725</xdr:colOff>
      <xdr:row>40</xdr:row>
      <xdr:rowOff>0</xdr:rowOff>
    </xdr:to>
    <xdr:pic>
      <xdr:nvPicPr>
        <xdr:cNvPr id="19" name="Picture 26" descr="RBC222.jpg"/>
        <xdr:cNvPicPr>
          <a:picLocks noChangeAspect="1"/>
        </xdr:cNvPicPr>
      </xdr:nvPicPr>
      <xdr:blipFill>
        <a:blip xmlns:r="http://schemas.openxmlformats.org/officeDocument/2006/relationships" r:embed="rId1" cstate="print"/>
        <a:srcRect/>
        <a:stretch>
          <a:fillRect/>
        </a:stretch>
      </xdr:blipFill>
      <xdr:spPr bwMode="auto">
        <a:xfrm>
          <a:off x="7105650" y="29327475"/>
          <a:ext cx="742950" cy="628650"/>
        </a:xfrm>
        <a:prstGeom prst="rect">
          <a:avLst/>
        </a:prstGeom>
        <a:noFill/>
        <a:ln w="9525">
          <a:noFill/>
          <a:miter lim="800000"/>
          <a:headEnd/>
          <a:tailEnd/>
        </a:ln>
      </xdr:spPr>
    </xdr:pic>
    <xdr:clientData/>
  </xdr:twoCellAnchor>
  <xdr:twoCellAnchor editAs="oneCell">
    <xdr:from>
      <xdr:col>7</xdr:col>
      <xdr:colOff>214312</xdr:colOff>
      <xdr:row>14</xdr:row>
      <xdr:rowOff>1452563</xdr:rowOff>
    </xdr:from>
    <xdr:to>
      <xdr:col>10</xdr:col>
      <xdr:colOff>14287</xdr:colOff>
      <xdr:row>15</xdr:row>
      <xdr:rowOff>590551</xdr:rowOff>
    </xdr:to>
    <xdr:pic>
      <xdr:nvPicPr>
        <xdr:cNvPr id="20" name="Picture 29" descr="RBC222.jpg"/>
        <xdr:cNvPicPr>
          <a:picLocks noChangeAspect="1"/>
        </xdr:cNvPicPr>
      </xdr:nvPicPr>
      <xdr:blipFill>
        <a:blip xmlns:r="http://schemas.openxmlformats.org/officeDocument/2006/relationships" r:embed="rId1" cstate="print"/>
        <a:srcRect/>
        <a:stretch>
          <a:fillRect/>
        </a:stretch>
      </xdr:blipFill>
      <xdr:spPr bwMode="auto">
        <a:xfrm>
          <a:off x="7034212" y="8739188"/>
          <a:ext cx="742950" cy="604838"/>
        </a:xfrm>
        <a:prstGeom prst="rect">
          <a:avLst/>
        </a:prstGeom>
        <a:noFill/>
        <a:ln w="9525">
          <a:noFill/>
          <a:miter lim="800000"/>
          <a:headEnd/>
          <a:tailEnd/>
        </a:ln>
      </xdr:spPr>
    </xdr:pic>
    <xdr:clientData/>
  </xdr:twoCellAnchor>
  <xdr:twoCellAnchor editAs="oneCell">
    <xdr:from>
      <xdr:col>7</xdr:col>
      <xdr:colOff>238125</xdr:colOff>
      <xdr:row>21</xdr:row>
      <xdr:rowOff>47624</xdr:rowOff>
    </xdr:from>
    <xdr:to>
      <xdr:col>10</xdr:col>
      <xdr:colOff>38100</xdr:colOff>
      <xdr:row>22</xdr:row>
      <xdr:rowOff>42862</xdr:rowOff>
    </xdr:to>
    <xdr:pic>
      <xdr:nvPicPr>
        <xdr:cNvPr id="21" name="Picture 30" descr="RBC222.jpg"/>
        <xdr:cNvPicPr>
          <a:picLocks noChangeAspect="1"/>
        </xdr:cNvPicPr>
      </xdr:nvPicPr>
      <xdr:blipFill>
        <a:blip xmlns:r="http://schemas.openxmlformats.org/officeDocument/2006/relationships" r:embed="rId1" cstate="print"/>
        <a:srcRect/>
        <a:stretch>
          <a:fillRect/>
        </a:stretch>
      </xdr:blipFill>
      <xdr:spPr bwMode="auto">
        <a:xfrm>
          <a:off x="7058025" y="13944599"/>
          <a:ext cx="742950" cy="623888"/>
        </a:xfrm>
        <a:prstGeom prst="rect">
          <a:avLst/>
        </a:prstGeom>
        <a:noFill/>
        <a:ln w="9525">
          <a:noFill/>
          <a:miter lim="800000"/>
          <a:headEnd/>
          <a:tailEnd/>
        </a:ln>
      </xdr:spPr>
    </xdr:pic>
    <xdr:clientData/>
  </xdr:twoCellAnchor>
  <xdr:twoCellAnchor editAs="oneCell">
    <xdr:from>
      <xdr:col>7</xdr:col>
      <xdr:colOff>261937</xdr:colOff>
      <xdr:row>8</xdr:row>
      <xdr:rowOff>1452562</xdr:rowOff>
    </xdr:from>
    <xdr:to>
      <xdr:col>10</xdr:col>
      <xdr:colOff>61912</xdr:colOff>
      <xdr:row>9</xdr:row>
      <xdr:rowOff>590550</xdr:rowOff>
    </xdr:to>
    <xdr:pic>
      <xdr:nvPicPr>
        <xdr:cNvPr id="22" name="Picture 31" descr="RBC222.jpg"/>
        <xdr:cNvPicPr>
          <a:picLocks noChangeAspect="1"/>
        </xdr:cNvPicPr>
      </xdr:nvPicPr>
      <xdr:blipFill>
        <a:blip xmlns:r="http://schemas.openxmlformats.org/officeDocument/2006/relationships" r:embed="rId1" cstate="print"/>
        <a:srcRect/>
        <a:stretch>
          <a:fillRect/>
        </a:stretch>
      </xdr:blipFill>
      <xdr:spPr bwMode="auto">
        <a:xfrm>
          <a:off x="7081837" y="3871912"/>
          <a:ext cx="742950" cy="604838"/>
        </a:xfrm>
        <a:prstGeom prst="rect">
          <a:avLst/>
        </a:prstGeom>
        <a:noFill/>
        <a:ln w="9525">
          <a:noFill/>
          <a:miter lim="800000"/>
          <a:headEnd/>
          <a:tailEnd/>
        </a:ln>
      </xdr:spPr>
    </xdr:pic>
    <xdr:clientData/>
  </xdr:twoCellAnchor>
  <xdr:twoCellAnchor editAs="oneCell">
    <xdr:from>
      <xdr:col>17</xdr:col>
      <xdr:colOff>142875</xdr:colOff>
      <xdr:row>16</xdr:row>
      <xdr:rowOff>47625</xdr:rowOff>
    </xdr:from>
    <xdr:to>
      <xdr:col>19</xdr:col>
      <xdr:colOff>252413</xdr:colOff>
      <xdr:row>17</xdr:row>
      <xdr:rowOff>42863</xdr:rowOff>
    </xdr:to>
    <xdr:pic>
      <xdr:nvPicPr>
        <xdr:cNvPr id="23" name="Picture 32" descr="RBC222.jpg"/>
        <xdr:cNvPicPr>
          <a:picLocks noChangeAspect="1"/>
        </xdr:cNvPicPr>
      </xdr:nvPicPr>
      <xdr:blipFill>
        <a:blip xmlns:r="http://schemas.openxmlformats.org/officeDocument/2006/relationships" r:embed="rId1" cstate="print"/>
        <a:srcRect/>
        <a:stretch>
          <a:fillRect/>
        </a:stretch>
      </xdr:blipFill>
      <xdr:spPr bwMode="auto">
        <a:xfrm>
          <a:off x="10106025" y="9429750"/>
          <a:ext cx="738188" cy="623888"/>
        </a:xfrm>
        <a:prstGeom prst="rect">
          <a:avLst/>
        </a:prstGeom>
        <a:noFill/>
        <a:ln w="9525">
          <a:noFill/>
          <a:miter lim="800000"/>
          <a:headEnd/>
          <a:tailEnd/>
        </a:ln>
      </xdr:spPr>
    </xdr:pic>
    <xdr:clientData/>
  </xdr:twoCellAnchor>
  <xdr:twoCellAnchor editAs="oneCell">
    <xdr:from>
      <xdr:col>17</xdr:col>
      <xdr:colOff>285750</xdr:colOff>
      <xdr:row>22</xdr:row>
      <xdr:rowOff>23813</xdr:rowOff>
    </xdr:from>
    <xdr:to>
      <xdr:col>20</xdr:col>
      <xdr:colOff>85725</xdr:colOff>
      <xdr:row>23</xdr:row>
      <xdr:rowOff>19051</xdr:rowOff>
    </xdr:to>
    <xdr:pic>
      <xdr:nvPicPr>
        <xdr:cNvPr id="24" name="Picture 33" descr="RBC222.jpg"/>
        <xdr:cNvPicPr>
          <a:picLocks noChangeAspect="1"/>
        </xdr:cNvPicPr>
      </xdr:nvPicPr>
      <xdr:blipFill>
        <a:blip xmlns:r="http://schemas.openxmlformats.org/officeDocument/2006/relationships" r:embed="rId1" cstate="print"/>
        <a:srcRect/>
        <a:stretch>
          <a:fillRect/>
        </a:stretch>
      </xdr:blipFill>
      <xdr:spPr bwMode="auto">
        <a:xfrm>
          <a:off x="10248900" y="14549438"/>
          <a:ext cx="742950" cy="623888"/>
        </a:xfrm>
        <a:prstGeom prst="rect">
          <a:avLst/>
        </a:prstGeom>
        <a:noFill/>
        <a:ln w="9525">
          <a:noFill/>
          <a:miter lim="800000"/>
          <a:headEnd/>
          <a:tailEnd/>
        </a:ln>
      </xdr:spPr>
    </xdr:pic>
    <xdr:clientData/>
  </xdr:twoCellAnchor>
  <xdr:twoCellAnchor editAs="oneCell">
    <xdr:from>
      <xdr:col>18</xdr:col>
      <xdr:colOff>-1</xdr:colOff>
      <xdr:row>9</xdr:row>
      <xdr:rowOff>595313</xdr:rowOff>
    </xdr:from>
    <xdr:to>
      <xdr:col>20</xdr:col>
      <xdr:colOff>109537</xdr:colOff>
      <xdr:row>10</xdr:row>
      <xdr:rowOff>590551</xdr:rowOff>
    </xdr:to>
    <xdr:pic>
      <xdr:nvPicPr>
        <xdr:cNvPr id="25" name="Picture 34" descr="RBC222.jpg"/>
        <xdr:cNvPicPr>
          <a:picLocks noChangeAspect="1"/>
        </xdr:cNvPicPr>
      </xdr:nvPicPr>
      <xdr:blipFill>
        <a:blip xmlns:r="http://schemas.openxmlformats.org/officeDocument/2006/relationships" r:embed="rId1" cstate="print"/>
        <a:srcRect/>
        <a:stretch>
          <a:fillRect/>
        </a:stretch>
      </xdr:blipFill>
      <xdr:spPr bwMode="auto">
        <a:xfrm>
          <a:off x="10277474" y="4481513"/>
          <a:ext cx="738188" cy="623888"/>
        </a:xfrm>
        <a:prstGeom prst="rect">
          <a:avLst/>
        </a:prstGeom>
        <a:noFill/>
        <a:ln w="9525">
          <a:noFill/>
          <a:miter lim="800000"/>
          <a:headEnd/>
          <a:tailEnd/>
        </a:ln>
      </xdr:spPr>
    </xdr:pic>
    <xdr:clientData/>
  </xdr:twoCellAnchor>
  <xdr:twoCellAnchor editAs="oneCell">
    <xdr:from>
      <xdr:col>34</xdr:col>
      <xdr:colOff>0</xdr:colOff>
      <xdr:row>1</xdr:row>
      <xdr:rowOff>19050</xdr:rowOff>
    </xdr:from>
    <xdr:to>
      <xdr:col>86</xdr:col>
      <xdr:colOff>685800</xdr:colOff>
      <xdr:row>6</xdr:row>
      <xdr:rowOff>333375</xdr:rowOff>
    </xdr:to>
    <xdr:pic>
      <xdr:nvPicPr>
        <xdr:cNvPr id="26" name="Picture 34" descr="RBC 2016.jpg"/>
        <xdr:cNvPicPr>
          <a:picLocks noChangeAspect="1"/>
        </xdr:cNvPicPr>
      </xdr:nvPicPr>
      <xdr:blipFill>
        <a:blip xmlns:r="http://schemas.openxmlformats.org/officeDocument/2006/relationships" r:embed="rId2" cstate="print"/>
        <a:srcRect/>
        <a:stretch>
          <a:fillRect/>
        </a:stretch>
      </xdr:blipFill>
      <xdr:spPr bwMode="auto">
        <a:xfrm>
          <a:off x="15306675" y="180975"/>
          <a:ext cx="9248775" cy="20193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190500</xdr:colOff>
      <xdr:row>0</xdr:row>
      <xdr:rowOff>0</xdr:rowOff>
    </xdr:from>
    <xdr:to>
      <xdr:col>13</xdr:col>
      <xdr:colOff>638175</xdr:colOff>
      <xdr:row>0</xdr:row>
      <xdr:rowOff>895350</xdr:rowOff>
    </xdr:to>
    <xdr:pic>
      <xdr:nvPicPr>
        <xdr:cNvPr id="2" name="Picture 2" descr="RBC 2016.jpg"/>
        <xdr:cNvPicPr>
          <a:picLocks noChangeAspect="1"/>
        </xdr:cNvPicPr>
      </xdr:nvPicPr>
      <xdr:blipFill>
        <a:blip xmlns:r="http://schemas.openxmlformats.org/officeDocument/2006/relationships" r:embed="rId1" cstate="print"/>
        <a:srcRect/>
        <a:stretch>
          <a:fillRect/>
        </a:stretch>
      </xdr:blipFill>
      <xdr:spPr bwMode="auto">
        <a:xfrm>
          <a:off x="628650" y="0"/>
          <a:ext cx="4752975" cy="8953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514350</xdr:colOff>
          <xdr:row>0</xdr:row>
          <xdr:rowOff>9525</xdr:rowOff>
        </xdr:from>
        <xdr:to>
          <xdr:col>13</xdr:col>
          <xdr:colOff>361950</xdr:colOff>
          <xdr:row>0</xdr:row>
          <xdr:rowOff>171450</xdr:rowOff>
        </xdr:to>
        <xdr:sp macro="" textlink="">
          <xdr:nvSpPr>
            <xdr:cNvPr id="7169" name="Button 1" hidden="1">
              <a:extLst>
                <a:ext uri="{63B3BB69-23CF-44E3-9099-C40C66FF867C}">
                  <a14:compatExt spid="_x0000_s716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Show 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7170" name="Button 2" hidden="1">
              <a:extLst>
                <a:ext uri="{63B3BB69-23CF-44E3-9099-C40C66FF867C}">
                  <a14:compatExt spid="_x0000_s717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7171" name="Button 3" hidden="1">
              <a:extLst>
                <a:ext uri="{63B3BB69-23CF-44E3-9099-C40C66FF867C}">
                  <a14:compatExt spid="_x0000_s717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57150</xdr:colOff>
      <xdr:row>0</xdr:row>
      <xdr:rowOff>0</xdr:rowOff>
    </xdr:from>
    <xdr:to>
      <xdr:col>13</xdr:col>
      <xdr:colOff>504825</xdr:colOff>
      <xdr:row>0</xdr:row>
      <xdr:rowOff>895350</xdr:rowOff>
    </xdr:to>
    <xdr:pic>
      <xdr:nvPicPr>
        <xdr:cNvPr id="2" name="Picture 2" descr="RBC 2016.jpg"/>
        <xdr:cNvPicPr>
          <a:picLocks noChangeAspect="1"/>
        </xdr:cNvPicPr>
      </xdr:nvPicPr>
      <xdr:blipFill>
        <a:blip xmlns:r="http://schemas.openxmlformats.org/officeDocument/2006/relationships" r:embed="rId1" cstate="print"/>
        <a:srcRect/>
        <a:stretch>
          <a:fillRect/>
        </a:stretch>
      </xdr:blipFill>
      <xdr:spPr bwMode="auto">
        <a:xfrm>
          <a:off x="495300" y="0"/>
          <a:ext cx="4752975" cy="8953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514350</xdr:colOff>
          <xdr:row>0</xdr:row>
          <xdr:rowOff>9525</xdr:rowOff>
        </xdr:from>
        <xdr:to>
          <xdr:col>13</xdr:col>
          <xdr:colOff>361950</xdr:colOff>
          <xdr:row>0</xdr:row>
          <xdr:rowOff>171450</xdr:rowOff>
        </xdr:to>
        <xdr:sp macro="" textlink="">
          <xdr:nvSpPr>
            <xdr:cNvPr id="8193" name="Button 1" hidden="1">
              <a:extLst>
                <a:ext uri="{63B3BB69-23CF-44E3-9099-C40C66FF867C}">
                  <a14:compatExt spid="_x0000_s819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Show 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8194" name="Button 2" hidden="1">
              <a:extLst>
                <a:ext uri="{63B3BB69-23CF-44E3-9099-C40C66FF867C}">
                  <a14:compatExt spid="_x0000_s819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8195" name="Button 3" hidden="1">
              <a:extLst>
                <a:ext uri="{63B3BB69-23CF-44E3-9099-C40C66FF867C}">
                  <a14:compatExt spid="_x0000_s819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2</xdr:col>
      <xdr:colOff>95250</xdr:colOff>
      <xdr:row>0</xdr:row>
      <xdr:rowOff>0</xdr:rowOff>
    </xdr:from>
    <xdr:to>
      <xdr:col>13</xdr:col>
      <xdr:colOff>542925</xdr:colOff>
      <xdr:row>0</xdr:row>
      <xdr:rowOff>895350</xdr:rowOff>
    </xdr:to>
    <xdr:pic>
      <xdr:nvPicPr>
        <xdr:cNvPr id="2" name="Picture 2" descr="RBC 2016.jpg"/>
        <xdr:cNvPicPr>
          <a:picLocks noChangeAspect="1"/>
        </xdr:cNvPicPr>
      </xdr:nvPicPr>
      <xdr:blipFill>
        <a:blip xmlns:r="http://schemas.openxmlformats.org/officeDocument/2006/relationships" r:embed="rId1" cstate="print"/>
        <a:srcRect/>
        <a:stretch>
          <a:fillRect/>
        </a:stretch>
      </xdr:blipFill>
      <xdr:spPr bwMode="auto">
        <a:xfrm>
          <a:off x="533400" y="0"/>
          <a:ext cx="4752975" cy="8953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11</xdr:col>
          <xdr:colOff>514350</xdr:colOff>
          <xdr:row>0</xdr:row>
          <xdr:rowOff>9525</xdr:rowOff>
        </xdr:from>
        <xdr:to>
          <xdr:col>13</xdr:col>
          <xdr:colOff>361950</xdr:colOff>
          <xdr:row>0</xdr:row>
          <xdr:rowOff>171450</xdr:rowOff>
        </xdr:to>
        <xdr:sp macro="" textlink="">
          <xdr:nvSpPr>
            <xdr:cNvPr id="10241" name="Button 1" hidden="1">
              <a:extLst>
                <a:ext uri="{63B3BB69-23CF-44E3-9099-C40C66FF867C}">
                  <a14:compatExt spid="_x0000_s1024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Show 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10242" name="Button 2" hidden="1">
              <a:extLst>
                <a:ext uri="{63B3BB69-23CF-44E3-9099-C40C66FF867C}">
                  <a14:compatExt spid="_x0000_s1024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504825</xdr:colOff>
          <xdr:row>0</xdr:row>
          <xdr:rowOff>180975</xdr:rowOff>
        </xdr:from>
        <xdr:to>
          <xdr:col>13</xdr:col>
          <xdr:colOff>361950</xdr:colOff>
          <xdr:row>1</xdr:row>
          <xdr:rowOff>57150</xdr:rowOff>
        </xdr:to>
        <xdr:sp macro="" textlink="">
          <xdr:nvSpPr>
            <xdr:cNvPr id="10243" name="Button 3" hidden="1">
              <a:extLst>
                <a:ext uri="{63B3BB69-23CF-44E3-9099-C40C66FF867C}">
                  <a14:compatExt spid="_x0000_s1024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TT" sz="800" b="0" i="1" u="none" strike="noStrike" baseline="0">
                  <a:solidFill>
                    <a:srgbClr val="FF0000"/>
                  </a:solidFill>
                  <a:latin typeface="Arial"/>
                  <a:cs typeface="Arial"/>
                </a:rPr>
                <a:t>HideCU</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rmille%20Danclar\Downloads\RBC%20Tennis%202016\Under%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rmille%20Danclar\Downloads\RBC%20Tennis%202016\Under%20%20Nov.%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rmille%20Danclar\Downloads\RBC%20Tennis%202016\Under%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ermille%20Danclar\Downloads\RBC%20Tennis%202016\Under%201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ermille%20Danclar\Downloads\RBC%20Tennis%202016\Under%201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ermille%20Danclar\Downloads\RBC%20Tennis%202016\Under%20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Jermille%20Danclar\Downloads\RBC%20Tennis%202016\Under%20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Jermille%20Danclar\Downloads\RBC%20Tennis%202016\Mixed%20Doubles%20-%20Junio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sheetName val="Week SetUp"/>
      <sheetName val="SetUp Officials"/>
      <sheetName val="CHECKLIST"/>
      <sheetName val="Cover page"/>
      <sheetName val="Referee's Report"/>
      <sheetName val="Plr Notice"/>
      <sheetName val="Boys Plr List"/>
      <sheetName val="Girls Plr List"/>
      <sheetName val="Boys'10 RR G1 - G5"/>
      <sheetName val="Girls'10 RR G1 "/>
      <sheetName val="Boys Si Main Draw Sign-in sheet"/>
      <sheetName val="Boys Si Main Draw Prep"/>
      <sheetName val="Boys 10 Si Main "/>
      <sheetName val="Boys Si Main 24&amp;32"/>
      <sheetName val="Girl Si Main Draw Sign-in sh"/>
      <sheetName val="Girls Si Main Draw Prep"/>
      <sheetName val="Girls 10 Si Main "/>
      <sheetName val="Girls Si Main 24&amp;32"/>
      <sheetName val="Boys Si Consol Sign-in sheet"/>
      <sheetName val="Boys 10 Si Con Prep"/>
      <sheetName val="Boys Si Consol 16"/>
      <sheetName val="Boys Si Consol "/>
      <sheetName val="Boys Si Consol 32"/>
      <sheetName val="Girls Si Consol Sign-in sh"/>
      <sheetName val="Girls 10 Si Consol Prep"/>
      <sheetName val="Girls 10 Si Consol"/>
      <sheetName val="Girls Si Consol 24"/>
      <sheetName val="Girls Si Consol 32"/>
      <sheetName val="Boys 10 Do Sign-in sheet"/>
      <sheetName val="Boys Do Main Draw Prep"/>
      <sheetName val="Boys 10 Do Main "/>
      <sheetName val="Girls 10 Do Sign-in sheet"/>
      <sheetName val="Girls Do Main Draw Prep"/>
      <sheetName val="Girls 10 Do Main "/>
      <sheetName val="Plr List for OofP"/>
      <sheetName val="OofP 4 cts"/>
      <sheetName val="OofP 8 cts"/>
      <sheetName val="Practice Cts"/>
      <sheetName val="Offence Report"/>
      <sheetName val="Penalty card"/>
      <sheetName val="Medical Cert"/>
      <sheetName val="Unusual Ruling"/>
      <sheetName val="Country Codes"/>
      <sheetName val="Draw Help Sheet"/>
    </sheetNames>
    <sheetDataSet>
      <sheetData sheetId="0" refreshError="1"/>
      <sheetData sheetId="1">
        <row r="10">
          <cell r="A10" t="str">
            <v>17th - 22nd December 2016</v>
          </cell>
          <cell r="E10" t="str">
            <v>Lamech Kevin Clarke</v>
          </cell>
        </row>
      </sheetData>
      <sheetData sheetId="2">
        <row r="21">
          <cell r="P21" t="str">
            <v>Umpire</v>
          </cell>
        </row>
        <row r="22">
          <cell r="P22" t="str">
            <v xml:space="preserve"> </v>
          </cell>
        </row>
        <row r="23">
          <cell r="P23" t="str">
            <v xml:space="preserve"> </v>
          </cell>
        </row>
        <row r="24">
          <cell r="P24" t="str">
            <v xml:space="preserve"> </v>
          </cell>
        </row>
        <row r="25">
          <cell r="P25" t="str">
            <v xml:space="preserve"> </v>
          </cell>
        </row>
        <row r="26">
          <cell r="P26" t="str">
            <v xml:space="preserve"> </v>
          </cell>
        </row>
        <row r="27">
          <cell r="P27" t="str">
            <v xml:space="preserve"> </v>
          </cell>
        </row>
        <row r="28">
          <cell r="P28" t="str">
            <v xml:space="preserve"> </v>
          </cell>
        </row>
        <row r="29">
          <cell r="P29" t="str">
            <v xml:space="preserve"> </v>
          </cell>
        </row>
        <row r="30">
          <cell r="P30" t="str">
            <v>None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R5">
            <v>4</v>
          </cell>
        </row>
        <row r="7">
          <cell r="A7">
            <v>1</v>
          </cell>
          <cell r="B7" t="str">
            <v>PERMELL</v>
          </cell>
          <cell r="C7" t="str">
            <v>ZAC</v>
          </cell>
          <cell r="M7">
            <v>1</v>
          </cell>
          <cell r="Q7">
            <v>999</v>
          </cell>
          <cell r="R7">
            <v>1</v>
          </cell>
        </row>
        <row r="8">
          <cell r="A8">
            <v>2</v>
          </cell>
          <cell r="B8" t="str">
            <v>CHIN</v>
          </cell>
          <cell r="C8" t="str">
            <v>ALEX</v>
          </cell>
          <cell r="M8">
            <v>2</v>
          </cell>
          <cell r="Q8">
            <v>999</v>
          </cell>
          <cell r="R8">
            <v>2</v>
          </cell>
        </row>
        <row r="9">
          <cell r="A9">
            <v>3</v>
          </cell>
          <cell r="B9" t="str">
            <v>DALLA COSTA</v>
          </cell>
          <cell r="C9" t="str">
            <v>KALE</v>
          </cell>
          <cell r="M9">
            <v>3</v>
          </cell>
          <cell r="Q9">
            <v>999</v>
          </cell>
          <cell r="R9">
            <v>3</v>
          </cell>
        </row>
        <row r="10">
          <cell r="A10">
            <v>4</v>
          </cell>
          <cell r="B10" t="str">
            <v>BOXHILL</v>
          </cell>
          <cell r="C10" t="str">
            <v>ISAIAH</v>
          </cell>
          <cell r="M10">
            <v>4</v>
          </cell>
          <cell r="Q10">
            <v>999</v>
          </cell>
          <cell r="R10">
            <v>4</v>
          </cell>
        </row>
        <row r="11">
          <cell r="A11">
            <v>5</v>
          </cell>
          <cell r="B11" t="str">
            <v>QUASHIE</v>
          </cell>
          <cell r="C11" t="str">
            <v>JACE</v>
          </cell>
          <cell r="M11">
            <v>999</v>
          </cell>
          <cell r="Q11">
            <v>999</v>
          </cell>
        </row>
        <row r="12">
          <cell r="A12">
            <v>6</v>
          </cell>
          <cell r="B12" t="str">
            <v>CHAPMAN</v>
          </cell>
          <cell r="C12" t="str">
            <v>JAYLON</v>
          </cell>
          <cell r="M12">
            <v>999</v>
          </cell>
          <cell r="Q12">
            <v>999</v>
          </cell>
        </row>
        <row r="13">
          <cell r="A13">
            <v>7</v>
          </cell>
          <cell r="B13" t="str">
            <v>DENOON</v>
          </cell>
          <cell r="C13" t="str">
            <v>LUCA</v>
          </cell>
          <cell r="M13">
            <v>999</v>
          </cell>
          <cell r="Q13">
            <v>999</v>
          </cell>
        </row>
        <row r="14">
          <cell r="A14">
            <v>8</v>
          </cell>
          <cell r="B14" t="str">
            <v>HADDEN</v>
          </cell>
          <cell r="C14" t="str">
            <v>JAMES</v>
          </cell>
          <cell r="M14">
            <v>999</v>
          </cell>
          <cell r="Q14">
            <v>999</v>
          </cell>
        </row>
        <row r="15">
          <cell r="A15">
            <v>9</v>
          </cell>
          <cell r="B15" t="str">
            <v>KOYLASS</v>
          </cell>
          <cell r="C15" t="str">
            <v>CALLUM</v>
          </cell>
          <cell r="M15">
            <v>999</v>
          </cell>
          <cell r="Q15">
            <v>999</v>
          </cell>
        </row>
        <row r="16">
          <cell r="A16">
            <v>10</v>
          </cell>
          <cell r="B16" t="str">
            <v>GEORGE</v>
          </cell>
          <cell r="C16" t="str">
            <v>EZEKIEL</v>
          </cell>
          <cell r="M16">
            <v>999</v>
          </cell>
          <cell r="Q16">
            <v>999</v>
          </cell>
        </row>
        <row r="17">
          <cell r="A17">
            <v>11</v>
          </cell>
          <cell r="B17" t="str">
            <v>BYE</v>
          </cell>
          <cell r="M17">
            <v>999</v>
          </cell>
          <cell r="Q17">
            <v>999</v>
          </cell>
        </row>
        <row r="18">
          <cell r="A18">
            <v>12</v>
          </cell>
          <cell r="M18">
            <v>999</v>
          </cell>
          <cell r="Q18">
            <v>999</v>
          </cell>
        </row>
        <row r="19">
          <cell r="A19">
            <v>13</v>
          </cell>
          <cell r="M19">
            <v>999</v>
          </cell>
          <cell r="Q19">
            <v>999</v>
          </cell>
        </row>
        <row r="20">
          <cell r="A20">
            <v>14</v>
          </cell>
          <cell r="M20">
            <v>999</v>
          </cell>
          <cell r="Q20">
            <v>999</v>
          </cell>
        </row>
        <row r="21">
          <cell r="A21">
            <v>15</v>
          </cell>
          <cell r="M21">
            <v>999</v>
          </cell>
          <cell r="Q21">
            <v>999</v>
          </cell>
        </row>
        <row r="22">
          <cell r="A22">
            <v>16</v>
          </cell>
          <cell r="M22">
            <v>999</v>
          </cell>
          <cell r="Q22">
            <v>999</v>
          </cell>
        </row>
        <row r="23">
          <cell r="A23">
            <v>17</v>
          </cell>
          <cell r="M23">
            <v>999</v>
          </cell>
          <cell r="Q23">
            <v>999</v>
          </cell>
        </row>
        <row r="24">
          <cell r="A24">
            <v>18</v>
          </cell>
          <cell r="M24">
            <v>999</v>
          </cell>
          <cell r="Q24">
            <v>999</v>
          </cell>
        </row>
        <row r="25">
          <cell r="A25">
            <v>19</v>
          </cell>
          <cell r="M25">
            <v>999</v>
          </cell>
          <cell r="Q25">
            <v>999</v>
          </cell>
        </row>
        <row r="26">
          <cell r="A26">
            <v>20</v>
          </cell>
          <cell r="M26">
            <v>999</v>
          </cell>
          <cell r="Q26">
            <v>999</v>
          </cell>
        </row>
        <row r="27">
          <cell r="A27">
            <v>21</v>
          </cell>
          <cell r="M27">
            <v>999</v>
          </cell>
          <cell r="Q27">
            <v>999</v>
          </cell>
        </row>
        <row r="28">
          <cell r="A28">
            <v>22</v>
          </cell>
          <cell r="M28">
            <v>999</v>
          </cell>
          <cell r="Q28">
            <v>999</v>
          </cell>
        </row>
        <row r="29">
          <cell r="A29">
            <v>23</v>
          </cell>
          <cell r="M29">
            <v>999</v>
          </cell>
          <cell r="Q29">
            <v>999</v>
          </cell>
        </row>
        <row r="30">
          <cell r="A30">
            <v>24</v>
          </cell>
          <cell r="M30">
            <v>999</v>
          </cell>
          <cell r="Q30">
            <v>999</v>
          </cell>
        </row>
        <row r="31">
          <cell r="A31">
            <v>25</v>
          </cell>
          <cell r="M31">
            <v>999</v>
          </cell>
          <cell r="Q31">
            <v>999</v>
          </cell>
        </row>
        <row r="32">
          <cell r="A32">
            <v>26</v>
          </cell>
          <cell r="M32">
            <v>999</v>
          </cell>
          <cell r="Q32">
            <v>999</v>
          </cell>
        </row>
        <row r="33">
          <cell r="A33">
            <v>27</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
          <cell r="V5">
            <v>2</v>
          </cell>
        </row>
        <row r="7">
          <cell r="A7" t="str">
            <v>Line</v>
          </cell>
          <cell r="B7" t="str">
            <v>Family name</v>
          </cell>
          <cell r="C7" t="str">
            <v>First name</v>
          </cell>
          <cell r="D7" t="str">
            <v>Nat.</v>
          </cell>
          <cell r="E7" t="str">
            <v>ITF 18
Rank</v>
          </cell>
          <cell r="F7" t="str">
            <v>Si Main
DA, SE, 16E, Q, LL</v>
          </cell>
          <cell r="G7" t="str">
            <v>Family name</v>
          </cell>
          <cell r="H7" t="str">
            <v>First name</v>
          </cell>
          <cell r="I7" t="str">
            <v>Nat.</v>
          </cell>
          <cell r="L7" t="str">
            <v>Status
No</v>
          </cell>
          <cell r="M7" t="str">
            <v>ITF 18
Rank</v>
          </cell>
          <cell r="N7" t="str">
            <v>Si Main
DA, SE, 16E, Q</v>
          </cell>
          <cell r="O7" t="str">
            <v>Seq
123</v>
          </cell>
          <cell r="P7" t="str">
            <v>Seq
abc</v>
          </cell>
          <cell r="Q7" t="str">
            <v>Acc
Pri-
ority</v>
          </cell>
          <cell r="R7" t="str">
            <v>Comb
Ranking</v>
          </cell>
          <cell r="S7" t="str">
            <v>Acc.
Tie-
Break</v>
          </cell>
          <cell r="T7" t="str">
            <v>Do Acc
status
DA,WC
A</v>
          </cell>
          <cell r="U7" t="str">
            <v>Display
Rank
ITF18</v>
          </cell>
          <cell r="V7" t="str">
            <v>Seed Pos</v>
          </cell>
        </row>
        <row r="8">
          <cell r="A8">
            <v>1</v>
          </cell>
          <cell r="B8" t="str">
            <v>PERMELL</v>
          </cell>
          <cell r="C8" t="str">
            <v>ZAC</v>
          </cell>
          <cell r="G8" t="str">
            <v>QUASHIE</v>
          </cell>
          <cell r="H8" t="str">
            <v>JACE</v>
          </cell>
          <cell r="L8">
            <v>0</v>
          </cell>
          <cell r="O8">
            <v>0</v>
          </cell>
          <cell r="P8">
            <v>0</v>
          </cell>
          <cell r="Q8">
            <v>0</v>
          </cell>
          <cell r="R8">
            <v>0</v>
          </cell>
          <cell r="U8">
            <v>0</v>
          </cell>
          <cell r="V8">
            <v>1</v>
          </cell>
        </row>
        <row r="9">
          <cell r="A9">
            <v>2</v>
          </cell>
          <cell r="B9" t="str">
            <v>DALLA COSTA</v>
          </cell>
          <cell r="C9" t="str">
            <v>KALE</v>
          </cell>
          <cell r="G9" t="str">
            <v>HADDEN</v>
          </cell>
          <cell r="H9" t="str">
            <v>JAMES</v>
          </cell>
          <cell r="L9">
            <v>0</v>
          </cell>
          <cell r="O9">
            <v>0</v>
          </cell>
          <cell r="P9">
            <v>0</v>
          </cell>
          <cell r="Q9">
            <v>0</v>
          </cell>
          <cell r="R9">
            <v>0</v>
          </cell>
          <cell r="U9">
            <v>0</v>
          </cell>
          <cell r="V9">
            <v>2</v>
          </cell>
        </row>
        <row r="10">
          <cell r="A10">
            <v>3</v>
          </cell>
          <cell r="B10" t="str">
            <v>BOXHILL</v>
          </cell>
          <cell r="C10" t="str">
            <v>ISAIAH</v>
          </cell>
          <cell r="G10" t="str">
            <v>KOYLASS</v>
          </cell>
          <cell r="H10" t="str">
            <v>CALLUM</v>
          </cell>
          <cell r="L10">
            <v>0</v>
          </cell>
          <cell r="O10">
            <v>0</v>
          </cell>
          <cell r="P10">
            <v>0</v>
          </cell>
          <cell r="Q10">
            <v>0</v>
          </cell>
          <cell r="R10">
            <v>0</v>
          </cell>
          <cell r="U10">
            <v>0</v>
          </cell>
        </row>
        <row r="11">
          <cell r="A11">
            <v>4</v>
          </cell>
          <cell r="B11" t="str">
            <v>CHIN</v>
          </cell>
          <cell r="C11" t="str">
            <v>ALEX</v>
          </cell>
          <cell r="G11" t="str">
            <v>MERRY</v>
          </cell>
          <cell r="H11" t="str">
            <v>ALEXANDER</v>
          </cell>
          <cell r="L11">
            <v>0</v>
          </cell>
          <cell r="O11">
            <v>0</v>
          </cell>
          <cell r="P11">
            <v>0</v>
          </cell>
          <cell r="Q11">
            <v>0</v>
          </cell>
          <cell r="R11">
            <v>0</v>
          </cell>
          <cell r="U11">
            <v>0</v>
          </cell>
        </row>
        <row r="12">
          <cell r="A12">
            <v>5</v>
          </cell>
          <cell r="B12" t="str">
            <v>CHAPMAN</v>
          </cell>
          <cell r="C12" t="str">
            <v>JOIRDELL</v>
          </cell>
          <cell r="G12" t="str">
            <v>PERMELL</v>
          </cell>
          <cell r="H12" t="str">
            <v>MESSIAH</v>
          </cell>
          <cell r="L12">
            <v>0</v>
          </cell>
          <cell r="O12">
            <v>0</v>
          </cell>
          <cell r="P12">
            <v>0</v>
          </cell>
          <cell r="Q12">
            <v>0</v>
          </cell>
          <cell r="R12">
            <v>0</v>
          </cell>
          <cell r="U12">
            <v>0</v>
          </cell>
        </row>
        <row r="13">
          <cell r="A13">
            <v>6</v>
          </cell>
          <cell r="B13" t="str">
            <v>CHAN PAK</v>
          </cell>
          <cell r="C13" t="str">
            <v>LEEUM</v>
          </cell>
          <cell r="G13" t="str">
            <v>MITCHELL</v>
          </cell>
          <cell r="H13" t="str">
            <v>JAYDEN</v>
          </cell>
          <cell r="L13">
            <v>0</v>
          </cell>
          <cell r="O13">
            <v>0</v>
          </cell>
          <cell r="P13">
            <v>0</v>
          </cell>
          <cell r="Q13">
            <v>0</v>
          </cell>
          <cell r="R13">
            <v>0</v>
          </cell>
          <cell r="U13">
            <v>0</v>
          </cell>
        </row>
        <row r="14">
          <cell r="A14">
            <v>7</v>
          </cell>
          <cell r="B14" t="str">
            <v>CHAPMAN</v>
          </cell>
          <cell r="C14" t="str">
            <v>JAYLON</v>
          </cell>
          <cell r="G14" t="str">
            <v>DENOON</v>
          </cell>
          <cell r="H14" t="str">
            <v>LUCA</v>
          </cell>
          <cell r="L14">
            <v>0</v>
          </cell>
          <cell r="O14">
            <v>0</v>
          </cell>
          <cell r="P14">
            <v>0</v>
          </cell>
          <cell r="Q14">
            <v>0</v>
          </cell>
          <cell r="R14">
            <v>0</v>
          </cell>
          <cell r="U14">
            <v>0</v>
          </cell>
        </row>
        <row r="15">
          <cell r="A15">
            <v>8</v>
          </cell>
          <cell r="L15">
            <v>0</v>
          </cell>
          <cell r="O15">
            <v>0</v>
          </cell>
          <cell r="P15">
            <v>0</v>
          </cell>
          <cell r="Q15">
            <v>0</v>
          </cell>
          <cell r="R15">
            <v>0</v>
          </cell>
          <cell r="U15">
            <v>0</v>
          </cell>
        </row>
        <row r="16">
          <cell r="A16">
            <v>9</v>
          </cell>
          <cell r="L16">
            <v>0</v>
          </cell>
          <cell r="O16">
            <v>0</v>
          </cell>
          <cell r="P16">
            <v>0</v>
          </cell>
          <cell r="Q16">
            <v>0</v>
          </cell>
          <cell r="R16">
            <v>0</v>
          </cell>
          <cell r="U16">
            <v>0</v>
          </cell>
        </row>
        <row r="17">
          <cell r="A17">
            <v>10</v>
          </cell>
          <cell r="B17" t="str">
            <v>HAMEL-SMITH</v>
          </cell>
          <cell r="C17" t="str">
            <v>LOGAN</v>
          </cell>
          <cell r="G17" t="str">
            <v>WORTMAN</v>
          </cell>
          <cell r="H17" t="str">
            <v>ROSS</v>
          </cell>
          <cell r="L17">
            <v>0</v>
          </cell>
          <cell r="O17">
            <v>0</v>
          </cell>
          <cell r="P17">
            <v>0</v>
          </cell>
          <cell r="Q17">
            <v>0</v>
          </cell>
          <cell r="R17">
            <v>0</v>
          </cell>
          <cell r="U17">
            <v>0</v>
          </cell>
        </row>
        <row r="18">
          <cell r="A18">
            <v>11</v>
          </cell>
          <cell r="L18">
            <v>0</v>
          </cell>
          <cell r="O18">
            <v>0</v>
          </cell>
          <cell r="P18">
            <v>0</v>
          </cell>
          <cell r="Q18">
            <v>0</v>
          </cell>
          <cell r="R18">
            <v>0</v>
          </cell>
          <cell r="U18">
            <v>0</v>
          </cell>
        </row>
        <row r="19">
          <cell r="A19">
            <v>12</v>
          </cell>
          <cell r="L19">
            <v>0</v>
          </cell>
          <cell r="O19">
            <v>0</v>
          </cell>
          <cell r="P19">
            <v>0</v>
          </cell>
          <cell r="Q19">
            <v>0</v>
          </cell>
          <cell r="R19">
            <v>0</v>
          </cell>
          <cell r="U19">
            <v>0</v>
          </cell>
        </row>
        <row r="20">
          <cell r="A20">
            <v>13</v>
          </cell>
          <cell r="L20">
            <v>0</v>
          </cell>
          <cell r="O20">
            <v>0</v>
          </cell>
          <cell r="P20">
            <v>0</v>
          </cell>
          <cell r="Q20">
            <v>0</v>
          </cell>
          <cell r="R20">
            <v>0</v>
          </cell>
          <cell r="U20">
            <v>0</v>
          </cell>
        </row>
        <row r="21">
          <cell r="A21">
            <v>14</v>
          </cell>
          <cell r="L21">
            <v>0</v>
          </cell>
          <cell r="O21">
            <v>0</v>
          </cell>
          <cell r="P21">
            <v>0</v>
          </cell>
          <cell r="Q21">
            <v>0</v>
          </cell>
          <cell r="R21">
            <v>0</v>
          </cell>
          <cell r="U21">
            <v>0</v>
          </cell>
        </row>
        <row r="22">
          <cell r="A22">
            <v>15</v>
          </cell>
          <cell r="L22">
            <v>0</v>
          </cell>
          <cell r="O22">
            <v>0</v>
          </cell>
          <cell r="P22">
            <v>0</v>
          </cell>
          <cell r="Q22">
            <v>0</v>
          </cell>
          <cell r="R22">
            <v>0</v>
          </cell>
          <cell r="U22">
            <v>0</v>
          </cell>
        </row>
        <row r="23">
          <cell r="A23">
            <v>16</v>
          </cell>
          <cell r="L23">
            <v>0</v>
          </cell>
          <cell r="O23">
            <v>0</v>
          </cell>
          <cell r="P23">
            <v>0</v>
          </cell>
          <cell r="Q23">
            <v>0</v>
          </cell>
          <cell r="R23">
            <v>0</v>
          </cell>
          <cell r="U23">
            <v>0</v>
          </cell>
        </row>
      </sheetData>
      <sheetData sheetId="31"/>
      <sheetData sheetId="32" refreshError="1"/>
      <sheetData sheetId="33">
        <row r="5">
          <cell r="V5">
            <v>0</v>
          </cell>
        </row>
        <row r="7">
          <cell r="A7" t="str">
            <v>Line</v>
          </cell>
          <cell r="B7" t="str">
            <v>Family name</v>
          </cell>
          <cell r="C7" t="str">
            <v>First name</v>
          </cell>
          <cell r="D7" t="str">
            <v>Nat.</v>
          </cell>
          <cell r="E7" t="str">
            <v>ITF 18
Rank</v>
          </cell>
          <cell r="F7" t="str">
            <v>Si Main
DA, SE, 16E, Q, LL</v>
          </cell>
          <cell r="G7" t="str">
            <v>Family name</v>
          </cell>
          <cell r="H7" t="str">
            <v>First name</v>
          </cell>
          <cell r="I7" t="str">
            <v>Nat.</v>
          </cell>
          <cell r="L7" t="str">
            <v>Status
No</v>
          </cell>
          <cell r="M7" t="str">
            <v>ITF 18
Rank</v>
          </cell>
          <cell r="N7" t="str">
            <v>Si Main
DA, SE, 16E, Q, LL</v>
          </cell>
          <cell r="O7" t="str">
            <v>Seq
123</v>
          </cell>
          <cell r="P7" t="str">
            <v>Seq
abc</v>
          </cell>
          <cell r="Q7" t="str">
            <v>Acc
Pri-
ority</v>
          </cell>
          <cell r="R7" t="str">
            <v>Comb
Ranking</v>
          </cell>
          <cell r="S7" t="str">
            <v>Acc.
Tie-
Break</v>
          </cell>
          <cell r="T7" t="str">
            <v>Do Acc
status
DA,WC
A</v>
          </cell>
          <cell r="U7" t="str">
            <v>Display
Rank
ITF18</v>
          </cell>
          <cell r="V7" t="str">
            <v>Seed Pos</v>
          </cell>
        </row>
        <row r="8">
          <cell r="A8">
            <v>1</v>
          </cell>
          <cell r="B8" t="str">
            <v>DANIEL-JOSEPH</v>
          </cell>
          <cell r="C8" t="str">
            <v>JAEDA-LEE</v>
          </cell>
          <cell r="G8" t="str">
            <v>DOYLE</v>
          </cell>
          <cell r="H8" t="str">
            <v>SYDNEY</v>
          </cell>
          <cell r="L8">
            <v>0</v>
          </cell>
          <cell r="O8">
            <v>0</v>
          </cell>
          <cell r="P8">
            <v>0</v>
          </cell>
          <cell r="Q8">
            <v>0</v>
          </cell>
          <cell r="R8">
            <v>0</v>
          </cell>
          <cell r="U8">
            <v>0</v>
          </cell>
        </row>
        <row r="9">
          <cell r="A9">
            <v>2</v>
          </cell>
          <cell r="B9" t="str">
            <v>DOOKIE</v>
          </cell>
          <cell r="C9" t="str">
            <v>JORDANE</v>
          </cell>
          <cell r="G9" t="str">
            <v>GHURAN</v>
          </cell>
          <cell r="H9" t="str">
            <v>ZARA</v>
          </cell>
          <cell r="L9">
            <v>0</v>
          </cell>
          <cell r="O9">
            <v>0</v>
          </cell>
          <cell r="P9">
            <v>0</v>
          </cell>
          <cell r="Q9">
            <v>0</v>
          </cell>
          <cell r="R9">
            <v>0</v>
          </cell>
          <cell r="U9">
            <v>0</v>
          </cell>
        </row>
        <row r="10">
          <cell r="A10">
            <v>3</v>
          </cell>
          <cell r="B10" t="str">
            <v>AUGUSTINE</v>
          </cell>
          <cell r="C10" t="str">
            <v>JOY</v>
          </cell>
          <cell r="G10" t="str">
            <v>CHIN LEE</v>
          </cell>
          <cell r="H10" t="str">
            <v>INARA</v>
          </cell>
          <cell r="L10">
            <v>0</v>
          </cell>
          <cell r="O10">
            <v>0</v>
          </cell>
          <cell r="P10">
            <v>0</v>
          </cell>
          <cell r="Q10">
            <v>0</v>
          </cell>
          <cell r="R10">
            <v>0</v>
          </cell>
          <cell r="U10">
            <v>0</v>
          </cell>
        </row>
        <row r="11">
          <cell r="A11">
            <v>4</v>
          </cell>
          <cell r="B11" t="str">
            <v>CHIN LEE</v>
          </cell>
          <cell r="C11" t="str">
            <v>ABIGAIL</v>
          </cell>
          <cell r="G11" t="str">
            <v>PASEA</v>
          </cell>
          <cell r="H11" t="str">
            <v>EVA</v>
          </cell>
          <cell r="L11">
            <v>0</v>
          </cell>
          <cell r="O11">
            <v>0</v>
          </cell>
          <cell r="P11">
            <v>0</v>
          </cell>
          <cell r="Q11">
            <v>0</v>
          </cell>
          <cell r="R11">
            <v>0</v>
          </cell>
          <cell r="U11">
            <v>0</v>
          </cell>
        </row>
        <row r="12">
          <cell r="A12">
            <v>5</v>
          </cell>
          <cell r="L12">
            <v>0</v>
          </cell>
          <cell r="O12">
            <v>0</v>
          </cell>
          <cell r="P12">
            <v>0</v>
          </cell>
          <cell r="Q12">
            <v>0</v>
          </cell>
          <cell r="R12">
            <v>0</v>
          </cell>
          <cell r="U12">
            <v>0</v>
          </cell>
        </row>
        <row r="13">
          <cell r="A13">
            <v>6</v>
          </cell>
          <cell r="L13">
            <v>0</v>
          </cell>
          <cell r="O13">
            <v>0</v>
          </cell>
          <cell r="P13">
            <v>0</v>
          </cell>
          <cell r="Q13">
            <v>0</v>
          </cell>
          <cell r="R13">
            <v>0</v>
          </cell>
          <cell r="U13">
            <v>0</v>
          </cell>
        </row>
        <row r="14">
          <cell r="A14">
            <v>7</v>
          </cell>
          <cell r="L14">
            <v>0</v>
          </cell>
          <cell r="O14">
            <v>0</v>
          </cell>
          <cell r="P14">
            <v>0</v>
          </cell>
          <cell r="Q14">
            <v>0</v>
          </cell>
          <cell r="R14">
            <v>0</v>
          </cell>
          <cell r="U14">
            <v>0</v>
          </cell>
        </row>
        <row r="15">
          <cell r="A15">
            <v>8</v>
          </cell>
          <cell r="L15">
            <v>0</v>
          </cell>
          <cell r="O15">
            <v>0</v>
          </cell>
          <cell r="P15">
            <v>0</v>
          </cell>
          <cell r="Q15">
            <v>0</v>
          </cell>
          <cell r="R15">
            <v>0</v>
          </cell>
          <cell r="U15">
            <v>0</v>
          </cell>
        </row>
        <row r="16">
          <cell r="A16">
            <v>9</v>
          </cell>
          <cell r="L16">
            <v>0</v>
          </cell>
          <cell r="O16">
            <v>0</v>
          </cell>
          <cell r="P16">
            <v>0</v>
          </cell>
          <cell r="Q16">
            <v>0</v>
          </cell>
          <cell r="R16">
            <v>0</v>
          </cell>
          <cell r="U16">
            <v>0</v>
          </cell>
        </row>
        <row r="17">
          <cell r="A17">
            <v>10</v>
          </cell>
          <cell r="L17">
            <v>0</v>
          </cell>
          <cell r="O17">
            <v>0</v>
          </cell>
          <cell r="P17">
            <v>0</v>
          </cell>
          <cell r="Q17">
            <v>0</v>
          </cell>
          <cell r="R17">
            <v>0</v>
          </cell>
          <cell r="U17">
            <v>0</v>
          </cell>
        </row>
        <row r="18">
          <cell r="A18">
            <v>11</v>
          </cell>
          <cell r="L18">
            <v>0</v>
          </cell>
          <cell r="O18">
            <v>0</v>
          </cell>
          <cell r="P18">
            <v>0</v>
          </cell>
          <cell r="Q18">
            <v>0</v>
          </cell>
          <cell r="R18">
            <v>0</v>
          </cell>
          <cell r="U18">
            <v>0</v>
          </cell>
        </row>
        <row r="19">
          <cell r="A19">
            <v>12</v>
          </cell>
          <cell r="L19">
            <v>0</v>
          </cell>
          <cell r="O19">
            <v>0</v>
          </cell>
          <cell r="P19">
            <v>0</v>
          </cell>
          <cell r="Q19">
            <v>0</v>
          </cell>
          <cell r="R19">
            <v>0</v>
          </cell>
          <cell r="U19">
            <v>0</v>
          </cell>
        </row>
        <row r="20">
          <cell r="A20">
            <v>13</v>
          </cell>
          <cell r="L20">
            <v>0</v>
          </cell>
          <cell r="O20">
            <v>0</v>
          </cell>
          <cell r="P20">
            <v>0</v>
          </cell>
          <cell r="Q20">
            <v>0</v>
          </cell>
          <cell r="R20">
            <v>0</v>
          </cell>
          <cell r="U20">
            <v>0</v>
          </cell>
        </row>
        <row r="21">
          <cell r="A21">
            <v>14</v>
          </cell>
          <cell r="L21">
            <v>0</v>
          </cell>
          <cell r="O21">
            <v>0</v>
          </cell>
          <cell r="P21">
            <v>0</v>
          </cell>
          <cell r="Q21">
            <v>0</v>
          </cell>
          <cell r="R21">
            <v>0</v>
          </cell>
          <cell r="U21">
            <v>0</v>
          </cell>
        </row>
        <row r="22">
          <cell r="A22">
            <v>15</v>
          </cell>
          <cell r="L22">
            <v>0</v>
          </cell>
          <cell r="O22">
            <v>0</v>
          </cell>
          <cell r="P22">
            <v>0</v>
          </cell>
          <cell r="Q22">
            <v>0</v>
          </cell>
          <cell r="R22">
            <v>0</v>
          </cell>
          <cell r="U22">
            <v>0</v>
          </cell>
        </row>
        <row r="23">
          <cell r="A23">
            <v>16</v>
          </cell>
          <cell r="L23">
            <v>0</v>
          </cell>
          <cell r="O23">
            <v>0</v>
          </cell>
          <cell r="P23">
            <v>0</v>
          </cell>
          <cell r="Q23">
            <v>0</v>
          </cell>
          <cell r="R23">
            <v>0</v>
          </cell>
          <cell r="U23">
            <v>0</v>
          </cell>
        </row>
      </sheetData>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sheetName val="Week SetUp"/>
      <sheetName val="SetUp Officials"/>
      <sheetName val="CHECKLIST"/>
      <sheetName val="Cover page"/>
      <sheetName val="Referee's Report"/>
      <sheetName val="Plr Notice"/>
      <sheetName val="Boys Plr List"/>
      <sheetName val="Girls Plr List"/>
      <sheetName val="Boys'10 RR G1 - G8"/>
      <sheetName val="Girls'10 RR G1 - G8"/>
      <sheetName val="Boys Si Main Draw Sign-in sheet"/>
      <sheetName val="Boys Si Main Draw Prep"/>
      <sheetName val="Boys 10 Si Main "/>
      <sheetName val="Boys Si Main 24&amp;32"/>
      <sheetName val="Girl Si Main Draw Sign-in sh"/>
      <sheetName val="Girls Si Main Draw Prep"/>
      <sheetName val="Girls 10 Si Main "/>
      <sheetName val="Girls Si Main 24&amp;32"/>
      <sheetName val="Boys Si Consol Sign-in sheet"/>
      <sheetName val="Boys 10 Si Con Prep"/>
      <sheetName val="Boys Si Consol 16"/>
      <sheetName val="Boys Si Consol "/>
      <sheetName val="Boys Si Consol 32"/>
      <sheetName val="Girls Si Consol Sign-in sh"/>
      <sheetName val="Girls 10 Si Consol Prep"/>
      <sheetName val="Girls 10 Si Consol"/>
      <sheetName val="Girls Si Consol 24"/>
      <sheetName val="Girls Si Consol 32"/>
      <sheetName val="Boys 10 Do Sign-in sheet"/>
      <sheetName val="Boys Do Main Draw Prep"/>
      <sheetName val="Boys 10 Do Main "/>
      <sheetName val="Girls 10 Do Sign-in sheet"/>
      <sheetName val="Girls Do Main Draw Prep"/>
      <sheetName val="Girls 10 Do Main "/>
      <sheetName val="Plr List for OofP"/>
      <sheetName val="OofP 4 cts"/>
      <sheetName val="OofP 8 cts"/>
      <sheetName val="Practice Cts"/>
      <sheetName val="Offence Report"/>
      <sheetName val="Penalty card"/>
      <sheetName val="Medical Cert"/>
      <sheetName val="Unusual Ruling"/>
      <sheetName val="Country Codes"/>
      <sheetName val="Draw Help Sheet"/>
      <sheetName val="Under  Nov. 1"/>
    </sheetNames>
    <definedNames>
      <definedName name="Jun_Hide_C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sheetName val="Week SetUp"/>
      <sheetName val="SetUp Officials"/>
      <sheetName val="CHECKLIST"/>
      <sheetName val="Cover page"/>
      <sheetName val="Referee's Report"/>
      <sheetName val="Plr Notice"/>
      <sheetName val="Boys Plr List"/>
      <sheetName val="Girls Plr List"/>
      <sheetName val="Boys'12 RR G1 - G6"/>
      <sheetName val="Girls'12 RR G1 - G3"/>
      <sheetName val="Boys Si Main Draw Sign-in sheet"/>
      <sheetName val="Boys Si Main Draw Prep"/>
      <sheetName val="Boys 12 Si Main "/>
      <sheetName val="Boys Si Main 24&amp;32"/>
      <sheetName val="Girl Si Main Draw Sign-in sh"/>
      <sheetName val="Girls Si Main Draw Prep"/>
      <sheetName val="Girls 12 Si Main "/>
      <sheetName val="Girls Si Main 24&amp;32"/>
      <sheetName val="Boys Si Consol Sign-in sheet"/>
      <sheetName val="Boys 10 Si Con Prep"/>
      <sheetName val="Boys Si Consol 16"/>
      <sheetName val="Boys 12 Si Consol "/>
      <sheetName val="Boys Si Consol 32"/>
      <sheetName val="Girls Si Consol Sign-in sh"/>
      <sheetName val="Girls 10 Si Consol Prep"/>
      <sheetName val="Girls 12 Si Consol"/>
      <sheetName val="Girls Si Consol 24"/>
      <sheetName val="Girls Si Consol 32"/>
      <sheetName val="Boys 10 Do Sign-in sheet"/>
      <sheetName val="Boys Do Main Draw Prep"/>
      <sheetName val="Boys 12 Do Main "/>
      <sheetName val="Girls 10 Do Sign-in sheet"/>
      <sheetName val="Girls Do Main Draw Prep"/>
      <sheetName val="Girls 12 Do Main "/>
      <sheetName val="Plr List for OofP"/>
      <sheetName val="OofP 4 cts"/>
      <sheetName val="OofP 8 cts"/>
      <sheetName val="Practice Cts"/>
      <sheetName val="Offence Report"/>
      <sheetName val="Penalty card"/>
      <sheetName val="Medical Cert"/>
      <sheetName val="Unusual Ruling"/>
      <sheetName val="Country Codes"/>
      <sheetName val="Draw Help Sheet"/>
    </sheetNames>
    <sheetDataSet>
      <sheetData sheetId="0" refreshError="1"/>
      <sheetData sheetId="1">
        <row r="10">
          <cell r="A10" t="str">
            <v>17th - 22nd December 2016</v>
          </cell>
          <cell r="E10" t="str">
            <v>Lamech Kevin Clarke</v>
          </cell>
        </row>
      </sheetData>
      <sheetData sheetId="2">
        <row r="21">
          <cell r="P21" t="str">
            <v>Umpire</v>
          </cell>
        </row>
        <row r="22">
          <cell r="P22" t="str">
            <v xml:space="preserve"> </v>
          </cell>
        </row>
        <row r="23">
          <cell r="P23" t="str">
            <v xml:space="preserve"> </v>
          </cell>
        </row>
        <row r="24">
          <cell r="P24" t="str">
            <v xml:space="preserve"> </v>
          </cell>
        </row>
        <row r="25">
          <cell r="P25" t="str">
            <v xml:space="preserve"> </v>
          </cell>
        </row>
        <row r="26">
          <cell r="P26" t="str">
            <v xml:space="preserve"> </v>
          </cell>
        </row>
        <row r="27">
          <cell r="P27" t="str">
            <v xml:space="preserve"> </v>
          </cell>
        </row>
        <row r="28">
          <cell r="P28" t="str">
            <v xml:space="preserve"> </v>
          </cell>
        </row>
        <row r="29">
          <cell r="P29" t="str">
            <v xml:space="preserve"> </v>
          </cell>
        </row>
        <row r="30">
          <cell r="P30" t="str">
            <v>None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R5">
            <v>4</v>
          </cell>
        </row>
        <row r="7">
          <cell r="A7">
            <v>1</v>
          </cell>
          <cell r="B7" t="str">
            <v>BYNG</v>
          </cell>
          <cell r="C7" t="str">
            <v>SEBASTEN</v>
          </cell>
          <cell r="M7">
            <v>1</v>
          </cell>
          <cell r="Q7">
            <v>999</v>
          </cell>
          <cell r="R7">
            <v>1</v>
          </cell>
        </row>
        <row r="8">
          <cell r="A8">
            <v>2</v>
          </cell>
          <cell r="B8" t="str">
            <v>ALEXIS</v>
          </cell>
          <cell r="C8" t="str">
            <v>JAMAL</v>
          </cell>
          <cell r="M8">
            <v>2</v>
          </cell>
          <cell r="Q8">
            <v>999</v>
          </cell>
          <cell r="R8">
            <v>2</v>
          </cell>
        </row>
        <row r="9">
          <cell r="A9">
            <v>3</v>
          </cell>
          <cell r="B9" t="str">
            <v>HART</v>
          </cell>
          <cell r="C9" t="str">
            <v>TYLER</v>
          </cell>
          <cell r="M9">
            <v>3</v>
          </cell>
          <cell r="Q9">
            <v>999</v>
          </cell>
          <cell r="R9">
            <v>3</v>
          </cell>
        </row>
        <row r="10">
          <cell r="A10">
            <v>4</v>
          </cell>
          <cell r="B10" t="str">
            <v>SYLVESTER</v>
          </cell>
          <cell r="C10" t="str">
            <v>BECKHAM</v>
          </cell>
          <cell r="M10">
            <v>4</v>
          </cell>
          <cell r="Q10">
            <v>999</v>
          </cell>
          <cell r="R10">
            <v>4</v>
          </cell>
        </row>
        <row r="11">
          <cell r="A11">
            <v>5</v>
          </cell>
          <cell r="B11" t="str">
            <v>MILLINGTON</v>
          </cell>
          <cell r="C11" t="str">
            <v>SHAE</v>
          </cell>
          <cell r="M11">
            <v>999</v>
          </cell>
          <cell r="Q11">
            <v>999</v>
          </cell>
        </row>
        <row r="12">
          <cell r="A12">
            <v>6</v>
          </cell>
          <cell r="B12" t="str">
            <v>WILLIAMS</v>
          </cell>
          <cell r="C12" t="str">
            <v>SAQIV</v>
          </cell>
          <cell r="M12">
            <v>999</v>
          </cell>
          <cell r="Q12">
            <v>999</v>
          </cell>
        </row>
        <row r="13">
          <cell r="A13">
            <v>7</v>
          </cell>
          <cell r="B13" t="str">
            <v>READY</v>
          </cell>
          <cell r="C13" t="str">
            <v>NICHOLAS</v>
          </cell>
          <cell r="M13">
            <v>999</v>
          </cell>
          <cell r="Q13">
            <v>999</v>
          </cell>
        </row>
        <row r="14">
          <cell r="A14">
            <v>8</v>
          </cell>
          <cell r="B14" t="str">
            <v>ROBERTS</v>
          </cell>
          <cell r="C14" t="str">
            <v>CHRISTOPHER</v>
          </cell>
          <cell r="M14">
            <v>999</v>
          </cell>
          <cell r="Q14">
            <v>999</v>
          </cell>
        </row>
        <row r="15">
          <cell r="A15">
            <v>9</v>
          </cell>
          <cell r="B15" t="str">
            <v>PASEA</v>
          </cell>
          <cell r="C15" t="str">
            <v>TIM</v>
          </cell>
          <cell r="M15">
            <v>999</v>
          </cell>
          <cell r="Q15">
            <v>999</v>
          </cell>
        </row>
        <row r="16">
          <cell r="A16">
            <v>10</v>
          </cell>
          <cell r="B16" t="str">
            <v>ALI</v>
          </cell>
          <cell r="C16" t="str">
            <v>ELIAS</v>
          </cell>
          <cell r="M16">
            <v>999</v>
          </cell>
          <cell r="Q16">
            <v>999</v>
          </cell>
        </row>
        <row r="17">
          <cell r="A17">
            <v>11</v>
          </cell>
          <cell r="B17" t="str">
            <v>CHAN PAK</v>
          </cell>
          <cell r="C17" t="str">
            <v>LORCAN</v>
          </cell>
          <cell r="M17">
            <v>999</v>
          </cell>
          <cell r="Q17">
            <v>999</v>
          </cell>
        </row>
        <row r="18">
          <cell r="A18">
            <v>12</v>
          </cell>
          <cell r="B18" t="str">
            <v>JEARY</v>
          </cell>
          <cell r="C18" t="str">
            <v>DANIEL</v>
          </cell>
          <cell r="M18">
            <v>999</v>
          </cell>
          <cell r="Q18">
            <v>999</v>
          </cell>
        </row>
        <row r="19">
          <cell r="A19">
            <v>13</v>
          </cell>
          <cell r="M19">
            <v>999</v>
          </cell>
          <cell r="Q19">
            <v>999</v>
          </cell>
        </row>
        <row r="20">
          <cell r="A20">
            <v>14</v>
          </cell>
          <cell r="M20">
            <v>999</v>
          </cell>
          <cell r="Q20">
            <v>999</v>
          </cell>
        </row>
        <row r="21">
          <cell r="A21">
            <v>15</v>
          </cell>
          <cell r="M21">
            <v>999</v>
          </cell>
          <cell r="Q21">
            <v>999</v>
          </cell>
        </row>
        <row r="22">
          <cell r="A22">
            <v>16</v>
          </cell>
          <cell r="B22" t="str">
            <v>BYE</v>
          </cell>
          <cell r="M22">
            <v>999</v>
          </cell>
          <cell r="Q22">
            <v>999</v>
          </cell>
        </row>
        <row r="23">
          <cell r="A23">
            <v>17</v>
          </cell>
          <cell r="M23">
            <v>999</v>
          </cell>
          <cell r="Q23">
            <v>999</v>
          </cell>
        </row>
        <row r="24">
          <cell r="A24">
            <v>18</v>
          </cell>
          <cell r="M24">
            <v>999</v>
          </cell>
          <cell r="Q24">
            <v>999</v>
          </cell>
        </row>
        <row r="25">
          <cell r="A25">
            <v>19</v>
          </cell>
          <cell r="M25">
            <v>999</v>
          </cell>
          <cell r="Q25">
            <v>999</v>
          </cell>
        </row>
        <row r="26">
          <cell r="A26">
            <v>20</v>
          </cell>
          <cell r="M26">
            <v>999</v>
          </cell>
          <cell r="Q26">
            <v>999</v>
          </cell>
        </row>
        <row r="27">
          <cell r="A27">
            <v>21</v>
          </cell>
          <cell r="M27">
            <v>999</v>
          </cell>
          <cell r="Q27">
            <v>999</v>
          </cell>
        </row>
        <row r="28">
          <cell r="A28">
            <v>22</v>
          </cell>
          <cell r="M28">
            <v>999</v>
          </cell>
          <cell r="Q28">
            <v>999</v>
          </cell>
        </row>
        <row r="29">
          <cell r="A29">
            <v>23</v>
          </cell>
          <cell r="M29">
            <v>999</v>
          </cell>
          <cell r="Q29">
            <v>999</v>
          </cell>
        </row>
        <row r="30">
          <cell r="A30">
            <v>24</v>
          </cell>
          <cell r="M30">
            <v>999</v>
          </cell>
          <cell r="Q30">
            <v>999</v>
          </cell>
        </row>
        <row r="31">
          <cell r="A31">
            <v>25</v>
          </cell>
          <cell r="M31">
            <v>999</v>
          </cell>
          <cell r="Q31">
            <v>999</v>
          </cell>
        </row>
        <row r="32">
          <cell r="A32">
            <v>26</v>
          </cell>
          <cell r="M32">
            <v>999</v>
          </cell>
          <cell r="Q32">
            <v>999</v>
          </cell>
        </row>
        <row r="33">
          <cell r="A33">
            <v>27</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13" refreshError="1"/>
      <sheetData sheetId="14" refreshError="1"/>
      <sheetData sheetId="15" refreshError="1"/>
      <sheetData sheetId="16">
        <row r="5">
          <cell r="R5">
            <v>2</v>
          </cell>
        </row>
        <row r="7">
          <cell r="A7">
            <v>1</v>
          </cell>
          <cell r="B7" t="str">
            <v>WONG</v>
          </cell>
          <cell r="C7" t="str">
            <v>CAMERON</v>
          </cell>
          <cell r="M7">
            <v>1</v>
          </cell>
          <cell r="Q7">
            <v>999</v>
          </cell>
          <cell r="R7">
            <v>1</v>
          </cell>
        </row>
        <row r="8">
          <cell r="A8">
            <v>2</v>
          </cell>
          <cell r="B8" t="str">
            <v>READY</v>
          </cell>
          <cell r="C8" t="str">
            <v>CHARLOTTE</v>
          </cell>
          <cell r="M8">
            <v>2</v>
          </cell>
          <cell r="Q8">
            <v>999</v>
          </cell>
          <cell r="R8">
            <v>2</v>
          </cell>
        </row>
        <row r="9">
          <cell r="A9">
            <v>3</v>
          </cell>
          <cell r="B9" t="str">
            <v>ALI</v>
          </cell>
          <cell r="C9" t="str">
            <v>JADE</v>
          </cell>
          <cell r="M9">
            <v>999</v>
          </cell>
          <cell r="Q9">
            <v>999</v>
          </cell>
        </row>
        <row r="10">
          <cell r="A10">
            <v>4</v>
          </cell>
          <cell r="B10" t="str">
            <v>BADROE</v>
          </cell>
          <cell r="C10" t="str">
            <v>ADALIA</v>
          </cell>
          <cell r="M10">
            <v>999</v>
          </cell>
          <cell r="Q10">
            <v>999</v>
          </cell>
        </row>
        <row r="11">
          <cell r="A11">
            <v>5</v>
          </cell>
          <cell r="B11" t="str">
            <v>MAC KENZIE</v>
          </cell>
          <cell r="C11" t="str">
            <v>GABRIELLE</v>
          </cell>
          <cell r="M11">
            <v>999</v>
          </cell>
          <cell r="Q11">
            <v>999</v>
          </cell>
        </row>
        <row r="12">
          <cell r="A12">
            <v>6</v>
          </cell>
          <cell r="B12" t="str">
            <v>SEENATH</v>
          </cell>
          <cell r="C12" t="str">
            <v>SANJILI</v>
          </cell>
          <cell r="M12">
            <v>999</v>
          </cell>
          <cell r="Q12">
            <v>999</v>
          </cell>
        </row>
        <row r="13">
          <cell r="A13">
            <v>7</v>
          </cell>
          <cell r="M13">
            <v>999</v>
          </cell>
          <cell r="Q13">
            <v>999</v>
          </cell>
        </row>
        <row r="14">
          <cell r="A14">
            <v>8</v>
          </cell>
          <cell r="B14" t="str">
            <v>BYE</v>
          </cell>
          <cell r="M14">
            <v>999</v>
          </cell>
          <cell r="Q14">
            <v>999</v>
          </cell>
        </row>
        <row r="15">
          <cell r="A15">
            <v>9</v>
          </cell>
          <cell r="M15">
            <v>999</v>
          </cell>
          <cell r="Q15">
            <v>999</v>
          </cell>
        </row>
        <row r="16">
          <cell r="A16">
            <v>10</v>
          </cell>
          <cell r="M16">
            <v>999</v>
          </cell>
          <cell r="Q16">
            <v>999</v>
          </cell>
        </row>
        <row r="17">
          <cell r="A17">
            <v>11</v>
          </cell>
          <cell r="M17">
            <v>999</v>
          </cell>
          <cell r="Q17">
            <v>999</v>
          </cell>
        </row>
        <row r="18">
          <cell r="A18">
            <v>12</v>
          </cell>
          <cell r="M18">
            <v>999</v>
          </cell>
          <cell r="Q18">
            <v>999</v>
          </cell>
        </row>
        <row r="19">
          <cell r="A19">
            <v>13</v>
          </cell>
          <cell r="M19">
            <v>999</v>
          </cell>
          <cell r="Q19">
            <v>999</v>
          </cell>
        </row>
        <row r="20">
          <cell r="A20">
            <v>14</v>
          </cell>
          <cell r="M20">
            <v>999</v>
          </cell>
          <cell r="Q20">
            <v>999</v>
          </cell>
        </row>
        <row r="21">
          <cell r="A21">
            <v>15</v>
          </cell>
          <cell r="M21">
            <v>999</v>
          </cell>
          <cell r="Q21">
            <v>999</v>
          </cell>
        </row>
        <row r="22">
          <cell r="A22">
            <v>16</v>
          </cell>
          <cell r="M22">
            <v>999</v>
          </cell>
          <cell r="Q22">
            <v>999</v>
          </cell>
        </row>
        <row r="23">
          <cell r="A23">
            <v>17</v>
          </cell>
          <cell r="M23">
            <v>999</v>
          </cell>
          <cell r="Q23">
            <v>999</v>
          </cell>
        </row>
        <row r="24">
          <cell r="A24">
            <v>18</v>
          </cell>
          <cell r="M24">
            <v>999</v>
          </cell>
          <cell r="Q24">
            <v>999</v>
          </cell>
        </row>
        <row r="25">
          <cell r="A25">
            <v>19</v>
          </cell>
          <cell r="M25">
            <v>999</v>
          </cell>
          <cell r="Q25">
            <v>999</v>
          </cell>
        </row>
        <row r="26">
          <cell r="A26">
            <v>20</v>
          </cell>
          <cell r="M26">
            <v>999</v>
          </cell>
          <cell r="Q26">
            <v>999</v>
          </cell>
        </row>
        <row r="27">
          <cell r="A27">
            <v>21</v>
          </cell>
          <cell r="M27">
            <v>999</v>
          </cell>
          <cell r="Q27">
            <v>999</v>
          </cell>
        </row>
        <row r="28">
          <cell r="A28">
            <v>22</v>
          </cell>
          <cell r="M28">
            <v>999</v>
          </cell>
          <cell r="Q28">
            <v>999</v>
          </cell>
        </row>
        <row r="29">
          <cell r="A29">
            <v>23</v>
          </cell>
          <cell r="M29">
            <v>999</v>
          </cell>
          <cell r="Q29">
            <v>999</v>
          </cell>
        </row>
        <row r="30">
          <cell r="A30">
            <v>24</v>
          </cell>
          <cell r="M30">
            <v>999</v>
          </cell>
          <cell r="Q30">
            <v>999</v>
          </cell>
        </row>
        <row r="31">
          <cell r="A31">
            <v>25</v>
          </cell>
          <cell r="M31">
            <v>999</v>
          </cell>
          <cell r="Q31">
            <v>999</v>
          </cell>
        </row>
        <row r="32">
          <cell r="A32">
            <v>26</v>
          </cell>
          <cell r="M32">
            <v>999</v>
          </cell>
          <cell r="Q32">
            <v>999</v>
          </cell>
        </row>
        <row r="33">
          <cell r="A33">
            <v>27</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
          <cell r="V5">
            <v>4</v>
          </cell>
        </row>
        <row r="7">
          <cell r="A7" t="str">
            <v>Line</v>
          </cell>
          <cell r="B7" t="str">
            <v>Family name</v>
          </cell>
          <cell r="C7" t="str">
            <v>First name</v>
          </cell>
          <cell r="D7" t="str">
            <v>Nat.</v>
          </cell>
          <cell r="E7" t="str">
            <v>ITF 18
Rank</v>
          </cell>
          <cell r="F7" t="str">
            <v>Si Main
DA, SE, 16E, Q, LL</v>
          </cell>
          <cell r="G7" t="str">
            <v>Family name</v>
          </cell>
          <cell r="H7" t="str">
            <v>First name</v>
          </cell>
          <cell r="I7" t="str">
            <v>Nat.</v>
          </cell>
          <cell r="L7" t="str">
            <v>Status
No</v>
          </cell>
          <cell r="M7" t="str">
            <v>ITF 18
Rank</v>
          </cell>
          <cell r="N7" t="str">
            <v>Si Main
DA, SE, 16E, Q</v>
          </cell>
          <cell r="O7" t="str">
            <v>Seq
123</v>
          </cell>
          <cell r="P7" t="str">
            <v>Seq
abc</v>
          </cell>
          <cell r="Q7" t="str">
            <v>Acc
Pri-
ority</v>
          </cell>
          <cell r="R7" t="str">
            <v>Comb
Ranking</v>
          </cell>
          <cell r="S7" t="str">
            <v>Acc.
Tie-
Break</v>
          </cell>
          <cell r="T7" t="str">
            <v>Do Acc
status
DA,WC
A</v>
          </cell>
          <cell r="U7" t="str">
            <v>Display
Rank
ITF18</v>
          </cell>
          <cell r="V7" t="str">
            <v>Seed Pos</v>
          </cell>
        </row>
        <row r="8">
          <cell r="A8">
            <v>1</v>
          </cell>
          <cell r="B8" t="str">
            <v>ALEXIS</v>
          </cell>
          <cell r="C8" t="str">
            <v>JAMAL</v>
          </cell>
          <cell r="G8" t="str">
            <v>ALI</v>
          </cell>
          <cell r="H8" t="str">
            <v>ELIAS</v>
          </cell>
          <cell r="L8">
            <v>0</v>
          </cell>
          <cell r="O8">
            <v>0</v>
          </cell>
          <cell r="P8">
            <v>0</v>
          </cell>
          <cell r="Q8">
            <v>0</v>
          </cell>
          <cell r="R8">
            <v>0</v>
          </cell>
          <cell r="U8">
            <v>0</v>
          </cell>
          <cell r="V8">
            <v>1</v>
          </cell>
        </row>
        <row r="9">
          <cell r="A9">
            <v>2</v>
          </cell>
          <cell r="B9" t="str">
            <v>MILLINGTON</v>
          </cell>
          <cell r="C9" t="str">
            <v>SHAE</v>
          </cell>
          <cell r="G9" t="str">
            <v>ROBERTS</v>
          </cell>
          <cell r="H9" t="str">
            <v>CHRISTOPHER</v>
          </cell>
          <cell r="L9">
            <v>0</v>
          </cell>
          <cell r="O9">
            <v>0</v>
          </cell>
          <cell r="P9">
            <v>0</v>
          </cell>
          <cell r="Q9">
            <v>0</v>
          </cell>
          <cell r="R9">
            <v>0</v>
          </cell>
          <cell r="U9">
            <v>0</v>
          </cell>
          <cell r="V9">
            <v>2</v>
          </cell>
        </row>
        <row r="10">
          <cell r="A10">
            <v>3</v>
          </cell>
          <cell r="B10" t="str">
            <v>CHAN PAK</v>
          </cell>
          <cell r="C10" t="str">
            <v>LORCAN</v>
          </cell>
          <cell r="G10" t="str">
            <v>HART</v>
          </cell>
          <cell r="H10" t="str">
            <v>TYLER</v>
          </cell>
          <cell r="L10">
            <v>0</v>
          </cell>
          <cell r="O10">
            <v>0</v>
          </cell>
          <cell r="P10">
            <v>0</v>
          </cell>
          <cell r="Q10">
            <v>0</v>
          </cell>
          <cell r="R10">
            <v>0</v>
          </cell>
          <cell r="U10">
            <v>0</v>
          </cell>
          <cell r="V10">
            <v>3</v>
          </cell>
        </row>
        <row r="11">
          <cell r="A11">
            <v>4</v>
          </cell>
          <cell r="B11" t="str">
            <v>JEARY</v>
          </cell>
          <cell r="C11" t="str">
            <v>DANIEL</v>
          </cell>
          <cell r="G11" t="str">
            <v>SYLVESTER</v>
          </cell>
          <cell r="H11" t="str">
            <v>BECKHAM</v>
          </cell>
          <cell r="L11">
            <v>0</v>
          </cell>
          <cell r="O11">
            <v>0</v>
          </cell>
          <cell r="P11">
            <v>0</v>
          </cell>
          <cell r="Q11">
            <v>0</v>
          </cell>
          <cell r="R11">
            <v>0</v>
          </cell>
          <cell r="U11">
            <v>0</v>
          </cell>
          <cell r="V11">
            <v>4</v>
          </cell>
        </row>
        <row r="12">
          <cell r="A12">
            <v>5</v>
          </cell>
          <cell r="B12" t="str">
            <v>BYNG</v>
          </cell>
          <cell r="C12" t="str">
            <v>SEBASTEN</v>
          </cell>
          <cell r="G12" t="str">
            <v>BYNG</v>
          </cell>
          <cell r="H12" t="str">
            <v>ZACHERY</v>
          </cell>
          <cell r="L12">
            <v>0</v>
          </cell>
          <cell r="O12">
            <v>0</v>
          </cell>
          <cell r="P12">
            <v>0</v>
          </cell>
          <cell r="Q12">
            <v>0</v>
          </cell>
          <cell r="R12">
            <v>0</v>
          </cell>
          <cell r="U12">
            <v>0</v>
          </cell>
        </row>
        <row r="13">
          <cell r="A13">
            <v>6</v>
          </cell>
          <cell r="B13" t="str">
            <v>CONYERS</v>
          </cell>
          <cell r="C13" t="str">
            <v>RYAN</v>
          </cell>
          <cell r="G13" t="str">
            <v>D'ARCY</v>
          </cell>
          <cell r="H13" t="str">
            <v>DOMINIC</v>
          </cell>
          <cell r="L13">
            <v>0</v>
          </cell>
          <cell r="O13">
            <v>0</v>
          </cell>
          <cell r="P13">
            <v>0</v>
          </cell>
          <cell r="Q13">
            <v>0</v>
          </cell>
          <cell r="R13">
            <v>0</v>
          </cell>
          <cell r="U13">
            <v>0</v>
          </cell>
        </row>
        <row r="14">
          <cell r="A14">
            <v>7</v>
          </cell>
          <cell r="B14" t="str">
            <v>SHEPPARD</v>
          </cell>
          <cell r="C14" t="str">
            <v>DECLAN</v>
          </cell>
          <cell r="G14" t="str">
            <v>WILLIAMS</v>
          </cell>
          <cell r="H14" t="str">
            <v>SAQIV</v>
          </cell>
          <cell r="L14">
            <v>0</v>
          </cell>
          <cell r="O14">
            <v>0</v>
          </cell>
          <cell r="P14">
            <v>0</v>
          </cell>
          <cell r="Q14">
            <v>0</v>
          </cell>
          <cell r="R14">
            <v>0</v>
          </cell>
          <cell r="U14">
            <v>0</v>
          </cell>
        </row>
        <row r="15">
          <cell r="A15">
            <v>8</v>
          </cell>
          <cell r="B15" t="str">
            <v>MARTIN</v>
          </cell>
          <cell r="C15" t="str">
            <v>NATHEN</v>
          </cell>
          <cell r="G15" t="str">
            <v>PORTHER</v>
          </cell>
          <cell r="H15" t="str">
            <v>EMMANUEL</v>
          </cell>
          <cell r="L15">
            <v>0</v>
          </cell>
          <cell r="O15">
            <v>0</v>
          </cell>
          <cell r="P15">
            <v>0</v>
          </cell>
          <cell r="Q15">
            <v>0</v>
          </cell>
          <cell r="R15">
            <v>0</v>
          </cell>
          <cell r="U15">
            <v>0</v>
          </cell>
        </row>
        <row r="16">
          <cell r="A16">
            <v>9</v>
          </cell>
          <cell r="B16" t="str">
            <v>PASEA</v>
          </cell>
          <cell r="C16" t="str">
            <v>TIM</v>
          </cell>
          <cell r="G16" t="str">
            <v>TRESTRAIL</v>
          </cell>
          <cell r="H16" t="str">
            <v>ETHAN-JUDE</v>
          </cell>
          <cell r="L16">
            <v>0</v>
          </cell>
          <cell r="O16">
            <v>0</v>
          </cell>
          <cell r="P16">
            <v>0</v>
          </cell>
          <cell r="Q16">
            <v>0</v>
          </cell>
          <cell r="R16">
            <v>0</v>
          </cell>
          <cell r="U16">
            <v>0</v>
          </cell>
        </row>
        <row r="17">
          <cell r="A17">
            <v>10</v>
          </cell>
          <cell r="B17" t="str">
            <v>CHUNG</v>
          </cell>
          <cell r="C17" t="str">
            <v>THOMAS</v>
          </cell>
          <cell r="G17" t="str">
            <v>READY</v>
          </cell>
          <cell r="H17" t="str">
            <v>NICHOLAS</v>
          </cell>
          <cell r="L17">
            <v>0</v>
          </cell>
          <cell r="O17">
            <v>0</v>
          </cell>
          <cell r="P17">
            <v>0</v>
          </cell>
          <cell r="Q17">
            <v>0</v>
          </cell>
          <cell r="R17">
            <v>0</v>
          </cell>
          <cell r="U17">
            <v>0</v>
          </cell>
        </row>
        <row r="18">
          <cell r="A18">
            <v>11</v>
          </cell>
          <cell r="B18" t="str">
            <v>BYE</v>
          </cell>
          <cell r="G18" t="str">
            <v>BYE</v>
          </cell>
          <cell r="L18">
            <v>0</v>
          </cell>
          <cell r="O18">
            <v>0</v>
          </cell>
          <cell r="P18">
            <v>0</v>
          </cell>
          <cell r="Q18">
            <v>0</v>
          </cell>
          <cell r="R18">
            <v>0</v>
          </cell>
          <cell r="U18">
            <v>0</v>
          </cell>
        </row>
        <row r="19">
          <cell r="A19">
            <v>12</v>
          </cell>
          <cell r="L19">
            <v>0</v>
          </cell>
          <cell r="O19">
            <v>0</v>
          </cell>
          <cell r="P19">
            <v>0</v>
          </cell>
          <cell r="Q19">
            <v>0</v>
          </cell>
          <cell r="R19">
            <v>0</v>
          </cell>
          <cell r="U19">
            <v>0</v>
          </cell>
        </row>
        <row r="20">
          <cell r="A20">
            <v>13</v>
          </cell>
          <cell r="L20">
            <v>0</v>
          </cell>
          <cell r="O20">
            <v>0</v>
          </cell>
          <cell r="P20">
            <v>0</v>
          </cell>
          <cell r="Q20">
            <v>0</v>
          </cell>
          <cell r="R20">
            <v>0</v>
          </cell>
          <cell r="U20">
            <v>0</v>
          </cell>
        </row>
        <row r="21">
          <cell r="A21">
            <v>14</v>
          </cell>
          <cell r="L21">
            <v>0</v>
          </cell>
          <cell r="O21">
            <v>0</v>
          </cell>
          <cell r="P21">
            <v>0</v>
          </cell>
          <cell r="Q21">
            <v>0</v>
          </cell>
          <cell r="R21">
            <v>0</v>
          </cell>
          <cell r="U21">
            <v>0</v>
          </cell>
        </row>
        <row r="22">
          <cell r="A22">
            <v>15</v>
          </cell>
          <cell r="L22">
            <v>0</v>
          </cell>
          <cell r="O22">
            <v>0</v>
          </cell>
          <cell r="P22">
            <v>0</v>
          </cell>
          <cell r="Q22">
            <v>0</v>
          </cell>
          <cell r="R22">
            <v>0</v>
          </cell>
          <cell r="U22">
            <v>0</v>
          </cell>
        </row>
        <row r="23">
          <cell r="A23">
            <v>16</v>
          </cell>
          <cell r="L23">
            <v>0</v>
          </cell>
          <cell r="O23">
            <v>0</v>
          </cell>
          <cell r="P23">
            <v>0</v>
          </cell>
          <cell r="Q23">
            <v>0</v>
          </cell>
          <cell r="R23">
            <v>0</v>
          </cell>
          <cell r="U23">
            <v>0</v>
          </cell>
        </row>
      </sheetData>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sheetName val="Week SetUp"/>
      <sheetName val="SetUp Officials"/>
      <sheetName val="CHECKLIST"/>
      <sheetName val="Cover page"/>
      <sheetName val="Referee's Report"/>
      <sheetName val="Plr Notice"/>
      <sheetName val="Boys Plr List"/>
      <sheetName val="Girls Plr List"/>
      <sheetName val="Boys'14 RR G1 - G5"/>
      <sheetName val="Girls'14 RR G1 - G6"/>
      <sheetName val="Boys Si Main Draw Sign-in sheet"/>
      <sheetName val="Boys Si Main Draw Prep"/>
      <sheetName val="Boys 14 Si Main "/>
      <sheetName val="Boys Si Main 24&amp;32"/>
      <sheetName val="Girl Si Main Draw Sign-in sh"/>
      <sheetName val="Girls Si Main Draw Prep"/>
      <sheetName val="Girls 14 Si Main "/>
      <sheetName val="Girls Si Main 24&amp;32"/>
      <sheetName val="Boys Si Consol Sign-in sheet"/>
      <sheetName val="Boys 10 Si Con Prep"/>
      <sheetName val="Boys Si Consol 16"/>
      <sheetName val="Boys Si Consol "/>
      <sheetName val="Boys Si Consol 32"/>
      <sheetName val="Girls Si Consol Sign-in sh"/>
      <sheetName val="Girls 10 Si Consol Prep"/>
      <sheetName val="Girls 14 Si Consol"/>
      <sheetName val="Girls Si Consol 24"/>
      <sheetName val="Girls Si Consol 32"/>
      <sheetName val="Boys 10 Do Sign-in sheet"/>
      <sheetName val="Boys Do Main Draw Prep"/>
      <sheetName val="Boys 14 Do Main "/>
      <sheetName val="Girls 10 Do Sign-in sheet"/>
      <sheetName val="Girls Do Main Draw Prep"/>
      <sheetName val="Girls 14 Do Main "/>
      <sheetName val="Plr List for OofP"/>
      <sheetName val="OofP 4 cts"/>
      <sheetName val="OofP 8 cts"/>
      <sheetName val="Practice Cts"/>
      <sheetName val="Offence Report"/>
      <sheetName val="Penalty card"/>
      <sheetName val="Medical Cert"/>
      <sheetName val="Unusual Ruling"/>
      <sheetName val="Country Codes"/>
      <sheetName val="Draw Help Sheet"/>
      <sheetName val="Boys'14 RR G1 - G8"/>
      <sheetName val="Girls'14 RR G1 - G8"/>
      <sheetName val="Under 14"/>
    </sheetNames>
    <definedNames>
      <definedName name="Jun_Hide_CU"/>
    </definedNames>
    <sheetDataSet>
      <sheetData sheetId="0" refreshError="1"/>
      <sheetData sheetId="1">
        <row r="10">
          <cell r="A10" t="str">
            <v>17th - 22nd December 2016</v>
          </cell>
          <cell r="E10" t="str">
            <v>Lamech Kevin Clarke</v>
          </cell>
        </row>
      </sheetData>
      <sheetData sheetId="2">
        <row r="21">
          <cell r="P21" t="str">
            <v>Umpire</v>
          </cell>
        </row>
        <row r="22">
          <cell r="P22" t="str">
            <v xml:space="preserve"> </v>
          </cell>
        </row>
        <row r="23">
          <cell r="P23" t="str">
            <v xml:space="preserve"> </v>
          </cell>
        </row>
        <row r="24">
          <cell r="P24" t="str">
            <v xml:space="preserve"> </v>
          </cell>
        </row>
        <row r="25">
          <cell r="P25" t="str">
            <v xml:space="preserve"> </v>
          </cell>
        </row>
        <row r="26">
          <cell r="P26" t="str">
            <v xml:space="preserve"> </v>
          </cell>
        </row>
        <row r="27">
          <cell r="P27" t="str">
            <v xml:space="preserve"> </v>
          </cell>
        </row>
        <row r="28">
          <cell r="P28" t="str">
            <v xml:space="preserve"> </v>
          </cell>
        </row>
        <row r="29">
          <cell r="P29" t="str">
            <v xml:space="preserve"> </v>
          </cell>
        </row>
        <row r="30">
          <cell r="P30" t="str">
            <v>None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R5">
            <v>4</v>
          </cell>
        </row>
        <row r="7">
          <cell r="A7">
            <v>1</v>
          </cell>
          <cell r="B7" t="str">
            <v>LESLIE</v>
          </cell>
          <cell r="C7" t="str">
            <v>ALIJAH</v>
          </cell>
          <cell r="M7">
            <v>1</v>
          </cell>
          <cell r="Q7">
            <v>999</v>
          </cell>
          <cell r="R7">
            <v>1</v>
          </cell>
        </row>
        <row r="8">
          <cell r="A8">
            <v>2</v>
          </cell>
          <cell r="B8" t="str">
            <v>WONG</v>
          </cell>
          <cell r="C8" t="str">
            <v>ETHAN</v>
          </cell>
          <cell r="M8">
            <v>2</v>
          </cell>
          <cell r="Q8">
            <v>999</v>
          </cell>
          <cell r="R8">
            <v>2</v>
          </cell>
        </row>
        <row r="9">
          <cell r="A9">
            <v>3</v>
          </cell>
          <cell r="B9" t="str">
            <v>RODRIGUEZ</v>
          </cell>
          <cell r="C9" t="str">
            <v>DAVID</v>
          </cell>
          <cell r="M9">
            <v>3</v>
          </cell>
          <cell r="Q9">
            <v>999</v>
          </cell>
          <cell r="R9">
            <v>3</v>
          </cell>
        </row>
        <row r="10">
          <cell r="A10">
            <v>4</v>
          </cell>
          <cell r="B10" t="str">
            <v>SHEPPARD</v>
          </cell>
          <cell r="C10" t="str">
            <v>LIAM</v>
          </cell>
          <cell r="M10">
            <v>4</v>
          </cell>
          <cell r="Q10">
            <v>999</v>
          </cell>
          <cell r="R10">
            <v>4</v>
          </cell>
        </row>
        <row r="11">
          <cell r="A11">
            <v>5</v>
          </cell>
          <cell r="B11" t="str">
            <v>KERRY</v>
          </cell>
          <cell r="C11" t="str">
            <v>KYLE</v>
          </cell>
          <cell r="M11">
            <v>999</v>
          </cell>
          <cell r="Q11">
            <v>999</v>
          </cell>
        </row>
        <row r="12">
          <cell r="A12">
            <v>6</v>
          </cell>
          <cell r="B12" t="str">
            <v>GEORGE</v>
          </cell>
          <cell r="C12" t="str">
            <v>TYRELL</v>
          </cell>
          <cell r="M12">
            <v>999</v>
          </cell>
          <cell r="Q12">
            <v>999</v>
          </cell>
        </row>
        <row r="13">
          <cell r="A13">
            <v>7</v>
          </cell>
          <cell r="B13" t="str">
            <v>SYLVESTER</v>
          </cell>
          <cell r="C13" t="str">
            <v>SEBASTIAN</v>
          </cell>
          <cell r="M13">
            <v>999</v>
          </cell>
          <cell r="Q13">
            <v>999</v>
          </cell>
        </row>
        <row r="14">
          <cell r="A14">
            <v>8</v>
          </cell>
          <cell r="B14" t="str">
            <v>VALDEZ</v>
          </cell>
          <cell r="C14" t="str">
            <v>NATHAN</v>
          </cell>
          <cell r="M14">
            <v>999</v>
          </cell>
          <cell r="Q14">
            <v>999</v>
          </cell>
        </row>
        <row r="15">
          <cell r="A15">
            <v>9</v>
          </cell>
          <cell r="B15" t="str">
            <v>SHAMSI</v>
          </cell>
          <cell r="C15" t="str">
            <v>LUCA</v>
          </cell>
          <cell r="M15">
            <v>999</v>
          </cell>
          <cell r="Q15">
            <v>999</v>
          </cell>
        </row>
        <row r="16">
          <cell r="A16">
            <v>10</v>
          </cell>
          <cell r="B16" t="str">
            <v>NWOKOLO</v>
          </cell>
          <cell r="C16" t="str">
            <v>EBOLUM</v>
          </cell>
          <cell r="M16">
            <v>999</v>
          </cell>
          <cell r="Q16">
            <v>999</v>
          </cell>
        </row>
        <row r="17">
          <cell r="A17">
            <v>11</v>
          </cell>
          <cell r="B17" t="str">
            <v>BYE</v>
          </cell>
          <cell r="M17">
            <v>999</v>
          </cell>
          <cell r="Q17">
            <v>999</v>
          </cell>
        </row>
        <row r="18">
          <cell r="A18">
            <v>12</v>
          </cell>
          <cell r="M18">
            <v>999</v>
          </cell>
          <cell r="Q18">
            <v>999</v>
          </cell>
        </row>
        <row r="19">
          <cell r="A19">
            <v>13</v>
          </cell>
          <cell r="M19">
            <v>999</v>
          </cell>
          <cell r="Q19">
            <v>999</v>
          </cell>
        </row>
        <row r="20">
          <cell r="A20">
            <v>14</v>
          </cell>
          <cell r="M20">
            <v>999</v>
          </cell>
          <cell r="Q20">
            <v>999</v>
          </cell>
        </row>
        <row r="21">
          <cell r="A21">
            <v>15</v>
          </cell>
          <cell r="M21">
            <v>999</v>
          </cell>
          <cell r="Q21">
            <v>999</v>
          </cell>
        </row>
        <row r="22">
          <cell r="A22">
            <v>16</v>
          </cell>
          <cell r="M22">
            <v>999</v>
          </cell>
          <cell r="Q22">
            <v>999</v>
          </cell>
        </row>
        <row r="23">
          <cell r="A23">
            <v>17</v>
          </cell>
          <cell r="M23">
            <v>999</v>
          </cell>
          <cell r="Q23">
            <v>999</v>
          </cell>
        </row>
        <row r="24">
          <cell r="A24">
            <v>18</v>
          </cell>
          <cell r="M24">
            <v>999</v>
          </cell>
          <cell r="Q24">
            <v>999</v>
          </cell>
        </row>
        <row r="25">
          <cell r="A25">
            <v>19</v>
          </cell>
          <cell r="M25">
            <v>999</v>
          </cell>
          <cell r="Q25">
            <v>999</v>
          </cell>
        </row>
        <row r="26">
          <cell r="A26">
            <v>20</v>
          </cell>
          <cell r="M26">
            <v>999</v>
          </cell>
          <cell r="Q26">
            <v>999</v>
          </cell>
        </row>
        <row r="27">
          <cell r="A27">
            <v>21</v>
          </cell>
          <cell r="M27">
            <v>999</v>
          </cell>
          <cell r="Q27">
            <v>999</v>
          </cell>
        </row>
        <row r="28">
          <cell r="A28">
            <v>22</v>
          </cell>
          <cell r="M28">
            <v>999</v>
          </cell>
          <cell r="Q28">
            <v>999</v>
          </cell>
        </row>
        <row r="29">
          <cell r="A29">
            <v>23</v>
          </cell>
          <cell r="M29">
            <v>999</v>
          </cell>
          <cell r="Q29">
            <v>999</v>
          </cell>
        </row>
        <row r="30">
          <cell r="A30">
            <v>24</v>
          </cell>
          <cell r="M30">
            <v>999</v>
          </cell>
          <cell r="Q30">
            <v>999</v>
          </cell>
        </row>
        <row r="31">
          <cell r="A31">
            <v>25</v>
          </cell>
          <cell r="M31">
            <v>999</v>
          </cell>
          <cell r="Q31">
            <v>999</v>
          </cell>
        </row>
        <row r="32">
          <cell r="A32">
            <v>26</v>
          </cell>
          <cell r="M32">
            <v>999</v>
          </cell>
          <cell r="Q32">
            <v>999</v>
          </cell>
        </row>
        <row r="33">
          <cell r="A33">
            <v>27</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13" refreshError="1"/>
      <sheetData sheetId="14" refreshError="1"/>
      <sheetData sheetId="15" refreshError="1"/>
      <sheetData sheetId="16">
        <row r="5">
          <cell r="R5">
            <v>4</v>
          </cell>
        </row>
        <row r="7">
          <cell r="A7">
            <v>1</v>
          </cell>
          <cell r="B7" t="str">
            <v>VALENTINE</v>
          </cell>
          <cell r="C7" t="str">
            <v>SHAUNA</v>
          </cell>
          <cell r="M7">
            <v>1</v>
          </cell>
          <cell r="Q7">
            <v>999</v>
          </cell>
          <cell r="R7">
            <v>1</v>
          </cell>
        </row>
        <row r="8">
          <cell r="A8">
            <v>2</v>
          </cell>
          <cell r="B8" t="str">
            <v>LEITCH</v>
          </cell>
          <cell r="C8" t="str">
            <v>KELSEY</v>
          </cell>
          <cell r="M8">
            <v>2</v>
          </cell>
          <cell r="Q8">
            <v>999</v>
          </cell>
          <cell r="R8">
            <v>2</v>
          </cell>
        </row>
        <row r="9">
          <cell r="A9">
            <v>3</v>
          </cell>
          <cell r="B9" t="str">
            <v>LAWRENCE</v>
          </cell>
          <cell r="C9" t="str">
            <v>EMILY</v>
          </cell>
          <cell r="M9">
            <v>3</v>
          </cell>
          <cell r="Q9">
            <v>999</v>
          </cell>
          <cell r="R9">
            <v>3</v>
          </cell>
        </row>
        <row r="10">
          <cell r="A10">
            <v>4</v>
          </cell>
          <cell r="B10" t="str">
            <v>HONORE</v>
          </cell>
          <cell r="C10" t="str">
            <v>MARIA</v>
          </cell>
          <cell r="M10">
            <v>4</v>
          </cell>
          <cell r="Q10">
            <v>999</v>
          </cell>
          <cell r="R10">
            <v>4</v>
          </cell>
        </row>
        <row r="11">
          <cell r="A11">
            <v>5</v>
          </cell>
          <cell r="B11" t="str">
            <v>MUKERJI</v>
          </cell>
          <cell r="C11" t="str">
            <v>CHELSEA</v>
          </cell>
          <cell r="M11">
            <v>999</v>
          </cell>
          <cell r="Q11">
            <v>999</v>
          </cell>
        </row>
        <row r="12">
          <cell r="A12">
            <v>6</v>
          </cell>
          <cell r="B12" t="str">
            <v>ALEXIS</v>
          </cell>
          <cell r="C12" t="str">
            <v>AALISHA</v>
          </cell>
          <cell r="M12">
            <v>999</v>
          </cell>
          <cell r="Q12">
            <v>999</v>
          </cell>
        </row>
        <row r="13">
          <cell r="A13">
            <v>7</v>
          </cell>
          <cell r="B13" t="str">
            <v>ABRAHAM</v>
          </cell>
          <cell r="C13" t="str">
            <v>ISABEL</v>
          </cell>
          <cell r="M13">
            <v>999</v>
          </cell>
          <cell r="Q13">
            <v>999</v>
          </cell>
        </row>
        <row r="14">
          <cell r="A14">
            <v>8</v>
          </cell>
          <cell r="B14" t="str">
            <v>FRANK</v>
          </cell>
          <cell r="C14" t="str">
            <v>KAELA</v>
          </cell>
          <cell r="M14">
            <v>999</v>
          </cell>
          <cell r="Q14">
            <v>999</v>
          </cell>
        </row>
        <row r="15">
          <cell r="A15">
            <v>9</v>
          </cell>
          <cell r="B15" t="str">
            <v>LEE YOUNG</v>
          </cell>
          <cell r="C15" t="str">
            <v>KEESA</v>
          </cell>
          <cell r="M15">
            <v>999</v>
          </cell>
          <cell r="Q15">
            <v>999</v>
          </cell>
        </row>
        <row r="16">
          <cell r="A16">
            <v>10</v>
          </cell>
          <cell r="B16" t="str">
            <v>MERRY</v>
          </cell>
          <cell r="C16" t="str">
            <v>CHARLOTTE</v>
          </cell>
          <cell r="M16">
            <v>999</v>
          </cell>
          <cell r="Q16">
            <v>999</v>
          </cell>
        </row>
        <row r="17">
          <cell r="A17">
            <v>11</v>
          </cell>
          <cell r="B17" t="str">
            <v>ORR</v>
          </cell>
          <cell r="C17" t="str">
            <v>NICOETTE</v>
          </cell>
          <cell r="M17">
            <v>999</v>
          </cell>
          <cell r="Q17">
            <v>999</v>
          </cell>
        </row>
        <row r="18">
          <cell r="A18">
            <v>12</v>
          </cell>
          <cell r="B18" t="str">
            <v>D'ARCY</v>
          </cell>
          <cell r="C18" t="str">
            <v>ISABELLA</v>
          </cell>
          <cell r="M18">
            <v>999</v>
          </cell>
          <cell r="Q18">
            <v>999</v>
          </cell>
        </row>
        <row r="19">
          <cell r="A19">
            <v>13</v>
          </cell>
          <cell r="M19">
            <v>999</v>
          </cell>
          <cell r="Q19">
            <v>999</v>
          </cell>
        </row>
        <row r="20">
          <cell r="A20">
            <v>14</v>
          </cell>
          <cell r="M20">
            <v>999</v>
          </cell>
          <cell r="Q20">
            <v>999</v>
          </cell>
        </row>
        <row r="21">
          <cell r="A21">
            <v>15</v>
          </cell>
          <cell r="M21">
            <v>999</v>
          </cell>
          <cell r="Q21">
            <v>999</v>
          </cell>
        </row>
        <row r="22">
          <cell r="A22">
            <v>16</v>
          </cell>
          <cell r="B22" t="str">
            <v>BYE</v>
          </cell>
          <cell r="M22">
            <v>999</v>
          </cell>
          <cell r="Q22">
            <v>999</v>
          </cell>
        </row>
        <row r="23">
          <cell r="A23">
            <v>17</v>
          </cell>
          <cell r="M23">
            <v>999</v>
          </cell>
          <cell r="Q23">
            <v>999</v>
          </cell>
        </row>
        <row r="24">
          <cell r="A24">
            <v>18</v>
          </cell>
          <cell r="M24">
            <v>999</v>
          </cell>
          <cell r="Q24">
            <v>999</v>
          </cell>
        </row>
        <row r="25">
          <cell r="A25">
            <v>19</v>
          </cell>
          <cell r="M25">
            <v>999</v>
          </cell>
          <cell r="Q25">
            <v>999</v>
          </cell>
        </row>
        <row r="26">
          <cell r="A26">
            <v>20</v>
          </cell>
          <cell r="M26">
            <v>999</v>
          </cell>
          <cell r="Q26">
            <v>999</v>
          </cell>
        </row>
        <row r="27">
          <cell r="A27">
            <v>21</v>
          </cell>
          <cell r="M27">
            <v>999</v>
          </cell>
          <cell r="Q27">
            <v>999</v>
          </cell>
        </row>
        <row r="28">
          <cell r="A28">
            <v>22</v>
          </cell>
          <cell r="M28">
            <v>999</v>
          </cell>
          <cell r="Q28">
            <v>999</v>
          </cell>
        </row>
        <row r="29">
          <cell r="A29">
            <v>23</v>
          </cell>
          <cell r="M29">
            <v>999</v>
          </cell>
          <cell r="Q29">
            <v>999</v>
          </cell>
        </row>
        <row r="30">
          <cell r="A30">
            <v>24</v>
          </cell>
          <cell r="M30">
            <v>999</v>
          </cell>
          <cell r="Q30">
            <v>999</v>
          </cell>
        </row>
        <row r="31">
          <cell r="A31">
            <v>25</v>
          </cell>
          <cell r="M31">
            <v>999</v>
          </cell>
          <cell r="Q31">
            <v>999</v>
          </cell>
        </row>
        <row r="32">
          <cell r="A32">
            <v>26</v>
          </cell>
          <cell r="M32">
            <v>999</v>
          </cell>
          <cell r="Q32">
            <v>999</v>
          </cell>
        </row>
        <row r="33">
          <cell r="A33">
            <v>27</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
          <cell r="V5">
            <v>2</v>
          </cell>
        </row>
        <row r="7">
          <cell r="A7" t="str">
            <v>Line</v>
          </cell>
          <cell r="B7" t="str">
            <v>Family name</v>
          </cell>
          <cell r="C7" t="str">
            <v>First name</v>
          </cell>
          <cell r="D7" t="str">
            <v>Nat.</v>
          </cell>
          <cell r="E7" t="str">
            <v>ITF 18
Rank</v>
          </cell>
          <cell r="F7" t="str">
            <v>Si Main
DA, SE, 16E, Q, LL</v>
          </cell>
          <cell r="G7" t="str">
            <v>Family name</v>
          </cell>
          <cell r="H7" t="str">
            <v>First name</v>
          </cell>
          <cell r="I7" t="str">
            <v>Nat.</v>
          </cell>
          <cell r="L7" t="str">
            <v>Status
No</v>
          </cell>
          <cell r="M7" t="str">
            <v>ITF 18
Rank</v>
          </cell>
          <cell r="N7" t="str">
            <v>Si Main
DA, SE, 16E, Q</v>
          </cell>
          <cell r="O7" t="str">
            <v>Seq
123</v>
          </cell>
          <cell r="P7" t="str">
            <v>Seq
abc</v>
          </cell>
          <cell r="Q7" t="str">
            <v>Acc
Pri-
ority</v>
          </cell>
          <cell r="R7" t="str">
            <v>Comb
Ranking</v>
          </cell>
          <cell r="S7" t="str">
            <v>Acc.
Tie-
Break</v>
          </cell>
          <cell r="T7" t="str">
            <v>Do Acc
status
DA,WC
A</v>
          </cell>
          <cell r="U7" t="str">
            <v>Display
Rank
ITF18</v>
          </cell>
          <cell r="V7" t="str">
            <v>Seed Pos</v>
          </cell>
        </row>
        <row r="8">
          <cell r="A8">
            <v>1</v>
          </cell>
          <cell r="B8" t="str">
            <v>LESLIE</v>
          </cell>
          <cell r="C8" t="str">
            <v>ALIJAH</v>
          </cell>
          <cell r="G8" t="str">
            <v>SHEPPARD</v>
          </cell>
          <cell r="H8" t="str">
            <v>LIAM</v>
          </cell>
          <cell r="L8">
            <v>0</v>
          </cell>
          <cell r="O8">
            <v>0</v>
          </cell>
          <cell r="P8">
            <v>0</v>
          </cell>
          <cell r="Q8">
            <v>0</v>
          </cell>
          <cell r="R8">
            <v>0</v>
          </cell>
          <cell r="U8">
            <v>0</v>
          </cell>
          <cell r="V8">
            <v>1</v>
          </cell>
        </row>
        <row r="9">
          <cell r="A9">
            <v>2</v>
          </cell>
          <cell r="B9" t="str">
            <v>RODRIGUEZ</v>
          </cell>
          <cell r="C9" t="str">
            <v>DAVID</v>
          </cell>
          <cell r="G9" t="str">
            <v>VALDEZ</v>
          </cell>
          <cell r="H9" t="str">
            <v>NATHAN</v>
          </cell>
          <cell r="L9">
            <v>0</v>
          </cell>
          <cell r="O9">
            <v>0</v>
          </cell>
          <cell r="P9">
            <v>0</v>
          </cell>
          <cell r="Q9">
            <v>0</v>
          </cell>
          <cell r="R9">
            <v>0</v>
          </cell>
          <cell r="U9">
            <v>0</v>
          </cell>
          <cell r="V9">
            <v>2</v>
          </cell>
        </row>
        <row r="10">
          <cell r="A10">
            <v>3</v>
          </cell>
          <cell r="B10" t="str">
            <v>NWOKOLO</v>
          </cell>
          <cell r="C10" t="str">
            <v>EBOLUM</v>
          </cell>
          <cell r="G10" t="str">
            <v>WONG</v>
          </cell>
          <cell r="H10" t="str">
            <v>ETHAN</v>
          </cell>
          <cell r="L10">
            <v>0</v>
          </cell>
          <cell r="O10">
            <v>0</v>
          </cell>
          <cell r="P10">
            <v>0</v>
          </cell>
          <cell r="Q10">
            <v>0</v>
          </cell>
          <cell r="R10">
            <v>0</v>
          </cell>
          <cell r="U10">
            <v>0</v>
          </cell>
        </row>
        <row r="11">
          <cell r="A11">
            <v>4</v>
          </cell>
          <cell r="B11" t="str">
            <v>KERRY</v>
          </cell>
          <cell r="C11" t="str">
            <v>KYLE</v>
          </cell>
          <cell r="G11" t="str">
            <v>SYLVESTER</v>
          </cell>
          <cell r="H11" t="str">
            <v>SEBASTIAN</v>
          </cell>
          <cell r="L11">
            <v>0</v>
          </cell>
          <cell r="O11">
            <v>0</v>
          </cell>
          <cell r="P11">
            <v>0</v>
          </cell>
          <cell r="Q11">
            <v>0</v>
          </cell>
          <cell r="R11">
            <v>0</v>
          </cell>
          <cell r="U11">
            <v>0</v>
          </cell>
        </row>
        <row r="12">
          <cell r="A12">
            <v>5</v>
          </cell>
          <cell r="B12" t="str">
            <v>HINKSON</v>
          </cell>
          <cell r="C12" t="str">
            <v>LEVI</v>
          </cell>
          <cell r="G12" t="str">
            <v>SHAMSI</v>
          </cell>
          <cell r="H12" t="str">
            <v>LUCA</v>
          </cell>
          <cell r="L12">
            <v>0</v>
          </cell>
          <cell r="O12">
            <v>0</v>
          </cell>
          <cell r="P12">
            <v>0</v>
          </cell>
          <cell r="Q12">
            <v>0</v>
          </cell>
          <cell r="R12">
            <v>0</v>
          </cell>
          <cell r="U12">
            <v>0</v>
          </cell>
        </row>
        <row r="13">
          <cell r="A13">
            <v>6</v>
          </cell>
          <cell r="B13" t="str">
            <v>AUGUSTINE</v>
          </cell>
          <cell r="C13" t="str">
            <v>JOEL</v>
          </cell>
          <cell r="G13" t="str">
            <v>AUGUSTINE</v>
          </cell>
          <cell r="H13" t="str">
            <v>ANDRA</v>
          </cell>
          <cell r="L13">
            <v>0</v>
          </cell>
          <cell r="O13">
            <v>0</v>
          </cell>
          <cell r="P13">
            <v>0</v>
          </cell>
          <cell r="Q13">
            <v>0</v>
          </cell>
          <cell r="R13">
            <v>0</v>
          </cell>
          <cell r="U13">
            <v>0</v>
          </cell>
        </row>
        <row r="14">
          <cell r="A14">
            <v>7</v>
          </cell>
          <cell r="B14" t="str">
            <v>ANTOINE</v>
          </cell>
          <cell r="C14" t="str">
            <v>MAGNUS</v>
          </cell>
          <cell r="G14" t="str">
            <v>GEORGE</v>
          </cell>
          <cell r="H14" t="str">
            <v>TYRELL</v>
          </cell>
          <cell r="L14">
            <v>0</v>
          </cell>
          <cell r="O14">
            <v>0</v>
          </cell>
          <cell r="P14">
            <v>0</v>
          </cell>
          <cell r="Q14">
            <v>0</v>
          </cell>
          <cell r="R14">
            <v>0</v>
          </cell>
          <cell r="U14">
            <v>0</v>
          </cell>
        </row>
        <row r="15">
          <cell r="A15">
            <v>8</v>
          </cell>
          <cell r="L15">
            <v>0</v>
          </cell>
          <cell r="O15">
            <v>0</v>
          </cell>
          <cell r="P15">
            <v>0</v>
          </cell>
          <cell r="Q15">
            <v>0</v>
          </cell>
          <cell r="R15">
            <v>0</v>
          </cell>
          <cell r="U15">
            <v>0</v>
          </cell>
        </row>
        <row r="16">
          <cell r="A16">
            <v>9</v>
          </cell>
          <cell r="L16">
            <v>0</v>
          </cell>
          <cell r="O16">
            <v>0</v>
          </cell>
          <cell r="P16">
            <v>0</v>
          </cell>
          <cell r="Q16">
            <v>0</v>
          </cell>
          <cell r="R16">
            <v>0</v>
          </cell>
          <cell r="U16">
            <v>0</v>
          </cell>
        </row>
        <row r="17">
          <cell r="A17">
            <v>10</v>
          </cell>
          <cell r="B17" t="str">
            <v>BYE</v>
          </cell>
          <cell r="G17" t="str">
            <v>BYE</v>
          </cell>
          <cell r="L17">
            <v>0</v>
          </cell>
          <cell r="O17">
            <v>0</v>
          </cell>
          <cell r="P17">
            <v>0</v>
          </cell>
          <cell r="Q17">
            <v>0</v>
          </cell>
          <cell r="R17">
            <v>0</v>
          </cell>
          <cell r="U17">
            <v>0</v>
          </cell>
        </row>
        <row r="18">
          <cell r="A18">
            <v>11</v>
          </cell>
          <cell r="L18">
            <v>0</v>
          </cell>
          <cell r="O18">
            <v>0</v>
          </cell>
          <cell r="P18">
            <v>0</v>
          </cell>
          <cell r="Q18">
            <v>0</v>
          </cell>
          <cell r="R18">
            <v>0</v>
          </cell>
          <cell r="U18">
            <v>0</v>
          </cell>
        </row>
        <row r="19">
          <cell r="A19">
            <v>12</v>
          </cell>
          <cell r="L19">
            <v>0</v>
          </cell>
          <cell r="O19">
            <v>0</v>
          </cell>
          <cell r="P19">
            <v>0</v>
          </cell>
          <cell r="Q19">
            <v>0</v>
          </cell>
          <cell r="R19">
            <v>0</v>
          </cell>
          <cell r="U19">
            <v>0</v>
          </cell>
        </row>
        <row r="20">
          <cell r="A20">
            <v>13</v>
          </cell>
          <cell r="L20">
            <v>0</v>
          </cell>
          <cell r="O20">
            <v>0</v>
          </cell>
          <cell r="P20">
            <v>0</v>
          </cell>
          <cell r="Q20">
            <v>0</v>
          </cell>
          <cell r="R20">
            <v>0</v>
          </cell>
          <cell r="U20">
            <v>0</v>
          </cell>
        </row>
        <row r="21">
          <cell r="A21">
            <v>14</v>
          </cell>
          <cell r="L21">
            <v>0</v>
          </cell>
          <cell r="O21">
            <v>0</v>
          </cell>
          <cell r="P21">
            <v>0</v>
          </cell>
          <cell r="Q21">
            <v>0</v>
          </cell>
          <cell r="R21">
            <v>0</v>
          </cell>
          <cell r="U21">
            <v>0</v>
          </cell>
        </row>
        <row r="22">
          <cell r="A22">
            <v>15</v>
          </cell>
          <cell r="L22">
            <v>0</v>
          </cell>
          <cell r="O22">
            <v>0</v>
          </cell>
          <cell r="P22">
            <v>0</v>
          </cell>
          <cell r="Q22">
            <v>0</v>
          </cell>
          <cell r="R22">
            <v>0</v>
          </cell>
          <cell r="U22">
            <v>0</v>
          </cell>
        </row>
        <row r="23">
          <cell r="A23">
            <v>16</v>
          </cell>
          <cell r="L23">
            <v>0</v>
          </cell>
          <cell r="O23">
            <v>0</v>
          </cell>
          <cell r="P23">
            <v>0</v>
          </cell>
          <cell r="Q23">
            <v>0</v>
          </cell>
          <cell r="R23">
            <v>0</v>
          </cell>
          <cell r="U23">
            <v>0</v>
          </cell>
        </row>
      </sheetData>
      <sheetData sheetId="31"/>
      <sheetData sheetId="32" refreshError="1"/>
      <sheetData sheetId="33">
        <row r="5">
          <cell r="V5">
            <v>4</v>
          </cell>
        </row>
        <row r="7">
          <cell r="A7" t="str">
            <v>Line</v>
          </cell>
          <cell r="B7" t="str">
            <v>Family name</v>
          </cell>
          <cell r="C7" t="str">
            <v>First name</v>
          </cell>
          <cell r="D7" t="str">
            <v>Nat.</v>
          </cell>
          <cell r="E7" t="str">
            <v>ITF 18
Rank</v>
          </cell>
          <cell r="F7" t="str">
            <v>Si Main
DA, SE, 16E, Q, LL</v>
          </cell>
          <cell r="G7" t="str">
            <v>Family name</v>
          </cell>
          <cell r="H7" t="str">
            <v>First name</v>
          </cell>
          <cell r="I7" t="str">
            <v>Nat.</v>
          </cell>
          <cell r="L7" t="str">
            <v>Status
No</v>
          </cell>
          <cell r="M7" t="str">
            <v>ITF 18
Rank</v>
          </cell>
          <cell r="N7" t="str">
            <v>Si Main
DA, SE, 16E, Q, LL</v>
          </cell>
          <cell r="O7" t="str">
            <v>Seq
123</v>
          </cell>
          <cell r="P7" t="str">
            <v>Seq
abc</v>
          </cell>
          <cell r="Q7" t="str">
            <v>Acc
Pri-
ority</v>
          </cell>
          <cell r="R7" t="str">
            <v>Comb
Ranking</v>
          </cell>
          <cell r="S7" t="str">
            <v>Acc.
Tie-
Break</v>
          </cell>
          <cell r="T7" t="str">
            <v>Do Acc
status
DA,WC
A</v>
          </cell>
          <cell r="U7" t="str">
            <v>Display
Rank
ITF18</v>
          </cell>
          <cell r="V7" t="str">
            <v>Seed Pos</v>
          </cell>
        </row>
        <row r="8">
          <cell r="A8">
            <v>1</v>
          </cell>
          <cell r="B8" t="str">
            <v>ALEXIS</v>
          </cell>
          <cell r="C8" t="str">
            <v>AALISHA</v>
          </cell>
          <cell r="G8" t="str">
            <v>VALENTINE</v>
          </cell>
          <cell r="H8" t="str">
            <v>SHAUNA</v>
          </cell>
          <cell r="L8">
            <v>0</v>
          </cell>
          <cell r="O8">
            <v>0</v>
          </cell>
          <cell r="P8">
            <v>0</v>
          </cell>
          <cell r="Q8">
            <v>0</v>
          </cell>
          <cell r="R8">
            <v>0</v>
          </cell>
          <cell r="U8">
            <v>0</v>
          </cell>
          <cell r="V8">
            <v>1</v>
          </cell>
        </row>
        <row r="9">
          <cell r="A9">
            <v>2</v>
          </cell>
          <cell r="B9" t="str">
            <v>HONORE</v>
          </cell>
          <cell r="C9" t="str">
            <v>MARIA</v>
          </cell>
          <cell r="G9" t="str">
            <v>MUKERJI</v>
          </cell>
          <cell r="H9" t="str">
            <v>CHELSEA</v>
          </cell>
          <cell r="L9">
            <v>0</v>
          </cell>
          <cell r="O9">
            <v>0</v>
          </cell>
          <cell r="P9">
            <v>0</v>
          </cell>
          <cell r="Q9">
            <v>0</v>
          </cell>
          <cell r="R9">
            <v>0</v>
          </cell>
          <cell r="U9">
            <v>0</v>
          </cell>
          <cell r="V9">
            <v>2</v>
          </cell>
        </row>
        <row r="10">
          <cell r="A10">
            <v>3</v>
          </cell>
          <cell r="B10" t="str">
            <v>ABRAHAM</v>
          </cell>
          <cell r="C10" t="str">
            <v>ISABEL</v>
          </cell>
          <cell r="G10" t="str">
            <v>LEE YOUNG</v>
          </cell>
          <cell r="H10" t="str">
            <v>KEESA</v>
          </cell>
          <cell r="L10">
            <v>0</v>
          </cell>
          <cell r="O10">
            <v>0</v>
          </cell>
          <cell r="P10">
            <v>0</v>
          </cell>
          <cell r="Q10">
            <v>0</v>
          </cell>
          <cell r="R10">
            <v>0</v>
          </cell>
          <cell r="U10">
            <v>0</v>
          </cell>
          <cell r="V10">
            <v>3</v>
          </cell>
        </row>
        <row r="11">
          <cell r="A11">
            <v>4</v>
          </cell>
          <cell r="B11" t="str">
            <v>LAW</v>
          </cell>
          <cell r="C11" t="str">
            <v>JADE</v>
          </cell>
          <cell r="G11" t="str">
            <v>LEITCH</v>
          </cell>
          <cell r="H11" t="str">
            <v>KELSEY</v>
          </cell>
          <cell r="L11">
            <v>0</v>
          </cell>
          <cell r="O11">
            <v>0</v>
          </cell>
          <cell r="P11">
            <v>0</v>
          </cell>
          <cell r="Q11">
            <v>0</v>
          </cell>
          <cell r="R11">
            <v>0</v>
          </cell>
          <cell r="U11">
            <v>0</v>
          </cell>
          <cell r="V11">
            <v>4</v>
          </cell>
        </row>
        <row r="12">
          <cell r="A12">
            <v>5</v>
          </cell>
          <cell r="B12" t="str">
            <v>D'ARCY</v>
          </cell>
          <cell r="C12" t="str">
            <v>ISABELLA</v>
          </cell>
          <cell r="G12" t="str">
            <v>MERRY</v>
          </cell>
          <cell r="H12" t="str">
            <v>CHARLOTTE</v>
          </cell>
          <cell r="L12">
            <v>0</v>
          </cell>
          <cell r="O12">
            <v>0</v>
          </cell>
          <cell r="P12">
            <v>0</v>
          </cell>
          <cell r="Q12">
            <v>0</v>
          </cell>
          <cell r="R12">
            <v>0</v>
          </cell>
          <cell r="U12">
            <v>0</v>
          </cell>
        </row>
        <row r="13">
          <cell r="A13">
            <v>6</v>
          </cell>
          <cell r="B13" t="str">
            <v>LAWRENCE</v>
          </cell>
          <cell r="C13" t="str">
            <v>EMILY</v>
          </cell>
          <cell r="G13" t="str">
            <v>WONG</v>
          </cell>
          <cell r="H13" t="str">
            <v>CAMERON</v>
          </cell>
          <cell r="L13">
            <v>0</v>
          </cell>
          <cell r="O13">
            <v>0</v>
          </cell>
          <cell r="P13">
            <v>0</v>
          </cell>
          <cell r="Q13">
            <v>0</v>
          </cell>
          <cell r="R13">
            <v>0</v>
          </cell>
          <cell r="U13">
            <v>0</v>
          </cell>
        </row>
        <row r="14">
          <cell r="A14">
            <v>7</v>
          </cell>
          <cell r="B14" t="str">
            <v>BLACKMAN</v>
          </cell>
          <cell r="C14" t="str">
            <v>ARALIA</v>
          </cell>
          <cell r="G14" t="str">
            <v>PASCALL</v>
          </cell>
          <cell r="H14" t="str">
            <v>ALYSSA</v>
          </cell>
          <cell r="L14">
            <v>0</v>
          </cell>
          <cell r="O14">
            <v>0</v>
          </cell>
          <cell r="P14">
            <v>0</v>
          </cell>
          <cell r="Q14">
            <v>0</v>
          </cell>
          <cell r="R14">
            <v>0</v>
          </cell>
          <cell r="U14">
            <v>0</v>
          </cell>
        </row>
        <row r="15">
          <cell r="A15">
            <v>8</v>
          </cell>
          <cell r="B15" t="str">
            <v>RILEY-MOODOO</v>
          </cell>
          <cell r="C15" t="str">
            <v>CHELSEA</v>
          </cell>
          <cell r="G15" t="str">
            <v>MILLER</v>
          </cell>
          <cell r="H15" t="str">
            <v>TRELICIA</v>
          </cell>
          <cell r="L15">
            <v>0</v>
          </cell>
          <cell r="O15">
            <v>0</v>
          </cell>
          <cell r="P15">
            <v>0</v>
          </cell>
          <cell r="Q15">
            <v>0</v>
          </cell>
          <cell r="R15">
            <v>0</v>
          </cell>
          <cell r="U15">
            <v>0</v>
          </cell>
        </row>
        <row r="16">
          <cell r="A16">
            <v>9</v>
          </cell>
          <cell r="B16" t="str">
            <v>FRANK</v>
          </cell>
          <cell r="C16" t="str">
            <v>KAELA</v>
          </cell>
          <cell r="G16" t="str">
            <v>ORR</v>
          </cell>
          <cell r="H16" t="str">
            <v>NICOETTE</v>
          </cell>
          <cell r="L16">
            <v>0</v>
          </cell>
          <cell r="O16">
            <v>0</v>
          </cell>
          <cell r="P16">
            <v>0</v>
          </cell>
          <cell r="Q16">
            <v>0</v>
          </cell>
          <cell r="R16">
            <v>0</v>
          </cell>
          <cell r="U16">
            <v>0</v>
          </cell>
        </row>
        <row r="17">
          <cell r="A17">
            <v>10</v>
          </cell>
          <cell r="B17" t="str">
            <v>FABRES</v>
          </cell>
          <cell r="C17" t="str">
            <v>HALEIGH</v>
          </cell>
          <cell r="G17" t="str">
            <v>MAC KENZIE</v>
          </cell>
          <cell r="H17" t="str">
            <v>GABRIELLE</v>
          </cell>
          <cell r="L17">
            <v>0</v>
          </cell>
          <cell r="O17">
            <v>0</v>
          </cell>
          <cell r="P17">
            <v>0</v>
          </cell>
          <cell r="Q17">
            <v>0</v>
          </cell>
          <cell r="R17">
            <v>0</v>
          </cell>
          <cell r="U17">
            <v>0</v>
          </cell>
        </row>
        <row r="18">
          <cell r="A18">
            <v>11</v>
          </cell>
          <cell r="B18" t="str">
            <v>CARRINGTON</v>
          </cell>
          <cell r="C18" t="str">
            <v>ELLA</v>
          </cell>
          <cell r="G18" t="str">
            <v>READY</v>
          </cell>
          <cell r="H18" t="str">
            <v>CHARLOTTE</v>
          </cell>
          <cell r="L18">
            <v>0</v>
          </cell>
          <cell r="O18">
            <v>0</v>
          </cell>
          <cell r="P18">
            <v>0</v>
          </cell>
          <cell r="Q18">
            <v>0</v>
          </cell>
          <cell r="R18">
            <v>0</v>
          </cell>
          <cell r="U18">
            <v>0</v>
          </cell>
        </row>
        <row r="19">
          <cell r="A19">
            <v>12</v>
          </cell>
          <cell r="L19">
            <v>0</v>
          </cell>
          <cell r="O19">
            <v>0</v>
          </cell>
          <cell r="P19">
            <v>0</v>
          </cell>
          <cell r="Q19">
            <v>0</v>
          </cell>
          <cell r="R19">
            <v>0</v>
          </cell>
          <cell r="U19">
            <v>0</v>
          </cell>
        </row>
        <row r="20">
          <cell r="A20">
            <v>13</v>
          </cell>
          <cell r="B20" t="str">
            <v>BYE</v>
          </cell>
          <cell r="G20" t="str">
            <v>BYE</v>
          </cell>
          <cell r="L20">
            <v>0</v>
          </cell>
          <cell r="O20">
            <v>0</v>
          </cell>
          <cell r="P20">
            <v>0</v>
          </cell>
          <cell r="Q20">
            <v>0</v>
          </cell>
          <cell r="R20">
            <v>0</v>
          </cell>
          <cell r="U20">
            <v>0</v>
          </cell>
        </row>
        <row r="21">
          <cell r="A21">
            <v>14</v>
          </cell>
          <cell r="L21">
            <v>0</v>
          </cell>
          <cell r="O21">
            <v>0</v>
          </cell>
          <cell r="P21">
            <v>0</v>
          </cell>
          <cell r="Q21">
            <v>0</v>
          </cell>
          <cell r="R21">
            <v>0</v>
          </cell>
          <cell r="U21">
            <v>0</v>
          </cell>
        </row>
        <row r="22">
          <cell r="A22">
            <v>15</v>
          </cell>
          <cell r="L22">
            <v>0</v>
          </cell>
          <cell r="O22">
            <v>0</v>
          </cell>
          <cell r="P22">
            <v>0</v>
          </cell>
          <cell r="Q22">
            <v>0</v>
          </cell>
          <cell r="R22">
            <v>0</v>
          </cell>
          <cell r="U22">
            <v>0</v>
          </cell>
        </row>
        <row r="23">
          <cell r="A23">
            <v>16</v>
          </cell>
          <cell r="L23">
            <v>0</v>
          </cell>
          <cell r="O23">
            <v>0</v>
          </cell>
          <cell r="P23">
            <v>0</v>
          </cell>
          <cell r="Q23">
            <v>0</v>
          </cell>
          <cell r="R23">
            <v>0</v>
          </cell>
          <cell r="U23">
            <v>0</v>
          </cell>
        </row>
      </sheetData>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sheetName val="Week SetUp"/>
      <sheetName val="SetUp Officials"/>
      <sheetName val="CHECKLIST"/>
      <sheetName val="Cover page"/>
      <sheetName val="Referee's Report"/>
      <sheetName val="Plr Notice"/>
      <sheetName val="Boys Plr List"/>
      <sheetName val="Girls Plr List"/>
      <sheetName val="Boys'16 RR G1 - G8"/>
      <sheetName val="Girls'16 RR G1 - G8"/>
      <sheetName val="Boys Si Main Draw Sign-in sheet"/>
      <sheetName val="Boys Si Main Draw Prep"/>
      <sheetName val="Boys 16 Si Main "/>
      <sheetName val="Boys Si Main 24&amp;32"/>
      <sheetName val="Girl Si Main Draw Sign-in sh"/>
      <sheetName val="Girls Si Main Draw Prep"/>
      <sheetName val="Girls 16 Si Main "/>
      <sheetName val="Girls Si Main 24&amp;32"/>
      <sheetName val="Boys Si Consol Sign-in sheet"/>
      <sheetName val="Boys 16 Si Con Prep"/>
      <sheetName val="Boys Si Consol 16"/>
      <sheetName val="Boys Si Consol "/>
      <sheetName val="Boys Si Consol 32"/>
      <sheetName val="Girls Si Consol Sign-in sh"/>
      <sheetName val="Girls 16 Si Consol Prep"/>
      <sheetName val="Girls 16 Si Consol"/>
      <sheetName val="Girls Si Consol 24"/>
      <sheetName val="Girls Si Consol 32"/>
      <sheetName val="Boys 16 Do Sign-in sheet"/>
      <sheetName val="Boys Do Main Draw Prep"/>
      <sheetName val="Boys 16 Do Main "/>
      <sheetName val="Girls 16 Do Sign-in sheet"/>
      <sheetName val="Girls Do Main Draw Prep"/>
      <sheetName val="Girls 16 Do Main "/>
      <sheetName val="Plr List for OofP"/>
      <sheetName val="OofP 4 cts"/>
      <sheetName val="OofP 8 cts"/>
      <sheetName val="Practice Cts"/>
      <sheetName val="Offence Report"/>
      <sheetName val="Penalty card"/>
      <sheetName val="Medical Cert"/>
      <sheetName val="Unusual Ruling"/>
      <sheetName val="Country Codes"/>
      <sheetName val="Draw Help Sheet"/>
      <sheetName val="Under 16"/>
    </sheetNames>
    <definedNames>
      <definedName name="Jun_Hide_CU"/>
    </definedNames>
    <sheetDataSet>
      <sheetData sheetId="0" refreshError="1"/>
      <sheetData sheetId="1">
        <row r="10">
          <cell r="A10" t="str">
            <v>12th - 22nd December 2016</v>
          </cell>
          <cell r="E10" t="str">
            <v>Lamech Kevin Clarke</v>
          </cell>
        </row>
      </sheetData>
      <sheetData sheetId="2">
        <row r="21">
          <cell r="P21" t="str">
            <v>Umpire</v>
          </cell>
        </row>
        <row r="22">
          <cell r="P22" t="str">
            <v xml:space="preserve"> </v>
          </cell>
        </row>
        <row r="23">
          <cell r="P23" t="str">
            <v xml:space="preserve"> </v>
          </cell>
        </row>
        <row r="24">
          <cell r="P24" t="str">
            <v xml:space="preserve"> </v>
          </cell>
        </row>
        <row r="25">
          <cell r="P25" t="str">
            <v xml:space="preserve"> </v>
          </cell>
        </row>
        <row r="26">
          <cell r="P26" t="str">
            <v xml:space="preserve"> </v>
          </cell>
        </row>
        <row r="27">
          <cell r="P27" t="str">
            <v xml:space="preserve"> </v>
          </cell>
        </row>
        <row r="28">
          <cell r="P28" t="str">
            <v xml:space="preserve"> </v>
          </cell>
        </row>
        <row r="29">
          <cell r="P29" t="str">
            <v xml:space="preserve"> </v>
          </cell>
        </row>
        <row r="30">
          <cell r="P30" t="str">
            <v>None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R5">
            <v>4</v>
          </cell>
        </row>
        <row r="7">
          <cell r="A7">
            <v>1</v>
          </cell>
          <cell r="B7" t="str">
            <v>RAMKISSOON</v>
          </cell>
          <cell r="C7" t="str">
            <v>ADAM</v>
          </cell>
          <cell r="M7">
            <v>1</v>
          </cell>
          <cell r="Q7">
            <v>999</v>
          </cell>
          <cell r="R7">
            <v>1</v>
          </cell>
        </row>
        <row r="8">
          <cell r="A8">
            <v>2</v>
          </cell>
          <cell r="B8" t="str">
            <v>LAQUIS</v>
          </cell>
          <cell r="C8" t="str">
            <v>EDWARD</v>
          </cell>
          <cell r="M8">
            <v>2</v>
          </cell>
          <cell r="Q8">
            <v>999</v>
          </cell>
          <cell r="R8">
            <v>2</v>
          </cell>
        </row>
        <row r="9">
          <cell r="A9">
            <v>3</v>
          </cell>
          <cell r="B9" t="str">
            <v>WEST</v>
          </cell>
          <cell r="C9" t="str">
            <v>SAMUEL</v>
          </cell>
          <cell r="M9">
            <v>3</v>
          </cell>
          <cell r="Q9">
            <v>999</v>
          </cell>
          <cell r="R9">
            <v>3</v>
          </cell>
        </row>
        <row r="10">
          <cell r="A10">
            <v>4</v>
          </cell>
          <cell r="B10" t="str">
            <v>WILKINSON</v>
          </cell>
          <cell r="C10" t="str">
            <v>RAHSAAN</v>
          </cell>
          <cell r="M10">
            <v>4</v>
          </cell>
          <cell r="Q10">
            <v>999</v>
          </cell>
          <cell r="R10">
            <v>4</v>
          </cell>
        </row>
        <row r="11">
          <cell r="A11">
            <v>5</v>
          </cell>
          <cell r="B11" t="str">
            <v>ALEXANDER SEON</v>
          </cell>
          <cell r="C11" t="str">
            <v>JOEL</v>
          </cell>
          <cell r="M11">
            <v>999</v>
          </cell>
          <cell r="Q11">
            <v>999</v>
          </cell>
        </row>
        <row r="12">
          <cell r="A12">
            <v>6</v>
          </cell>
          <cell r="B12" t="str">
            <v>BACHEW</v>
          </cell>
          <cell r="C12" t="str">
            <v>CALEB</v>
          </cell>
          <cell r="M12">
            <v>999</v>
          </cell>
          <cell r="Q12">
            <v>999</v>
          </cell>
        </row>
        <row r="13">
          <cell r="A13">
            <v>7</v>
          </cell>
          <cell r="B13" t="str">
            <v>DAVID</v>
          </cell>
          <cell r="C13" t="str">
            <v>JOSHUA</v>
          </cell>
          <cell r="M13">
            <v>999</v>
          </cell>
          <cell r="Q13">
            <v>999</v>
          </cell>
        </row>
        <row r="14">
          <cell r="A14">
            <v>8</v>
          </cell>
          <cell r="B14" t="str">
            <v>GARCIA</v>
          </cell>
          <cell r="C14" t="str">
            <v>JOSH KYLE</v>
          </cell>
          <cell r="M14">
            <v>999</v>
          </cell>
          <cell r="Q14">
            <v>999</v>
          </cell>
        </row>
        <row r="15">
          <cell r="A15">
            <v>9</v>
          </cell>
          <cell r="B15" t="str">
            <v>JEARY</v>
          </cell>
          <cell r="C15" t="str">
            <v>ETHAN</v>
          </cell>
          <cell r="M15">
            <v>999</v>
          </cell>
          <cell r="Q15">
            <v>999</v>
          </cell>
        </row>
        <row r="16">
          <cell r="A16">
            <v>10</v>
          </cell>
          <cell r="B16" t="str">
            <v>JOEFIELD</v>
          </cell>
          <cell r="C16" t="str">
            <v>ZAREK</v>
          </cell>
          <cell r="M16">
            <v>999</v>
          </cell>
          <cell r="Q16">
            <v>999</v>
          </cell>
        </row>
        <row r="17">
          <cell r="A17">
            <v>11</v>
          </cell>
          <cell r="B17" t="str">
            <v>KELLY</v>
          </cell>
          <cell r="C17" t="str">
            <v>VASHIST</v>
          </cell>
          <cell r="M17">
            <v>999</v>
          </cell>
          <cell r="Q17">
            <v>999</v>
          </cell>
        </row>
        <row r="18">
          <cell r="A18">
            <v>12</v>
          </cell>
          <cell r="B18" t="str">
            <v>LEE YOUNG</v>
          </cell>
          <cell r="C18" t="str">
            <v>KYLE</v>
          </cell>
          <cell r="M18">
            <v>999</v>
          </cell>
          <cell r="Q18">
            <v>999</v>
          </cell>
        </row>
        <row r="19">
          <cell r="A19">
            <v>13</v>
          </cell>
          <cell r="B19" t="str">
            <v>MUKERJI</v>
          </cell>
          <cell r="C19" t="str">
            <v>JORDAN</v>
          </cell>
          <cell r="M19">
            <v>999</v>
          </cell>
          <cell r="Q19">
            <v>999</v>
          </cell>
        </row>
        <row r="20">
          <cell r="A20">
            <v>14</v>
          </cell>
          <cell r="M20">
            <v>999</v>
          </cell>
          <cell r="Q20">
            <v>999</v>
          </cell>
        </row>
        <row r="21">
          <cell r="A21">
            <v>15</v>
          </cell>
          <cell r="M21">
            <v>999</v>
          </cell>
          <cell r="Q21">
            <v>999</v>
          </cell>
        </row>
        <row r="22">
          <cell r="A22">
            <v>16</v>
          </cell>
          <cell r="B22" t="str">
            <v>BYE</v>
          </cell>
          <cell r="M22">
            <v>999</v>
          </cell>
          <cell r="Q22">
            <v>999</v>
          </cell>
        </row>
        <row r="23">
          <cell r="A23">
            <v>17</v>
          </cell>
          <cell r="M23">
            <v>999</v>
          </cell>
          <cell r="Q23">
            <v>999</v>
          </cell>
        </row>
        <row r="24">
          <cell r="A24">
            <v>18</v>
          </cell>
          <cell r="M24">
            <v>999</v>
          </cell>
          <cell r="Q24">
            <v>999</v>
          </cell>
        </row>
        <row r="25">
          <cell r="A25">
            <v>19</v>
          </cell>
          <cell r="M25">
            <v>999</v>
          </cell>
          <cell r="Q25">
            <v>999</v>
          </cell>
        </row>
        <row r="26">
          <cell r="A26">
            <v>20</v>
          </cell>
          <cell r="M26">
            <v>999</v>
          </cell>
          <cell r="Q26">
            <v>999</v>
          </cell>
        </row>
        <row r="27">
          <cell r="A27">
            <v>21</v>
          </cell>
          <cell r="M27">
            <v>999</v>
          </cell>
          <cell r="Q27">
            <v>999</v>
          </cell>
        </row>
        <row r="28">
          <cell r="A28">
            <v>22</v>
          </cell>
          <cell r="M28">
            <v>999</v>
          </cell>
          <cell r="Q28">
            <v>999</v>
          </cell>
        </row>
        <row r="29">
          <cell r="A29">
            <v>23</v>
          </cell>
          <cell r="M29">
            <v>999</v>
          </cell>
          <cell r="Q29">
            <v>999</v>
          </cell>
        </row>
        <row r="30">
          <cell r="A30">
            <v>24</v>
          </cell>
          <cell r="M30">
            <v>999</v>
          </cell>
          <cell r="Q30">
            <v>999</v>
          </cell>
        </row>
        <row r="31">
          <cell r="A31">
            <v>25</v>
          </cell>
          <cell r="M31">
            <v>999</v>
          </cell>
          <cell r="Q31">
            <v>999</v>
          </cell>
        </row>
        <row r="32">
          <cell r="A32">
            <v>26</v>
          </cell>
          <cell r="M32">
            <v>999</v>
          </cell>
          <cell r="Q32">
            <v>999</v>
          </cell>
        </row>
        <row r="33">
          <cell r="A33">
            <v>27</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13" refreshError="1"/>
      <sheetData sheetId="14" refreshError="1"/>
      <sheetData sheetId="15" refreshError="1"/>
      <sheetData sheetId="16">
        <row r="5">
          <cell r="R5">
            <v>4</v>
          </cell>
        </row>
        <row r="7">
          <cell r="A7">
            <v>1</v>
          </cell>
          <cell r="B7" t="str">
            <v>LEE ASSANG</v>
          </cell>
          <cell r="C7" t="str">
            <v>YIN</v>
          </cell>
          <cell r="M7">
            <v>1</v>
          </cell>
          <cell r="Q7">
            <v>999</v>
          </cell>
          <cell r="R7">
            <v>1</v>
          </cell>
        </row>
        <row r="8">
          <cell r="A8">
            <v>2</v>
          </cell>
          <cell r="B8" t="str">
            <v>KOYLASS</v>
          </cell>
          <cell r="C8" t="str">
            <v>VICTORIA</v>
          </cell>
          <cell r="M8">
            <v>2</v>
          </cell>
          <cell r="Q8">
            <v>999</v>
          </cell>
          <cell r="R8">
            <v>2</v>
          </cell>
        </row>
        <row r="9">
          <cell r="A9">
            <v>3</v>
          </cell>
          <cell r="B9" t="str">
            <v>WHITTIER</v>
          </cell>
          <cell r="C9" t="str">
            <v>AURA</v>
          </cell>
          <cell r="M9">
            <v>3</v>
          </cell>
          <cell r="Q9">
            <v>999</v>
          </cell>
          <cell r="R9">
            <v>3</v>
          </cell>
        </row>
        <row r="10">
          <cell r="A10">
            <v>4</v>
          </cell>
          <cell r="B10" t="str">
            <v>JONES</v>
          </cell>
          <cell r="C10" t="str">
            <v>ABIGAIL</v>
          </cell>
          <cell r="M10">
            <v>4</v>
          </cell>
          <cell r="Q10">
            <v>999</v>
          </cell>
          <cell r="R10">
            <v>4</v>
          </cell>
        </row>
        <row r="11">
          <cell r="A11">
            <v>5</v>
          </cell>
          <cell r="B11" t="str">
            <v>GEORGE</v>
          </cell>
          <cell r="C11" t="str">
            <v>SHANEIL</v>
          </cell>
          <cell r="M11">
            <v>999</v>
          </cell>
          <cell r="Q11">
            <v>999</v>
          </cell>
        </row>
        <row r="12">
          <cell r="A12">
            <v>6</v>
          </cell>
          <cell r="B12" t="str">
            <v>HOULLIER</v>
          </cell>
          <cell r="C12" t="str">
            <v>RHYSE</v>
          </cell>
          <cell r="M12">
            <v>999</v>
          </cell>
          <cell r="Q12">
            <v>999</v>
          </cell>
        </row>
        <row r="13">
          <cell r="A13">
            <v>7</v>
          </cell>
          <cell r="B13" t="str">
            <v>LANSER</v>
          </cell>
          <cell r="C13" t="str">
            <v>LILY</v>
          </cell>
          <cell r="M13">
            <v>999</v>
          </cell>
          <cell r="Q13">
            <v>999</v>
          </cell>
        </row>
        <row r="14">
          <cell r="A14">
            <v>8</v>
          </cell>
          <cell r="B14" t="str">
            <v>ROBERT</v>
          </cell>
          <cell r="C14" t="str">
            <v>KADIY'A</v>
          </cell>
          <cell r="M14">
            <v>999</v>
          </cell>
          <cell r="Q14">
            <v>999</v>
          </cell>
        </row>
        <row r="15">
          <cell r="A15">
            <v>9</v>
          </cell>
          <cell r="B15" t="str">
            <v>SABGA</v>
          </cell>
          <cell r="C15" t="str">
            <v>VIVAN</v>
          </cell>
          <cell r="M15">
            <v>999</v>
          </cell>
          <cell r="Q15">
            <v>999</v>
          </cell>
        </row>
        <row r="16">
          <cell r="A16">
            <v>10</v>
          </cell>
          <cell r="B16" t="str">
            <v>SABGA</v>
          </cell>
          <cell r="C16" t="str">
            <v>KIMBERLY</v>
          </cell>
          <cell r="M16">
            <v>999</v>
          </cell>
          <cell r="Q16">
            <v>999</v>
          </cell>
        </row>
        <row r="17">
          <cell r="A17">
            <v>11</v>
          </cell>
          <cell r="B17" t="str">
            <v>SIRJU</v>
          </cell>
          <cell r="C17" t="str">
            <v>STEPHANIE</v>
          </cell>
          <cell r="M17">
            <v>999</v>
          </cell>
          <cell r="Q17">
            <v>999</v>
          </cell>
        </row>
        <row r="18">
          <cell r="A18">
            <v>12</v>
          </cell>
          <cell r="B18" t="str">
            <v>TOM YEW</v>
          </cell>
          <cell r="C18" t="str">
            <v>JADE</v>
          </cell>
          <cell r="M18">
            <v>999</v>
          </cell>
          <cell r="Q18">
            <v>999</v>
          </cell>
        </row>
        <row r="19">
          <cell r="A19">
            <v>13</v>
          </cell>
          <cell r="B19" t="str">
            <v>VILLAROEL</v>
          </cell>
          <cell r="C19" t="str">
            <v>RAEANN</v>
          </cell>
          <cell r="M19">
            <v>999</v>
          </cell>
          <cell r="Q19">
            <v>999</v>
          </cell>
        </row>
        <row r="20">
          <cell r="A20">
            <v>14</v>
          </cell>
        </row>
        <row r="21">
          <cell r="A21">
            <v>15</v>
          </cell>
          <cell r="M21">
            <v>999</v>
          </cell>
          <cell r="Q21">
            <v>999</v>
          </cell>
        </row>
        <row r="22">
          <cell r="A22">
            <v>16</v>
          </cell>
          <cell r="B22" t="str">
            <v>BYE</v>
          </cell>
          <cell r="M22">
            <v>999</v>
          </cell>
          <cell r="Q22">
            <v>999</v>
          </cell>
        </row>
        <row r="23">
          <cell r="A23">
            <v>17</v>
          </cell>
          <cell r="M23">
            <v>999</v>
          </cell>
          <cell r="Q23">
            <v>999</v>
          </cell>
        </row>
        <row r="24">
          <cell r="A24">
            <v>18</v>
          </cell>
          <cell r="M24">
            <v>999</v>
          </cell>
          <cell r="Q24">
            <v>999</v>
          </cell>
        </row>
        <row r="25">
          <cell r="A25">
            <v>19</v>
          </cell>
          <cell r="M25">
            <v>999</v>
          </cell>
          <cell r="Q25">
            <v>999</v>
          </cell>
        </row>
        <row r="26">
          <cell r="A26">
            <v>20</v>
          </cell>
          <cell r="M26">
            <v>999</v>
          </cell>
          <cell r="Q26">
            <v>999</v>
          </cell>
        </row>
        <row r="27">
          <cell r="A27">
            <v>21</v>
          </cell>
          <cell r="M27">
            <v>999</v>
          </cell>
          <cell r="Q27">
            <v>999</v>
          </cell>
        </row>
        <row r="28">
          <cell r="A28">
            <v>22</v>
          </cell>
          <cell r="M28">
            <v>999</v>
          </cell>
          <cell r="Q28">
            <v>999</v>
          </cell>
        </row>
        <row r="29">
          <cell r="A29">
            <v>23</v>
          </cell>
          <cell r="M29">
            <v>999</v>
          </cell>
          <cell r="Q29">
            <v>999</v>
          </cell>
        </row>
        <row r="30">
          <cell r="A30">
            <v>24</v>
          </cell>
          <cell r="M30">
            <v>999</v>
          </cell>
          <cell r="Q30">
            <v>999</v>
          </cell>
        </row>
        <row r="31">
          <cell r="A31">
            <v>25</v>
          </cell>
          <cell r="M31">
            <v>999</v>
          </cell>
          <cell r="Q31">
            <v>999</v>
          </cell>
        </row>
        <row r="32">
          <cell r="A32">
            <v>26</v>
          </cell>
          <cell r="M32">
            <v>999</v>
          </cell>
          <cell r="Q32">
            <v>999</v>
          </cell>
        </row>
        <row r="33">
          <cell r="A33">
            <v>27</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sheetName val="Week SetUp"/>
      <sheetName val="SetUp Officials"/>
      <sheetName val="CHECKLIST"/>
      <sheetName val="Cover page"/>
      <sheetName val="Referee's Report"/>
      <sheetName val="Plr Notice"/>
      <sheetName val="Boys Plr List"/>
      <sheetName val="Girls Plr List"/>
      <sheetName val="Boys'18 RR G1 - G8"/>
      <sheetName val="Girls'18 RR G1 - G8"/>
      <sheetName val="Boys Si Main Draw Sign-in sheet"/>
      <sheetName val="Boys Si Main Draw Prep"/>
      <sheetName val="Boys 18 Si Main "/>
      <sheetName val="Boys Si Main 24&amp;32"/>
      <sheetName val="Girl Si Main Draw Sign-in sh"/>
      <sheetName val="Girls Si Main Draw Prep"/>
      <sheetName val="Girls 18 Si Main "/>
      <sheetName val="Girls Si Main 24&amp;32"/>
      <sheetName val="Boys Si Consol Sign-in sheet"/>
      <sheetName val="Boys 18 Si Con Prep"/>
      <sheetName val="Boys Si Consol 16"/>
      <sheetName val="Boys Si Consol "/>
      <sheetName val="Boys Si Consol 32"/>
      <sheetName val="Girls Si Consol Sign-in sh"/>
      <sheetName val="Girls 18 Si Consol Prep"/>
      <sheetName val="Girls 18 Si Consol"/>
      <sheetName val="Girls Si Consol 24"/>
      <sheetName val="Girls Si Consol 32"/>
      <sheetName val="Boys 18 Do Sign-in sheet"/>
      <sheetName val="Boys Do Main Draw Prep"/>
      <sheetName val="Boys 18 Do Main "/>
      <sheetName val="Girls 18 Do Sign-in sheet"/>
      <sheetName val="Girls Do Main Draw Prep"/>
      <sheetName val="Girls 18 Do Main "/>
      <sheetName val="Plr List for OofP"/>
      <sheetName val="OofP 7 cts Sat 17th"/>
      <sheetName val="OofP 7 cts Sat 17th (2)"/>
      <sheetName val="OofP 7 cts Sun 18th"/>
      <sheetName val="OofP 7 cts Sun 18th (2)"/>
      <sheetName val="OofP 7 cts Mon 19th"/>
      <sheetName val="OofP 7 cts Mon 19th (2)"/>
      <sheetName val="OofP 7 cts tue 20th "/>
      <sheetName val="OofP 7 cts tue 20th (2)"/>
      <sheetName val="OofP 4 cts Sat(2)"/>
      <sheetName val="OofP 4 cts Sun"/>
      <sheetName val="OofP 4 cts Sun (2)"/>
      <sheetName val="OofP 4 cts Sat B "/>
      <sheetName val="OofP 4 cts Sat B (2)"/>
      <sheetName val="OofP 4 cts Sun B "/>
      <sheetName val="OofP 4 cts Sun B (2)"/>
      <sheetName val="OofP 4 cts Fri "/>
      <sheetName val="OofP 4 cts Fri (2)"/>
      <sheetName val="OofP 4 cts Fri B "/>
      <sheetName val="OofP 4 cts Fri B (2)"/>
      <sheetName val="OofP 6 cts"/>
      <sheetName val="OofP 6 cts (2)"/>
      <sheetName val="Practice Cts"/>
      <sheetName val="Offence Report"/>
      <sheetName val="Penalty card"/>
      <sheetName val="Medical Cert"/>
      <sheetName val="Unusual Ruling"/>
      <sheetName val="Country Codes"/>
      <sheetName val="Draw Help Sheet"/>
    </sheetNames>
    <sheetDataSet>
      <sheetData sheetId="0" refreshError="1"/>
      <sheetData sheetId="1">
        <row r="10">
          <cell r="A10" t="str">
            <v>17th - 22nd December 2016</v>
          </cell>
          <cell r="E10" t="str">
            <v>Lamech Kevin Clarke</v>
          </cell>
        </row>
      </sheetData>
      <sheetData sheetId="2">
        <row r="21">
          <cell r="P21" t="str">
            <v>Umpire</v>
          </cell>
        </row>
        <row r="22">
          <cell r="P22" t="str">
            <v xml:space="preserve"> </v>
          </cell>
        </row>
        <row r="23">
          <cell r="P23" t="str">
            <v xml:space="preserve"> </v>
          </cell>
        </row>
        <row r="24">
          <cell r="P24" t="str">
            <v xml:space="preserve"> </v>
          </cell>
        </row>
        <row r="25">
          <cell r="P25" t="str">
            <v xml:space="preserve"> </v>
          </cell>
        </row>
        <row r="26">
          <cell r="P26" t="str">
            <v xml:space="preserve"> </v>
          </cell>
        </row>
        <row r="27">
          <cell r="P27" t="str">
            <v xml:space="preserve"> </v>
          </cell>
        </row>
        <row r="28">
          <cell r="P28" t="str">
            <v xml:space="preserve"> </v>
          </cell>
        </row>
        <row r="29">
          <cell r="P29" t="str">
            <v xml:space="preserve"> </v>
          </cell>
        </row>
        <row r="30">
          <cell r="P30" t="str">
            <v>None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R5">
            <v>4</v>
          </cell>
        </row>
        <row r="7">
          <cell r="A7">
            <v>1</v>
          </cell>
          <cell r="B7" t="str">
            <v>JAMES</v>
          </cell>
          <cell r="C7" t="str">
            <v>KOBE</v>
          </cell>
          <cell r="M7">
            <v>1</v>
          </cell>
          <cell r="Q7">
            <v>999</v>
          </cell>
          <cell r="R7">
            <v>1</v>
          </cell>
        </row>
        <row r="8">
          <cell r="A8">
            <v>2</v>
          </cell>
          <cell r="B8" t="str">
            <v>ESCALANTE</v>
          </cell>
          <cell r="C8" t="str">
            <v>ADAM</v>
          </cell>
          <cell r="M8">
            <v>2</v>
          </cell>
          <cell r="Q8">
            <v>999</v>
          </cell>
          <cell r="R8">
            <v>2</v>
          </cell>
        </row>
        <row r="9">
          <cell r="A9">
            <v>3</v>
          </cell>
          <cell r="B9" t="str">
            <v>ARNOLD</v>
          </cell>
          <cell r="C9" t="str">
            <v>JOSHUA</v>
          </cell>
          <cell r="M9">
            <v>3</v>
          </cell>
          <cell r="Q9">
            <v>999</v>
          </cell>
          <cell r="R9">
            <v>3</v>
          </cell>
        </row>
        <row r="10">
          <cell r="A10">
            <v>4</v>
          </cell>
          <cell r="B10" t="str">
            <v>VON WALDAU</v>
          </cell>
          <cell r="C10" t="str">
            <v>FLYNN</v>
          </cell>
          <cell r="M10">
            <v>4</v>
          </cell>
          <cell r="Q10">
            <v>999</v>
          </cell>
          <cell r="R10">
            <v>4</v>
          </cell>
        </row>
        <row r="11">
          <cell r="A11">
            <v>5</v>
          </cell>
          <cell r="B11" t="str">
            <v>ALEXIS</v>
          </cell>
          <cell r="C11" t="str">
            <v>JAYDON</v>
          </cell>
          <cell r="M11">
            <v>999</v>
          </cell>
          <cell r="Q11">
            <v>999</v>
          </cell>
        </row>
        <row r="12">
          <cell r="A12">
            <v>6</v>
          </cell>
          <cell r="B12" t="str">
            <v>DE FREITAS</v>
          </cell>
          <cell r="C12" t="str">
            <v>ADAM</v>
          </cell>
          <cell r="M12">
            <v>999</v>
          </cell>
          <cell r="Q12">
            <v>999</v>
          </cell>
        </row>
        <row r="13">
          <cell r="A13">
            <v>7</v>
          </cell>
          <cell r="B13" t="str">
            <v>GREIG</v>
          </cell>
          <cell r="C13" t="str">
            <v>JUANALDO</v>
          </cell>
          <cell r="M13">
            <v>999</v>
          </cell>
          <cell r="Q13">
            <v>999</v>
          </cell>
        </row>
        <row r="14">
          <cell r="A14">
            <v>8</v>
          </cell>
          <cell r="B14" t="str">
            <v>OLIVIER</v>
          </cell>
          <cell r="C14" t="str">
            <v>DERREL</v>
          </cell>
          <cell r="M14">
            <v>999</v>
          </cell>
          <cell r="Q14">
            <v>999</v>
          </cell>
        </row>
        <row r="15">
          <cell r="A15">
            <v>9</v>
          </cell>
          <cell r="B15" t="str">
            <v>SCOTT</v>
          </cell>
          <cell r="C15" t="str">
            <v>ADAM</v>
          </cell>
          <cell r="M15">
            <v>999</v>
          </cell>
          <cell r="Q15">
            <v>999</v>
          </cell>
        </row>
        <row r="16">
          <cell r="A16">
            <v>10</v>
          </cell>
          <cell r="B16" t="str">
            <v>GARSEE</v>
          </cell>
          <cell r="C16" t="str">
            <v>JAMEEL</v>
          </cell>
          <cell r="M16">
            <v>999</v>
          </cell>
          <cell r="Q16">
            <v>999</v>
          </cell>
        </row>
        <row r="17">
          <cell r="A17">
            <v>11</v>
          </cell>
          <cell r="B17" t="str">
            <v>BYE</v>
          </cell>
          <cell r="M17">
            <v>999</v>
          </cell>
          <cell r="Q17">
            <v>999</v>
          </cell>
        </row>
        <row r="18">
          <cell r="A18">
            <v>12</v>
          </cell>
          <cell r="M18">
            <v>999</v>
          </cell>
          <cell r="Q18">
            <v>999</v>
          </cell>
        </row>
        <row r="19">
          <cell r="A19">
            <v>13</v>
          </cell>
          <cell r="M19">
            <v>999</v>
          </cell>
          <cell r="Q19">
            <v>999</v>
          </cell>
        </row>
        <row r="20">
          <cell r="A20">
            <v>14</v>
          </cell>
          <cell r="M20">
            <v>999</v>
          </cell>
          <cell r="Q20">
            <v>999</v>
          </cell>
        </row>
        <row r="21">
          <cell r="A21">
            <v>15</v>
          </cell>
          <cell r="M21">
            <v>999</v>
          </cell>
          <cell r="Q21">
            <v>999</v>
          </cell>
        </row>
        <row r="22">
          <cell r="A22">
            <v>16</v>
          </cell>
          <cell r="M22">
            <v>999</v>
          </cell>
          <cell r="Q22">
            <v>999</v>
          </cell>
        </row>
        <row r="23">
          <cell r="A23">
            <v>17</v>
          </cell>
          <cell r="M23">
            <v>999</v>
          </cell>
          <cell r="Q23">
            <v>999</v>
          </cell>
        </row>
        <row r="24">
          <cell r="A24">
            <v>18</v>
          </cell>
          <cell r="M24">
            <v>999</v>
          </cell>
          <cell r="Q24">
            <v>999</v>
          </cell>
        </row>
        <row r="25">
          <cell r="A25">
            <v>19</v>
          </cell>
          <cell r="M25">
            <v>999</v>
          </cell>
          <cell r="Q25">
            <v>999</v>
          </cell>
        </row>
        <row r="26">
          <cell r="A26">
            <v>20</v>
          </cell>
          <cell r="M26">
            <v>999</v>
          </cell>
          <cell r="Q26">
            <v>999</v>
          </cell>
        </row>
        <row r="27">
          <cell r="A27">
            <v>21</v>
          </cell>
          <cell r="M27">
            <v>999</v>
          </cell>
          <cell r="Q27">
            <v>999</v>
          </cell>
        </row>
        <row r="28">
          <cell r="A28">
            <v>22</v>
          </cell>
          <cell r="M28">
            <v>999</v>
          </cell>
          <cell r="Q28">
            <v>999</v>
          </cell>
        </row>
        <row r="29">
          <cell r="A29">
            <v>23</v>
          </cell>
          <cell r="M29">
            <v>999</v>
          </cell>
          <cell r="Q29">
            <v>999</v>
          </cell>
        </row>
        <row r="30">
          <cell r="A30">
            <v>24</v>
          </cell>
          <cell r="M30">
            <v>999</v>
          </cell>
          <cell r="Q30">
            <v>999</v>
          </cell>
        </row>
        <row r="31">
          <cell r="A31">
            <v>25</v>
          </cell>
          <cell r="M31">
            <v>999</v>
          </cell>
          <cell r="Q31">
            <v>999</v>
          </cell>
        </row>
        <row r="32">
          <cell r="A32">
            <v>26</v>
          </cell>
          <cell r="M32">
            <v>999</v>
          </cell>
          <cell r="Q32">
            <v>999</v>
          </cell>
        </row>
        <row r="33">
          <cell r="A33">
            <v>27</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sheetName val="Week SetUp"/>
      <sheetName val="SetUp Officials"/>
      <sheetName val="CHECKLIST"/>
      <sheetName val="Cover page"/>
      <sheetName val="Referee's Report"/>
      <sheetName val="Plr Notice"/>
      <sheetName val="Boys Plr List"/>
      <sheetName val="Girls Plr List"/>
      <sheetName val="Boys'18 RR G1 - G8"/>
      <sheetName val="Girls'18 RR G1 - G8"/>
      <sheetName val="Boys Si Main Draw Sign-in sheet"/>
      <sheetName val="Boys Si Main Draw Prep"/>
      <sheetName val="Boys 18 Si Main "/>
      <sheetName val="Boys Si Main 24&amp;32"/>
      <sheetName val="Girl Si Main Draw Sign-in sh"/>
      <sheetName val="Girls Si Main Draw Prep"/>
      <sheetName val="Girls 18 Si Main "/>
      <sheetName val="Girls Si Main 24&amp;32"/>
      <sheetName val="Boys Si Consol Sign-in sheet"/>
      <sheetName val="Boys 18 Si Con Prep"/>
      <sheetName val="Boys Si Consol 16"/>
      <sheetName val="Boys Si Consol "/>
      <sheetName val="Boys Si Consol 32"/>
      <sheetName val="Girls Si Consol Sign-in sh"/>
      <sheetName val="Girls 18 Si Consol Prep"/>
      <sheetName val="Girls 18 Si Consol"/>
      <sheetName val="Girls Si Consol 24"/>
      <sheetName val="Girls Si Consol 32"/>
      <sheetName val="Boys 18 Do Sign-in sheet"/>
      <sheetName val="Boys Do Main Draw Prep"/>
      <sheetName val="Boys 18 Do Main "/>
      <sheetName val="Girls 18 Do Sign-in sheet"/>
      <sheetName val="Girls Do Main Draw Prep"/>
      <sheetName val="Girls 18 Do Main "/>
      <sheetName val="Plr List for OofP"/>
      <sheetName val="OofP 7 cts Sat 17th"/>
      <sheetName val="OofP 7 cts Sat 17th (2)"/>
      <sheetName val="OofP 7 cts Sun 18th"/>
      <sheetName val="OofP 7 cts Sun 18th (2)"/>
      <sheetName val="OofP 7 cts Mon 19th"/>
      <sheetName val="OofP 7 cts Mon 19th (2)"/>
      <sheetName val="OofP 4 cts Sat(2)"/>
      <sheetName val="OofP 4 cts Sun"/>
      <sheetName val="OofP 4 cts Sun (2)"/>
      <sheetName val="OofP 4 cts Sat B "/>
      <sheetName val="OofP 4 cts Sat B (2)"/>
      <sheetName val="OofP 4 cts Sun B "/>
      <sheetName val="OofP 4 cts Sun B (2)"/>
      <sheetName val="OofP 4 cts Fri "/>
      <sheetName val="OofP 4 cts Fri (2)"/>
      <sheetName val="OofP 4 cts Fri B "/>
      <sheetName val="OofP 4 cts Fri B (2)"/>
      <sheetName val="OofP 6 cts"/>
      <sheetName val="OofP 6 cts (2)"/>
      <sheetName val="Practice Cts"/>
      <sheetName val="Offence Report"/>
      <sheetName val="Penalty card"/>
      <sheetName val="Medical Cert"/>
      <sheetName val="Unusual Ruling"/>
      <sheetName val="Country Codes"/>
      <sheetName val="Draw Help Sheet"/>
    </sheetNames>
    <sheetDataSet>
      <sheetData sheetId="0" refreshError="1"/>
      <sheetData sheetId="1">
        <row r="10">
          <cell r="A10" t="str">
            <v>17th - 22nd December 2016</v>
          </cell>
          <cell r="E10" t="str">
            <v>Lamech Kevin Clarke</v>
          </cell>
        </row>
      </sheetData>
      <sheetData sheetId="2">
        <row r="21">
          <cell r="P21" t="str">
            <v>Umpire</v>
          </cell>
        </row>
        <row r="22">
          <cell r="P22" t="str">
            <v xml:space="preserve"> </v>
          </cell>
        </row>
        <row r="23">
          <cell r="P23" t="str">
            <v xml:space="preserve"> </v>
          </cell>
        </row>
        <row r="24">
          <cell r="P24" t="str">
            <v xml:space="preserve"> </v>
          </cell>
        </row>
        <row r="25">
          <cell r="P25" t="str">
            <v xml:space="preserve"> </v>
          </cell>
        </row>
        <row r="26">
          <cell r="P26" t="str">
            <v xml:space="preserve"> </v>
          </cell>
        </row>
        <row r="27">
          <cell r="P27" t="str">
            <v xml:space="preserve"> </v>
          </cell>
        </row>
        <row r="28">
          <cell r="P28" t="str">
            <v xml:space="preserve"> </v>
          </cell>
        </row>
        <row r="29">
          <cell r="P29" t="str">
            <v xml:space="preserve"> </v>
          </cell>
        </row>
        <row r="30">
          <cell r="P30" t="str">
            <v>None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R5">
            <v>4</v>
          </cell>
        </row>
        <row r="7">
          <cell r="A7">
            <v>1</v>
          </cell>
          <cell r="B7" t="str">
            <v>HACKSHAW</v>
          </cell>
          <cell r="C7" t="str">
            <v>SCOTT</v>
          </cell>
          <cell r="M7">
            <v>1</v>
          </cell>
          <cell r="Q7">
            <v>999</v>
          </cell>
          <cell r="R7">
            <v>1</v>
          </cell>
        </row>
        <row r="8">
          <cell r="A8">
            <v>2</v>
          </cell>
          <cell r="B8" t="str">
            <v>TOM</v>
          </cell>
          <cell r="C8" t="str">
            <v>BRANDON</v>
          </cell>
          <cell r="M8">
            <v>2</v>
          </cell>
          <cell r="Q8">
            <v>999</v>
          </cell>
          <cell r="R8">
            <v>2</v>
          </cell>
        </row>
        <row r="9">
          <cell r="A9">
            <v>3</v>
          </cell>
          <cell r="B9" t="str">
            <v>GREGOIRE</v>
          </cell>
          <cell r="C9" t="str">
            <v>BRANDON</v>
          </cell>
          <cell r="M9">
            <v>3</v>
          </cell>
          <cell r="Q9">
            <v>999</v>
          </cell>
          <cell r="R9">
            <v>3</v>
          </cell>
        </row>
        <row r="10">
          <cell r="A10">
            <v>4</v>
          </cell>
          <cell r="B10" t="str">
            <v>TRIM</v>
          </cell>
          <cell r="C10" t="str">
            <v>KYREL</v>
          </cell>
          <cell r="M10">
            <v>4</v>
          </cell>
          <cell r="Q10">
            <v>999</v>
          </cell>
          <cell r="R10">
            <v>4</v>
          </cell>
        </row>
        <row r="11">
          <cell r="A11">
            <v>5</v>
          </cell>
          <cell r="B11" t="str">
            <v>ALEONG</v>
          </cell>
          <cell r="C11" t="str">
            <v>JOSEPH</v>
          </cell>
          <cell r="M11">
            <v>999</v>
          </cell>
          <cell r="Q11">
            <v>999</v>
          </cell>
        </row>
        <row r="12">
          <cell r="A12">
            <v>6</v>
          </cell>
          <cell r="B12" t="str">
            <v>DAVIS</v>
          </cell>
          <cell r="C12" t="str">
            <v>TIMOTHY</v>
          </cell>
          <cell r="M12">
            <v>999</v>
          </cell>
          <cell r="Q12">
            <v>999</v>
          </cell>
        </row>
        <row r="13">
          <cell r="A13">
            <v>7</v>
          </cell>
          <cell r="B13" t="str">
            <v>GREIG</v>
          </cell>
          <cell r="C13" t="str">
            <v>JUALON</v>
          </cell>
          <cell r="M13">
            <v>999</v>
          </cell>
          <cell r="Q13">
            <v>999</v>
          </cell>
        </row>
        <row r="14">
          <cell r="A14">
            <v>8</v>
          </cell>
          <cell r="B14" t="str">
            <v>HACKSHAW</v>
          </cell>
          <cell r="C14" t="str">
            <v>ROSS</v>
          </cell>
          <cell r="M14">
            <v>999</v>
          </cell>
          <cell r="Q14">
            <v>999</v>
          </cell>
        </row>
        <row r="15">
          <cell r="A15">
            <v>9</v>
          </cell>
          <cell r="B15" t="str">
            <v>MOONASAR</v>
          </cell>
          <cell r="C15" t="str">
            <v>KESHAN</v>
          </cell>
          <cell r="M15">
            <v>999</v>
          </cell>
          <cell r="Q15">
            <v>999</v>
          </cell>
        </row>
        <row r="16">
          <cell r="A16">
            <v>10</v>
          </cell>
          <cell r="B16" t="str">
            <v>PATRICK</v>
          </cell>
          <cell r="C16" t="str">
            <v>NKRUMAH</v>
          </cell>
          <cell r="M16">
            <v>999</v>
          </cell>
          <cell r="Q16">
            <v>999</v>
          </cell>
        </row>
        <row r="17">
          <cell r="A17">
            <v>11</v>
          </cell>
          <cell r="B17" t="str">
            <v>ROBINSON</v>
          </cell>
          <cell r="C17" t="str">
            <v>GIANLUC</v>
          </cell>
          <cell r="M17">
            <v>999</v>
          </cell>
          <cell r="Q17">
            <v>999</v>
          </cell>
        </row>
        <row r="18">
          <cell r="A18">
            <v>12</v>
          </cell>
          <cell r="M18">
            <v>999</v>
          </cell>
          <cell r="Q18">
            <v>999</v>
          </cell>
        </row>
        <row r="19">
          <cell r="A19">
            <v>13</v>
          </cell>
          <cell r="M19">
            <v>999</v>
          </cell>
          <cell r="Q19">
            <v>999</v>
          </cell>
        </row>
        <row r="20">
          <cell r="A20">
            <v>14</v>
          </cell>
          <cell r="M20">
            <v>999</v>
          </cell>
          <cell r="Q20">
            <v>999</v>
          </cell>
        </row>
        <row r="21">
          <cell r="A21">
            <v>15</v>
          </cell>
          <cell r="M21">
            <v>999</v>
          </cell>
          <cell r="Q21">
            <v>999</v>
          </cell>
        </row>
        <row r="22">
          <cell r="A22">
            <v>16</v>
          </cell>
          <cell r="B22" t="str">
            <v>BYE</v>
          </cell>
          <cell r="M22">
            <v>999</v>
          </cell>
          <cell r="Q22">
            <v>999</v>
          </cell>
        </row>
        <row r="23">
          <cell r="A23">
            <v>17</v>
          </cell>
          <cell r="M23">
            <v>999</v>
          </cell>
          <cell r="Q23">
            <v>999</v>
          </cell>
        </row>
        <row r="24">
          <cell r="A24">
            <v>18</v>
          </cell>
          <cell r="M24">
            <v>999</v>
          </cell>
          <cell r="Q24">
            <v>999</v>
          </cell>
        </row>
        <row r="25">
          <cell r="A25">
            <v>19</v>
          </cell>
          <cell r="M25">
            <v>999</v>
          </cell>
          <cell r="Q25">
            <v>999</v>
          </cell>
        </row>
        <row r="26">
          <cell r="A26">
            <v>20</v>
          </cell>
          <cell r="M26">
            <v>999</v>
          </cell>
          <cell r="Q26">
            <v>999</v>
          </cell>
        </row>
        <row r="27">
          <cell r="A27">
            <v>21</v>
          </cell>
          <cell r="M27">
            <v>999</v>
          </cell>
          <cell r="Q27">
            <v>999</v>
          </cell>
        </row>
        <row r="28">
          <cell r="A28">
            <v>22</v>
          </cell>
          <cell r="M28">
            <v>999</v>
          </cell>
          <cell r="Q28">
            <v>999</v>
          </cell>
        </row>
        <row r="29">
          <cell r="A29">
            <v>23</v>
          </cell>
          <cell r="M29">
            <v>999</v>
          </cell>
          <cell r="Q29">
            <v>999</v>
          </cell>
        </row>
        <row r="30">
          <cell r="A30">
            <v>24</v>
          </cell>
          <cell r="M30">
            <v>999</v>
          </cell>
          <cell r="Q30">
            <v>999</v>
          </cell>
        </row>
        <row r="31">
          <cell r="A31">
            <v>25</v>
          </cell>
          <cell r="M31">
            <v>999</v>
          </cell>
          <cell r="Q31">
            <v>999</v>
          </cell>
        </row>
        <row r="32">
          <cell r="A32">
            <v>26</v>
          </cell>
          <cell r="M32">
            <v>999</v>
          </cell>
          <cell r="Q32">
            <v>999</v>
          </cell>
        </row>
        <row r="33">
          <cell r="A33">
            <v>27</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13" refreshError="1"/>
      <sheetData sheetId="14" refreshError="1"/>
      <sheetData sheetId="15" refreshError="1"/>
      <sheetData sheetId="16">
        <row r="5">
          <cell r="R5">
            <v>2</v>
          </cell>
        </row>
        <row r="7">
          <cell r="A7">
            <v>1</v>
          </cell>
          <cell r="B7" t="str">
            <v>DAVIS</v>
          </cell>
          <cell r="C7" t="str">
            <v>EMMA</v>
          </cell>
          <cell r="M7">
            <v>1</v>
          </cell>
          <cell r="Q7">
            <v>999</v>
          </cell>
          <cell r="R7">
            <v>1</v>
          </cell>
        </row>
        <row r="8">
          <cell r="A8">
            <v>2</v>
          </cell>
          <cell r="B8" t="str">
            <v>KING</v>
          </cell>
          <cell r="C8" t="str">
            <v>ANYA</v>
          </cell>
          <cell r="M8">
            <v>2</v>
          </cell>
          <cell r="Q8">
            <v>999</v>
          </cell>
          <cell r="R8">
            <v>2</v>
          </cell>
        </row>
        <row r="9">
          <cell r="A9">
            <v>3</v>
          </cell>
          <cell r="B9" t="str">
            <v>ARJOON</v>
          </cell>
          <cell r="C9" t="str">
            <v>SHERISSE</v>
          </cell>
          <cell r="M9">
            <v>999</v>
          </cell>
          <cell r="Q9">
            <v>999</v>
          </cell>
        </row>
        <row r="10">
          <cell r="A10">
            <v>4</v>
          </cell>
          <cell r="B10" t="str">
            <v>COLLINS</v>
          </cell>
          <cell r="C10" t="str">
            <v>ADEAH</v>
          </cell>
          <cell r="M10">
            <v>999</v>
          </cell>
          <cell r="Q10">
            <v>999</v>
          </cell>
        </row>
        <row r="11">
          <cell r="A11">
            <v>5</v>
          </cell>
          <cell r="B11" t="str">
            <v>DES VIGNES</v>
          </cell>
          <cell r="C11" t="str">
            <v>DAYNELLE</v>
          </cell>
          <cell r="M11">
            <v>999</v>
          </cell>
          <cell r="Q11">
            <v>999</v>
          </cell>
        </row>
        <row r="12">
          <cell r="A12">
            <v>6</v>
          </cell>
          <cell r="B12" t="str">
            <v>NWOKOLO</v>
          </cell>
          <cell r="C12" t="str">
            <v>OSENYONYE</v>
          </cell>
          <cell r="M12">
            <v>999</v>
          </cell>
          <cell r="Q12">
            <v>999</v>
          </cell>
        </row>
        <row r="13">
          <cell r="A13">
            <v>7</v>
          </cell>
          <cell r="B13" t="str">
            <v>STEELE</v>
          </cell>
          <cell r="C13" t="str">
            <v>CELESTE</v>
          </cell>
          <cell r="M13">
            <v>999</v>
          </cell>
          <cell r="Q13">
            <v>999</v>
          </cell>
        </row>
        <row r="14">
          <cell r="A14">
            <v>8</v>
          </cell>
          <cell r="M14">
            <v>999</v>
          </cell>
          <cell r="Q14">
            <v>999</v>
          </cell>
        </row>
        <row r="15">
          <cell r="A15">
            <v>9</v>
          </cell>
          <cell r="M15">
            <v>999</v>
          </cell>
          <cell r="Q15">
            <v>999</v>
          </cell>
        </row>
        <row r="16">
          <cell r="A16">
            <v>10</v>
          </cell>
          <cell r="B16" t="str">
            <v>BYE</v>
          </cell>
          <cell r="M16">
            <v>999</v>
          </cell>
          <cell r="Q16">
            <v>999</v>
          </cell>
        </row>
        <row r="17">
          <cell r="A17">
            <v>11</v>
          </cell>
          <cell r="M17">
            <v>999</v>
          </cell>
          <cell r="Q17">
            <v>999</v>
          </cell>
        </row>
        <row r="18">
          <cell r="A18">
            <v>12</v>
          </cell>
          <cell r="M18">
            <v>999</v>
          </cell>
          <cell r="Q18">
            <v>999</v>
          </cell>
        </row>
        <row r="19">
          <cell r="A19">
            <v>13</v>
          </cell>
          <cell r="M19">
            <v>999</v>
          </cell>
          <cell r="Q19">
            <v>999</v>
          </cell>
        </row>
        <row r="20">
          <cell r="A20">
            <v>14</v>
          </cell>
          <cell r="M20">
            <v>999</v>
          </cell>
          <cell r="Q20">
            <v>999</v>
          </cell>
        </row>
        <row r="21">
          <cell r="A21">
            <v>15</v>
          </cell>
          <cell r="M21">
            <v>999</v>
          </cell>
          <cell r="Q21">
            <v>999</v>
          </cell>
        </row>
        <row r="22">
          <cell r="A22">
            <v>16</v>
          </cell>
          <cell r="M22">
            <v>999</v>
          </cell>
          <cell r="Q22">
            <v>999</v>
          </cell>
        </row>
        <row r="23">
          <cell r="A23">
            <v>17</v>
          </cell>
          <cell r="M23">
            <v>999</v>
          </cell>
          <cell r="Q23">
            <v>999</v>
          </cell>
        </row>
        <row r="24">
          <cell r="A24">
            <v>18</v>
          </cell>
          <cell r="M24">
            <v>999</v>
          </cell>
          <cell r="Q24">
            <v>999</v>
          </cell>
        </row>
        <row r="25">
          <cell r="A25">
            <v>19</v>
          </cell>
          <cell r="M25">
            <v>999</v>
          </cell>
          <cell r="Q25">
            <v>999</v>
          </cell>
        </row>
        <row r="26">
          <cell r="A26">
            <v>20</v>
          </cell>
          <cell r="M26">
            <v>999</v>
          </cell>
          <cell r="Q26">
            <v>999</v>
          </cell>
        </row>
        <row r="27">
          <cell r="A27">
            <v>21</v>
          </cell>
          <cell r="M27">
            <v>999</v>
          </cell>
          <cell r="Q27">
            <v>999</v>
          </cell>
        </row>
        <row r="28">
          <cell r="A28">
            <v>22</v>
          </cell>
          <cell r="M28">
            <v>999</v>
          </cell>
          <cell r="Q28">
            <v>999</v>
          </cell>
        </row>
        <row r="29">
          <cell r="A29">
            <v>23</v>
          </cell>
          <cell r="M29">
            <v>999</v>
          </cell>
          <cell r="Q29">
            <v>999</v>
          </cell>
        </row>
        <row r="30">
          <cell r="A30">
            <v>24</v>
          </cell>
          <cell r="M30">
            <v>999</v>
          </cell>
          <cell r="Q30">
            <v>999</v>
          </cell>
        </row>
        <row r="31">
          <cell r="A31">
            <v>25</v>
          </cell>
          <cell r="M31">
            <v>999</v>
          </cell>
          <cell r="Q31">
            <v>999</v>
          </cell>
        </row>
        <row r="32">
          <cell r="A32">
            <v>26</v>
          </cell>
          <cell r="M32">
            <v>999</v>
          </cell>
          <cell r="Q32">
            <v>999</v>
          </cell>
        </row>
        <row r="33">
          <cell r="A33">
            <v>27</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
          <cell r="V5">
            <v>4</v>
          </cell>
        </row>
        <row r="7">
          <cell r="A7" t="str">
            <v>Line</v>
          </cell>
          <cell r="B7" t="str">
            <v>Family name</v>
          </cell>
          <cell r="C7" t="str">
            <v>First name</v>
          </cell>
          <cell r="D7" t="str">
            <v>Nat.</v>
          </cell>
          <cell r="E7" t="str">
            <v>ITF 18
Rank</v>
          </cell>
          <cell r="F7" t="str">
            <v>Si Main
DA, SE, 16E, Q, LL</v>
          </cell>
          <cell r="G7" t="str">
            <v>Family name</v>
          </cell>
          <cell r="H7" t="str">
            <v>First name</v>
          </cell>
          <cell r="I7" t="str">
            <v>Nat.</v>
          </cell>
          <cell r="L7" t="str">
            <v>Status
No</v>
          </cell>
          <cell r="M7" t="str">
            <v>ITF 18
Rank</v>
          </cell>
          <cell r="N7" t="str">
            <v>Si Main
DA, SE, 16E, Q</v>
          </cell>
          <cell r="O7" t="str">
            <v>Seq
123</v>
          </cell>
          <cell r="P7" t="str">
            <v>Seq
abc</v>
          </cell>
          <cell r="Q7" t="str">
            <v>Acc
Pri-
ority</v>
          </cell>
          <cell r="R7" t="str">
            <v>Comb
Ranking</v>
          </cell>
          <cell r="S7" t="str">
            <v>Acc.
Tie-
Break</v>
          </cell>
          <cell r="T7" t="str">
            <v>Do Acc
status
DA,WC
A</v>
          </cell>
          <cell r="U7" t="str">
            <v>Display
Rank
ITF18</v>
          </cell>
          <cell r="V7" t="str">
            <v>Seed Pos</v>
          </cell>
        </row>
        <row r="8">
          <cell r="A8">
            <v>1</v>
          </cell>
          <cell r="B8" t="str">
            <v>HACKSHAW</v>
          </cell>
          <cell r="C8" t="str">
            <v>SCOTT</v>
          </cell>
          <cell r="G8" t="str">
            <v xml:space="preserve">HACKSHAW </v>
          </cell>
          <cell r="H8" t="str">
            <v>ROSS</v>
          </cell>
          <cell r="L8">
            <v>0</v>
          </cell>
          <cell r="O8">
            <v>0</v>
          </cell>
          <cell r="P8">
            <v>0</v>
          </cell>
          <cell r="Q8">
            <v>0</v>
          </cell>
          <cell r="R8">
            <v>0</v>
          </cell>
          <cell r="U8">
            <v>0</v>
          </cell>
          <cell r="V8">
            <v>1</v>
          </cell>
        </row>
        <row r="9">
          <cell r="A9">
            <v>2</v>
          </cell>
          <cell r="B9" t="str">
            <v>PATRICK</v>
          </cell>
          <cell r="C9" t="str">
            <v>NKRUMAH</v>
          </cell>
          <cell r="G9" t="str">
            <v>MOONASAR</v>
          </cell>
          <cell r="H9" t="str">
            <v>KESHAN</v>
          </cell>
          <cell r="L9">
            <v>0</v>
          </cell>
          <cell r="O9">
            <v>0</v>
          </cell>
          <cell r="P9">
            <v>0</v>
          </cell>
          <cell r="Q9">
            <v>0</v>
          </cell>
          <cell r="R9">
            <v>0</v>
          </cell>
          <cell r="U9">
            <v>0</v>
          </cell>
          <cell r="V9">
            <v>2</v>
          </cell>
        </row>
        <row r="10">
          <cell r="A10">
            <v>3</v>
          </cell>
          <cell r="B10" t="str">
            <v>ARNOLD</v>
          </cell>
          <cell r="C10" t="str">
            <v>JOSHUA</v>
          </cell>
          <cell r="G10" t="str">
            <v>JAMES</v>
          </cell>
          <cell r="H10" t="str">
            <v>KOBE</v>
          </cell>
          <cell r="L10">
            <v>0</v>
          </cell>
          <cell r="O10">
            <v>0</v>
          </cell>
          <cell r="P10">
            <v>0</v>
          </cell>
          <cell r="Q10">
            <v>0</v>
          </cell>
          <cell r="R10">
            <v>0</v>
          </cell>
          <cell r="U10">
            <v>0</v>
          </cell>
          <cell r="V10">
            <v>3</v>
          </cell>
        </row>
        <row r="11">
          <cell r="A11">
            <v>4</v>
          </cell>
          <cell r="B11" t="str">
            <v>GREGOIRE</v>
          </cell>
          <cell r="C11" t="str">
            <v>BRANDON</v>
          </cell>
          <cell r="G11" t="str">
            <v>TOM</v>
          </cell>
          <cell r="H11" t="str">
            <v>BRANDON</v>
          </cell>
          <cell r="L11">
            <v>0</v>
          </cell>
          <cell r="O11">
            <v>0</v>
          </cell>
          <cell r="P11">
            <v>0</v>
          </cell>
          <cell r="Q11">
            <v>0</v>
          </cell>
          <cell r="R11">
            <v>0</v>
          </cell>
          <cell r="U11">
            <v>0</v>
          </cell>
          <cell r="V11">
            <v>4</v>
          </cell>
        </row>
        <row r="12">
          <cell r="A12">
            <v>5</v>
          </cell>
          <cell r="B12" t="str">
            <v>ALEXIS</v>
          </cell>
          <cell r="C12" t="str">
            <v>JAYDON</v>
          </cell>
          <cell r="G12" t="str">
            <v>RAMKISOON</v>
          </cell>
          <cell r="H12" t="str">
            <v>ADAM</v>
          </cell>
          <cell r="L12">
            <v>0</v>
          </cell>
          <cell r="O12">
            <v>0</v>
          </cell>
          <cell r="P12">
            <v>0</v>
          </cell>
          <cell r="Q12">
            <v>0</v>
          </cell>
          <cell r="R12">
            <v>0</v>
          </cell>
          <cell r="U12">
            <v>0</v>
          </cell>
        </row>
        <row r="13">
          <cell r="A13">
            <v>6</v>
          </cell>
          <cell r="B13" t="str">
            <v>DE FREITAS</v>
          </cell>
          <cell r="C13" t="str">
            <v>ADAM</v>
          </cell>
          <cell r="G13" t="str">
            <v>ESCALANTE</v>
          </cell>
          <cell r="H13" t="str">
            <v>ADAM</v>
          </cell>
          <cell r="L13">
            <v>0</v>
          </cell>
          <cell r="O13">
            <v>0</v>
          </cell>
          <cell r="P13">
            <v>0</v>
          </cell>
          <cell r="Q13">
            <v>0</v>
          </cell>
          <cell r="R13">
            <v>0</v>
          </cell>
          <cell r="U13">
            <v>0</v>
          </cell>
        </row>
        <row r="14">
          <cell r="A14">
            <v>7</v>
          </cell>
          <cell r="B14" t="str">
            <v>JEARY</v>
          </cell>
          <cell r="C14" t="str">
            <v>ETHAN</v>
          </cell>
          <cell r="G14" t="str">
            <v>LAQUIS</v>
          </cell>
          <cell r="H14" t="str">
            <v>EDWARD</v>
          </cell>
          <cell r="L14">
            <v>0</v>
          </cell>
          <cell r="O14">
            <v>0</v>
          </cell>
          <cell r="P14">
            <v>0</v>
          </cell>
          <cell r="Q14">
            <v>0</v>
          </cell>
          <cell r="R14">
            <v>0</v>
          </cell>
          <cell r="U14">
            <v>0</v>
          </cell>
        </row>
        <row r="15">
          <cell r="A15">
            <v>8</v>
          </cell>
          <cell r="B15" t="str">
            <v>DAVIS</v>
          </cell>
          <cell r="C15" t="str">
            <v>THIMOTY</v>
          </cell>
          <cell r="G15" t="str">
            <v>VON WALDAU</v>
          </cell>
          <cell r="H15" t="str">
            <v>FLYNN</v>
          </cell>
          <cell r="L15">
            <v>0</v>
          </cell>
          <cell r="O15">
            <v>0</v>
          </cell>
          <cell r="P15">
            <v>0</v>
          </cell>
          <cell r="Q15">
            <v>0</v>
          </cell>
          <cell r="R15">
            <v>0</v>
          </cell>
          <cell r="U15">
            <v>0</v>
          </cell>
        </row>
        <row r="16">
          <cell r="A16">
            <v>9</v>
          </cell>
          <cell r="B16" t="str">
            <v>GREIG</v>
          </cell>
          <cell r="C16" t="str">
            <v>JUALON</v>
          </cell>
          <cell r="G16" t="str">
            <v>TRIM</v>
          </cell>
          <cell r="H16" t="str">
            <v>KYREL</v>
          </cell>
          <cell r="L16">
            <v>0</v>
          </cell>
          <cell r="O16">
            <v>0</v>
          </cell>
          <cell r="P16">
            <v>0</v>
          </cell>
          <cell r="Q16">
            <v>0</v>
          </cell>
          <cell r="R16">
            <v>0</v>
          </cell>
          <cell r="U16">
            <v>0</v>
          </cell>
        </row>
        <row r="17">
          <cell r="A17">
            <v>10</v>
          </cell>
          <cell r="B17" t="str">
            <v>LEE YOUNG</v>
          </cell>
          <cell r="C17" t="str">
            <v>KYLE</v>
          </cell>
          <cell r="G17" t="str">
            <v>WILKINSON</v>
          </cell>
          <cell r="H17" t="str">
            <v>RAHSAAN</v>
          </cell>
          <cell r="L17">
            <v>0</v>
          </cell>
          <cell r="O17">
            <v>0</v>
          </cell>
          <cell r="P17">
            <v>0</v>
          </cell>
          <cell r="Q17">
            <v>0</v>
          </cell>
          <cell r="R17">
            <v>0</v>
          </cell>
          <cell r="U17">
            <v>0</v>
          </cell>
        </row>
        <row r="18">
          <cell r="A18">
            <v>11</v>
          </cell>
          <cell r="B18" t="str">
            <v>GREIG</v>
          </cell>
          <cell r="C18" t="str">
            <v>JUANALDO</v>
          </cell>
          <cell r="G18" t="str">
            <v>JOEFIELD</v>
          </cell>
          <cell r="H18" t="str">
            <v>ZAREK</v>
          </cell>
          <cell r="L18">
            <v>0</v>
          </cell>
          <cell r="O18">
            <v>0</v>
          </cell>
          <cell r="P18">
            <v>0</v>
          </cell>
          <cell r="Q18">
            <v>0</v>
          </cell>
          <cell r="R18">
            <v>0</v>
          </cell>
          <cell r="U18">
            <v>0</v>
          </cell>
        </row>
        <row r="19">
          <cell r="A19">
            <v>12</v>
          </cell>
          <cell r="B19" t="str">
            <v>BACHEW</v>
          </cell>
          <cell r="C19" t="str">
            <v>CALEB</v>
          </cell>
          <cell r="G19" t="str">
            <v>FRECTION</v>
          </cell>
          <cell r="H19" t="str">
            <v>ADRIAN</v>
          </cell>
          <cell r="L19">
            <v>0</v>
          </cell>
          <cell r="O19">
            <v>0</v>
          </cell>
          <cell r="P19">
            <v>0</v>
          </cell>
          <cell r="Q19">
            <v>0</v>
          </cell>
          <cell r="R19">
            <v>0</v>
          </cell>
          <cell r="U19">
            <v>0</v>
          </cell>
        </row>
        <row r="20">
          <cell r="A20">
            <v>13</v>
          </cell>
          <cell r="B20" t="str">
            <v>LESSEY</v>
          </cell>
          <cell r="C20" t="str">
            <v>MARK</v>
          </cell>
          <cell r="G20" t="str">
            <v>OLIVIER</v>
          </cell>
          <cell r="H20" t="str">
            <v>DERREL</v>
          </cell>
          <cell r="L20">
            <v>0</v>
          </cell>
          <cell r="O20">
            <v>0</v>
          </cell>
          <cell r="P20">
            <v>0</v>
          </cell>
          <cell r="Q20">
            <v>0</v>
          </cell>
          <cell r="R20">
            <v>0</v>
          </cell>
          <cell r="U20">
            <v>0</v>
          </cell>
        </row>
        <row r="21">
          <cell r="A21">
            <v>14</v>
          </cell>
          <cell r="B21" t="str">
            <v>ALEONG</v>
          </cell>
          <cell r="C21" t="str">
            <v>JOSEPH</v>
          </cell>
          <cell r="G21" t="str">
            <v>MUKERJI</v>
          </cell>
          <cell r="H21" t="str">
            <v>JORDAN</v>
          </cell>
          <cell r="L21">
            <v>0</v>
          </cell>
          <cell r="O21">
            <v>0</v>
          </cell>
          <cell r="P21">
            <v>0</v>
          </cell>
          <cell r="Q21">
            <v>0</v>
          </cell>
          <cell r="R21">
            <v>0</v>
          </cell>
          <cell r="U21">
            <v>0</v>
          </cell>
        </row>
        <row r="22">
          <cell r="A22">
            <v>15</v>
          </cell>
          <cell r="L22">
            <v>0</v>
          </cell>
          <cell r="O22">
            <v>0</v>
          </cell>
          <cell r="P22">
            <v>0</v>
          </cell>
          <cell r="Q22">
            <v>0</v>
          </cell>
          <cell r="R22">
            <v>0</v>
          </cell>
          <cell r="U22">
            <v>0</v>
          </cell>
        </row>
        <row r="23">
          <cell r="A23">
            <v>16</v>
          </cell>
          <cell r="B23" t="str">
            <v>BYE</v>
          </cell>
          <cell r="G23" t="str">
            <v>BYE</v>
          </cell>
          <cell r="L23">
            <v>0</v>
          </cell>
          <cell r="O23">
            <v>0</v>
          </cell>
          <cell r="P23">
            <v>0</v>
          </cell>
          <cell r="Q23">
            <v>0</v>
          </cell>
          <cell r="R23">
            <v>0</v>
          </cell>
          <cell r="U23">
            <v>0</v>
          </cell>
        </row>
      </sheetData>
      <sheetData sheetId="31"/>
      <sheetData sheetId="32" refreshError="1"/>
      <sheetData sheetId="33">
        <row r="5">
          <cell r="V5">
            <v>2</v>
          </cell>
        </row>
        <row r="7">
          <cell r="A7" t="str">
            <v>Line</v>
          </cell>
          <cell r="B7" t="str">
            <v>Family name</v>
          </cell>
          <cell r="C7" t="str">
            <v>First name</v>
          </cell>
          <cell r="D7" t="str">
            <v>Nat.</v>
          </cell>
          <cell r="E7" t="str">
            <v>ITF 18
Rank</v>
          </cell>
          <cell r="F7" t="str">
            <v>Si Main
DA, SE, 16E, Q, LL</v>
          </cell>
          <cell r="G7" t="str">
            <v>Family name</v>
          </cell>
          <cell r="H7" t="str">
            <v>First name</v>
          </cell>
          <cell r="I7" t="str">
            <v>Nat.</v>
          </cell>
          <cell r="L7" t="str">
            <v>Status
No</v>
          </cell>
          <cell r="M7" t="str">
            <v>ITF 18
Rank</v>
          </cell>
          <cell r="N7" t="str">
            <v>Si Main
DA, SE, 16E, Q, LL</v>
          </cell>
          <cell r="O7" t="str">
            <v>Seq
123</v>
          </cell>
          <cell r="P7" t="str">
            <v>Seq
abc</v>
          </cell>
          <cell r="Q7" t="str">
            <v>Acc
Pri-
ority</v>
          </cell>
          <cell r="R7" t="str">
            <v>Comb
Ranking</v>
          </cell>
          <cell r="S7" t="str">
            <v>Acc.
Tie-
Break</v>
          </cell>
          <cell r="T7" t="str">
            <v>Do Acc
status
DA,WC
A</v>
          </cell>
          <cell r="U7" t="str">
            <v>Display
Rank
ITF18</v>
          </cell>
          <cell r="V7" t="str">
            <v>Seed Pos</v>
          </cell>
        </row>
        <row r="8">
          <cell r="A8">
            <v>1</v>
          </cell>
          <cell r="B8" t="str">
            <v>KING</v>
          </cell>
          <cell r="C8" t="str">
            <v>ANYA</v>
          </cell>
          <cell r="G8" t="str">
            <v>NWOKOLO</v>
          </cell>
          <cell r="H8" t="str">
            <v>OSENYONYE</v>
          </cell>
          <cell r="L8">
            <v>0</v>
          </cell>
          <cell r="O8">
            <v>0</v>
          </cell>
          <cell r="P8">
            <v>0</v>
          </cell>
          <cell r="Q8">
            <v>0</v>
          </cell>
          <cell r="R8">
            <v>0</v>
          </cell>
          <cell r="U8">
            <v>0</v>
          </cell>
          <cell r="V8">
            <v>1</v>
          </cell>
        </row>
        <row r="9">
          <cell r="A9">
            <v>2</v>
          </cell>
          <cell r="B9" t="str">
            <v>DAVIS</v>
          </cell>
          <cell r="C9" t="str">
            <v>EMMA</v>
          </cell>
          <cell r="G9" t="str">
            <v>KOYLASS</v>
          </cell>
          <cell r="H9" t="str">
            <v>VICTORIA</v>
          </cell>
          <cell r="L9">
            <v>0</v>
          </cell>
          <cell r="O9">
            <v>0</v>
          </cell>
          <cell r="P9">
            <v>0</v>
          </cell>
          <cell r="Q9">
            <v>0</v>
          </cell>
          <cell r="R9">
            <v>0</v>
          </cell>
          <cell r="U9">
            <v>0</v>
          </cell>
          <cell r="V9">
            <v>2</v>
          </cell>
        </row>
        <row r="10">
          <cell r="A10">
            <v>3</v>
          </cell>
          <cell r="B10" t="str">
            <v>SABGA</v>
          </cell>
          <cell r="C10" t="str">
            <v>KIMBERLY</v>
          </cell>
          <cell r="G10" t="str">
            <v>SIRJU</v>
          </cell>
          <cell r="H10" t="str">
            <v>STEPHANIE</v>
          </cell>
          <cell r="L10">
            <v>0</v>
          </cell>
          <cell r="O10">
            <v>0</v>
          </cell>
          <cell r="P10">
            <v>0</v>
          </cell>
          <cell r="Q10">
            <v>0</v>
          </cell>
          <cell r="R10">
            <v>0</v>
          </cell>
          <cell r="U10">
            <v>0</v>
          </cell>
        </row>
        <row r="11">
          <cell r="A11">
            <v>4</v>
          </cell>
          <cell r="B11" t="str">
            <v>SABGA</v>
          </cell>
          <cell r="C11" t="str">
            <v>VIVAN</v>
          </cell>
          <cell r="G11" t="str">
            <v>WHITTIER</v>
          </cell>
          <cell r="H11" t="str">
            <v>AURA</v>
          </cell>
          <cell r="L11">
            <v>0</v>
          </cell>
          <cell r="O11">
            <v>0</v>
          </cell>
          <cell r="P11">
            <v>0</v>
          </cell>
          <cell r="Q11">
            <v>0</v>
          </cell>
          <cell r="R11">
            <v>0</v>
          </cell>
          <cell r="U11">
            <v>0</v>
          </cell>
        </row>
        <row r="12">
          <cell r="A12">
            <v>5</v>
          </cell>
          <cell r="B12" t="str">
            <v>HOULLIER</v>
          </cell>
          <cell r="C12" t="str">
            <v>RHYSE</v>
          </cell>
          <cell r="G12" t="str">
            <v>SEALY</v>
          </cell>
          <cell r="H12" t="str">
            <v>JANAY</v>
          </cell>
          <cell r="L12">
            <v>0</v>
          </cell>
          <cell r="O12">
            <v>0</v>
          </cell>
          <cell r="P12">
            <v>0</v>
          </cell>
          <cell r="Q12">
            <v>0</v>
          </cell>
          <cell r="R12">
            <v>0</v>
          </cell>
          <cell r="U12">
            <v>0</v>
          </cell>
        </row>
        <row r="13">
          <cell r="A13">
            <v>6</v>
          </cell>
          <cell r="B13" t="str">
            <v>JONES</v>
          </cell>
          <cell r="C13" t="str">
            <v>ABIGAIL</v>
          </cell>
          <cell r="G13" t="str">
            <v>TOM YEW</v>
          </cell>
          <cell r="H13" t="str">
            <v>JADE</v>
          </cell>
          <cell r="L13">
            <v>0</v>
          </cell>
          <cell r="O13">
            <v>0</v>
          </cell>
          <cell r="P13">
            <v>0</v>
          </cell>
          <cell r="Q13">
            <v>0</v>
          </cell>
          <cell r="R13">
            <v>0</v>
          </cell>
          <cell r="U13">
            <v>0</v>
          </cell>
        </row>
        <row r="14">
          <cell r="A14">
            <v>7</v>
          </cell>
          <cell r="B14" t="str">
            <v>DES VIGNES</v>
          </cell>
          <cell r="C14" t="str">
            <v>DAYNELLE</v>
          </cell>
          <cell r="G14" t="str">
            <v>STEELE</v>
          </cell>
          <cell r="H14" t="str">
            <v>CELESTE</v>
          </cell>
          <cell r="L14">
            <v>0</v>
          </cell>
          <cell r="O14">
            <v>0</v>
          </cell>
          <cell r="P14">
            <v>0</v>
          </cell>
          <cell r="Q14">
            <v>0</v>
          </cell>
          <cell r="R14">
            <v>0</v>
          </cell>
          <cell r="U14">
            <v>0</v>
          </cell>
        </row>
        <row r="15">
          <cell r="A15">
            <v>8</v>
          </cell>
          <cell r="B15" t="str">
            <v>GEORGE</v>
          </cell>
          <cell r="C15" t="str">
            <v>SHANEIL</v>
          </cell>
          <cell r="G15" t="str">
            <v>ROBERT</v>
          </cell>
          <cell r="H15" t="str">
            <v>KADIY'A</v>
          </cell>
          <cell r="L15">
            <v>0</v>
          </cell>
          <cell r="O15">
            <v>0</v>
          </cell>
          <cell r="P15">
            <v>0</v>
          </cell>
          <cell r="Q15">
            <v>0</v>
          </cell>
          <cell r="R15">
            <v>0</v>
          </cell>
          <cell r="U15">
            <v>0</v>
          </cell>
        </row>
        <row r="16">
          <cell r="A16">
            <v>9</v>
          </cell>
          <cell r="L16">
            <v>0</v>
          </cell>
          <cell r="O16">
            <v>0</v>
          </cell>
          <cell r="P16">
            <v>0</v>
          </cell>
          <cell r="Q16">
            <v>0</v>
          </cell>
          <cell r="R16">
            <v>0</v>
          </cell>
          <cell r="U16">
            <v>0</v>
          </cell>
        </row>
        <row r="17">
          <cell r="A17">
            <v>10</v>
          </cell>
          <cell r="L17">
            <v>0</v>
          </cell>
          <cell r="O17">
            <v>0</v>
          </cell>
          <cell r="P17">
            <v>0</v>
          </cell>
          <cell r="Q17">
            <v>0</v>
          </cell>
          <cell r="R17">
            <v>0</v>
          </cell>
          <cell r="U17">
            <v>0</v>
          </cell>
        </row>
        <row r="18">
          <cell r="A18">
            <v>11</v>
          </cell>
          <cell r="L18">
            <v>0</v>
          </cell>
          <cell r="O18">
            <v>0</v>
          </cell>
          <cell r="P18">
            <v>0</v>
          </cell>
          <cell r="Q18">
            <v>0</v>
          </cell>
          <cell r="R18">
            <v>0</v>
          </cell>
          <cell r="U18">
            <v>0</v>
          </cell>
        </row>
        <row r="19">
          <cell r="A19">
            <v>12</v>
          </cell>
          <cell r="L19">
            <v>0</v>
          </cell>
          <cell r="O19">
            <v>0</v>
          </cell>
          <cell r="P19">
            <v>0</v>
          </cell>
          <cell r="Q19">
            <v>0</v>
          </cell>
          <cell r="R19">
            <v>0</v>
          </cell>
          <cell r="U19">
            <v>0</v>
          </cell>
        </row>
        <row r="20">
          <cell r="A20">
            <v>13</v>
          </cell>
          <cell r="L20">
            <v>0</v>
          </cell>
          <cell r="O20">
            <v>0</v>
          </cell>
          <cell r="P20">
            <v>0</v>
          </cell>
          <cell r="Q20">
            <v>0</v>
          </cell>
          <cell r="R20">
            <v>0</v>
          </cell>
          <cell r="U20">
            <v>0</v>
          </cell>
        </row>
        <row r="21">
          <cell r="A21">
            <v>14</v>
          </cell>
          <cell r="L21">
            <v>0</v>
          </cell>
          <cell r="O21">
            <v>0</v>
          </cell>
          <cell r="P21">
            <v>0</v>
          </cell>
          <cell r="Q21">
            <v>0</v>
          </cell>
          <cell r="R21">
            <v>0</v>
          </cell>
          <cell r="U21">
            <v>0</v>
          </cell>
        </row>
        <row r="22">
          <cell r="A22">
            <v>15</v>
          </cell>
          <cell r="L22">
            <v>0</v>
          </cell>
          <cell r="O22">
            <v>0</v>
          </cell>
          <cell r="P22">
            <v>0</v>
          </cell>
          <cell r="Q22">
            <v>0</v>
          </cell>
          <cell r="R22">
            <v>0</v>
          </cell>
          <cell r="U22">
            <v>0</v>
          </cell>
        </row>
        <row r="23">
          <cell r="A23">
            <v>16</v>
          </cell>
          <cell r="L23">
            <v>0</v>
          </cell>
          <cell r="O23">
            <v>0</v>
          </cell>
          <cell r="P23">
            <v>0</v>
          </cell>
          <cell r="Q23">
            <v>0</v>
          </cell>
          <cell r="R23">
            <v>0</v>
          </cell>
          <cell r="U23">
            <v>0</v>
          </cell>
        </row>
      </sheetData>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sheetName val="Week SetUp"/>
      <sheetName val="SetUp Officials"/>
      <sheetName val="CHECKLIST"/>
      <sheetName val="Cover page"/>
      <sheetName val="TournDir Report"/>
      <sheetName val="Referee's Report"/>
      <sheetName val="Plr Notice"/>
      <sheetName val="Boys Plr List"/>
      <sheetName val="Girls Plr List"/>
      <sheetName val="Boys Do Sign-in sheet"/>
      <sheetName val="Girls' Do Sign-in sheet "/>
      <sheetName val="Boys Do Main Draw Prep"/>
      <sheetName val="Boys Do Main 16"/>
      <sheetName val="Boys Do Main 24&amp;32"/>
      <sheetName val="Boys Do Main 48&amp;64"/>
      <sheetName val="Girls Do Main Draw Prep"/>
      <sheetName val="Girls Do Main 16"/>
      <sheetName val="Girls Do Main 24&amp;32"/>
      <sheetName val="Girls Do Main 48&amp;64"/>
      <sheetName val="Plr List for OofP"/>
      <sheetName val="OofP 4 cts"/>
      <sheetName val="OofP 8 cts"/>
      <sheetName val="OofP list"/>
      <sheetName val="RofP list "/>
      <sheetName val="Practice Cts (6)"/>
      <sheetName val="Practice Cts"/>
      <sheetName val="CV's DR"/>
      <sheetName val="Offence Report"/>
      <sheetName val="Country Codes"/>
      <sheetName val="ScCard Set3&amp;Front"/>
      <sheetName val="ScCard Set 1&amp;2"/>
      <sheetName val="ScCard Code etc."/>
      <sheetName val="Officials (10 days)"/>
    </sheetNames>
    <sheetDataSet>
      <sheetData sheetId="0"/>
      <sheetData sheetId="1">
        <row r="10">
          <cell r="A10" t="str">
            <v>17th - 22nd December 2016</v>
          </cell>
          <cell r="E10" t="str">
            <v>Lamech Kevin Clarke</v>
          </cell>
        </row>
      </sheetData>
      <sheetData sheetId="2">
        <row r="21">
          <cell r="P21" t="str">
            <v>Umpire</v>
          </cell>
        </row>
        <row r="22">
          <cell r="P22" t="str">
            <v xml:space="preserve"> </v>
          </cell>
        </row>
        <row r="23">
          <cell r="P23" t="str">
            <v xml:space="preserve"> </v>
          </cell>
        </row>
        <row r="24">
          <cell r="P24" t="str">
            <v xml:space="preserve"> </v>
          </cell>
        </row>
        <row r="25">
          <cell r="P25" t="str">
            <v xml:space="preserve"> </v>
          </cell>
        </row>
        <row r="26">
          <cell r="P26" t="str">
            <v xml:space="preserve"> </v>
          </cell>
        </row>
        <row r="27">
          <cell r="P27" t="str">
            <v xml:space="preserve"> </v>
          </cell>
        </row>
        <row r="28">
          <cell r="P28" t="str">
            <v xml:space="preserve"> </v>
          </cell>
        </row>
        <row r="29">
          <cell r="P29" t="str">
            <v xml:space="preserve"> </v>
          </cell>
        </row>
        <row r="30">
          <cell r="P30" t="str">
            <v>None</v>
          </cell>
        </row>
      </sheetData>
      <sheetData sheetId="3"/>
      <sheetData sheetId="4"/>
      <sheetData sheetId="5"/>
      <sheetData sheetId="6"/>
      <sheetData sheetId="7"/>
      <sheetData sheetId="8"/>
      <sheetData sheetId="9"/>
      <sheetData sheetId="10"/>
      <sheetData sheetId="11"/>
      <sheetData sheetId="12">
        <row r="5">
          <cell r="V5">
            <v>4</v>
          </cell>
        </row>
        <row r="7">
          <cell r="A7" t="str">
            <v>Line</v>
          </cell>
          <cell r="B7" t="str">
            <v>Family name</v>
          </cell>
          <cell r="C7" t="str">
            <v>First name</v>
          </cell>
          <cell r="D7" t="str">
            <v>Nat.</v>
          </cell>
          <cell r="E7" t="str">
            <v>ITF 18
Rank</v>
          </cell>
          <cell r="F7" t="str">
            <v>Si Main
DA, SE, 16E, Q, LL</v>
          </cell>
          <cell r="G7" t="str">
            <v>Family name</v>
          </cell>
          <cell r="H7" t="str">
            <v>First name</v>
          </cell>
          <cell r="I7" t="str">
            <v>Nat.</v>
          </cell>
          <cell r="L7" t="str">
            <v>Status
No</v>
          </cell>
          <cell r="M7" t="str">
            <v>ITF 18
Rank</v>
          </cell>
          <cell r="N7" t="str">
            <v>Si Main
DA, SE, 16E, Q</v>
          </cell>
          <cell r="O7" t="str">
            <v>Seq
123</v>
          </cell>
          <cell r="P7" t="str">
            <v>Seq
abc</v>
          </cell>
          <cell r="Q7" t="str">
            <v>Acc
Pri-
ority</v>
          </cell>
          <cell r="R7" t="str">
            <v>Comb
Ranking</v>
          </cell>
          <cell r="S7" t="str">
            <v>Acc.
Tie-
Break</v>
          </cell>
          <cell r="T7" t="str">
            <v>Do Acc
status
DA,WC
A</v>
          </cell>
          <cell r="U7" t="str">
            <v>Display
Rank
ITF18</v>
          </cell>
          <cell r="V7" t="str">
            <v>Seed Pos</v>
          </cell>
        </row>
        <row r="8">
          <cell r="A8">
            <v>1</v>
          </cell>
          <cell r="B8" t="str">
            <v>PATRICK</v>
          </cell>
          <cell r="C8" t="str">
            <v>NKRUMAH</v>
          </cell>
          <cell r="G8" t="str">
            <v>KING</v>
          </cell>
          <cell r="H8" t="str">
            <v>ANYA</v>
          </cell>
          <cell r="L8">
            <v>0</v>
          </cell>
          <cell r="O8">
            <v>0</v>
          </cell>
          <cell r="P8">
            <v>0</v>
          </cell>
          <cell r="Q8">
            <v>0</v>
          </cell>
          <cell r="R8">
            <v>0</v>
          </cell>
          <cell r="U8">
            <v>0</v>
          </cell>
          <cell r="V8">
            <v>1</v>
          </cell>
        </row>
        <row r="9">
          <cell r="A9">
            <v>2</v>
          </cell>
          <cell r="B9" t="str">
            <v>DAVIS</v>
          </cell>
          <cell r="C9" t="str">
            <v>TIMOTHY</v>
          </cell>
          <cell r="G9" t="str">
            <v>DAVIS</v>
          </cell>
          <cell r="H9" t="str">
            <v>EMMA</v>
          </cell>
          <cell r="L9">
            <v>0</v>
          </cell>
          <cell r="O9">
            <v>0</v>
          </cell>
          <cell r="P9">
            <v>0</v>
          </cell>
          <cell r="Q9">
            <v>0</v>
          </cell>
          <cell r="R9">
            <v>0</v>
          </cell>
          <cell r="U9">
            <v>0</v>
          </cell>
          <cell r="V9">
            <v>2</v>
          </cell>
        </row>
        <row r="10">
          <cell r="A10">
            <v>3</v>
          </cell>
          <cell r="B10" t="str">
            <v>MOONASAR</v>
          </cell>
          <cell r="C10" t="str">
            <v>KESHAN</v>
          </cell>
          <cell r="G10" t="str">
            <v>LEE ASSANG</v>
          </cell>
          <cell r="H10" t="str">
            <v>YIN</v>
          </cell>
          <cell r="L10">
            <v>0</v>
          </cell>
          <cell r="O10">
            <v>0</v>
          </cell>
          <cell r="P10">
            <v>0</v>
          </cell>
          <cell r="Q10">
            <v>0</v>
          </cell>
          <cell r="R10">
            <v>0</v>
          </cell>
          <cell r="U10">
            <v>0</v>
          </cell>
          <cell r="V10">
            <v>3</v>
          </cell>
        </row>
        <row r="11">
          <cell r="A11">
            <v>4</v>
          </cell>
          <cell r="B11" t="str">
            <v>JAMES</v>
          </cell>
          <cell r="C11" t="str">
            <v>KOBE</v>
          </cell>
          <cell r="G11" t="str">
            <v>DES VIGNES</v>
          </cell>
          <cell r="H11" t="str">
            <v>DAYNELLE</v>
          </cell>
          <cell r="L11">
            <v>0</v>
          </cell>
          <cell r="O11">
            <v>0</v>
          </cell>
          <cell r="P11">
            <v>0</v>
          </cell>
          <cell r="Q11">
            <v>0</v>
          </cell>
          <cell r="R11">
            <v>0</v>
          </cell>
          <cell r="U11">
            <v>0</v>
          </cell>
          <cell r="V11">
            <v>4</v>
          </cell>
        </row>
        <row r="12">
          <cell r="A12">
            <v>5</v>
          </cell>
          <cell r="B12" t="str">
            <v>ESCALANTE</v>
          </cell>
          <cell r="C12" t="str">
            <v>ADAM</v>
          </cell>
          <cell r="G12" t="str">
            <v>TOM YEW</v>
          </cell>
          <cell r="H12" t="str">
            <v>JADE</v>
          </cell>
          <cell r="L12">
            <v>0</v>
          </cell>
          <cell r="O12">
            <v>0</v>
          </cell>
          <cell r="P12">
            <v>0</v>
          </cell>
          <cell r="Q12">
            <v>0</v>
          </cell>
          <cell r="R12">
            <v>0</v>
          </cell>
          <cell r="U12">
            <v>0</v>
          </cell>
        </row>
        <row r="13">
          <cell r="A13">
            <v>6</v>
          </cell>
          <cell r="B13" t="str">
            <v>SCOTT</v>
          </cell>
          <cell r="C13" t="str">
            <v>ADAM</v>
          </cell>
          <cell r="G13" t="str">
            <v>SABGA</v>
          </cell>
          <cell r="H13" t="str">
            <v>VIVAN</v>
          </cell>
          <cell r="L13">
            <v>0</v>
          </cell>
          <cell r="O13">
            <v>0</v>
          </cell>
          <cell r="P13">
            <v>0</v>
          </cell>
          <cell r="Q13">
            <v>0</v>
          </cell>
          <cell r="R13">
            <v>0</v>
          </cell>
          <cell r="U13">
            <v>0</v>
          </cell>
        </row>
        <row r="14">
          <cell r="A14">
            <v>7</v>
          </cell>
          <cell r="B14" t="str">
            <v>OLIVIER</v>
          </cell>
          <cell r="C14" t="str">
            <v>DERREL</v>
          </cell>
          <cell r="G14" t="str">
            <v>SEALY</v>
          </cell>
          <cell r="H14" t="str">
            <v>JANAY</v>
          </cell>
          <cell r="L14">
            <v>0</v>
          </cell>
          <cell r="O14">
            <v>0</v>
          </cell>
          <cell r="P14">
            <v>0</v>
          </cell>
          <cell r="Q14">
            <v>0</v>
          </cell>
          <cell r="R14">
            <v>0</v>
          </cell>
          <cell r="U14">
            <v>0</v>
          </cell>
        </row>
        <row r="15">
          <cell r="A15">
            <v>8</v>
          </cell>
          <cell r="B15" t="str">
            <v>NWOKOLO</v>
          </cell>
          <cell r="C15" t="str">
            <v>EBOLUM</v>
          </cell>
          <cell r="G15" t="str">
            <v>NWOKOLO</v>
          </cell>
          <cell r="H15" t="str">
            <v>OSENYONYE</v>
          </cell>
          <cell r="L15">
            <v>0</v>
          </cell>
          <cell r="O15">
            <v>0</v>
          </cell>
          <cell r="P15">
            <v>0</v>
          </cell>
          <cell r="Q15">
            <v>0</v>
          </cell>
          <cell r="R15">
            <v>0</v>
          </cell>
          <cell r="U15">
            <v>0</v>
          </cell>
        </row>
        <row r="16">
          <cell r="A16">
            <v>9</v>
          </cell>
          <cell r="B16" t="str">
            <v>LAQUIS</v>
          </cell>
          <cell r="C16" t="str">
            <v>EDWARD</v>
          </cell>
          <cell r="G16" t="str">
            <v>KOYLASS</v>
          </cell>
          <cell r="H16" t="str">
            <v>VICTORIA</v>
          </cell>
          <cell r="L16">
            <v>0</v>
          </cell>
          <cell r="O16">
            <v>0</v>
          </cell>
          <cell r="P16">
            <v>0</v>
          </cell>
          <cell r="Q16">
            <v>0</v>
          </cell>
          <cell r="R16">
            <v>0</v>
          </cell>
          <cell r="U16">
            <v>0</v>
          </cell>
        </row>
        <row r="17">
          <cell r="A17">
            <v>10</v>
          </cell>
          <cell r="B17" t="str">
            <v>BACHEW</v>
          </cell>
          <cell r="C17" t="str">
            <v>CALEB</v>
          </cell>
          <cell r="G17" t="str">
            <v>ROBERTS</v>
          </cell>
          <cell r="H17" t="str">
            <v>KADYA</v>
          </cell>
          <cell r="L17">
            <v>0</v>
          </cell>
          <cell r="O17">
            <v>0</v>
          </cell>
          <cell r="P17">
            <v>0</v>
          </cell>
          <cell r="Q17">
            <v>0</v>
          </cell>
          <cell r="R17">
            <v>0</v>
          </cell>
          <cell r="U17">
            <v>0</v>
          </cell>
        </row>
        <row r="18">
          <cell r="A18">
            <v>11</v>
          </cell>
          <cell r="B18" t="str">
            <v>GARCIA</v>
          </cell>
          <cell r="C18" t="str">
            <v>JOSH KYLE</v>
          </cell>
          <cell r="G18" t="str">
            <v>GEORGE</v>
          </cell>
          <cell r="H18" t="str">
            <v>SHANEIL</v>
          </cell>
          <cell r="L18">
            <v>0</v>
          </cell>
          <cell r="O18">
            <v>0</v>
          </cell>
          <cell r="P18">
            <v>0</v>
          </cell>
          <cell r="Q18">
            <v>0</v>
          </cell>
          <cell r="R18">
            <v>0</v>
          </cell>
          <cell r="U18">
            <v>0</v>
          </cell>
        </row>
        <row r="19">
          <cell r="A19">
            <v>12</v>
          </cell>
          <cell r="B19" t="str">
            <v>JEARY</v>
          </cell>
          <cell r="C19" t="str">
            <v>ETHAN</v>
          </cell>
          <cell r="G19" t="str">
            <v>SABGA</v>
          </cell>
          <cell r="H19" t="str">
            <v>KIMBERLY</v>
          </cell>
          <cell r="L19">
            <v>0</v>
          </cell>
          <cell r="O19">
            <v>0</v>
          </cell>
          <cell r="P19">
            <v>0</v>
          </cell>
          <cell r="Q19">
            <v>0</v>
          </cell>
          <cell r="R19">
            <v>0</v>
          </cell>
          <cell r="U19">
            <v>0</v>
          </cell>
        </row>
        <row r="20">
          <cell r="A20">
            <v>13</v>
          </cell>
          <cell r="B20" t="str">
            <v>RAMKISSON</v>
          </cell>
          <cell r="C20" t="str">
            <v>ADAM</v>
          </cell>
          <cell r="G20" t="str">
            <v>WHITTIER</v>
          </cell>
          <cell r="H20" t="str">
            <v>AURA</v>
          </cell>
          <cell r="L20">
            <v>0</v>
          </cell>
          <cell r="O20">
            <v>0</v>
          </cell>
          <cell r="P20">
            <v>0</v>
          </cell>
          <cell r="Q20">
            <v>0</v>
          </cell>
          <cell r="R20">
            <v>0</v>
          </cell>
          <cell r="U20">
            <v>0</v>
          </cell>
        </row>
        <row r="21">
          <cell r="A21">
            <v>14</v>
          </cell>
          <cell r="B21" t="str">
            <v>ARNOLD</v>
          </cell>
          <cell r="C21" t="str">
            <v>JOSHUA</v>
          </cell>
          <cell r="G21" t="str">
            <v>STEELE</v>
          </cell>
          <cell r="H21" t="str">
            <v>CELESTE</v>
          </cell>
          <cell r="L21">
            <v>0</v>
          </cell>
          <cell r="O21">
            <v>0</v>
          </cell>
          <cell r="P21">
            <v>0</v>
          </cell>
          <cell r="Q21">
            <v>0</v>
          </cell>
          <cell r="R21">
            <v>0</v>
          </cell>
          <cell r="U21">
            <v>0</v>
          </cell>
        </row>
        <row r="22">
          <cell r="A22">
            <v>15</v>
          </cell>
          <cell r="B22" t="str">
            <v>GREGOIRE</v>
          </cell>
          <cell r="C22" t="str">
            <v>BRANDON</v>
          </cell>
          <cell r="G22" t="str">
            <v>JONES</v>
          </cell>
          <cell r="H22" t="str">
            <v>ABIGAIL</v>
          </cell>
          <cell r="L22">
            <v>0</v>
          </cell>
          <cell r="O22">
            <v>0</v>
          </cell>
          <cell r="P22">
            <v>0</v>
          </cell>
          <cell r="Q22">
            <v>0</v>
          </cell>
          <cell r="R22">
            <v>0</v>
          </cell>
          <cell r="U22">
            <v>0</v>
          </cell>
        </row>
        <row r="23">
          <cell r="A23">
            <v>16</v>
          </cell>
          <cell r="B23" t="str">
            <v>GARSEE</v>
          </cell>
          <cell r="C23" t="str">
            <v>JAMEEL</v>
          </cell>
          <cell r="G23" t="str">
            <v>HOULLIER</v>
          </cell>
          <cell r="H23" t="str">
            <v>RHYSE</v>
          </cell>
          <cell r="L23">
            <v>0</v>
          </cell>
          <cell r="O23">
            <v>0</v>
          </cell>
          <cell r="P23">
            <v>0</v>
          </cell>
          <cell r="Q23">
            <v>0</v>
          </cell>
          <cell r="R23">
            <v>0</v>
          </cell>
          <cell r="U23">
            <v>0</v>
          </cell>
        </row>
      </sheetData>
      <sheetData sheetId="13"/>
      <sheetData sheetId="14"/>
      <sheetData sheetId="15"/>
      <sheetData sheetId="16">
        <row r="5">
          <cell r="V5">
            <v>4</v>
          </cell>
        </row>
        <row r="7">
          <cell r="A7" t="str">
            <v>Line</v>
          </cell>
          <cell r="B7" t="str">
            <v>Family name</v>
          </cell>
          <cell r="C7" t="str">
            <v>First name</v>
          </cell>
          <cell r="D7" t="str">
            <v>Nat.</v>
          </cell>
          <cell r="E7" t="str">
            <v>ITF 18
Rank</v>
          </cell>
          <cell r="F7" t="str">
            <v>Si Main
DA, SE, 16E, Q, LL</v>
          </cell>
          <cell r="G7" t="str">
            <v>Family name</v>
          </cell>
          <cell r="H7" t="str">
            <v>First name</v>
          </cell>
          <cell r="I7" t="str">
            <v>Nat.</v>
          </cell>
          <cell r="L7" t="str">
            <v>Status
No</v>
          </cell>
          <cell r="M7" t="str">
            <v>ITF 18
Rank</v>
          </cell>
          <cell r="N7" t="str">
            <v>Si Main
DA, SE, 16E, Q, LL</v>
          </cell>
          <cell r="O7" t="str">
            <v>Seq
123</v>
          </cell>
          <cell r="P7" t="str">
            <v>Seq
abc</v>
          </cell>
          <cell r="Q7" t="str">
            <v>Acc
Pri-
ority</v>
          </cell>
          <cell r="R7" t="str">
            <v>Comb
Ranking</v>
          </cell>
          <cell r="S7" t="str">
            <v>Acc.
Tie-
Break</v>
          </cell>
          <cell r="T7" t="str">
            <v>Do Acc
status
DA,WC
A</v>
          </cell>
          <cell r="U7" t="str">
            <v>Display
Rank
ITF18</v>
          </cell>
          <cell r="V7" t="str">
            <v>Seed Pos</v>
          </cell>
        </row>
        <row r="8">
          <cell r="A8">
            <v>1</v>
          </cell>
          <cell r="B8" t="str">
            <v>SHEPPARD</v>
          </cell>
          <cell r="C8" t="str">
            <v>LIAM</v>
          </cell>
          <cell r="G8" t="str">
            <v>HONORE</v>
          </cell>
          <cell r="H8" t="str">
            <v>MARIA</v>
          </cell>
          <cell r="L8">
            <v>0</v>
          </cell>
          <cell r="O8">
            <v>0</v>
          </cell>
          <cell r="P8">
            <v>0</v>
          </cell>
          <cell r="Q8">
            <v>0</v>
          </cell>
          <cell r="R8">
            <v>0</v>
          </cell>
          <cell r="U8">
            <v>0</v>
          </cell>
          <cell r="V8">
            <v>1</v>
          </cell>
        </row>
        <row r="9">
          <cell r="A9">
            <v>2</v>
          </cell>
          <cell r="B9" t="str">
            <v>KERRY</v>
          </cell>
          <cell r="C9" t="str">
            <v>KYLE</v>
          </cell>
          <cell r="G9" t="str">
            <v>LEITCH</v>
          </cell>
          <cell r="H9" t="str">
            <v>KELSEY</v>
          </cell>
          <cell r="L9">
            <v>0</v>
          </cell>
          <cell r="O9">
            <v>0</v>
          </cell>
          <cell r="P9">
            <v>0</v>
          </cell>
          <cell r="Q9">
            <v>0</v>
          </cell>
          <cell r="R9">
            <v>0</v>
          </cell>
          <cell r="U9">
            <v>0</v>
          </cell>
          <cell r="V9">
            <v>2</v>
          </cell>
        </row>
        <row r="10">
          <cell r="A10">
            <v>3</v>
          </cell>
          <cell r="B10" t="str">
            <v xml:space="preserve">WONG </v>
          </cell>
          <cell r="C10" t="str">
            <v>ETHAN</v>
          </cell>
          <cell r="G10" t="str">
            <v>LAWRENCE</v>
          </cell>
          <cell r="H10" t="str">
            <v>EMILY</v>
          </cell>
          <cell r="L10">
            <v>0</v>
          </cell>
          <cell r="O10">
            <v>0</v>
          </cell>
          <cell r="P10">
            <v>0</v>
          </cell>
          <cell r="Q10">
            <v>0</v>
          </cell>
          <cell r="R10">
            <v>0</v>
          </cell>
          <cell r="U10">
            <v>0</v>
          </cell>
          <cell r="V10">
            <v>3</v>
          </cell>
        </row>
        <row r="11">
          <cell r="A11">
            <v>4</v>
          </cell>
          <cell r="B11" t="str">
            <v>HINKSON</v>
          </cell>
          <cell r="C11" t="str">
            <v>LEVI</v>
          </cell>
          <cell r="G11" t="str">
            <v>MUKERJI</v>
          </cell>
          <cell r="H11" t="str">
            <v>CHELSEA</v>
          </cell>
          <cell r="L11">
            <v>0</v>
          </cell>
          <cell r="O11">
            <v>0</v>
          </cell>
          <cell r="P11">
            <v>0</v>
          </cell>
          <cell r="Q11">
            <v>0</v>
          </cell>
          <cell r="R11">
            <v>0</v>
          </cell>
          <cell r="U11">
            <v>0</v>
          </cell>
          <cell r="V11">
            <v>4</v>
          </cell>
        </row>
        <row r="12">
          <cell r="A12">
            <v>5</v>
          </cell>
          <cell r="B12" t="str">
            <v>SINGH</v>
          </cell>
          <cell r="C12" t="str">
            <v>JAYDON</v>
          </cell>
          <cell r="G12" t="str">
            <v>LEE YOUNG</v>
          </cell>
          <cell r="H12" t="str">
            <v>KEESA</v>
          </cell>
          <cell r="L12">
            <v>0</v>
          </cell>
          <cell r="O12">
            <v>0</v>
          </cell>
          <cell r="P12">
            <v>0</v>
          </cell>
          <cell r="Q12">
            <v>0</v>
          </cell>
          <cell r="R12">
            <v>0</v>
          </cell>
          <cell r="U12">
            <v>0</v>
          </cell>
        </row>
        <row r="13">
          <cell r="A13">
            <v>6</v>
          </cell>
          <cell r="B13" t="str">
            <v>SHAMSI</v>
          </cell>
          <cell r="C13" t="str">
            <v>LUCA</v>
          </cell>
          <cell r="G13" t="str">
            <v>MERRY</v>
          </cell>
          <cell r="H13" t="str">
            <v>CHARLOTTE</v>
          </cell>
          <cell r="L13">
            <v>0</v>
          </cell>
          <cell r="O13">
            <v>0</v>
          </cell>
          <cell r="P13">
            <v>0</v>
          </cell>
          <cell r="Q13">
            <v>0</v>
          </cell>
          <cell r="R13">
            <v>0</v>
          </cell>
          <cell r="U13">
            <v>0</v>
          </cell>
        </row>
        <row r="14">
          <cell r="A14">
            <v>7</v>
          </cell>
          <cell r="B14" t="str">
            <v>BYNG</v>
          </cell>
          <cell r="C14" t="str">
            <v>SEBASTIEN</v>
          </cell>
          <cell r="G14" t="str">
            <v>VALENTINE</v>
          </cell>
          <cell r="H14" t="str">
            <v>SHAUNA</v>
          </cell>
          <cell r="L14">
            <v>0</v>
          </cell>
          <cell r="O14">
            <v>0</v>
          </cell>
          <cell r="P14">
            <v>0</v>
          </cell>
          <cell r="Q14">
            <v>0</v>
          </cell>
          <cell r="R14">
            <v>0</v>
          </cell>
          <cell r="U14">
            <v>0</v>
          </cell>
        </row>
        <row r="15">
          <cell r="A15">
            <v>8</v>
          </cell>
          <cell r="B15" t="str">
            <v>FRECTION</v>
          </cell>
          <cell r="C15" t="str">
            <v>ADRIAN</v>
          </cell>
          <cell r="G15" t="str">
            <v>BLACKMAN</v>
          </cell>
          <cell r="H15" t="str">
            <v>ARALA</v>
          </cell>
          <cell r="L15">
            <v>0</v>
          </cell>
          <cell r="O15">
            <v>0</v>
          </cell>
          <cell r="P15">
            <v>0</v>
          </cell>
          <cell r="Q15">
            <v>0</v>
          </cell>
          <cell r="R15">
            <v>0</v>
          </cell>
          <cell r="U15">
            <v>0</v>
          </cell>
        </row>
        <row r="16">
          <cell r="A16">
            <v>9</v>
          </cell>
          <cell r="B16" t="str">
            <v>LESSEY</v>
          </cell>
          <cell r="C16" t="str">
            <v>MARK</v>
          </cell>
          <cell r="G16" t="str">
            <v>SEALY</v>
          </cell>
          <cell r="H16" t="str">
            <v>JANAY</v>
          </cell>
          <cell r="L16">
            <v>0</v>
          </cell>
          <cell r="O16">
            <v>0</v>
          </cell>
          <cell r="P16">
            <v>0</v>
          </cell>
          <cell r="Q16">
            <v>0</v>
          </cell>
          <cell r="R16">
            <v>0</v>
          </cell>
          <cell r="U16">
            <v>0</v>
          </cell>
        </row>
        <row r="17">
          <cell r="A17">
            <v>10</v>
          </cell>
          <cell r="B17" t="str">
            <v>ALI</v>
          </cell>
          <cell r="C17" t="str">
            <v>ELIAS</v>
          </cell>
          <cell r="G17" t="str">
            <v>FABREIS</v>
          </cell>
          <cell r="H17" t="str">
            <v>HALEIGH</v>
          </cell>
          <cell r="L17">
            <v>0</v>
          </cell>
          <cell r="O17">
            <v>0</v>
          </cell>
          <cell r="P17">
            <v>0</v>
          </cell>
          <cell r="Q17">
            <v>0</v>
          </cell>
          <cell r="R17">
            <v>0</v>
          </cell>
          <cell r="U17">
            <v>0</v>
          </cell>
        </row>
        <row r="18">
          <cell r="A18">
            <v>11</v>
          </cell>
          <cell r="B18" t="str">
            <v>CHAN PAK</v>
          </cell>
          <cell r="C18" t="str">
            <v>LORCAN</v>
          </cell>
          <cell r="G18" t="str">
            <v>CARRINGTON</v>
          </cell>
          <cell r="H18" t="str">
            <v>ELLA</v>
          </cell>
          <cell r="L18">
            <v>0</v>
          </cell>
          <cell r="O18">
            <v>0</v>
          </cell>
          <cell r="P18">
            <v>0</v>
          </cell>
          <cell r="Q18">
            <v>0</v>
          </cell>
          <cell r="R18">
            <v>0</v>
          </cell>
          <cell r="U18">
            <v>0</v>
          </cell>
        </row>
        <row r="19">
          <cell r="A19">
            <v>12</v>
          </cell>
          <cell r="B19" t="str">
            <v>GEORGE</v>
          </cell>
          <cell r="C19" t="str">
            <v>ENOCH</v>
          </cell>
          <cell r="G19" t="str">
            <v>JOSEPH</v>
          </cell>
          <cell r="H19" t="str">
            <v>ADELE</v>
          </cell>
          <cell r="L19">
            <v>0</v>
          </cell>
          <cell r="O19">
            <v>0</v>
          </cell>
          <cell r="P19">
            <v>0</v>
          </cell>
          <cell r="Q19">
            <v>0</v>
          </cell>
          <cell r="R19">
            <v>0</v>
          </cell>
          <cell r="U19">
            <v>0</v>
          </cell>
        </row>
        <row r="20">
          <cell r="A20">
            <v>13</v>
          </cell>
          <cell r="B20" t="str">
            <v>YOUSSEF</v>
          </cell>
          <cell r="C20" t="str">
            <v>TAMIR</v>
          </cell>
          <cell r="G20" t="str">
            <v>YOUSSEF</v>
          </cell>
          <cell r="H20" t="str">
            <v>KIERA</v>
          </cell>
          <cell r="L20">
            <v>0</v>
          </cell>
          <cell r="O20">
            <v>0</v>
          </cell>
          <cell r="P20">
            <v>0</v>
          </cell>
          <cell r="Q20">
            <v>0</v>
          </cell>
          <cell r="R20">
            <v>0</v>
          </cell>
          <cell r="U20">
            <v>0</v>
          </cell>
        </row>
        <row r="21">
          <cell r="A21">
            <v>14</v>
          </cell>
          <cell r="B21" t="str">
            <v>READY</v>
          </cell>
          <cell r="C21" t="str">
            <v>NICHOLAS</v>
          </cell>
          <cell r="G21" t="str">
            <v>READY</v>
          </cell>
          <cell r="H21" t="str">
            <v>CHARLOTTE</v>
          </cell>
          <cell r="L21">
            <v>0</v>
          </cell>
          <cell r="O21">
            <v>0</v>
          </cell>
          <cell r="P21">
            <v>0</v>
          </cell>
          <cell r="Q21">
            <v>0</v>
          </cell>
          <cell r="R21">
            <v>0</v>
          </cell>
          <cell r="U21">
            <v>0</v>
          </cell>
        </row>
        <row r="22">
          <cell r="A22">
            <v>15</v>
          </cell>
          <cell r="B22" t="str">
            <v>CHUNG</v>
          </cell>
          <cell r="C22" t="str">
            <v>THOMAS</v>
          </cell>
          <cell r="G22" t="str">
            <v>ORR</v>
          </cell>
          <cell r="H22" t="str">
            <v>NICOLETTE</v>
          </cell>
          <cell r="L22">
            <v>0</v>
          </cell>
          <cell r="O22">
            <v>0</v>
          </cell>
          <cell r="P22">
            <v>0</v>
          </cell>
          <cell r="Q22">
            <v>0</v>
          </cell>
          <cell r="R22">
            <v>0</v>
          </cell>
          <cell r="U22">
            <v>0</v>
          </cell>
        </row>
        <row r="23">
          <cell r="A23">
            <v>16</v>
          </cell>
          <cell r="B23" t="str">
            <v>ALEXIS</v>
          </cell>
          <cell r="C23" t="str">
            <v>JAMAL</v>
          </cell>
          <cell r="G23" t="str">
            <v>WONG</v>
          </cell>
          <cell r="H23" t="str">
            <v>CAMERON</v>
          </cell>
          <cell r="L23">
            <v>0</v>
          </cell>
          <cell r="O23">
            <v>0</v>
          </cell>
          <cell r="P23">
            <v>0</v>
          </cell>
          <cell r="Q23">
            <v>0</v>
          </cell>
          <cell r="R23">
            <v>0</v>
          </cell>
          <cell r="U23">
            <v>0</v>
          </cell>
        </row>
        <row r="24">
          <cell r="A24">
            <v>17</v>
          </cell>
          <cell r="B24" t="str">
            <v>SYLVESTER</v>
          </cell>
          <cell r="C24" t="str">
            <v>SEBASTIEN</v>
          </cell>
          <cell r="G24" t="str">
            <v>MAC KENZIE</v>
          </cell>
          <cell r="H24" t="str">
            <v>GABRIELLE</v>
          </cell>
          <cell r="L24">
            <v>0</v>
          </cell>
          <cell r="O24">
            <v>0</v>
          </cell>
          <cell r="P24">
            <v>0</v>
          </cell>
          <cell r="Q24">
            <v>0</v>
          </cell>
          <cell r="R24">
            <v>0</v>
          </cell>
          <cell r="U24">
            <v>0</v>
          </cell>
        </row>
        <row r="25">
          <cell r="A25">
            <v>18</v>
          </cell>
          <cell r="B25" t="str">
            <v>PASEA</v>
          </cell>
          <cell r="C25" t="str">
            <v>TIM</v>
          </cell>
          <cell r="G25" t="str">
            <v>D'ARCY</v>
          </cell>
          <cell r="H25" t="str">
            <v>ISABELLA</v>
          </cell>
          <cell r="L25">
            <v>0</v>
          </cell>
          <cell r="O25">
            <v>0</v>
          </cell>
          <cell r="P25">
            <v>0</v>
          </cell>
          <cell r="Q25">
            <v>0</v>
          </cell>
          <cell r="R25">
            <v>0</v>
          </cell>
          <cell r="U25">
            <v>0</v>
          </cell>
        </row>
        <row r="26">
          <cell r="A26">
            <v>19</v>
          </cell>
          <cell r="B26" t="str">
            <v>LESLIE</v>
          </cell>
          <cell r="C26" t="str">
            <v>ALIJAH</v>
          </cell>
          <cell r="G26" t="str">
            <v>ALEXIS</v>
          </cell>
          <cell r="H26" t="str">
            <v>AALISHA</v>
          </cell>
          <cell r="L26">
            <v>0</v>
          </cell>
          <cell r="O26">
            <v>0</v>
          </cell>
          <cell r="P26">
            <v>0</v>
          </cell>
          <cell r="Q26">
            <v>0</v>
          </cell>
          <cell r="R26">
            <v>0</v>
          </cell>
          <cell r="U26">
            <v>0</v>
          </cell>
        </row>
        <row r="27">
          <cell r="A27">
            <v>20</v>
          </cell>
          <cell r="B27" t="str">
            <v>TRESTRAIL</v>
          </cell>
          <cell r="C27" t="str">
            <v>ETHAN-JUDE</v>
          </cell>
          <cell r="G27" t="str">
            <v xml:space="preserve">LAW </v>
          </cell>
          <cell r="H27" t="str">
            <v>JADE</v>
          </cell>
          <cell r="L27">
            <v>0</v>
          </cell>
          <cell r="O27">
            <v>0</v>
          </cell>
          <cell r="P27">
            <v>0</v>
          </cell>
          <cell r="Q27">
            <v>0</v>
          </cell>
          <cell r="R27">
            <v>0</v>
          </cell>
          <cell r="U27">
            <v>0</v>
          </cell>
        </row>
        <row r="28">
          <cell r="A28">
            <v>21</v>
          </cell>
          <cell r="L28">
            <v>0</v>
          </cell>
          <cell r="O28">
            <v>0</v>
          </cell>
          <cell r="P28">
            <v>0</v>
          </cell>
          <cell r="Q28">
            <v>0</v>
          </cell>
          <cell r="R28">
            <v>0</v>
          </cell>
          <cell r="U28">
            <v>0</v>
          </cell>
        </row>
        <row r="29">
          <cell r="A29">
            <v>22</v>
          </cell>
          <cell r="B29" t="str">
            <v>BYE</v>
          </cell>
          <cell r="G29" t="str">
            <v>BYE</v>
          </cell>
          <cell r="L29">
            <v>0</v>
          </cell>
          <cell r="O29">
            <v>0</v>
          </cell>
          <cell r="P29">
            <v>0</v>
          </cell>
          <cell r="Q29">
            <v>0</v>
          </cell>
          <cell r="R29">
            <v>0</v>
          </cell>
          <cell r="U29">
            <v>0</v>
          </cell>
        </row>
        <row r="30">
          <cell r="A30">
            <v>23</v>
          </cell>
          <cell r="L30">
            <v>0</v>
          </cell>
          <cell r="O30">
            <v>0</v>
          </cell>
          <cell r="P30">
            <v>0</v>
          </cell>
          <cell r="Q30">
            <v>0</v>
          </cell>
          <cell r="R30">
            <v>0</v>
          </cell>
          <cell r="U30">
            <v>0</v>
          </cell>
        </row>
        <row r="31">
          <cell r="A31">
            <v>24</v>
          </cell>
          <cell r="L31">
            <v>0</v>
          </cell>
          <cell r="O31">
            <v>0</v>
          </cell>
          <cell r="P31">
            <v>0</v>
          </cell>
          <cell r="Q31">
            <v>0</v>
          </cell>
          <cell r="R31">
            <v>0</v>
          </cell>
          <cell r="U31">
            <v>0</v>
          </cell>
        </row>
        <row r="32">
          <cell r="A32">
            <v>25</v>
          </cell>
          <cell r="L32">
            <v>0</v>
          </cell>
          <cell r="O32">
            <v>0</v>
          </cell>
          <cell r="P32">
            <v>0</v>
          </cell>
          <cell r="Q32">
            <v>0</v>
          </cell>
          <cell r="R32">
            <v>0</v>
          </cell>
          <cell r="U32">
            <v>0</v>
          </cell>
        </row>
        <row r="33">
          <cell r="A33">
            <v>26</v>
          </cell>
          <cell r="L33">
            <v>0</v>
          </cell>
          <cell r="O33">
            <v>0</v>
          </cell>
          <cell r="P33">
            <v>0</v>
          </cell>
          <cell r="Q33">
            <v>0</v>
          </cell>
          <cell r="R33">
            <v>0</v>
          </cell>
          <cell r="U33">
            <v>0</v>
          </cell>
        </row>
        <row r="34">
          <cell r="A34">
            <v>27</v>
          </cell>
          <cell r="L34">
            <v>0</v>
          </cell>
          <cell r="O34">
            <v>0</v>
          </cell>
          <cell r="P34">
            <v>0</v>
          </cell>
          <cell r="Q34">
            <v>0</v>
          </cell>
          <cell r="R34">
            <v>0</v>
          </cell>
          <cell r="U34">
            <v>0</v>
          </cell>
        </row>
        <row r="35">
          <cell r="A35">
            <v>28</v>
          </cell>
          <cell r="L35">
            <v>0</v>
          </cell>
          <cell r="O35">
            <v>0</v>
          </cell>
          <cell r="P35">
            <v>0</v>
          </cell>
          <cell r="Q35">
            <v>0</v>
          </cell>
          <cell r="R35">
            <v>0</v>
          </cell>
          <cell r="U35">
            <v>0</v>
          </cell>
        </row>
        <row r="36">
          <cell r="A36">
            <v>29</v>
          </cell>
          <cell r="L36">
            <v>0</v>
          </cell>
          <cell r="O36">
            <v>0</v>
          </cell>
          <cell r="P36">
            <v>0</v>
          </cell>
          <cell r="Q36">
            <v>0</v>
          </cell>
          <cell r="R36">
            <v>0</v>
          </cell>
          <cell r="U36">
            <v>0</v>
          </cell>
        </row>
        <row r="37">
          <cell r="A37">
            <v>30</v>
          </cell>
          <cell r="L37">
            <v>0</v>
          </cell>
          <cell r="O37">
            <v>0</v>
          </cell>
          <cell r="P37">
            <v>0</v>
          </cell>
          <cell r="Q37">
            <v>0</v>
          </cell>
          <cell r="R37">
            <v>0</v>
          </cell>
          <cell r="U37">
            <v>0</v>
          </cell>
        </row>
        <row r="38">
          <cell r="A38">
            <v>31</v>
          </cell>
          <cell r="L38">
            <v>0</v>
          </cell>
          <cell r="O38">
            <v>0</v>
          </cell>
          <cell r="P38">
            <v>0</v>
          </cell>
          <cell r="Q38">
            <v>0</v>
          </cell>
          <cell r="R38">
            <v>0</v>
          </cell>
          <cell r="U38">
            <v>0</v>
          </cell>
        </row>
        <row r="39">
          <cell r="A39">
            <v>32</v>
          </cell>
          <cell r="L39">
            <v>0</v>
          </cell>
          <cell r="O39">
            <v>0</v>
          </cell>
          <cell r="P39">
            <v>0</v>
          </cell>
          <cell r="Q39">
            <v>0</v>
          </cell>
          <cell r="R39">
            <v>0</v>
          </cell>
          <cell r="U39">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vmlDrawing" Target="../drawings/vmlDrawing4.vml"/><Relationship Id="rId7" Type="http://schemas.openxmlformats.org/officeDocument/2006/relationships/ctrlProp" Target="../ctrlProps/ctrlProp13.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vmlDrawing" Target="../drawings/vmlDrawing5.vml"/><Relationship Id="rId7" Type="http://schemas.openxmlformats.org/officeDocument/2006/relationships/ctrlProp" Target="../ctrlProps/ctrlProp17.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ctrlProp" Target="../ctrlProps/ctrlProp14.xml"/><Relationship Id="rId9"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vmlDrawing" Target="../drawings/vmlDrawing6.vml"/><Relationship Id="rId7" Type="http://schemas.openxmlformats.org/officeDocument/2006/relationships/ctrlProp" Target="../ctrlProps/ctrlProp22.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 Id="rId9"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vmlDrawing" Target="../drawings/vmlDrawing7.vml"/><Relationship Id="rId7" Type="http://schemas.openxmlformats.org/officeDocument/2006/relationships/ctrlProp" Target="../ctrlProps/ctrlProp27.x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trlProp" Target="../ctrlProps/ctrlProp26.xml"/><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14.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vmlDrawing" Target="../drawings/vmlDrawing8.vml"/><Relationship Id="rId7" Type="http://schemas.openxmlformats.org/officeDocument/2006/relationships/ctrlProp" Target="../ctrlProps/ctrlProp31.x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6.xml"/><Relationship Id="rId3" Type="http://schemas.openxmlformats.org/officeDocument/2006/relationships/vmlDrawing" Target="../drawings/vmlDrawing9.vml"/><Relationship Id="rId7" Type="http://schemas.openxmlformats.org/officeDocument/2006/relationships/ctrlProp" Target="../ctrlProps/ctrlProp35.x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34.xml"/><Relationship Id="rId5" Type="http://schemas.openxmlformats.org/officeDocument/2006/relationships/ctrlProp" Target="../ctrlProps/ctrlProp33.xml"/><Relationship Id="rId4" Type="http://schemas.openxmlformats.org/officeDocument/2006/relationships/ctrlProp" Target="../ctrlProps/ctrlProp32.xml"/><Relationship Id="rId9"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vmlDrawing" Target="../drawings/vmlDrawing10.vml"/><Relationship Id="rId7" Type="http://schemas.openxmlformats.org/officeDocument/2006/relationships/ctrlProp" Target="../ctrlProps/ctrlProp40.x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trlProp" Target="../ctrlProps/ctrlProp39.xml"/><Relationship Id="rId5" Type="http://schemas.openxmlformats.org/officeDocument/2006/relationships/ctrlProp" Target="../ctrlProps/ctrlProp38.xml"/><Relationship Id="rId10" Type="http://schemas.openxmlformats.org/officeDocument/2006/relationships/comments" Target="../comments10.xml"/><Relationship Id="rId4" Type="http://schemas.openxmlformats.org/officeDocument/2006/relationships/ctrlProp" Target="../ctrlProps/ctrlProp37.xml"/><Relationship Id="rId9" Type="http://schemas.openxmlformats.org/officeDocument/2006/relationships/ctrlProp" Target="../ctrlProps/ctrlProp4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5.xml"/><Relationship Id="rId1" Type="http://schemas.openxmlformats.org/officeDocument/2006/relationships/printerSettings" Target="../printerSettings/printerSettings25.bin"/><Relationship Id="rId6" Type="http://schemas.openxmlformats.org/officeDocument/2006/relationships/comments" Target="../comments11.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omments" Target="../comments12.xml"/><Relationship Id="rId2" Type="http://schemas.openxmlformats.org/officeDocument/2006/relationships/drawing" Target="../drawings/drawing26.xml"/><Relationship Id="rId1" Type="http://schemas.openxmlformats.org/officeDocument/2006/relationships/printerSettings" Target="../printerSettings/printerSettings26.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7.xml"/><Relationship Id="rId1" Type="http://schemas.openxmlformats.org/officeDocument/2006/relationships/printerSettings" Target="../printerSettings/printerSettings27.bin"/><Relationship Id="rId6" Type="http://schemas.openxmlformats.org/officeDocument/2006/relationships/comments" Target="../comments13.xml"/><Relationship Id="rId5" Type="http://schemas.openxmlformats.org/officeDocument/2006/relationships/ctrlProp" Target="../ctrlProps/ctrlProp49.xml"/><Relationship Id="rId4" Type="http://schemas.openxmlformats.org/officeDocument/2006/relationships/ctrlProp" Target="../ctrlProps/ctrlProp48.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8.xml"/><Relationship Id="rId1" Type="http://schemas.openxmlformats.org/officeDocument/2006/relationships/printerSettings" Target="../printerSettings/printerSettings28.bin"/><Relationship Id="rId6" Type="http://schemas.openxmlformats.org/officeDocument/2006/relationships/comments" Target="../comments14.xml"/><Relationship Id="rId5" Type="http://schemas.openxmlformats.org/officeDocument/2006/relationships/ctrlProp" Target="../ctrlProps/ctrlProp51.xml"/><Relationship Id="rId4" Type="http://schemas.openxmlformats.org/officeDocument/2006/relationships/ctrlProp" Target="../ctrlProps/ctrlProp50.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7" Type="http://schemas.openxmlformats.org/officeDocument/2006/relationships/comments" Target="../comments15.xml"/><Relationship Id="rId2" Type="http://schemas.openxmlformats.org/officeDocument/2006/relationships/drawing" Target="../drawings/drawing29.xml"/><Relationship Id="rId1" Type="http://schemas.openxmlformats.org/officeDocument/2006/relationships/printerSettings" Target="../printerSettings/printerSettings29.bin"/><Relationship Id="rId6" Type="http://schemas.openxmlformats.org/officeDocument/2006/relationships/ctrlProp" Target="../ctrlProps/ctrlProp54.xml"/><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0.xml"/><Relationship Id="rId1" Type="http://schemas.openxmlformats.org/officeDocument/2006/relationships/printerSettings" Target="../printerSettings/printerSettings30.bin"/><Relationship Id="rId6" Type="http://schemas.openxmlformats.org/officeDocument/2006/relationships/comments" Target="../comments16.xml"/><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1.xml"/><Relationship Id="rId1" Type="http://schemas.openxmlformats.org/officeDocument/2006/relationships/printerSettings" Target="../printerSettings/printerSettings31.bin"/><Relationship Id="rId6" Type="http://schemas.openxmlformats.org/officeDocument/2006/relationships/comments" Target="../comments17.xml"/><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2.xml"/><Relationship Id="rId1" Type="http://schemas.openxmlformats.org/officeDocument/2006/relationships/printerSettings" Target="../printerSettings/printerSettings32.bin"/><Relationship Id="rId6" Type="http://schemas.openxmlformats.org/officeDocument/2006/relationships/comments" Target="../comments18.xml"/><Relationship Id="rId5" Type="http://schemas.openxmlformats.org/officeDocument/2006/relationships/ctrlProp" Target="../ctrlProps/ctrlProp60.xml"/><Relationship Id="rId4" Type="http://schemas.openxmlformats.org/officeDocument/2006/relationships/ctrlProp" Target="../ctrlProps/ctrlProp59.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3.xml"/><Relationship Id="rId1" Type="http://schemas.openxmlformats.org/officeDocument/2006/relationships/printerSettings" Target="../printerSettings/printerSettings33.bin"/><Relationship Id="rId6" Type="http://schemas.openxmlformats.org/officeDocument/2006/relationships/comments" Target="../comments19.xml"/><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2.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omments" Target="../comments3.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0070C0"/>
  </sheetPr>
  <dimension ref="A1:CI37"/>
  <sheetViews>
    <sheetView topLeftCell="A16" zoomScale="40" zoomScaleNormal="50" zoomScaleSheetLayoutView="25" workbookViewId="0">
      <selection activeCell="CL19" sqref="CL19"/>
    </sheetView>
  </sheetViews>
  <sheetFormatPr defaultColWidth="11.42578125" defaultRowHeight="12.75" x14ac:dyDescent="0.2"/>
  <cols>
    <col min="1" max="1" width="7" customWidth="1"/>
    <col min="2" max="2" width="7.140625" customWidth="1"/>
    <col min="3" max="3" width="43" customWidth="1"/>
    <col min="4" max="4" width="31" customWidth="1"/>
    <col min="5" max="44" width="4.7109375" customWidth="1"/>
    <col min="45" max="45" width="0.5703125" hidden="1" customWidth="1"/>
    <col min="46" max="75" width="2.7109375" hidden="1" customWidth="1"/>
    <col min="76" max="76" width="5.42578125" hidden="1" customWidth="1"/>
    <col min="77" max="77" width="7.140625" customWidth="1"/>
    <col min="78" max="79" width="5.7109375" customWidth="1"/>
    <col min="80" max="80" width="13.28515625" customWidth="1"/>
    <col min="81" max="82" width="5.7109375" customWidth="1"/>
    <col min="83" max="83" width="12.140625" customWidth="1"/>
    <col min="84" max="84" width="7.5703125" customWidth="1"/>
    <col min="85" max="85" width="8.7109375" customWidth="1"/>
    <col min="86" max="87" width="12.140625" customWidth="1"/>
  </cols>
  <sheetData>
    <row r="1" spans="1:87" x14ac:dyDescent="0.2">
      <c r="H1" s="456"/>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7"/>
    </row>
    <row r="2" spans="1:87" x14ac:dyDescent="0.2">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row>
    <row r="3" spans="1:87" ht="12" customHeight="1" x14ac:dyDescent="0.2">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87" ht="2.25" customHeight="1" x14ac:dyDescent="0.2">
      <c r="E4" s="2"/>
      <c r="F4" s="2"/>
      <c r="G4" s="3"/>
      <c r="H4" s="3"/>
      <c r="I4" s="3"/>
      <c r="J4" s="3"/>
      <c r="K4" s="3"/>
      <c r="L4" s="3"/>
      <c r="M4" s="3"/>
      <c r="N4" s="3"/>
      <c r="O4" s="2"/>
      <c r="P4" s="2"/>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2" t="s">
        <v>0</v>
      </c>
      <c r="BF4" s="2" t="s">
        <v>1</v>
      </c>
      <c r="BG4" s="3" t="s">
        <v>2</v>
      </c>
      <c r="BH4" s="3" t="s">
        <v>3</v>
      </c>
      <c r="BI4" s="3" t="s">
        <v>4</v>
      </c>
      <c r="BJ4" s="3" t="s">
        <v>5</v>
      </c>
      <c r="BK4" s="3" t="s">
        <v>4</v>
      </c>
      <c r="BL4" s="3" t="s">
        <v>5</v>
      </c>
      <c r="BM4" s="3" t="s">
        <v>4</v>
      </c>
      <c r="BN4" s="3" t="s">
        <v>5</v>
      </c>
      <c r="BO4" s="2" t="s">
        <v>0</v>
      </c>
      <c r="BP4" s="2" t="s">
        <v>1</v>
      </c>
      <c r="BQ4" s="3" t="s">
        <v>2</v>
      </c>
      <c r="BR4" s="3" t="s">
        <v>3</v>
      </c>
      <c r="BS4" s="3" t="s">
        <v>4</v>
      </c>
      <c r="BT4" s="3" t="s">
        <v>5</v>
      </c>
      <c r="BU4" s="3" t="s">
        <v>4</v>
      </c>
      <c r="BV4" s="3" t="s">
        <v>5</v>
      </c>
      <c r="BW4" s="3" t="s">
        <v>4</v>
      </c>
      <c r="BX4" s="3" t="s">
        <v>5</v>
      </c>
    </row>
    <row r="5" spans="1:87" ht="45" x14ac:dyDescent="0.6">
      <c r="C5" s="4"/>
      <c r="D5" s="4"/>
      <c r="E5" s="458"/>
      <c r="F5" s="458"/>
      <c r="G5" s="458"/>
      <c r="H5" s="458"/>
      <c r="I5" s="458"/>
      <c r="J5" s="458"/>
      <c r="K5" s="458"/>
      <c r="L5" s="458"/>
      <c r="M5" s="458"/>
      <c r="N5" s="458"/>
      <c r="O5" s="458"/>
      <c r="P5" s="458"/>
      <c r="Q5" s="458"/>
      <c r="R5" s="458"/>
      <c r="S5" s="458"/>
      <c r="T5" s="458"/>
      <c r="U5" s="458"/>
      <c r="V5" s="458"/>
      <c r="W5" s="458"/>
      <c r="X5" s="458"/>
      <c r="Y5" s="458"/>
      <c r="Z5" s="458"/>
      <c r="AA5" s="458"/>
      <c r="AB5" s="458"/>
      <c r="AC5" s="458"/>
      <c r="AD5" s="458"/>
      <c r="AE5" s="458"/>
      <c r="AF5" s="458"/>
      <c r="AG5" s="458"/>
      <c r="AH5" s="458"/>
      <c r="AI5" s="458"/>
      <c r="AJ5" s="458"/>
      <c r="AK5" s="458"/>
      <c r="AL5" s="458"/>
      <c r="AM5" s="458"/>
      <c r="AN5" s="458"/>
      <c r="AO5" s="458"/>
      <c r="AP5" s="458"/>
      <c r="AQ5" s="458"/>
      <c r="AR5" s="458"/>
    </row>
    <row r="6" spans="1:87" ht="45" x14ac:dyDescent="0.6">
      <c r="C6" s="4"/>
      <c r="D6" s="4" t="s">
        <v>6</v>
      </c>
      <c r="E6" s="4"/>
      <c r="F6" s="4"/>
      <c r="G6" s="4"/>
      <c r="H6" s="4"/>
      <c r="I6" s="4"/>
      <c r="J6" s="4"/>
      <c r="K6" s="4"/>
      <c r="L6" s="4"/>
      <c r="M6" s="4"/>
      <c r="N6" s="4"/>
      <c r="O6" s="4"/>
      <c r="P6" s="4"/>
      <c r="Q6" s="5" t="s">
        <v>7</v>
      </c>
      <c r="R6" s="4"/>
      <c r="S6" s="4"/>
      <c r="T6" s="4"/>
      <c r="U6" s="4"/>
      <c r="V6" s="4"/>
      <c r="W6" s="4"/>
      <c r="X6" s="4"/>
    </row>
    <row r="7" spans="1:87" ht="30" x14ac:dyDescent="0.4">
      <c r="A7" s="6"/>
      <c r="B7" s="4" t="s">
        <v>8</v>
      </c>
      <c r="C7" s="7"/>
      <c r="D7" s="7"/>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8"/>
      <c r="CC7" s="6"/>
      <c r="CD7" s="6"/>
      <c r="CE7" s="8"/>
      <c r="CF7" s="6"/>
      <c r="CG7" s="6"/>
      <c r="CH7" s="8"/>
      <c r="CI7" s="8"/>
    </row>
    <row r="8" spans="1:87" ht="13.5" thickBot="1" x14ac:dyDescent="0.25">
      <c r="A8" s="6"/>
      <c r="B8" s="6"/>
      <c r="C8" s="7"/>
      <c r="D8" s="7"/>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8"/>
      <c r="CC8" s="6"/>
      <c r="CD8" s="6"/>
      <c r="CE8" s="8"/>
      <c r="CF8" s="6"/>
      <c r="CG8" s="6"/>
      <c r="CH8" s="8"/>
      <c r="CI8" s="8"/>
    </row>
    <row r="9" spans="1:87" ht="116.1" customHeight="1" thickBot="1" x14ac:dyDescent="0.25">
      <c r="A9" s="8"/>
      <c r="B9" s="9"/>
      <c r="C9" s="10" t="s">
        <v>9</v>
      </c>
      <c r="D9" s="10"/>
      <c r="E9" s="11" t="s">
        <v>10</v>
      </c>
      <c r="F9" s="11" t="s">
        <v>11</v>
      </c>
      <c r="G9" s="11" t="s">
        <v>12</v>
      </c>
      <c r="H9" s="11" t="s">
        <v>13</v>
      </c>
      <c r="I9" s="12" t="s">
        <v>14</v>
      </c>
      <c r="J9" s="13"/>
      <c r="K9" s="13"/>
      <c r="L9" s="13"/>
      <c r="M9" s="13"/>
      <c r="N9" s="14"/>
      <c r="O9" s="11" t="s">
        <v>10</v>
      </c>
      <c r="P9" s="11" t="s">
        <v>11</v>
      </c>
      <c r="Q9" s="11" t="s">
        <v>12</v>
      </c>
      <c r="R9" s="11" t="s">
        <v>13</v>
      </c>
      <c r="S9" s="12" t="s">
        <v>14</v>
      </c>
      <c r="T9" s="13"/>
      <c r="U9" s="13"/>
      <c r="V9" s="13"/>
      <c r="W9" s="13"/>
      <c r="X9" s="13"/>
      <c r="Y9" s="15" t="s">
        <v>10</v>
      </c>
      <c r="Z9" s="11" t="s">
        <v>11</v>
      </c>
      <c r="AA9" s="11" t="s">
        <v>12</v>
      </c>
      <c r="AB9" s="11" t="s">
        <v>13</v>
      </c>
      <c r="AC9" s="12" t="s">
        <v>14</v>
      </c>
      <c r="AD9" s="13"/>
      <c r="AE9" s="13"/>
      <c r="AF9" s="13"/>
      <c r="AG9" s="13"/>
      <c r="AH9" s="14"/>
      <c r="AI9" s="11" t="s">
        <v>10</v>
      </c>
      <c r="AJ9" s="11" t="s">
        <v>11</v>
      </c>
      <c r="AK9" s="11" t="s">
        <v>12</v>
      </c>
      <c r="AL9" s="11" t="s">
        <v>13</v>
      </c>
      <c r="AM9" s="12" t="s">
        <v>14</v>
      </c>
      <c r="AN9" s="13"/>
      <c r="AO9" s="13"/>
      <c r="AP9" s="13"/>
      <c r="AQ9" s="13"/>
      <c r="AR9" s="14"/>
      <c r="AS9" s="13"/>
      <c r="AT9" s="14"/>
      <c r="AU9" s="13"/>
      <c r="AV9" s="13"/>
      <c r="AW9" s="13"/>
      <c r="AX9" s="13"/>
      <c r="AY9" s="13"/>
      <c r="AZ9" s="13"/>
      <c r="BA9" s="13"/>
      <c r="BB9" s="13"/>
      <c r="BC9" s="13"/>
      <c r="BD9" s="13"/>
      <c r="BE9" s="16"/>
      <c r="BF9" s="13"/>
      <c r="BG9" s="13"/>
      <c r="BH9" s="13"/>
      <c r="BI9" s="13"/>
      <c r="BJ9" s="13"/>
      <c r="BK9" s="13"/>
      <c r="BL9" s="13"/>
      <c r="BM9" s="13"/>
      <c r="BN9" s="14"/>
      <c r="BO9" s="16"/>
      <c r="BP9" s="13"/>
      <c r="BQ9" s="13"/>
      <c r="BR9" s="13"/>
      <c r="BS9" s="13"/>
      <c r="BT9" s="13"/>
      <c r="BU9" s="13"/>
      <c r="BV9" s="13"/>
      <c r="BW9" s="13"/>
      <c r="BX9" s="14"/>
      <c r="BY9" s="17" t="s">
        <v>10</v>
      </c>
      <c r="BZ9" s="17" t="s">
        <v>11</v>
      </c>
      <c r="CA9" s="17" t="s">
        <v>15</v>
      </c>
      <c r="CB9" s="18" t="s">
        <v>16</v>
      </c>
      <c r="CC9" s="17" t="s">
        <v>12</v>
      </c>
      <c r="CD9" s="17" t="s">
        <v>13</v>
      </c>
      <c r="CE9" s="18" t="s">
        <v>17</v>
      </c>
      <c r="CF9" s="17" t="s">
        <v>18</v>
      </c>
      <c r="CG9" s="17" t="s">
        <v>19</v>
      </c>
      <c r="CH9" s="18" t="s">
        <v>20</v>
      </c>
      <c r="CI9" s="19" t="s">
        <v>21</v>
      </c>
    </row>
    <row r="10" spans="1:87" ht="50.1" customHeight="1" thickBot="1" x14ac:dyDescent="0.55000000000000004">
      <c r="A10" s="6"/>
      <c r="B10" s="20">
        <v>1</v>
      </c>
      <c r="C10" s="21" t="s">
        <v>48</v>
      </c>
      <c r="D10" s="21" t="s">
        <v>290</v>
      </c>
      <c r="E10" s="22"/>
      <c r="F10" s="22"/>
      <c r="G10" s="22"/>
      <c r="H10" s="22"/>
      <c r="I10" s="22"/>
      <c r="J10" s="22"/>
      <c r="K10" s="22"/>
      <c r="L10" s="22"/>
      <c r="M10" s="22"/>
      <c r="N10" s="23"/>
      <c r="O10" s="24">
        <v>0</v>
      </c>
      <c r="P10" s="25">
        <v>1</v>
      </c>
      <c r="Q10" s="25">
        <v>0</v>
      </c>
      <c r="R10" s="25">
        <v>1</v>
      </c>
      <c r="S10" s="25">
        <v>4</v>
      </c>
      <c r="T10" s="25">
        <v>6</v>
      </c>
      <c r="U10" s="25"/>
      <c r="V10" s="25"/>
      <c r="W10" s="25"/>
      <c r="X10" s="25"/>
      <c r="Y10" s="24">
        <v>0</v>
      </c>
      <c r="Z10" s="25">
        <v>1</v>
      </c>
      <c r="AA10" s="25">
        <v>0</v>
      </c>
      <c r="AB10" s="25">
        <v>1</v>
      </c>
      <c r="AC10" s="25">
        <v>3</v>
      </c>
      <c r="AD10" s="25">
        <v>6</v>
      </c>
      <c r="AE10" s="25"/>
      <c r="AF10" s="25"/>
      <c r="AG10" s="25"/>
      <c r="AH10" s="26"/>
      <c r="AI10" s="24"/>
      <c r="AJ10" s="25"/>
      <c r="AK10" s="25"/>
      <c r="AL10" s="25"/>
      <c r="AM10" s="25"/>
      <c r="AN10" s="25"/>
      <c r="AO10" s="25"/>
      <c r="AP10" s="25"/>
      <c r="AQ10" s="25"/>
      <c r="AR10" s="26"/>
      <c r="AS10" s="25"/>
      <c r="AT10" s="26"/>
      <c r="AU10" s="25"/>
      <c r="AV10" s="25"/>
      <c r="AW10" s="25"/>
      <c r="AX10" s="25"/>
      <c r="AY10" s="25"/>
      <c r="AZ10" s="25"/>
      <c r="BA10" s="25"/>
      <c r="BB10" s="25"/>
      <c r="BC10" s="25"/>
      <c r="BD10" s="25"/>
      <c r="BE10" s="24"/>
      <c r="BF10" s="25"/>
      <c r="BG10" s="25"/>
      <c r="BH10" s="25"/>
      <c r="BI10" s="25"/>
      <c r="BJ10" s="25"/>
      <c r="BK10" s="25"/>
      <c r="BL10" s="25"/>
      <c r="BM10" s="25"/>
      <c r="BN10" s="26"/>
      <c r="BO10" s="24"/>
      <c r="BP10" s="25"/>
      <c r="BQ10" s="25"/>
      <c r="BR10" s="25"/>
      <c r="BS10" s="25"/>
      <c r="BT10" s="25"/>
      <c r="BU10" s="25"/>
      <c r="BV10" s="25"/>
      <c r="BW10" s="25"/>
      <c r="BX10" s="26"/>
      <c r="BY10" s="27">
        <f t="shared" ref="BY10:BZ13" si="0">E10+O10+Y10+AI10</f>
        <v>0</v>
      </c>
      <c r="BZ10" s="27">
        <f t="shared" si="0"/>
        <v>2</v>
      </c>
      <c r="CA10" s="27">
        <v>2</v>
      </c>
      <c r="CB10" s="28">
        <f>(BY10-BZ10)/CA10</f>
        <v>-1</v>
      </c>
      <c r="CC10" s="27">
        <f t="shared" ref="CC10:CD13" si="1">G10+Q10+AA10+AK10</f>
        <v>0</v>
      </c>
      <c r="CD10" s="27">
        <f t="shared" si="1"/>
        <v>2</v>
      </c>
      <c r="CE10" s="28">
        <f>(CC10-CD10)/CA10</f>
        <v>-1</v>
      </c>
      <c r="CF10" s="27">
        <f t="shared" ref="CF10:CG13" si="2">I10+K10+M10+S10+U10+W10+AC10+AE10+AG10+AM10+AO10+AQ10</f>
        <v>7</v>
      </c>
      <c r="CG10" s="27">
        <f t="shared" si="2"/>
        <v>12</v>
      </c>
      <c r="CH10" s="28">
        <f>(CF10-CG10)/CA10</f>
        <v>-2.5</v>
      </c>
      <c r="CI10" s="29">
        <v>3</v>
      </c>
    </row>
    <row r="11" spans="1:87" ht="50.1" customHeight="1" thickBot="1" x14ac:dyDescent="0.55000000000000004">
      <c r="A11" s="6"/>
      <c r="B11" s="20">
        <v>2</v>
      </c>
      <c r="C11" s="21" t="s">
        <v>23</v>
      </c>
      <c r="D11" s="21" t="s">
        <v>24</v>
      </c>
      <c r="E11" s="25">
        <v>1</v>
      </c>
      <c r="F11" s="25">
        <v>0</v>
      </c>
      <c r="G11" s="25">
        <v>1</v>
      </c>
      <c r="H11" s="25">
        <v>0</v>
      </c>
      <c r="I11" s="25">
        <v>6</v>
      </c>
      <c r="J11" s="25">
        <v>4</v>
      </c>
      <c r="K11" s="25"/>
      <c r="L11" s="25"/>
      <c r="M11" s="25"/>
      <c r="N11" s="26"/>
      <c r="O11" s="22"/>
      <c r="P11" s="22"/>
      <c r="Q11" s="22"/>
      <c r="R11" s="22"/>
      <c r="S11" s="22"/>
      <c r="T11" s="22"/>
      <c r="U11" s="22"/>
      <c r="V11" s="22"/>
      <c r="W11" s="22"/>
      <c r="X11" s="23"/>
      <c r="Y11" s="30">
        <v>0</v>
      </c>
      <c r="Z11" s="31">
        <v>1</v>
      </c>
      <c r="AA11" s="31">
        <v>0</v>
      </c>
      <c r="AB11" s="31">
        <v>1</v>
      </c>
      <c r="AC11" s="31">
        <v>3</v>
      </c>
      <c r="AD11" s="31">
        <v>6</v>
      </c>
      <c r="AE11" s="31"/>
      <c r="AF11" s="31"/>
      <c r="AG11" s="31"/>
      <c r="AH11" s="32"/>
      <c r="AI11" s="24"/>
      <c r="AJ11" s="25"/>
      <c r="AK11" s="25"/>
      <c r="AL11" s="25"/>
      <c r="AM11" s="25"/>
      <c r="AN11" s="25"/>
      <c r="AO11" s="25"/>
      <c r="AP11" s="25"/>
      <c r="AQ11" s="25"/>
      <c r="AR11" s="26"/>
      <c r="AS11" s="25"/>
      <c r="AT11" s="26"/>
      <c r="AU11" s="25"/>
      <c r="AV11" s="25"/>
      <c r="AW11" s="25"/>
      <c r="AX11" s="25"/>
      <c r="AY11" s="25"/>
      <c r="AZ11" s="25"/>
      <c r="BA11" s="25"/>
      <c r="BB11" s="25"/>
      <c r="BC11" s="25"/>
      <c r="BD11" s="25"/>
      <c r="BE11" s="24"/>
      <c r="BF11" s="25"/>
      <c r="BG11" s="25"/>
      <c r="BH11" s="25"/>
      <c r="BI11" s="25"/>
      <c r="BJ11" s="25"/>
      <c r="BK11" s="25"/>
      <c r="BL11" s="25"/>
      <c r="BM11" s="25"/>
      <c r="BN11" s="26"/>
      <c r="BO11" s="24"/>
      <c r="BP11" s="25"/>
      <c r="BQ11" s="25"/>
      <c r="BR11" s="25"/>
      <c r="BS11" s="25"/>
      <c r="BT11" s="25"/>
      <c r="BU11" s="25"/>
      <c r="BV11" s="25"/>
      <c r="BW11" s="25"/>
      <c r="BX11" s="26"/>
      <c r="BY11" s="27">
        <f t="shared" si="0"/>
        <v>1</v>
      </c>
      <c r="BZ11" s="27">
        <f t="shared" si="0"/>
        <v>1</v>
      </c>
      <c r="CA11" s="27">
        <v>2</v>
      </c>
      <c r="CB11" s="28">
        <f>(BY11-BZ11)/CA11</f>
        <v>0</v>
      </c>
      <c r="CC11" s="27">
        <f t="shared" si="1"/>
        <v>1</v>
      </c>
      <c r="CD11" s="27">
        <f t="shared" si="1"/>
        <v>1</v>
      </c>
      <c r="CE11" s="28">
        <f>(CC11-CD11)/CA11</f>
        <v>0</v>
      </c>
      <c r="CF11" s="27">
        <f t="shared" si="2"/>
        <v>9</v>
      </c>
      <c r="CG11" s="27">
        <f t="shared" si="2"/>
        <v>10</v>
      </c>
      <c r="CH11" s="28">
        <f>(CF11-CG11)/CA11</f>
        <v>-0.5</v>
      </c>
      <c r="CI11" s="29">
        <v>2</v>
      </c>
    </row>
    <row r="12" spans="1:87" ht="50.1" customHeight="1" thickBot="1" x14ac:dyDescent="0.55000000000000004">
      <c r="A12" s="6"/>
      <c r="B12" s="20">
        <v>3</v>
      </c>
      <c r="C12" s="33" t="s">
        <v>25</v>
      </c>
      <c r="D12" s="33" t="s">
        <v>26</v>
      </c>
      <c r="E12" s="25">
        <v>1</v>
      </c>
      <c r="F12" s="25">
        <v>0</v>
      </c>
      <c r="G12" s="25">
        <v>1</v>
      </c>
      <c r="H12" s="25">
        <v>0</v>
      </c>
      <c r="I12" s="25">
        <v>6</v>
      </c>
      <c r="J12" s="25">
        <v>3</v>
      </c>
      <c r="K12" s="25"/>
      <c r="L12" s="25"/>
      <c r="M12" s="25"/>
      <c r="N12" s="26"/>
      <c r="O12" s="24">
        <v>1</v>
      </c>
      <c r="P12" s="25">
        <v>0</v>
      </c>
      <c r="Q12" s="25">
        <v>1</v>
      </c>
      <c r="R12" s="25">
        <v>0</v>
      </c>
      <c r="S12" s="25">
        <v>6</v>
      </c>
      <c r="T12" s="25">
        <v>3</v>
      </c>
      <c r="U12" s="25"/>
      <c r="V12" s="25"/>
      <c r="W12" s="25"/>
      <c r="X12" s="25"/>
      <c r="Y12" s="22"/>
      <c r="Z12" s="22"/>
      <c r="AA12" s="22"/>
      <c r="AB12" s="22"/>
      <c r="AC12" s="22"/>
      <c r="AD12" s="22"/>
      <c r="AE12" s="22"/>
      <c r="AF12" s="22"/>
      <c r="AG12" s="22"/>
      <c r="AH12" s="23"/>
      <c r="AI12" s="24"/>
      <c r="AJ12" s="25"/>
      <c r="AK12" s="25"/>
      <c r="AL12" s="25"/>
      <c r="AM12" s="25"/>
      <c r="AN12" s="25"/>
      <c r="AO12" s="25"/>
      <c r="AP12" s="25"/>
      <c r="AQ12" s="25"/>
      <c r="AR12" s="26"/>
      <c r="AS12" s="25"/>
      <c r="AT12" s="26"/>
      <c r="AU12" s="25"/>
      <c r="AV12" s="25"/>
      <c r="AW12" s="25"/>
      <c r="AX12" s="25"/>
      <c r="AY12" s="25"/>
      <c r="AZ12" s="25"/>
      <c r="BA12" s="25"/>
      <c r="BB12" s="25"/>
      <c r="BC12" s="25"/>
      <c r="BD12" s="25"/>
      <c r="BE12" s="24"/>
      <c r="BF12" s="25"/>
      <c r="BG12" s="25"/>
      <c r="BH12" s="25"/>
      <c r="BI12" s="25"/>
      <c r="BJ12" s="25"/>
      <c r="BK12" s="25"/>
      <c r="BL12" s="25"/>
      <c r="BM12" s="25"/>
      <c r="BN12" s="26"/>
      <c r="BO12" s="24"/>
      <c r="BP12" s="25"/>
      <c r="BQ12" s="25"/>
      <c r="BR12" s="25"/>
      <c r="BS12" s="25"/>
      <c r="BT12" s="25"/>
      <c r="BU12" s="25"/>
      <c r="BV12" s="25"/>
      <c r="BW12" s="25"/>
      <c r="BX12" s="26"/>
      <c r="BY12" s="27">
        <f t="shared" si="0"/>
        <v>2</v>
      </c>
      <c r="BZ12" s="27">
        <f t="shared" si="0"/>
        <v>0</v>
      </c>
      <c r="CA12" s="27">
        <v>2</v>
      </c>
      <c r="CB12" s="28">
        <f>(BY12-BZ12)/CA12</f>
        <v>1</v>
      </c>
      <c r="CC12" s="27">
        <f t="shared" si="1"/>
        <v>2</v>
      </c>
      <c r="CD12" s="27">
        <f t="shared" si="1"/>
        <v>0</v>
      </c>
      <c r="CE12" s="28">
        <f>(CC12-CD12)/CA12</f>
        <v>1</v>
      </c>
      <c r="CF12" s="27">
        <f t="shared" si="2"/>
        <v>12</v>
      </c>
      <c r="CG12" s="27">
        <f t="shared" si="2"/>
        <v>6</v>
      </c>
      <c r="CH12" s="28">
        <f>(CF12-CG12)/CA12</f>
        <v>3</v>
      </c>
      <c r="CI12" s="29">
        <v>1</v>
      </c>
    </row>
    <row r="13" spans="1:87" ht="50.1" customHeight="1" thickBot="1" x14ac:dyDescent="0.55000000000000004">
      <c r="A13" s="6"/>
      <c r="B13" s="34">
        <v>4</v>
      </c>
      <c r="C13" s="35"/>
      <c r="D13" s="35"/>
      <c r="E13" s="25"/>
      <c r="F13" s="25"/>
      <c r="G13" s="25"/>
      <c r="H13" s="25"/>
      <c r="I13" s="25"/>
      <c r="J13" s="25"/>
      <c r="K13" s="25"/>
      <c r="L13" s="25"/>
      <c r="M13" s="25"/>
      <c r="N13" s="26"/>
      <c r="O13" s="24"/>
      <c r="P13" s="25"/>
      <c r="Q13" s="25"/>
      <c r="R13" s="25"/>
      <c r="S13" s="25"/>
      <c r="T13" s="25"/>
      <c r="U13" s="25"/>
      <c r="V13" s="25"/>
      <c r="W13" s="25"/>
      <c r="X13" s="25"/>
      <c r="Y13" s="36"/>
      <c r="Z13" s="37"/>
      <c r="AA13" s="37"/>
      <c r="AB13" s="37"/>
      <c r="AC13" s="37"/>
      <c r="AD13" s="37"/>
      <c r="AE13" s="37"/>
      <c r="AF13" s="37"/>
      <c r="AG13" s="37"/>
      <c r="AH13" s="38"/>
      <c r="AI13" s="22"/>
      <c r="AJ13" s="22"/>
      <c r="AK13" s="22"/>
      <c r="AL13" s="22"/>
      <c r="AM13" s="22"/>
      <c r="AN13" s="22"/>
      <c r="AO13" s="22"/>
      <c r="AP13" s="22"/>
      <c r="AQ13" s="22"/>
      <c r="AR13" s="23"/>
      <c r="AS13" s="25"/>
      <c r="AT13" s="26"/>
      <c r="AU13" s="25"/>
      <c r="AV13" s="25"/>
      <c r="AW13" s="25"/>
      <c r="AX13" s="25"/>
      <c r="AY13" s="25"/>
      <c r="AZ13" s="25"/>
      <c r="BA13" s="25"/>
      <c r="BB13" s="25"/>
      <c r="BC13" s="25"/>
      <c r="BD13" s="25"/>
      <c r="BE13" s="24"/>
      <c r="BF13" s="25"/>
      <c r="BG13" s="25"/>
      <c r="BH13" s="25"/>
      <c r="BI13" s="25"/>
      <c r="BJ13" s="25"/>
      <c r="BK13" s="25"/>
      <c r="BL13" s="25"/>
      <c r="BM13" s="25"/>
      <c r="BN13" s="26"/>
      <c r="BO13" s="24"/>
      <c r="BP13" s="25"/>
      <c r="BQ13" s="25"/>
      <c r="BR13" s="25"/>
      <c r="BS13" s="25"/>
      <c r="BT13" s="25"/>
      <c r="BU13" s="25"/>
      <c r="BV13" s="25"/>
      <c r="BW13" s="25"/>
      <c r="BX13" s="26"/>
      <c r="BY13" s="39">
        <f t="shared" si="0"/>
        <v>0</v>
      </c>
      <c r="BZ13" s="39">
        <f t="shared" si="0"/>
        <v>0</v>
      </c>
      <c r="CA13" s="39">
        <v>2</v>
      </c>
      <c r="CB13" s="40">
        <f>(BY13-BZ13)/CA13</f>
        <v>0</v>
      </c>
      <c r="CC13" s="39">
        <f t="shared" si="1"/>
        <v>0</v>
      </c>
      <c r="CD13" s="39">
        <f t="shared" si="1"/>
        <v>0</v>
      </c>
      <c r="CE13" s="40">
        <f>(CC13-CD13)/CA13</f>
        <v>0</v>
      </c>
      <c r="CF13" s="39">
        <f t="shared" si="2"/>
        <v>0</v>
      </c>
      <c r="CG13" s="39">
        <f t="shared" si="2"/>
        <v>0</v>
      </c>
      <c r="CH13" s="40">
        <f>(CF13-CG13)/CA13</f>
        <v>0</v>
      </c>
      <c r="CI13" s="41"/>
    </row>
    <row r="14" spans="1:87" ht="69.95" customHeight="1" thickBot="1" x14ac:dyDescent="0.45">
      <c r="B14" s="4" t="s">
        <v>27</v>
      </c>
      <c r="C14" s="42"/>
      <c r="D14" s="42"/>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4"/>
      <c r="BZ14" s="44"/>
      <c r="CA14" s="44"/>
      <c r="CB14" s="45"/>
      <c r="CC14" s="44"/>
      <c r="CD14" s="44"/>
      <c r="CE14" s="45"/>
      <c r="CF14" s="44"/>
      <c r="CG14" s="44"/>
      <c r="CH14" s="45"/>
      <c r="CI14" s="45"/>
    </row>
    <row r="15" spans="1:87" ht="116.1" customHeight="1" thickBot="1" x14ac:dyDescent="0.25">
      <c r="B15" s="9"/>
      <c r="C15" s="10" t="s">
        <v>9</v>
      </c>
      <c r="D15" s="10"/>
      <c r="E15" s="11" t="s">
        <v>10</v>
      </c>
      <c r="F15" s="11" t="s">
        <v>11</v>
      </c>
      <c r="G15" s="11" t="s">
        <v>12</v>
      </c>
      <c r="H15" s="11" t="s">
        <v>13</v>
      </c>
      <c r="I15" s="12" t="s">
        <v>14</v>
      </c>
      <c r="J15" s="13"/>
      <c r="K15" s="13"/>
      <c r="L15" s="13"/>
      <c r="M15" s="13"/>
      <c r="N15" s="14"/>
      <c r="O15" s="11" t="s">
        <v>10</v>
      </c>
      <c r="P15" s="11" t="s">
        <v>11</v>
      </c>
      <c r="Q15" s="11" t="s">
        <v>12</v>
      </c>
      <c r="R15" s="11" t="s">
        <v>13</v>
      </c>
      <c r="S15" s="12" t="s">
        <v>14</v>
      </c>
      <c r="T15" s="13"/>
      <c r="U15" s="13"/>
      <c r="V15" s="13"/>
      <c r="W15" s="13"/>
      <c r="X15" s="13"/>
      <c r="Y15" s="15" t="s">
        <v>10</v>
      </c>
      <c r="Z15" s="11" t="s">
        <v>11</v>
      </c>
      <c r="AA15" s="11" t="s">
        <v>12</v>
      </c>
      <c r="AB15" s="11" t="s">
        <v>13</v>
      </c>
      <c r="AC15" s="12" t="s">
        <v>14</v>
      </c>
      <c r="AD15" s="13"/>
      <c r="AE15" s="13"/>
      <c r="AF15" s="13"/>
      <c r="AG15" s="13"/>
      <c r="AH15" s="14"/>
      <c r="AI15" s="11" t="s">
        <v>10</v>
      </c>
      <c r="AJ15" s="11" t="s">
        <v>11</v>
      </c>
      <c r="AK15" s="11" t="s">
        <v>12</v>
      </c>
      <c r="AL15" s="11" t="s">
        <v>13</v>
      </c>
      <c r="AM15" s="12" t="s">
        <v>14</v>
      </c>
      <c r="AN15" s="13"/>
      <c r="AO15" s="13"/>
      <c r="AP15" s="13"/>
      <c r="AQ15" s="13"/>
      <c r="AR15" s="14"/>
      <c r="AS15" s="13"/>
      <c r="AT15" s="14"/>
      <c r="AU15" s="13"/>
      <c r="AV15" s="13"/>
      <c r="AW15" s="13"/>
      <c r="AX15" s="13"/>
      <c r="AY15" s="13"/>
      <c r="AZ15" s="13"/>
      <c r="BA15" s="13"/>
      <c r="BB15" s="13"/>
      <c r="BC15" s="13"/>
      <c r="BD15" s="13"/>
      <c r="BE15" s="16"/>
      <c r="BF15" s="13"/>
      <c r="BG15" s="13"/>
      <c r="BH15" s="13"/>
      <c r="BI15" s="13"/>
      <c r="BJ15" s="13"/>
      <c r="BK15" s="13"/>
      <c r="BL15" s="13"/>
      <c r="BM15" s="13"/>
      <c r="BN15" s="14"/>
      <c r="BO15" s="16"/>
      <c r="BP15" s="13"/>
      <c r="BQ15" s="13"/>
      <c r="BR15" s="13"/>
      <c r="BS15" s="13"/>
      <c r="BT15" s="13"/>
      <c r="BU15" s="13"/>
      <c r="BV15" s="13"/>
      <c r="BW15" s="13"/>
      <c r="BX15" s="14"/>
      <c r="BY15" s="17" t="s">
        <v>10</v>
      </c>
      <c r="BZ15" s="17" t="s">
        <v>11</v>
      </c>
      <c r="CA15" s="17" t="s">
        <v>15</v>
      </c>
      <c r="CB15" s="18" t="s">
        <v>16</v>
      </c>
      <c r="CC15" s="17" t="s">
        <v>12</v>
      </c>
      <c r="CD15" s="17" t="s">
        <v>13</v>
      </c>
      <c r="CE15" s="18" t="s">
        <v>17</v>
      </c>
      <c r="CF15" s="17" t="s">
        <v>18</v>
      </c>
      <c r="CG15" s="17" t="s">
        <v>19</v>
      </c>
      <c r="CH15" s="18" t="s">
        <v>20</v>
      </c>
      <c r="CI15" s="19" t="s">
        <v>21</v>
      </c>
    </row>
    <row r="16" spans="1:87" ht="50.1" customHeight="1" thickBot="1" x14ac:dyDescent="0.55000000000000004">
      <c r="B16" s="20">
        <v>1</v>
      </c>
      <c r="C16" s="46" t="s">
        <v>28</v>
      </c>
      <c r="D16" s="46" t="s">
        <v>29</v>
      </c>
      <c r="E16" s="22"/>
      <c r="F16" s="22"/>
      <c r="G16" s="22"/>
      <c r="H16" s="22"/>
      <c r="I16" s="22"/>
      <c r="J16" s="22"/>
      <c r="K16" s="22"/>
      <c r="L16" s="22"/>
      <c r="M16" s="22"/>
      <c r="N16" s="23"/>
      <c r="O16" s="24" t="s">
        <v>291</v>
      </c>
      <c r="P16" s="25">
        <v>0</v>
      </c>
      <c r="Q16" s="25">
        <v>1</v>
      </c>
      <c r="R16" s="25">
        <v>0</v>
      </c>
      <c r="S16" s="25">
        <v>6</v>
      </c>
      <c r="T16" s="25">
        <v>0</v>
      </c>
      <c r="U16" s="25"/>
      <c r="V16" s="25"/>
      <c r="W16" s="25"/>
      <c r="X16" s="25"/>
      <c r="Y16" s="24">
        <v>1</v>
      </c>
      <c r="Z16" s="25">
        <v>0</v>
      </c>
      <c r="AA16" s="25">
        <v>1</v>
      </c>
      <c r="AB16" s="25">
        <v>0</v>
      </c>
      <c r="AC16" s="25">
        <v>6</v>
      </c>
      <c r="AD16" s="25">
        <v>5</v>
      </c>
      <c r="AE16" s="25"/>
      <c r="AF16" s="25"/>
      <c r="AG16" s="25"/>
      <c r="AH16" s="26"/>
      <c r="AI16" s="24"/>
      <c r="AJ16" s="25"/>
      <c r="AK16" s="25"/>
      <c r="AL16" s="25"/>
      <c r="AM16" s="25"/>
      <c r="AN16" s="25"/>
      <c r="AO16" s="25"/>
      <c r="AP16" s="25"/>
      <c r="AQ16" s="25"/>
      <c r="AR16" s="26"/>
      <c r="AS16" s="25"/>
      <c r="AT16" s="26"/>
      <c r="AU16" s="25"/>
      <c r="AV16" s="25"/>
      <c r="AW16" s="25"/>
      <c r="AX16" s="25"/>
      <c r="AY16" s="25"/>
      <c r="AZ16" s="25"/>
      <c r="BA16" s="25"/>
      <c r="BB16" s="25"/>
      <c r="BC16" s="25"/>
      <c r="BD16" s="25"/>
      <c r="BE16" s="24"/>
      <c r="BF16" s="25"/>
      <c r="BG16" s="25"/>
      <c r="BH16" s="25"/>
      <c r="BI16" s="25"/>
      <c r="BJ16" s="25"/>
      <c r="BK16" s="25"/>
      <c r="BL16" s="25"/>
      <c r="BM16" s="25"/>
      <c r="BN16" s="26"/>
      <c r="BO16" s="24"/>
      <c r="BP16" s="25"/>
      <c r="BQ16" s="25"/>
      <c r="BR16" s="25"/>
      <c r="BS16" s="25"/>
      <c r="BT16" s="25"/>
      <c r="BU16" s="25"/>
      <c r="BV16" s="25"/>
      <c r="BW16" s="25"/>
      <c r="BX16" s="26"/>
      <c r="BY16" s="27" t="e">
        <f t="shared" ref="BY16:BZ19" si="3">E16+O16+Y16+AI16</f>
        <v>#VALUE!</v>
      </c>
      <c r="BZ16" s="27">
        <f t="shared" si="3"/>
        <v>0</v>
      </c>
      <c r="CA16" s="27">
        <v>2</v>
      </c>
      <c r="CB16" s="28" t="e">
        <f>(BY16-BZ16)/CA16</f>
        <v>#VALUE!</v>
      </c>
      <c r="CC16" s="27">
        <f t="shared" ref="CC16:CD19" si="4">G16+Q16+AA16+AK16</f>
        <v>2</v>
      </c>
      <c r="CD16" s="27">
        <f t="shared" si="4"/>
        <v>0</v>
      </c>
      <c r="CE16" s="28">
        <f>(CC16-CD16)/CA16</f>
        <v>1</v>
      </c>
      <c r="CF16" s="27">
        <f t="shared" ref="CF16:CG19" si="5">I16+K16+M16+S16+U16+W16+AC16+AE16+AG16+AM16+AO16+AQ16</f>
        <v>12</v>
      </c>
      <c r="CG16" s="27">
        <f t="shared" si="5"/>
        <v>5</v>
      </c>
      <c r="CH16" s="28">
        <f>(CF16-CG16)/CA16</f>
        <v>3.5</v>
      </c>
      <c r="CI16" s="29">
        <v>1</v>
      </c>
    </row>
    <row r="17" spans="2:87" ht="50.1" customHeight="1" thickBot="1" x14ac:dyDescent="0.55000000000000004">
      <c r="B17" s="20">
        <v>2</v>
      </c>
      <c r="C17" s="21" t="s">
        <v>30</v>
      </c>
      <c r="D17" s="21" t="s">
        <v>31</v>
      </c>
      <c r="E17" s="25">
        <v>0</v>
      </c>
      <c r="F17" s="25">
        <v>1</v>
      </c>
      <c r="G17" s="25">
        <v>0</v>
      </c>
      <c r="H17" s="25">
        <v>1</v>
      </c>
      <c r="I17" s="25">
        <v>0</v>
      </c>
      <c r="J17" s="25">
        <v>6</v>
      </c>
      <c r="K17" s="25"/>
      <c r="L17" s="25"/>
      <c r="M17" s="25"/>
      <c r="N17" s="26"/>
      <c r="O17" s="22"/>
      <c r="P17" s="22"/>
      <c r="Q17" s="22"/>
      <c r="R17" s="22"/>
      <c r="S17" s="22"/>
      <c r="T17" s="22"/>
      <c r="U17" s="22"/>
      <c r="V17" s="22"/>
      <c r="W17" s="22"/>
      <c r="X17" s="23"/>
      <c r="Y17" s="30">
        <v>0</v>
      </c>
      <c r="Z17" s="31">
        <v>1</v>
      </c>
      <c r="AA17" s="31">
        <v>0</v>
      </c>
      <c r="AB17" s="31">
        <v>1</v>
      </c>
      <c r="AC17" s="31">
        <v>0</v>
      </c>
      <c r="AD17" s="31">
        <v>6</v>
      </c>
      <c r="AE17" s="31"/>
      <c r="AF17" s="31"/>
      <c r="AG17" s="31"/>
      <c r="AH17" s="32"/>
      <c r="AI17" s="24"/>
      <c r="AJ17" s="25"/>
      <c r="AK17" s="25"/>
      <c r="AL17" s="25"/>
      <c r="AM17" s="25"/>
      <c r="AN17" s="25"/>
      <c r="AO17" s="25"/>
      <c r="AP17" s="25"/>
      <c r="AQ17" s="25"/>
      <c r="AR17" s="26"/>
      <c r="AS17" s="25"/>
      <c r="AT17" s="26"/>
      <c r="AU17" s="25"/>
      <c r="AV17" s="25"/>
      <c r="AW17" s="25"/>
      <c r="AX17" s="25"/>
      <c r="AY17" s="25"/>
      <c r="AZ17" s="25"/>
      <c r="BA17" s="25"/>
      <c r="BB17" s="25"/>
      <c r="BC17" s="25"/>
      <c r="BD17" s="25"/>
      <c r="BE17" s="24"/>
      <c r="BF17" s="25"/>
      <c r="BG17" s="25"/>
      <c r="BH17" s="25"/>
      <c r="BI17" s="25"/>
      <c r="BJ17" s="25"/>
      <c r="BK17" s="25"/>
      <c r="BL17" s="25"/>
      <c r="BM17" s="25"/>
      <c r="BN17" s="26"/>
      <c r="BO17" s="24"/>
      <c r="BP17" s="25"/>
      <c r="BQ17" s="25"/>
      <c r="BR17" s="25"/>
      <c r="BS17" s="25"/>
      <c r="BT17" s="25"/>
      <c r="BU17" s="25"/>
      <c r="BV17" s="25"/>
      <c r="BW17" s="25"/>
      <c r="BX17" s="26"/>
      <c r="BY17" s="27">
        <f t="shared" si="3"/>
        <v>0</v>
      </c>
      <c r="BZ17" s="27">
        <f t="shared" si="3"/>
        <v>2</v>
      </c>
      <c r="CA17" s="27">
        <v>2</v>
      </c>
      <c r="CB17" s="28">
        <f>(BY17-BZ17)/CA17</f>
        <v>-1</v>
      </c>
      <c r="CC17" s="27">
        <f t="shared" si="4"/>
        <v>0</v>
      </c>
      <c r="CD17" s="27">
        <f t="shared" si="4"/>
        <v>2</v>
      </c>
      <c r="CE17" s="28">
        <f>(CC17-CD17)/CA17</f>
        <v>-1</v>
      </c>
      <c r="CF17" s="27">
        <f t="shared" si="5"/>
        <v>0</v>
      </c>
      <c r="CG17" s="27">
        <f t="shared" si="5"/>
        <v>12</v>
      </c>
      <c r="CH17" s="28">
        <f>(CF17-CG17)/CA17</f>
        <v>-6</v>
      </c>
      <c r="CI17" s="29">
        <v>3</v>
      </c>
    </row>
    <row r="18" spans="2:87" ht="50.1" customHeight="1" thickBot="1" x14ac:dyDescent="0.55000000000000004">
      <c r="B18" s="20">
        <v>3</v>
      </c>
      <c r="C18" s="21" t="s">
        <v>32</v>
      </c>
      <c r="D18" s="21" t="s">
        <v>33</v>
      </c>
      <c r="E18" s="25">
        <v>0</v>
      </c>
      <c r="F18" s="25">
        <v>1</v>
      </c>
      <c r="G18" s="25">
        <v>0</v>
      </c>
      <c r="H18" s="25">
        <v>1</v>
      </c>
      <c r="I18" s="25">
        <v>5</v>
      </c>
      <c r="J18" s="25">
        <v>6</v>
      </c>
      <c r="K18" s="25"/>
      <c r="L18" s="25"/>
      <c r="M18" s="25"/>
      <c r="N18" s="26"/>
      <c r="O18" s="24">
        <v>1</v>
      </c>
      <c r="P18" s="25">
        <v>0</v>
      </c>
      <c r="Q18" s="25">
        <v>1</v>
      </c>
      <c r="R18" s="25">
        <v>0</v>
      </c>
      <c r="S18" s="25">
        <v>6</v>
      </c>
      <c r="T18" s="25">
        <v>0</v>
      </c>
      <c r="U18" s="25"/>
      <c r="V18" s="25"/>
      <c r="W18" s="25"/>
      <c r="X18" s="25"/>
      <c r="Y18" s="22"/>
      <c r="Z18" s="22"/>
      <c r="AA18" s="22"/>
      <c r="AB18" s="22"/>
      <c r="AC18" s="22"/>
      <c r="AD18" s="22"/>
      <c r="AE18" s="22"/>
      <c r="AF18" s="22"/>
      <c r="AG18" s="22"/>
      <c r="AH18" s="23"/>
      <c r="AI18" s="24"/>
      <c r="AJ18" s="25"/>
      <c r="AK18" s="25"/>
      <c r="AL18" s="25"/>
      <c r="AM18" s="25"/>
      <c r="AN18" s="25"/>
      <c r="AO18" s="25"/>
      <c r="AP18" s="25"/>
      <c r="AQ18" s="25"/>
      <c r="AR18" s="26"/>
      <c r="AS18" s="25"/>
      <c r="AT18" s="26"/>
      <c r="AU18" s="25"/>
      <c r="AV18" s="25"/>
      <c r="AW18" s="25"/>
      <c r="AX18" s="25"/>
      <c r="AY18" s="25"/>
      <c r="AZ18" s="25"/>
      <c r="BA18" s="25"/>
      <c r="BB18" s="25"/>
      <c r="BC18" s="25"/>
      <c r="BD18" s="25"/>
      <c r="BE18" s="24"/>
      <c r="BF18" s="25"/>
      <c r="BG18" s="25"/>
      <c r="BH18" s="25"/>
      <c r="BI18" s="25"/>
      <c r="BJ18" s="25"/>
      <c r="BK18" s="25"/>
      <c r="BL18" s="25"/>
      <c r="BM18" s="25"/>
      <c r="BN18" s="26"/>
      <c r="BO18" s="24"/>
      <c r="BP18" s="25"/>
      <c r="BQ18" s="25"/>
      <c r="BR18" s="25"/>
      <c r="BS18" s="25"/>
      <c r="BT18" s="25"/>
      <c r="BU18" s="25"/>
      <c r="BV18" s="25"/>
      <c r="BW18" s="25"/>
      <c r="BX18" s="26"/>
      <c r="BY18" s="27">
        <f t="shared" si="3"/>
        <v>1</v>
      </c>
      <c r="BZ18" s="27">
        <f t="shared" si="3"/>
        <v>1</v>
      </c>
      <c r="CA18" s="27">
        <v>2</v>
      </c>
      <c r="CB18" s="28">
        <f>(BY18-BZ18)/CA18</f>
        <v>0</v>
      </c>
      <c r="CC18" s="27">
        <f t="shared" si="4"/>
        <v>1</v>
      </c>
      <c r="CD18" s="27">
        <f t="shared" si="4"/>
        <v>1</v>
      </c>
      <c r="CE18" s="28">
        <f>(CC18-CD18)/CA18</f>
        <v>0</v>
      </c>
      <c r="CF18" s="27">
        <f t="shared" si="5"/>
        <v>11</v>
      </c>
      <c r="CG18" s="27">
        <f t="shared" si="5"/>
        <v>6</v>
      </c>
      <c r="CH18" s="28">
        <f>(CF18-CG18)/CA18</f>
        <v>2.5</v>
      </c>
      <c r="CI18" s="29">
        <v>2</v>
      </c>
    </row>
    <row r="19" spans="2:87" ht="50.1" customHeight="1" thickBot="1" x14ac:dyDescent="0.55000000000000004">
      <c r="B19" s="34">
        <v>4</v>
      </c>
      <c r="C19" s="47"/>
      <c r="D19" s="47"/>
      <c r="E19" s="25"/>
      <c r="F19" s="25"/>
      <c r="G19" s="25"/>
      <c r="H19" s="25"/>
      <c r="I19" s="25"/>
      <c r="J19" s="25"/>
      <c r="K19" s="25"/>
      <c r="L19" s="25"/>
      <c r="M19" s="25"/>
      <c r="N19" s="26"/>
      <c r="O19" s="24"/>
      <c r="P19" s="25"/>
      <c r="Q19" s="25"/>
      <c r="R19" s="25"/>
      <c r="S19" s="25"/>
      <c r="T19" s="25"/>
      <c r="U19" s="25"/>
      <c r="V19" s="25"/>
      <c r="W19" s="25"/>
      <c r="X19" s="25"/>
      <c r="Y19" s="36"/>
      <c r="Z19" s="37"/>
      <c r="AA19" s="37"/>
      <c r="AB19" s="37"/>
      <c r="AC19" s="37"/>
      <c r="AD19" s="37"/>
      <c r="AE19" s="37"/>
      <c r="AF19" s="37"/>
      <c r="AG19" s="37"/>
      <c r="AH19" s="38"/>
      <c r="AI19" s="22"/>
      <c r="AJ19" s="22"/>
      <c r="AK19" s="22"/>
      <c r="AL19" s="22"/>
      <c r="AM19" s="22"/>
      <c r="AN19" s="22"/>
      <c r="AO19" s="22"/>
      <c r="AP19" s="22"/>
      <c r="AQ19" s="22"/>
      <c r="AR19" s="23"/>
      <c r="AS19" s="25"/>
      <c r="AT19" s="26"/>
      <c r="AU19" s="25"/>
      <c r="AV19" s="25"/>
      <c r="AW19" s="25"/>
      <c r="AX19" s="25"/>
      <c r="AY19" s="25"/>
      <c r="AZ19" s="25"/>
      <c r="BA19" s="25"/>
      <c r="BB19" s="25"/>
      <c r="BC19" s="25"/>
      <c r="BD19" s="25"/>
      <c r="BE19" s="24"/>
      <c r="BF19" s="25"/>
      <c r="BG19" s="25"/>
      <c r="BH19" s="25"/>
      <c r="BI19" s="25"/>
      <c r="BJ19" s="25"/>
      <c r="BK19" s="25"/>
      <c r="BL19" s="25"/>
      <c r="BM19" s="25"/>
      <c r="BN19" s="26"/>
      <c r="BO19" s="24"/>
      <c r="BP19" s="25"/>
      <c r="BQ19" s="25"/>
      <c r="BR19" s="25"/>
      <c r="BS19" s="25"/>
      <c r="BT19" s="25"/>
      <c r="BU19" s="25"/>
      <c r="BV19" s="25"/>
      <c r="BW19" s="25"/>
      <c r="BX19" s="26"/>
      <c r="BY19" s="39">
        <f t="shared" si="3"/>
        <v>0</v>
      </c>
      <c r="BZ19" s="39">
        <f t="shared" si="3"/>
        <v>0</v>
      </c>
      <c r="CA19" s="39">
        <v>2</v>
      </c>
      <c r="CB19" s="40">
        <f>(BY19-BZ19)/CA19</f>
        <v>0</v>
      </c>
      <c r="CC19" s="39">
        <f t="shared" si="4"/>
        <v>0</v>
      </c>
      <c r="CD19" s="39">
        <f t="shared" si="4"/>
        <v>0</v>
      </c>
      <c r="CE19" s="40">
        <f>(CC19-CD19)/CA19</f>
        <v>0</v>
      </c>
      <c r="CF19" s="39">
        <f t="shared" si="5"/>
        <v>0</v>
      </c>
      <c r="CG19" s="39">
        <f t="shared" si="5"/>
        <v>0</v>
      </c>
      <c r="CH19" s="40">
        <f>(CF19-CG19)/CA19</f>
        <v>0</v>
      </c>
      <c r="CI19" s="41"/>
    </row>
    <row r="20" spans="2:87" ht="69.95" customHeight="1" thickBot="1" x14ac:dyDescent="0.45">
      <c r="B20" s="4" t="s">
        <v>34</v>
      </c>
      <c r="C20" s="42"/>
      <c r="D20" s="42"/>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4"/>
      <c r="BZ20" s="44"/>
      <c r="CA20" s="44"/>
      <c r="CB20" s="45"/>
      <c r="CC20" s="44"/>
      <c r="CD20" s="44"/>
      <c r="CE20" s="45"/>
      <c r="CF20" s="44"/>
      <c r="CG20" s="44"/>
      <c r="CH20" s="45"/>
      <c r="CI20" s="45"/>
    </row>
    <row r="21" spans="2:87" ht="137.25" thickBot="1" x14ac:dyDescent="0.25">
      <c r="B21" s="9"/>
      <c r="C21" s="10" t="s">
        <v>9</v>
      </c>
      <c r="D21" s="10"/>
      <c r="E21" s="11" t="s">
        <v>10</v>
      </c>
      <c r="F21" s="11" t="s">
        <v>11</v>
      </c>
      <c r="G21" s="11" t="s">
        <v>12</v>
      </c>
      <c r="H21" s="11" t="s">
        <v>13</v>
      </c>
      <c r="I21" s="12" t="s">
        <v>14</v>
      </c>
      <c r="J21" s="13"/>
      <c r="K21" s="13"/>
      <c r="L21" s="13"/>
      <c r="M21" s="13"/>
      <c r="N21" s="14"/>
      <c r="O21" s="11" t="s">
        <v>10</v>
      </c>
      <c r="P21" s="11" t="s">
        <v>11</v>
      </c>
      <c r="Q21" s="11" t="s">
        <v>12</v>
      </c>
      <c r="R21" s="11" t="s">
        <v>13</v>
      </c>
      <c r="S21" s="12" t="s">
        <v>14</v>
      </c>
      <c r="T21" s="13"/>
      <c r="U21" s="13"/>
      <c r="V21" s="13"/>
      <c r="W21" s="13"/>
      <c r="X21" s="13"/>
      <c r="Y21" s="15" t="s">
        <v>10</v>
      </c>
      <c r="Z21" s="11" t="s">
        <v>11</v>
      </c>
      <c r="AA21" s="11" t="s">
        <v>12</v>
      </c>
      <c r="AB21" s="11"/>
      <c r="AC21" s="12" t="s">
        <v>14</v>
      </c>
      <c r="AD21" s="13"/>
      <c r="AE21" s="13"/>
      <c r="AF21" s="13"/>
      <c r="AG21" s="13"/>
      <c r="AH21" s="14"/>
      <c r="AI21" s="11" t="s">
        <v>10</v>
      </c>
      <c r="AJ21" s="11" t="s">
        <v>11</v>
      </c>
      <c r="AK21" s="11" t="s">
        <v>12</v>
      </c>
      <c r="AL21" s="11" t="s">
        <v>13</v>
      </c>
      <c r="AM21" s="12" t="s">
        <v>14</v>
      </c>
      <c r="AN21" s="13"/>
      <c r="AO21" s="13"/>
      <c r="AP21" s="13"/>
      <c r="AQ21" s="13"/>
      <c r="AR21" s="14"/>
      <c r="AS21" s="13"/>
      <c r="AT21" s="14"/>
      <c r="AU21" s="13"/>
      <c r="AV21" s="13"/>
      <c r="AW21" s="13"/>
      <c r="AX21" s="13"/>
      <c r="AY21" s="13"/>
      <c r="AZ21" s="13"/>
      <c r="BA21" s="13"/>
      <c r="BB21" s="13"/>
      <c r="BC21" s="13"/>
      <c r="BD21" s="13"/>
      <c r="BE21" s="16"/>
      <c r="BF21" s="13"/>
      <c r="BG21" s="13"/>
      <c r="BH21" s="13"/>
      <c r="BI21" s="13"/>
      <c r="BJ21" s="13"/>
      <c r="BK21" s="13"/>
      <c r="BL21" s="13"/>
      <c r="BM21" s="13"/>
      <c r="BN21" s="14"/>
      <c r="BO21" s="16"/>
      <c r="BP21" s="13"/>
      <c r="BQ21" s="13"/>
      <c r="BR21" s="13"/>
      <c r="BS21" s="13"/>
      <c r="BT21" s="13"/>
      <c r="BU21" s="13"/>
      <c r="BV21" s="13"/>
      <c r="BW21" s="13"/>
      <c r="BX21" s="14"/>
      <c r="BY21" s="17" t="s">
        <v>10</v>
      </c>
      <c r="BZ21" s="17" t="s">
        <v>11</v>
      </c>
      <c r="CA21" s="17" t="s">
        <v>15</v>
      </c>
      <c r="CB21" s="18" t="s">
        <v>35</v>
      </c>
      <c r="CC21" s="17" t="s">
        <v>12</v>
      </c>
      <c r="CD21" s="17" t="s">
        <v>13</v>
      </c>
      <c r="CE21" s="18" t="s">
        <v>17</v>
      </c>
      <c r="CF21" s="17" t="s">
        <v>18</v>
      </c>
      <c r="CG21" s="17" t="s">
        <v>19</v>
      </c>
      <c r="CH21" s="18" t="s">
        <v>36</v>
      </c>
      <c r="CI21" s="19" t="s">
        <v>21</v>
      </c>
    </row>
    <row r="22" spans="2:87" ht="50.1" customHeight="1" thickBot="1" x14ac:dyDescent="0.55000000000000004">
      <c r="B22" s="20">
        <v>1</v>
      </c>
      <c r="C22" s="21" t="s">
        <v>37</v>
      </c>
      <c r="D22" s="21" t="s">
        <v>38</v>
      </c>
      <c r="E22" s="22"/>
      <c r="F22" s="22"/>
      <c r="G22" s="22"/>
      <c r="H22" s="22"/>
      <c r="I22" s="22"/>
      <c r="J22" s="22"/>
      <c r="K22" s="22"/>
      <c r="L22" s="22"/>
      <c r="M22" s="22"/>
      <c r="N22" s="23"/>
      <c r="O22" s="24">
        <v>1</v>
      </c>
      <c r="P22" s="25">
        <v>0</v>
      </c>
      <c r="Q22" s="25">
        <v>1</v>
      </c>
      <c r="R22" s="25">
        <v>0</v>
      </c>
      <c r="S22" s="25">
        <v>6</v>
      </c>
      <c r="T22" s="25">
        <v>1</v>
      </c>
      <c r="U22" s="25"/>
      <c r="V22" s="25"/>
      <c r="W22" s="25"/>
      <c r="X22" s="25"/>
      <c r="Y22" s="24">
        <v>1</v>
      </c>
      <c r="Z22" s="25">
        <v>0</v>
      </c>
      <c r="AA22" s="25">
        <v>1</v>
      </c>
      <c r="AB22" s="25">
        <v>0</v>
      </c>
      <c r="AC22" s="25">
        <v>6</v>
      </c>
      <c r="AD22" s="25">
        <v>4</v>
      </c>
      <c r="AE22" s="25"/>
      <c r="AF22" s="25"/>
      <c r="AG22" s="25"/>
      <c r="AH22" s="26"/>
      <c r="AI22" s="24"/>
      <c r="AJ22" s="25"/>
      <c r="AK22" s="25"/>
      <c r="AL22" s="25"/>
      <c r="AM22" s="25"/>
      <c r="AN22" s="25"/>
      <c r="AO22" s="25"/>
      <c r="AP22" s="25"/>
      <c r="AQ22" s="25"/>
      <c r="AR22" s="26"/>
      <c r="AS22" s="25"/>
      <c r="AT22" s="26"/>
      <c r="AU22" s="25"/>
      <c r="AV22" s="25"/>
      <c r="AW22" s="25"/>
      <c r="AX22" s="25"/>
      <c r="AY22" s="25"/>
      <c r="AZ22" s="25"/>
      <c r="BA22" s="25"/>
      <c r="BB22" s="25"/>
      <c r="BC22" s="25"/>
      <c r="BD22" s="25"/>
      <c r="BE22" s="24"/>
      <c r="BF22" s="25"/>
      <c r="BG22" s="25"/>
      <c r="BH22" s="25"/>
      <c r="BI22" s="25"/>
      <c r="BJ22" s="25"/>
      <c r="BK22" s="25"/>
      <c r="BL22" s="25"/>
      <c r="BM22" s="25"/>
      <c r="BN22" s="26"/>
      <c r="BO22" s="24"/>
      <c r="BP22" s="25"/>
      <c r="BQ22" s="25"/>
      <c r="BR22" s="25"/>
      <c r="BS22" s="25"/>
      <c r="BT22" s="25"/>
      <c r="BU22" s="25"/>
      <c r="BV22" s="25"/>
      <c r="BW22" s="25"/>
      <c r="BX22" s="26"/>
      <c r="BY22" s="27">
        <f t="shared" ref="BY22:BZ25" si="6">E22+O22+Y22+AI22</f>
        <v>2</v>
      </c>
      <c r="BZ22" s="27">
        <f t="shared" si="6"/>
        <v>0</v>
      </c>
      <c r="CA22" s="27">
        <v>2</v>
      </c>
      <c r="CB22" s="28">
        <f>(BY22-BZ22)/CA22</f>
        <v>1</v>
      </c>
      <c r="CC22" s="27">
        <f t="shared" ref="CC22:CD25" si="7">G22+Q22+AA22+AK22</f>
        <v>2</v>
      </c>
      <c r="CD22" s="27">
        <f t="shared" si="7"/>
        <v>0</v>
      </c>
      <c r="CE22" s="28">
        <f>(CC22-CD22)/CA22</f>
        <v>1</v>
      </c>
      <c r="CF22" s="27">
        <f t="shared" ref="CF22:CG25" si="8">I22+K22+M22+S22+U22+W22+AC22+AE22+AG22+AM22+AO22+AQ22</f>
        <v>12</v>
      </c>
      <c r="CG22" s="27">
        <f t="shared" si="8"/>
        <v>5</v>
      </c>
      <c r="CH22" s="28">
        <f>(CF22-CG22)/CA22</f>
        <v>3.5</v>
      </c>
      <c r="CI22" s="29">
        <v>1</v>
      </c>
    </row>
    <row r="23" spans="2:87" ht="50.1" customHeight="1" thickBot="1" x14ac:dyDescent="0.55000000000000004">
      <c r="B23" s="20">
        <v>2</v>
      </c>
      <c r="C23" s="21" t="s">
        <v>39</v>
      </c>
      <c r="D23" s="21" t="s">
        <v>40</v>
      </c>
      <c r="E23" s="25">
        <v>0</v>
      </c>
      <c r="F23" s="25">
        <v>1</v>
      </c>
      <c r="G23" s="25">
        <v>0</v>
      </c>
      <c r="H23" s="25">
        <v>1</v>
      </c>
      <c r="I23" s="25">
        <v>1</v>
      </c>
      <c r="J23" s="25">
        <v>6</v>
      </c>
      <c r="K23" s="25"/>
      <c r="L23" s="25"/>
      <c r="M23" s="25"/>
      <c r="N23" s="26"/>
      <c r="O23" s="22"/>
      <c r="P23" s="22"/>
      <c r="Q23" s="22"/>
      <c r="R23" s="22"/>
      <c r="S23" s="22"/>
      <c r="T23" s="22"/>
      <c r="U23" s="22"/>
      <c r="V23" s="22"/>
      <c r="W23" s="22"/>
      <c r="X23" s="23"/>
      <c r="Y23" s="30">
        <v>0</v>
      </c>
      <c r="Z23" s="31">
        <v>1</v>
      </c>
      <c r="AA23" s="31">
        <v>0</v>
      </c>
      <c r="AB23" s="31">
        <v>1</v>
      </c>
      <c r="AC23" s="31">
        <v>0</v>
      </c>
      <c r="AD23" s="31">
        <v>6</v>
      </c>
      <c r="AE23" s="31"/>
      <c r="AF23" s="31"/>
      <c r="AG23" s="31"/>
      <c r="AH23" s="32"/>
      <c r="AI23" s="24"/>
      <c r="AJ23" s="25"/>
      <c r="AK23" s="25"/>
      <c r="AL23" s="25"/>
      <c r="AM23" s="25"/>
      <c r="AN23" s="25"/>
      <c r="AO23" s="25"/>
      <c r="AP23" s="25"/>
      <c r="AQ23" s="25"/>
      <c r="AR23" s="26"/>
      <c r="AS23" s="25"/>
      <c r="AT23" s="26"/>
      <c r="AU23" s="25"/>
      <c r="AV23" s="25"/>
      <c r="AW23" s="25"/>
      <c r="AX23" s="25"/>
      <c r="AY23" s="25"/>
      <c r="AZ23" s="25"/>
      <c r="BA23" s="25"/>
      <c r="BB23" s="25"/>
      <c r="BC23" s="25"/>
      <c r="BD23" s="25"/>
      <c r="BE23" s="24"/>
      <c r="BF23" s="25"/>
      <c r="BG23" s="25"/>
      <c r="BH23" s="25"/>
      <c r="BI23" s="25"/>
      <c r="BJ23" s="25"/>
      <c r="BK23" s="25"/>
      <c r="BL23" s="25"/>
      <c r="BM23" s="25"/>
      <c r="BN23" s="26"/>
      <c r="BO23" s="24"/>
      <c r="BP23" s="25"/>
      <c r="BQ23" s="25"/>
      <c r="BR23" s="25"/>
      <c r="BS23" s="25"/>
      <c r="BT23" s="25"/>
      <c r="BU23" s="25"/>
      <c r="BV23" s="25"/>
      <c r="BW23" s="25"/>
      <c r="BX23" s="26"/>
      <c r="BY23" s="27">
        <f t="shared" si="6"/>
        <v>0</v>
      </c>
      <c r="BZ23" s="27">
        <f t="shared" si="6"/>
        <v>2</v>
      </c>
      <c r="CA23" s="27">
        <v>2</v>
      </c>
      <c r="CB23" s="28">
        <f>(BY23-BZ23)/CA23</f>
        <v>-1</v>
      </c>
      <c r="CC23" s="27">
        <f t="shared" si="7"/>
        <v>0</v>
      </c>
      <c r="CD23" s="27">
        <f t="shared" si="7"/>
        <v>2</v>
      </c>
      <c r="CE23" s="28">
        <f>(CC23-CD23)/CA23</f>
        <v>-1</v>
      </c>
      <c r="CF23" s="27">
        <f t="shared" si="8"/>
        <v>1</v>
      </c>
      <c r="CG23" s="27">
        <f t="shared" si="8"/>
        <v>12</v>
      </c>
      <c r="CH23" s="28">
        <f>(CF23-CG23)/CA23</f>
        <v>-5.5</v>
      </c>
      <c r="CI23" s="29">
        <v>3</v>
      </c>
    </row>
    <row r="24" spans="2:87" ht="50.1" customHeight="1" thickBot="1" x14ac:dyDescent="0.55000000000000004">
      <c r="B24" s="20">
        <v>3</v>
      </c>
      <c r="C24" s="21" t="s">
        <v>41</v>
      </c>
      <c r="D24" s="21" t="s">
        <v>42</v>
      </c>
      <c r="E24" s="25">
        <v>0</v>
      </c>
      <c r="F24" s="25">
        <v>1</v>
      </c>
      <c r="G24" s="25">
        <v>0</v>
      </c>
      <c r="H24" s="25">
        <v>1</v>
      </c>
      <c r="I24" s="25">
        <v>4</v>
      </c>
      <c r="J24" s="25">
        <v>6</v>
      </c>
      <c r="K24" s="25"/>
      <c r="L24" s="25"/>
      <c r="M24" s="25"/>
      <c r="N24" s="26"/>
      <c r="O24" s="24">
        <v>1</v>
      </c>
      <c r="P24" s="25">
        <v>0</v>
      </c>
      <c r="Q24" s="25">
        <v>1</v>
      </c>
      <c r="R24" s="25">
        <v>0</v>
      </c>
      <c r="S24" s="25">
        <v>6</v>
      </c>
      <c r="T24" s="25">
        <v>0</v>
      </c>
      <c r="U24" s="25"/>
      <c r="V24" s="25"/>
      <c r="W24" s="25"/>
      <c r="X24" s="25"/>
      <c r="Y24" s="22"/>
      <c r="Z24" s="22"/>
      <c r="AA24" s="22"/>
      <c r="AB24" s="22"/>
      <c r="AC24" s="22"/>
      <c r="AD24" s="22"/>
      <c r="AE24" s="22"/>
      <c r="AF24" s="22"/>
      <c r="AG24" s="22"/>
      <c r="AH24" s="23"/>
      <c r="AI24" s="24"/>
      <c r="AJ24" s="25"/>
      <c r="AK24" s="25"/>
      <c r="AL24" s="25"/>
      <c r="AM24" s="25"/>
      <c r="AN24" s="25"/>
      <c r="AO24" s="25"/>
      <c r="AP24" s="25"/>
      <c r="AQ24" s="25"/>
      <c r="AR24" s="26"/>
      <c r="AS24" s="25"/>
      <c r="AT24" s="26"/>
      <c r="AU24" s="25"/>
      <c r="AV24" s="25"/>
      <c r="AW24" s="25"/>
      <c r="AX24" s="25"/>
      <c r="AY24" s="25"/>
      <c r="AZ24" s="25"/>
      <c r="BA24" s="25"/>
      <c r="BB24" s="25"/>
      <c r="BC24" s="25"/>
      <c r="BD24" s="25"/>
      <c r="BE24" s="24"/>
      <c r="BF24" s="25"/>
      <c r="BG24" s="25"/>
      <c r="BH24" s="25"/>
      <c r="BI24" s="25"/>
      <c r="BJ24" s="25"/>
      <c r="BK24" s="25"/>
      <c r="BL24" s="25"/>
      <c r="BM24" s="25"/>
      <c r="BN24" s="26"/>
      <c r="BO24" s="24"/>
      <c r="BP24" s="25"/>
      <c r="BQ24" s="25"/>
      <c r="BR24" s="25"/>
      <c r="BS24" s="25"/>
      <c r="BT24" s="25"/>
      <c r="BU24" s="25"/>
      <c r="BV24" s="25"/>
      <c r="BW24" s="25"/>
      <c r="BX24" s="26"/>
      <c r="BY24" s="27">
        <f t="shared" si="6"/>
        <v>1</v>
      </c>
      <c r="BZ24" s="27">
        <f t="shared" si="6"/>
        <v>1</v>
      </c>
      <c r="CA24" s="27">
        <v>2</v>
      </c>
      <c r="CB24" s="28">
        <f>(BY24-BZ24)/CA24</f>
        <v>0</v>
      </c>
      <c r="CC24" s="27">
        <f t="shared" si="7"/>
        <v>1</v>
      </c>
      <c r="CD24" s="27">
        <f t="shared" si="7"/>
        <v>1</v>
      </c>
      <c r="CE24" s="28">
        <f>(CC24-CD24)/CA24</f>
        <v>0</v>
      </c>
      <c r="CF24" s="27">
        <f t="shared" si="8"/>
        <v>10</v>
      </c>
      <c r="CG24" s="27">
        <f t="shared" si="8"/>
        <v>6</v>
      </c>
      <c r="CH24" s="28">
        <f>(CF24-CG24)/CA24</f>
        <v>2</v>
      </c>
      <c r="CI24" s="29">
        <v>2</v>
      </c>
    </row>
    <row r="25" spans="2:87" ht="50.1" customHeight="1" thickBot="1" x14ac:dyDescent="0.55000000000000004">
      <c r="B25" s="34">
        <v>4</v>
      </c>
      <c r="C25" s="48"/>
      <c r="D25" s="48"/>
      <c r="E25" s="25"/>
      <c r="F25" s="25"/>
      <c r="G25" s="25"/>
      <c r="H25" s="25"/>
      <c r="I25" s="25"/>
      <c r="J25" s="25"/>
      <c r="K25" s="25"/>
      <c r="L25" s="25"/>
      <c r="M25" s="25"/>
      <c r="N25" s="26"/>
      <c r="O25" s="24"/>
      <c r="P25" s="25"/>
      <c r="Q25" s="25"/>
      <c r="R25" s="25"/>
      <c r="S25" s="25"/>
      <c r="T25" s="25"/>
      <c r="U25" s="25"/>
      <c r="V25" s="25"/>
      <c r="W25" s="25"/>
      <c r="X25" s="25"/>
      <c r="Y25" s="36"/>
      <c r="Z25" s="37"/>
      <c r="AA25" s="37"/>
      <c r="AB25" s="37"/>
      <c r="AC25" s="37"/>
      <c r="AD25" s="37"/>
      <c r="AE25" s="37"/>
      <c r="AF25" s="37"/>
      <c r="AG25" s="37"/>
      <c r="AH25" s="38"/>
      <c r="AI25" s="22"/>
      <c r="AJ25" s="22"/>
      <c r="AK25" s="22"/>
      <c r="AL25" s="22"/>
      <c r="AM25" s="22"/>
      <c r="AN25" s="22"/>
      <c r="AO25" s="22"/>
      <c r="AP25" s="22"/>
      <c r="AQ25" s="22"/>
      <c r="AR25" s="23"/>
      <c r="AS25" s="25"/>
      <c r="AT25" s="26"/>
      <c r="AU25" s="25"/>
      <c r="AV25" s="25"/>
      <c r="AW25" s="25"/>
      <c r="AX25" s="25"/>
      <c r="AY25" s="25"/>
      <c r="AZ25" s="25"/>
      <c r="BA25" s="25"/>
      <c r="BB25" s="25"/>
      <c r="BC25" s="25"/>
      <c r="BD25" s="25"/>
      <c r="BE25" s="24"/>
      <c r="BF25" s="25"/>
      <c r="BG25" s="25"/>
      <c r="BH25" s="25"/>
      <c r="BI25" s="25"/>
      <c r="BJ25" s="25"/>
      <c r="BK25" s="25"/>
      <c r="BL25" s="25"/>
      <c r="BM25" s="25"/>
      <c r="BN25" s="26"/>
      <c r="BO25" s="24"/>
      <c r="BP25" s="25"/>
      <c r="BQ25" s="25"/>
      <c r="BR25" s="25"/>
      <c r="BS25" s="25"/>
      <c r="BT25" s="25"/>
      <c r="BU25" s="25"/>
      <c r="BV25" s="25"/>
      <c r="BW25" s="25"/>
      <c r="BX25" s="26"/>
      <c r="BY25" s="39">
        <f t="shared" si="6"/>
        <v>0</v>
      </c>
      <c r="BZ25" s="39">
        <f t="shared" si="6"/>
        <v>0</v>
      </c>
      <c r="CA25" s="39">
        <v>2</v>
      </c>
      <c r="CB25" s="40">
        <f>(BY25-BZ25)/CA25</f>
        <v>0</v>
      </c>
      <c r="CC25" s="39">
        <f t="shared" si="7"/>
        <v>0</v>
      </c>
      <c r="CD25" s="39">
        <f t="shared" si="7"/>
        <v>0</v>
      </c>
      <c r="CE25" s="40">
        <f>(CC25-CD25)/CA25</f>
        <v>0</v>
      </c>
      <c r="CF25" s="39">
        <f t="shared" si="8"/>
        <v>0</v>
      </c>
      <c r="CG25" s="39">
        <f t="shared" si="8"/>
        <v>0</v>
      </c>
      <c r="CH25" s="40">
        <f>(CF25-CG25)/CA25</f>
        <v>0</v>
      </c>
      <c r="CI25" s="41"/>
    </row>
    <row r="26" spans="2:87" ht="69.95" customHeight="1" thickBot="1" x14ac:dyDescent="0.5">
      <c r="B26" s="4" t="s">
        <v>43</v>
      </c>
      <c r="C26" s="42"/>
      <c r="D26" s="42"/>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4"/>
      <c r="BZ26" s="44"/>
      <c r="CA26" s="49"/>
      <c r="CB26" s="45"/>
      <c r="CC26" s="44"/>
      <c r="CD26" s="44"/>
      <c r="CE26" s="45"/>
      <c r="CF26" s="44"/>
      <c r="CG26" s="44"/>
      <c r="CH26" s="45"/>
      <c r="CI26" s="45"/>
    </row>
    <row r="27" spans="2:87" ht="137.25" thickBot="1" x14ac:dyDescent="0.25">
      <c r="B27" s="9"/>
      <c r="C27" s="10" t="s">
        <v>9</v>
      </c>
      <c r="D27" s="10"/>
      <c r="E27" s="11" t="s">
        <v>10</v>
      </c>
      <c r="F27" s="11" t="s">
        <v>11</v>
      </c>
      <c r="G27" s="11" t="s">
        <v>12</v>
      </c>
      <c r="H27" s="11" t="s">
        <v>13</v>
      </c>
      <c r="I27" s="12" t="s">
        <v>14</v>
      </c>
      <c r="J27" s="13"/>
      <c r="K27" s="13"/>
      <c r="L27" s="13"/>
      <c r="M27" s="13"/>
      <c r="N27" s="14"/>
      <c r="O27" s="11" t="s">
        <v>10</v>
      </c>
      <c r="P27" s="11" t="s">
        <v>11</v>
      </c>
      <c r="Q27" s="11" t="s">
        <v>12</v>
      </c>
      <c r="R27" s="11" t="s">
        <v>13</v>
      </c>
      <c r="S27" s="12" t="s">
        <v>14</v>
      </c>
      <c r="T27" s="13"/>
      <c r="U27" s="13"/>
      <c r="V27" s="13"/>
      <c r="W27" s="13"/>
      <c r="X27" s="13"/>
      <c r="Y27" s="15" t="s">
        <v>10</v>
      </c>
      <c r="Z27" s="11" t="s">
        <v>11</v>
      </c>
      <c r="AA27" s="11" t="s">
        <v>12</v>
      </c>
      <c r="AB27" s="11" t="s">
        <v>13</v>
      </c>
      <c r="AC27" s="12" t="s">
        <v>14</v>
      </c>
      <c r="AD27" s="13"/>
      <c r="AE27" s="13"/>
      <c r="AF27" s="13"/>
      <c r="AG27" s="13"/>
      <c r="AH27" s="14"/>
      <c r="AI27" s="11" t="s">
        <v>10</v>
      </c>
      <c r="AJ27" s="11" t="s">
        <v>11</v>
      </c>
      <c r="AK27" s="11" t="s">
        <v>12</v>
      </c>
      <c r="AL27" s="11" t="s">
        <v>13</v>
      </c>
      <c r="AM27" s="12" t="s">
        <v>14</v>
      </c>
      <c r="AN27" s="13"/>
      <c r="AO27" s="13"/>
      <c r="AP27" s="13"/>
      <c r="AQ27" s="13"/>
      <c r="AR27" s="14"/>
      <c r="AS27" s="13"/>
      <c r="AT27" s="14"/>
      <c r="AU27" s="13"/>
      <c r="AV27" s="13"/>
      <c r="AW27" s="13"/>
      <c r="AX27" s="13"/>
      <c r="AY27" s="13"/>
      <c r="AZ27" s="13"/>
      <c r="BA27" s="13"/>
      <c r="BB27" s="13"/>
      <c r="BC27" s="13"/>
      <c r="BD27" s="13"/>
      <c r="BE27" s="16"/>
      <c r="BF27" s="13"/>
      <c r="BG27" s="13"/>
      <c r="BH27" s="13"/>
      <c r="BI27" s="13"/>
      <c r="BJ27" s="13"/>
      <c r="BK27" s="13"/>
      <c r="BL27" s="13"/>
      <c r="BM27" s="13"/>
      <c r="BN27" s="14"/>
      <c r="BO27" s="16"/>
      <c r="BP27" s="13"/>
      <c r="BQ27" s="13"/>
      <c r="BR27" s="13"/>
      <c r="BS27" s="13"/>
      <c r="BT27" s="13"/>
      <c r="BU27" s="13"/>
      <c r="BV27" s="13"/>
      <c r="BW27" s="13"/>
      <c r="BX27" s="14"/>
      <c r="BY27" s="17" t="s">
        <v>10</v>
      </c>
      <c r="BZ27" s="17" t="s">
        <v>11</v>
      </c>
      <c r="CA27" s="17" t="s">
        <v>15</v>
      </c>
      <c r="CB27" s="18" t="s">
        <v>35</v>
      </c>
      <c r="CC27" s="17" t="s">
        <v>12</v>
      </c>
      <c r="CD27" s="17" t="s">
        <v>13</v>
      </c>
      <c r="CE27" s="18" t="s">
        <v>17</v>
      </c>
      <c r="CF27" s="17" t="s">
        <v>18</v>
      </c>
      <c r="CG27" s="17" t="s">
        <v>19</v>
      </c>
      <c r="CH27" s="18" t="s">
        <v>36</v>
      </c>
      <c r="CI27" s="19" t="s">
        <v>21</v>
      </c>
    </row>
    <row r="28" spans="2:87" ht="50.1" customHeight="1" thickBot="1" x14ac:dyDescent="0.55000000000000004">
      <c r="B28" s="20">
        <v>1</v>
      </c>
      <c r="C28" s="50" t="s">
        <v>44</v>
      </c>
      <c r="D28" s="50" t="s">
        <v>45</v>
      </c>
      <c r="E28" s="22"/>
      <c r="F28" s="22"/>
      <c r="G28" s="22"/>
      <c r="H28" s="22"/>
      <c r="I28" s="22"/>
      <c r="J28" s="22"/>
      <c r="K28" s="22"/>
      <c r="L28" s="22"/>
      <c r="M28" s="22"/>
      <c r="N28" s="23"/>
      <c r="O28" s="24">
        <v>1</v>
      </c>
      <c r="P28" s="25">
        <v>0</v>
      </c>
      <c r="Q28" s="25">
        <v>1</v>
      </c>
      <c r="R28" s="25">
        <v>0</v>
      </c>
      <c r="S28" s="25">
        <v>6</v>
      </c>
      <c r="T28" s="25">
        <v>1</v>
      </c>
      <c r="U28" s="25"/>
      <c r="V28" s="25"/>
      <c r="W28" s="25"/>
      <c r="X28" s="25"/>
      <c r="Y28" s="24">
        <v>0</v>
      </c>
      <c r="Z28" s="25">
        <v>1</v>
      </c>
      <c r="AA28" s="25">
        <v>0</v>
      </c>
      <c r="AB28" s="25">
        <v>1</v>
      </c>
      <c r="AC28" s="25">
        <v>2</v>
      </c>
      <c r="AD28" s="25">
        <v>6</v>
      </c>
      <c r="AE28" s="25"/>
      <c r="AF28" s="25"/>
      <c r="AG28" s="25"/>
      <c r="AH28" s="26"/>
      <c r="AI28" s="24"/>
      <c r="AJ28" s="25"/>
      <c r="AK28" s="25"/>
      <c r="AL28" s="25"/>
      <c r="AM28" s="25"/>
      <c r="AN28" s="25"/>
      <c r="AO28" s="25"/>
      <c r="AP28" s="25"/>
      <c r="AQ28" s="25"/>
      <c r="AR28" s="26"/>
      <c r="AS28" s="25"/>
      <c r="AT28" s="26"/>
      <c r="AU28" s="25"/>
      <c r="AV28" s="25"/>
      <c r="AW28" s="25"/>
      <c r="AX28" s="25"/>
      <c r="AY28" s="25"/>
      <c r="AZ28" s="25"/>
      <c r="BA28" s="25"/>
      <c r="BB28" s="25"/>
      <c r="BC28" s="25"/>
      <c r="BD28" s="25"/>
      <c r="BE28" s="24"/>
      <c r="BF28" s="25"/>
      <c r="BG28" s="25"/>
      <c r="BH28" s="25"/>
      <c r="BI28" s="25"/>
      <c r="BJ28" s="25"/>
      <c r="BK28" s="25"/>
      <c r="BL28" s="25"/>
      <c r="BM28" s="25"/>
      <c r="BN28" s="26"/>
      <c r="BO28" s="24"/>
      <c r="BP28" s="25"/>
      <c r="BQ28" s="25"/>
      <c r="BR28" s="25"/>
      <c r="BS28" s="25"/>
      <c r="BT28" s="25"/>
      <c r="BU28" s="25"/>
      <c r="BV28" s="25"/>
      <c r="BW28" s="25"/>
      <c r="BX28" s="26"/>
      <c r="BY28" s="27">
        <f t="shared" ref="BY28:BZ31" si="9">E28+O28+Y28+AI28</f>
        <v>1</v>
      </c>
      <c r="BZ28" s="27">
        <f t="shared" si="9"/>
        <v>1</v>
      </c>
      <c r="CA28" s="27">
        <v>2</v>
      </c>
      <c r="CB28" s="28">
        <f>(BY28-BZ28)/CA28</f>
        <v>0</v>
      </c>
      <c r="CC28" s="27">
        <f t="shared" ref="CC28:CD31" si="10">G28+Q28+AA28+AK28</f>
        <v>1</v>
      </c>
      <c r="CD28" s="27">
        <f t="shared" si="10"/>
        <v>1</v>
      </c>
      <c r="CE28" s="28">
        <f>(CC28-CD28)/CA28</f>
        <v>0</v>
      </c>
      <c r="CF28" s="27">
        <f t="shared" ref="CF28:CG31" si="11">I28+K28+M28+S28+U28+W28+AC28+AE28+AG28+AM28+AO28+AQ28</f>
        <v>8</v>
      </c>
      <c r="CG28" s="27">
        <f t="shared" si="11"/>
        <v>7</v>
      </c>
      <c r="CH28" s="28">
        <f>(CF28-CG28)/CA28</f>
        <v>0.5</v>
      </c>
      <c r="CI28" s="29">
        <v>2</v>
      </c>
    </row>
    <row r="29" spans="2:87" ht="50.1" customHeight="1" thickBot="1" x14ac:dyDescent="0.55000000000000004">
      <c r="B29" s="20">
        <v>2</v>
      </c>
      <c r="C29" s="33" t="s">
        <v>46</v>
      </c>
      <c r="D29" s="33" t="s">
        <v>47</v>
      </c>
      <c r="E29" s="25">
        <v>0</v>
      </c>
      <c r="F29" s="25">
        <v>1</v>
      </c>
      <c r="G29" s="25">
        <v>0</v>
      </c>
      <c r="H29" s="25">
        <v>1</v>
      </c>
      <c r="I29" s="25">
        <v>1</v>
      </c>
      <c r="J29" s="25">
        <v>6</v>
      </c>
      <c r="K29" s="25"/>
      <c r="L29" s="25"/>
      <c r="M29" s="25"/>
      <c r="N29" s="26"/>
      <c r="O29" s="22"/>
      <c r="P29" s="22"/>
      <c r="Q29" s="22"/>
      <c r="R29" s="22"/>
      <c r="S29" s="22"/>
      <c r="T29" s="22"/>
      <c r="U29" s="22"/>
      <c r="V29" s="22"/>
      <c r="W29" s="22"/>
      <c r="X29" s="23"/>
      <c r="Y29" s="30">
        <v>0</v>
      </c>
      <c r="Z29" s="31">
        <v>1</v>
      </c>
      <c r="AA29" s="31">
        <v>0</v>
      </c>
      <c r="AB29" s="31">
        <v>1</v>
      </c>
      <c r="AC29" s="31">
        <v>0</v>
      </c>
      <c r="AD29" s="31">
        <v>6</v>
      </c>
      <c r="AE29" s="31"/>
      <c r="AF29" s="31"/>
      <c r="AG29" s="31"/>
      <c r="AH29" s="32"/>
      <c r="AI29" s="24"/>
      <c r="AJ29" s="25"/>
      <c r="AK29" s="25"/>
      <c r="AL29" s="25"/>
      <c r="AM29" s="25"/>
      <c r="AN29" s="25"/>
      <c r="AO29" s="25"/>
      <c r="AP29" s="25"/>
      <c r="AQ29" s="25"/>
      <c r="AR29" s="26"/>
      <c r="AS29" s="25"/>
      <c r="AT29" s="26"/>
      <c r="AU29" s="25"/>
      <c r="AV29" s="25"/>
      <c r="AW29" s="25"/>
      <c r="AX29" s="25"/>
      <c r="AY29" s="25"/>
      <c r="AZ29" s="25"/>
      <c r="BA29" s="25"/>
      <c r="BB29" s="25"/>
      <c r="BC29" s="25"/>
      <c r="BD29" s="25"/>
      <c r="BE29" s="24"/>
      <c r="BF29" s="25"/>
      <c r="BG29" s="25"/>
      <c r="BH29" s="25"/>
      <c r="BI29" s="25"/>
      <c r="BJ29" s="25"/>
      <c r="BK29" s="25"/>
      <c r="BL29" s="25"/>
      <c r="BM29" s="25"/>
      <c r="BN29" s="26"/>
      <c r="BO29" s="24"/>
      <c r="BP29" s="25"/>
      <c r="BQ29" s="25"/>
      <c r="BR29" s="25"/>
      <c r="BS29" s="25"/>
      <c r="BT29" s="25"/>
      <c r="BU29" s="25"/>
      <c r="BV29" s="25"/>
      <c r="BW29" s="25"/>
      <c r="BX29" s="26"/>
      <c r="BY29" s="27">
        <f t="shared" si="9"/>
        <v>0</v>
      </c>
      <c r="BZ29" s="27">
        <f t="shared" si="9"/>
        <v>2</v>
      </c>
      <c r="CA29" s="27">
        <v>2</v>
      </c>
      <c r="CB29" s="28">
        <f>(BY29-BZ29)/CA29</f>
        <v>-1</v>
      </c>
      <c r="CC29" s="27">
        <f t="shared" si="10"/>
        <v>0</v>
      </c>
      <c r="CD29" s="27">
        <f t="shared" si="10"/>
        <v>2</v>
      </c>
      <c r="CE29" s="28">
        <f>(CC29-CD29)/CA29</f>
        <v>-1</v>
      </c>
      <c r="CF29" s="27">
        <f t="shared" si="11"/>
        <v>1</v>
      </c>
      <c r="CG29" s="27">
        <f t="shared" si="11"/>
        <v>12</v>
      </c>
      <c r="CH29" s="28">
        <f>(CF29-CG29)/CA29</f>
        <v>-5.5</v>
      </c>
      <c r="CI29" s="29">
        <v>3</v>
      </c>
    </row>
    <row r="30" spans="2:87" ht="50.1" customHeight="1" thickBot="1" x14ac:dyDescent="0.55000000000000004">
      <c r="B30" s="20">
        <v>3</v>
      </c>
      <c r="C30" s="21" t="s">
        <v>48</v>
      </c>
      <c r="D30" s="21" t="s">
        <v>49</v>
      </c>
      <c r="E30" s="25">
        <v>1</v>
      </c>
      <c r="F30" s="25">
        <v>0</v>
      </c>
      <c r="G30" s="25">
        <v>1</v>
      </c>
      <c r="H30" s="25">
        <v>0</v>
      </c>
      <c r="I30" s="25">
        <v>6</v>
      </c>
      <c r="J30" s="25">
        <v>2</v>
      </c>
      <c r="K30" s="25"/>
      <c r="L30" s="25"/>
      <c r="M30" s="25"/>
      <c r="N30" s="26"/>
      <c r="O30" s="24">
        <v>1</v>
      </c>
      <c r="P30" s="25">
        <v>0</v>
      </c>
      <c r="Q30" s="25">
        <v>1</v>
      </c>
      <c r="R30" s="25">
        <v>0</v>
      </c>
      <c r="S30" s="25">
        <v>6</v>
      </c>
      <c r="T30" s="25">
        <v>0</v>
      </c>
      <c r="U30" s="25"/>
      <c r="V30" s="25"/>
      <c r="W30" s="25"/>
      <c r="X30" s="25"/>
      <c r="Y30" s="22"/>
      <c r="Z30" s="22"/>
      <c r="AA30" s="22"/>
      <c r="AB30" s="22"/>
      <c r="AC30" s="22"/>
      <c r="AD30" s="22"/>
      <c r="AE30" s="22"/>
      <c r="AF30" s="22"/>
      <c r="AG30" s="22"/>
      <c r="AH30" s="23"/>
      <c r="AI30" s="24"/>
      <c r="AJ30" s="25"/>
      <c r="AK30" s="25"/>
      <c r="AL30" s="25"/>
      <c r="AM30" s="25"/>
      <c r="AN30" s="25"/>
      <c r="AO30" s="25"/>
      <c r="AP30" s="25"/>
      <c r="AQ30" s="25"/>
      <c r="AR30" s="26"/>
      <c r="AS30" s="25"/>
      <c r="AT30" s="26"/>
      <c r="AU30" s="25"/>
      <c r="AV30" s="25"/>
      <c r="AW30" s="25"/>
      <c r="AX30" s="25"/>
      <c r="AY30" s="25"/>
      <c r="AZ30" s="25"/>
      <c r="BA30" s="25"/>
      <c r="BB30" s="25"/>
      <c r="BC30" s="25"/>
      <c r="BD30" s="25"/>
      <c r="BE30" s="24"/>
      <c r="BF30" s="25"/>
      <c r="BG30" s="25"/>
      <c r="BH30" s="25"/>
      <c r="BI30" s="25"/>
      <c r="BJ30" s="25"/>
      <c r="BK30" s="25"/>
      <c r="BL30" s="25"/>
      <c r="BM30" s="25"/>
      <c r="BN30" s="26"/>
      <c r="BO30" s="24"/>
      <c r="BP30" s="25"/>
      <c r="BQ30" s="25"/>
      <c r="BR30" s="25"/>
      <c r="BS30" s="25"/>
      <c r="BT30" s="25"/>
      <c r="BU30" s="25"/>
      <c r="BV30" s="25"/>
      <c r="BW30" s="25"/>
      <c r="BX30" s="26"/>
      <c r="BY30" s="27">
        <f t="shared" si="9"/>
        <v>2</v>
      </c>
      <c r="BZ30" s="27">
        <f t="shared" si="9"/>
        <v>0</v>
      </c>
      <c r="CA30" s="27">
        <v>2</v>
      </c>
      <c r="CB30" s="28">
        <f>(BY30-BZ30)/CA30</f>
        <v>1</v>
      </c>
      <c r="CC30" s="27">
        <f t="shared" si="10"/>
        <v>2</v>
      </c>
      <c r="CD30" s="27">
        <f t="shared" si="10"/>
        <v>0</v>
      </c>
      <c r="CE30" s="28">
        <f>(CC30-CD30)/CA30</f>
        <v>1</v>
      </c>
      <c r="CF30" s="27">
        <f t="shared" si="11"/>
        <v>12</v>
      </c>
      <c r="CG30" s="27">
        <f t="shared" si="11"/>
        <v>2</v>
      </c>
      <c r="CH30" s="28">
        <f>(CF30-CG30)/CA30</f>
        <v>5</v>
      </c>
      <c r="CI30" s="29">
        <v>1</v>
      </c>
    </row>
    <row r="31" spans="2:87" ht="50.1" customHeight="1" thickBot="1" x14ac:dyDescent="0.55000000000000004">
      <c r="B31" s="34">
        <v>4</v>
      </c>
      <c r="C31" s="48"/>
      <c r="D31" s="48"/>
      <c r="E31" s="25"/>
      <c r="F31" s="25"/>
      <c r="G31" s="25"/>
      <c r="H31" s="25"/>
      <c r="I31" s="25"/>
      <c r="J31" s="25"/>
      <c r="K31" s="25"/>
      <c r="L31" s="25"/>
      <c r="M31" s="25"/>
      <c r="N31" s="26"/>
      <c r="O31" s="24"/>
      <c r="P31" s="25"/>
      <c r="Q31" s="25"/>
      <c r="R31" s="25"/>
      <c r="S31" s="25"/>
      <c r="T31" s="25"/>
      <c r="U31" s="25"/>
      <c r="V31" s="25"/>
      <c r="W31" s="25"/>
      <c r="X31" s="25"/>
      <c r="Y31" s="36"/>
      <c r="Z31" s="37"/>
      <c r="AA31" s="37"/>
      <c r="AB31" s="37"/>
      <c r="AC31" s="37"/>
      <c r="AD31" s="37"/>
      <c r="AE31" s="37"/>
      <c r="AF31" s="37"/>
      <c r="AG31" s="37"/>
      <c r="AH31" s="38"/>
      <c r="AI31" s="22"/>
      <c r="AJ31" s="22"/>
      <c r="AK31" s="22"/>
      <c r="AL31" s="22"/>
      <c r="AM31" s="22"/>
      <c r="AN31" s="22"/>
      <c r="AO31" s="22"/>
      <c r="AP31" s="22"/>
      <c r="AQ31" s="22"/>
      <c r="AR31" s="23"/>
      <c r="AS31" s="25"/>
      <c r="AT31" s="26"/>
      <c r="AU31" s="25"/>
      <c r="AV31" s="25"/>
      <c r="AW31" s="25"/>
      <c r="AX31" s="25"/>
      <c r="AY31" s="25"/>
      <c r="AZ31" s="25"/>
      <c r="BA31" s="25"/>
      <c r="BB31" s="25"/>
      <c r="BC31" s="25"/>
      <c r="BD31" s="25"/>
      <c r="BE31" s="24"/>
      <c r="BF31" s="25"/>
      <c r="BG31" s="25"/>
      <c r="BH31" s="25"/>
      <c r="BI31" s="25"/>
      <c r="BJ31" s="25"/>
      <c r="BK31" s="25"/>
      <c r="BL31" s="25"/>
      <c r="BM31" s="25"/>
      <c r="BN31" s="26"/>
      <c r="BO31" s="24"/>
      <c r="BP31" s="25"/>
      <c r="BQ31" s="25"/>
      <c r="BR31" s="25"/>
      <c r="BS31" s="25"/>
      <c r="BT31" s="25"/>
      <c r="BU31" s="25"/>
      <c r="BV31" s="25"/>
      <c r="BW31" s="25"/>
      <c r="BX31" s="26"/>
      <c r="BY31" s="39">
        <f t="shared" si="9"/>
        <v>0</v>
      </c>
      <c r="BZ31" s="39">
        <f t="shared" si="9"/>
        <v>0</v>
      </c>
      <c r="CA31" s="39">
        <v>2</v>
      </c>
      <c r="CB31" s="40">
        <f>(BY31-BZ31)/CA31</f>
        <v>0</v>
      </c>
      <c r="CC31" s="39">
        <f t="shared" si="10"/>
        <v>0</v>
      </c>
      <c r="CD31" s="39">
        <f t="shared" si="10"/>
        <v>0</v>
      </c>
      <c r="CE31" s="40">
        <f>(CC31-CD31)/CA31</f>
        <v>0</v>
      </c>
      <c r="CF31" s="39">
        <f t="shared" si="11"/>
        <v>0</v>
      </c>
      <c r="CG31" s="39">
        <f t="shared" si="11"/>
        <v>0</v>
      </c>
      <c r="CH31" s="40">
        <f>(CF31-CG31)/CA31</f>
        <v>0</v>
      </c>
      <c r="CI31" s="41"/>
    </row>
    <row r="32" spans="2:87" ht="69.95" customHeight="1" thickBot="1" x14ac:dyDescent="0.45">
      <c r="B32" s="4" t="s">
        <v>50</v>
      </c>
      <c r="C32" s="42"/>
      <c r="D32" s="42"/>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4"/>
      <c r="BZ32" s="44"/>
      <c r="CA32" s="44"/>
      <c r="CB32" s="45"/>
      <c r="CC32" s="44"/>
      <c r="CD32" s="44"/>
      <c r="CE32" s="45"/>
      <c r="CF32" s="44"/>
      <c r="CG32" s="44"/>
      <c r="CH32" s="45"/>
      <c r="CI32" s="45"/>
    </row>
    <row r="33" spans="2:87" ht="137.25" thickBot="1" x14ac:dyDescent="0.25">
      <c r="B33" s="51"/>
      <c r="C33" s="52" t="s">
        <v>9</v>
      </c>
      <c r="D33" s="53"/>
      <c r="E33" s="11" t="s">
        <v>10</v>
      </c>
      <c r="F33" s="11" t="s">
        <v>11</v>
      </c>
      <c r="G33" s="11" t="s">
        <v>12</v>
      </c>
      <c r="H33" s="11" t="s">
        <v>13</v>
      </c>
      <c r="I33" s="12" t="s">
        <v>14</v>
      </c>
      <c r="J33" s="13"/>
      <c r="K33" s="13"/>
      <c r="L33" s="13"/>
      <c r="M33" s="13"/>
      <c r="N33" s="14"/>
      <c r="O33" s="11" t="s">
        <v>10</v>
      </c>
      <c r="P33" s="11" t="s">
        <v>11</v>
      </c>
      <c r="Q33" s="11" t="s">
        <v>12</v>
      </c>
      <c r="R33" s="11" t="s">
        <v>13</v>
      </c>
      <c r="S33" s="12" t="s">
        <v>14</v>
      </c>
      <c r="T33" s="13"/>
      <c r="U33" s="13"/>
      <c r="V33" s="13"/>
      <c r="W33" s="13"/>
      <c r="X33" s="13"/>
      <c r="Y33" s="15" t="s">
        <v>10</v>
      </c>
      <c r="Z33" s="11" t="s">
        <v>11</v>
      </c>
      <c r="AA33" s="11" t="s">
        <v>12</v>
      </c>
      <c r="AB33" s="11" t="s">
        <v>13</v>
      </c>
      <c r="AC33" s="12" t="s">
        <v>14</v>
      </c>
      <c r="AD33" s="13"/>
      <c r="AE33" s="13"/>
      <c r="AF33" s="13"/>
      <c r="AG33" s="13"/>
      <c r="AH33" s="14"/>
      <c r="AI33" s="11" t="s">
        <v>10</v>
      </c>
      <c r="AJ33" s="11" t="s">
        <v>11</v>
      </c>
      <c r="AK33" s="11" t="s">
        <v>12</v>
      </c>
      <c r="AL33" s="11" t="s">
        <v>13</v>
      </c>
      <c r="AM33" s="12" t="s">
        <v>14</v>
      </c>
      <c r="AN33" s="13"/>
      <c r="AO33" s="13"/>
      <c r="AP33" s="13"/>
      <c r="AQ33" s="13"/>
      <c r="AR33" s="14"/>
      <c r="AS33" s="13"/>
      <c r="AT33" s="14"/>
      <c r="AU33" s="13"/>
      <c r="AV33" s="13"/>
      <c r="AW33" s="13"/>
      <c r="AX33" s="13"/>
      <c r="AY33" s="13"/>
      <c r="AZ33" s="13"/>
      <c r="BA33" s="13"/>
      <c r="BB33" s="13"/>
      <c r="BC33" s="13"/>
      <c r="BD33" s="13"/>
      <c r="BE33" s="16"/>
      <c r="BF33" s="13"/>
      <c r="BG33" s="13"/>
      <c r="BH33" s="13"/>
      <c r="BI33" s="13"/>
      <c r="BJ33" s="13"/>
      <c r="BK33" s="13"/>
      <c r="BL33" s="13"/>
      <c r="BM33" s="13"/>
      <c r="BN33" s="14"/>
      <c r="BO33" s="16"/>
      <c r="BP33" s="13"/>
      <c r="BQ33" s="13"/>
      <c r="BR33" s="13"/>
      <c r="BS33" s="13"/>
      <c r="BT33" s="13"/>
      <c r="BU33" s="13"/>
      <c r="BV33" s="13"/>
      <c r="BW33" s="13"/>
      <c r="BX33" s="14"/>
      <c r="BY33" s="17" t="s">
        <v>10</v>
      </c>
      <c r="BZ33" s="17" t="s">
        <v>11</v>
      </c>
      <c r="CA33" s="17" t="s">
        <v>15</v>
      </c>
      <c r="CB33" s="18" t="s">
        <v>35</v>
      </c>
      <c r="CC33" s="17" t="s">
        <v>12</v>
      </c>
      <c r="CD33" s="17" t="s">
        <v>13</v>
      </c>
      <c r="CE33" s="18" t="s">
        <v>17</v>
      </c>
      <c r="CF33" s="17" t="s">
        <v>18</v>
      </c>
      <c r="CG33" s="17" t="s">
        <v>19</v>
      </c>
      <c r="CH33" s="18" t="s">
        <v>36</v>
      </c>
      <c r="CI33" s="19" t="s">
        <v>21</v>
      </c>
    </row>
    <row r="34" spans="2:87" ht="50.1" customHeight="1" thickBot="1" x14ac:dyDescent="0.55000000000000004">
      <c r="B34" s="54">
        <v>1</v>
      </c>
      <c r="C34" s="21" t="s">
        <v>51</v>
      </c>
      <c r="D34" s="21" t="s">
        <v>52</v>
      </c>
      <c r="E34" s="22"/>
      <c r="F34" s="22"/>
      <c r="G34" s="22"/>
      <c r="H34" s="22"/>
      <c r="I34" s="22"/>
      <c r="J34" s="22"/>
      <c r="K34" s="22"/>
      <c r="L34" s="22"/>
      <c r="M34" s="22"/>
      <c r="N34" s="23"/>
      <c r="O34" s="24">
        <v>1</v>
      </c>
      <c r="P34" s="25">
        <v>0</v>
      </c>
      <c r="Q34" s="25">
        <v>1</v>
      </c>
      <c r="R34" s="25">
        <v>0</v>
      </c>
      <c r="S34" s="25">
        <v>6</v>
      </c>
      <c r="T34" s="25">
        <v>3</v>
      </c>
      <c r="U34" s="25"/>
      <c r="V34" s="25"/>
      <c r="W34" s="25"/>
      <c r="X34" s="25"/>
      <c r="Y34" s="24">
        <v>1</v>
      </c>
      <c r="Z34" s="25">
        <v>0</v>
      </c>
      <c r="AA34" s="25">
        <v>1</v>
      </c>
      <c r="AB34" s="25">
        <v>0</v>
      </c>
      <c r="AC34" s="25">
        <v>6</v>
      </c>
      <c r="AD34" s="25">
        <v>3</v>
      </c>
      <c r="AE34" s="25"/>
      <c r="AF34" s="25"/>
      <c r="AG34" s="25"/>
      <c r="AH34" s="26"/>
      <c r="AI34" s="24"/>
      <c r="AJ34" s="25"/>
      <c r="AK34" s="25"/>
      <c r="AL34" s="25"/>
      <c r="AM34" s="25"/>
      <c r="AN34" s="25"/>
      <c r="AO34" s="25"/>
      <c r="AP34" s="25"/>
      <c r="AQ34" s="25"/>
      <c r="AR34" s="26"/>
      <c r="AS34" s="25"/>
      <c r="AT34" s="26"/>
      <c r="AU34" s="25"/>
      <c r="AV34" s="25"/>
      <c r="AW34" s="25"/>
      <c r="AX34" s="25"/>
      <c r="AY34" s="25"/>
      <c r="AZ34" s="25"/>
      <c r="BA34" s="25"/>
      <c r="BB34" s="25"/>
      <c r="BC34" s="25"/>
      <c r="BD34" s="25"/>
      <c r="BE34" s="24"/>
      <c r="BF34" s="25"/>
      <c r="BG34" s="25"/>
      <c r="BH34" s="25"/>
      <c r="BI34" s="25"/>
      <c r="BJ34" s="25"/>
      <c r="BK34" s="25"/>
      <c r="BL34" s="25"/>
      <c r="BM34" s="25"/>
      <c r="BN34" s="26"/>
      <c r="BO34" s="24"/>
      <c r="BP34" s="25"/>
      <c r="BQ34" s="25"/>
      <c r="BR34" s="25"/>
      <c r="BS34" s="25"/>
      <c r="BT34" s="25"/>
      <c r="BU34" s="25"/>
      <c r="BV34" s="25"/>
      <c r="BW34" s="25"/>
      <c r="BX34" s="26"/>
      <c r="BY34" s="27">
        <f t="shared" ref="BY34:BZ37" si="12">E34+O34+Y34+AI34</f>
        <v>2</v>
      </c>
      <c r="BZ34" s="27">
        <f t="shared" si="12"/>
        <v>0</v>
      </c>
      <c r="CA34" s="27">
        <v>2</v>
      </c>
      <c r="CB34" s="28">
        <f>(BY34-BZ34)/CA34</f>
        <v>1</v>
      </c>
      <c r="CC34" s="27">
        <f t="shared" ref="CC34:CD37" si="13">G34+Q34+AA34+AK34</f>
        <v>2</v>
      </c>
      <c r="CD34" s="27">
        <f t="shared" si="13"/>
        <v>0</v>
      </c>
      <c r="CE34" s="28">
        <f>(CC34-CD34)/CA34</f>
        <v>1</v>
      </c>
      <c r="CF34" s="27">
        <f t="shared" ref="CF34:CG37" si="14">I34+K34+M34+S34+U34+W34+AC34+AE34+AG34+AM34+AO34+AQ34</f>
        <v>12</v>
      </c>
      <c r="CG34" s="27">
        <f t="shared" si="14"/>
        <v>6</v>
      </c>
      <c r="CH34" s="28">
        <f>(CF34-CG34)/CA34</f>
        <v>3</v>
      </c>
      <c r="CI34" s="29">
        <v>1</v>
      </c>
    </row>
    <row r="35" spans="2:87" ht="50.1" customHeight="1" thickBot="1" x14ac:dyDescent="0.55000000000000004">
      <c r="B35" s="54">
        <v>2</v>
      </c>
      <c r="C35" s="21" t="s">
        <v>53</v>
      </c>
      <c r="D35" s="21" t="s">
        <v>54</v>
      </c>
      <c r="E35" s="25"/>
      <c r="F35" s="25"/>
      <c r="G35" s="25"/>
      <c r="H35" s="25"/>
      <c r="I35" s="25"/>
      <c r="J35" s="25"/>
      <c r="K35" s="25"/>
      <c r="L35" s="25"/>
      <c r="M35" s="25"/>
      <c r="N35" s="26"/>
      <c r="O35" s="22"/>
      <c r="P35" s="22"/>
      <c r="Q35" s="22"/>
      <c r="R35" s="22"/>
      <c r="S35" s="22"/>
      <c r="T35" s="22"/>
      <c r="U35" s="22"/>
      <c r="V35" s="22"/>
      <c r="W35" s="22"/>
      <c r="X35" s="23"/>
      <c r="Y35" s="30">
        <v>0</v>
      </c>
      <c r="Z35" s="31">
        <v>1</v>
      </c>
      <c r="AA35" s="31">
        <v>0</v>
      </c>
      <c r="AB35" s="31">
        <v>1</v>
      </c>
      <c r="AC35" s="31">
        <v>3</v>
      </c>
      <c r="AD35" s="31">
        <v>6</v>
      </c>
      <c r="AE35" s="31"/>
      <c r="AF35" s="31"/>
      <c r="AG35" s="31"/>
      <c r="AH35" s="32"/>
      <c r="AI35" s="24"/>
      <c r="AJ35" s="25"/>
      <c r="AK35" s="25"/>
      <c r="AL35" s="25"/>
      <c r="AM35" s="25"/>
      <c r="AN35" s="25"/>
      <c r="AO35" s="25"/>
      <c r="AP35" s="25"/>
      <c r="AQ35" s="25"/>
      <c r="AR35" s="26"/>
      <c r="AS35" s="25"/>
      <c r="AT35" s="26"/>
      <c r="AU35" s="25"/>
      <c r="AV35" s="25"/>
      <c r="AW35" s="25"/>
      <c r="AX35" s="25"/>
      <c r="AY35" s="25"/>
      <c r="AZ35" s="25"/>
      <c r="BA35" s="25"/>
      <c r="BB35" s="25"/>
      <c r="BC35" s="25"/>
      <c r="BD35" s="25"/>
      <c r="BE35" s="24"/>
      <c r="BF35" s="25"/>
      <c r="BG35" s="25"/>
      <c r="BH35" s="25"/>
      <c r="BI35" s="25"/>
      <c r="BJ35" s="25"/>
      <c r="BK35" s="25"/>
      <c r="BL35" s="25"/>
      <c r="BM35" s="25"/>
      <c r="BN35" s="26"/>
      <c r="BO35" s="24"/>
      <c r="BP35" s="25"/>
      <c r="BQ35" s="25"/>
      <c r="BR35" s="25"/>
      <c r="BS35" s="25"/>
      <c r="BT35" s="25"/>
      <c r="BU35" s="25"/>
      <c r="BV35" s="25"/>
      <c r="BW35" s="25"/>
      <c r="BX35" s="26"/>
      <c r="BY35" s="27">
        <f t="shared" si="12"/>
        <v>0</v>
      </c>
      <c r="BZ35" s="27">
        <f t="shared" si="12"/>
        <v>1</v>
      </c>
      <c r="CA35" s="27">
        <v>2</v>
      </c>
      <c r="CB35" s="28">
        <f>(BY35-BZ35)/CA35</f>
        <v>-0.5</v>
      </c>
      <c r="CC35" s="27">
        <f t="shared" si="13"/>
        <v>0</v>
      </c>
      <c r="CD35" s="27">
        <f t="shared" si="13"/>
        <v>1</v>
      </c>
      <c r="CE35" s="28">
        <f>(CC35-CD35)/CA35</f>
        <v>-0.5</v>
      </c>
      <c r="CF35" s="27">
        <f t="shared" si="14"/>
        <v>3</v>
      </c>
      <c r="CG35" s="27">
        <f t="shared" si="14"/>
        <v>6</v>
      </c>
      <c r="CH35" s="28">
        <f>(CF35-CG35)/CA35</f>
        <v>-1.5</v>
      </c>
      <c r="CI35" s="29">
        <v>3</v>
      </c>
    </row>
    <row r="36" spans="2:87" ht="50.1" customHeight="1" thickBot="1" x14ac:dyDescent="0.55000000000000004">
      <c r="B36" s="54">
        <v>3</v>
      </c>
      <c r="C36" s="21" t="s">
        <v>55</v>
      </c>
      <c r="D36" s="21" t="s">
        <v>56</v>
      </c>
      <c r="E36" s="25">
        <v>0</v>
      </c>
      <c r="F36" s="25">
        <v>1</v>
      </c>
      <c r="G36" s="25">
        <v>0</v>
      </c>
      <c r="H36" s="25">
        <v>1</v>
      </c>
      <c r="I36" s="25">
        <v>3</v>
      </c>
      <c r="J36" s="25">
        <v>6</v>
      </c>
      <c r="K36" s="25"/>
      <c r="L36" s="25"/>
      <c r="M36" s="25"/>
      <c r="N36" s="26"/>
      <c r="O36" s="24">
        <v>1</v>
      </c>
      <c r="P36" s="25">
        <v>0</v>
      </c>
      <c r="Q36" s="25">
        <v>1</v>
      </c>
      <c r="R36" s="25">
        <v>0</v>
      </c>
      <c r="S36" s="25">
        <v>6</v>
      </c>
      <c r="T36" s="25">
        <v>3</v>
      </c>
      <c r="U36" s="25"/>
      <c r="V36" s="25"/>
      <c r="W36" s="25"/>
      <c r="X36" s="25"/>
      <c r="Y36" s="22"/>
      <c r="Z36" s="22"/>
      <c r="AA36" s="22"/>
      <c r="AB36" s="22"/>
      <c r="AC36" s="22"/>
      <c r="AD36" s="22"/>
      <c r="AE36" s="22"/>
      <c r="AF36" s="22"/>
      <c r="AG36" s="22"/>
      <c r="AH36" s="23"/>
      <c r="AI36" s="24"/>
      <c r="AJ36" s="25"/>
      <c r="AK36" s="25"/>
      <c r="AL36" s="25"/>
      <c r="AM36" s="25"/>
      <c r="AN36" s="25"/>
      <c r="AO36" s="25"/>
      <c r="AP36" s="25"/>
      <c r="AQ36" s="25"/>
      <c r="AR36" s="26"/>
      <c r="AS36" s="25"/>
      <c r="AT36" s="26"/>
      <c r="AU36" s="25"/>
      <c r="AV36" s="25"/>
      <c r="AW36" s="25"/>
      <c r="AX36" s="25"/>
      <c r="AY36" s="25"/>
      <c r="AZ36" s="25"/>
      <c r="BA36" s="25"/>
      <c r="BB36" s="25"/>
      <c r="BC36" s="25"/>
      <c r="BD36" s="25"/>
      <c r="BE36" s="24"/>
      <c r="BF36" s="25"/>
      <c r="BG36" s="25"/>
      <c r="BH36" s="25"/>
      <c r="BI36" s="25"/>
      <c r="BJ36" s="25"/>
      <c r="BK36" s="25"/>
      <c r="BL36" s="25"/>
      <c r="BM36" s="25"/>
      <c r="BN36" s="26"/>
      <c r="BO36" s="24"/>
      <c r="BP36" s="25"/>
      <c r="BQ36" s="25"/>
      <c r="BR36" s="25"/>
      <c r="BS36" s="25"/>
      <c r="BT36" s="25"/>
      <c r="BU36" s="25"/>
      <c r="BV36" s="25"/>
      <c r="BW36" s="25"/>
      <c r="BX36" s="26"/>
      <c r="BY36" s="27">
        <f t="shared" si="12"/>
        <v>1</v>
      </c>
      <c r="BZ36" s="27">
        <f t="shared" si="12"/>
        <v>1</v>
      </c>
      <c r="CA36" s="27">
        <v>2</v>
      </c>
      <c r="CB36" s="28">
        <f>(BY36-BZ36)/CA36</f>
        <v>0</v>
      </c>
      <c r="CC36" s="27">
        <f t="shared" si="13"/>
        <v>1</v>
      </c>
      <c r="CD36" s="27">
        <f t="shared" si="13"/>
        <v>1</v>
      </c>
      <c r="CE36" s="28">
        <f>(CC36-CD36)/CA36</f>
        <v>0</v>
      </c>
      <c r="CF36" s="27">
        <f t="shared" si="14"/>
        <v>9</v>
      </c>
      <c r="CG36" s="27">
        <f t="shared" si="14"/>
        <v>9</v>
      </c>
      <c r="CH36" s="28">
        <f>(CF36-CG36)/CA36</f>
        <v>0</v>
      </c>
      <c r="CI36" s="29">
        <v>2</v>
      </c>
    </row>
    <row r="37" spans="2:87" ht="50.1" customHeight="1" thickBot="1" x14ac:dyDescent="0.55000000000000004">
      <c r="B37" s="55">
        <v>4</v>
      </c>
      <c r="C37" s="35"/>
      <c r="D37" s="35"/>
      <c r="E37" s="25"/>
      <c r="F37" s="25"/>
      <c r="G37" s="25"/>
      <c r="H37" s="25"/>
      <c r="I37" s="25"/>
      <c r="J37" s="25"/>
      <c r="K37" s="25"/>
      <c r="L37" s="25"/>
      <c r="M37" s="25"/>
      <c r="N37" s="26"/>
      <c r="O37" s="24"/>
      <c r="P37" s="25"/>
      <c r="Q37" s="25"/>
      <c r="R37" s="25"/>
      <c r="S37" s="25"/>
      <c r="T37" s="25"/>
      <c r="U37" s="25"/>
      <c r="V37" s="25"/>
      <c r="W37" s="25"/>
      <c r="X37" s="25"/>
      <c r="Y37" s="36"/>
      <c r="Z37" s="37"/>
      <c r="AA37" s="37"/>
      <c r="AB37" s="37"/>
      <c r="AC37" s="37"/>
      <c r="AD37" s="37"/>
      <c r="AE37" s="37"/>
      <c r="AF37" s="37"/>
      <c r="AG37" s="37"/>
      <c r="AH37" s="38"/>
      <c r="AI37" s="22"/>
      <c r="AJ37" s="22"/>
      <c r="AK37" s="22"/>
      <c r="AL37" s="22"/>
      <c r="AM37" s="22"/>
      <c r="AN37" s="22"/>
      <c r="AO37" s="22"/>
      <c r="AP37" s="22"/>
      <c r="AQ37" s="22"/>
      <c r="AR37" s="23"/>
      <c r="AS37" s="25"/>
      <c r="AT37" s="26"/>
      <c r="AU37" s="25"/>
      <c r="AV37" s="25"/>
      <c r="AW37" s="25"/>
      <c r="AX37" s="25"/>
      <c r="AY37" s="25"/>
      <c r="AZ37" s="25"/>
      <c r="BA37" s="25"/>
      <c r="BB37" s="25"/>
      <c r="BC37" s="25"/>
      <c r="BD37" s="25"/>
      <c r="BE37" s="24"/>
      <c r="BF37" s="25"/>
      <c r="BG37" s="25"/>
      <c r="BH37" s="25"/>
      <c r="BI37" s="25"/>
      <c r="BJ37" s="25"/>
      <c r="BK37" s="25"/>
      <c r="BL37" s="25"/>
      <c r="BM37" s="25"/>
      <c r="BN37" s="26"/>
      <c r="BO37" s="24"/>
      <c r="BP37" s="25"/>
      <c r="BQ37" s="25"/>
      <c r="BR37" s="25"/>
      <c r="BS37" s="25"/>
      <c r="BT37" s="25"/>
      <c r="BU37" s="25"/>
      <c r="BV37" s="25"/>
      <c r="BW37" s="25"/>
      <c r="BX37" s="26"/>
      <c r="BY37" s="39">
        <f t="shared" si="12"/>
        <v>0</v>
      </c>
      <c r="BZ37" s="39">
        <f t="shared" si="12"/>
        <v>0</v>
      </c>
      <c r="CA37" s="39">
        <v>2</v>
      </c>
      <c r="CB37" s="40">
        <f>(BY37-BZ37)/CA37</f>
        <v>0</v>
      </c>
      <c r="CC37" s="39">
        <f t="shared" si="13"/>
        <v>0</v>
      </c>
      <c r="CD37" s="39">
        <f t="shared" si="13"/>
        <v>0</v>
      </c>
      <c r="CE37" s="40">
        <f>(CC37-CD37)/CA37</f>
        <v>0</v>
      </c>
      <c r="CF37" s="39">
        <f t="shared" si="14"/>
        <v>0</v>
      </c>
      <c r="CG37" s="39">
        <f t="shared" si="14"/>
        <v>0</v>
      </c>
      <c r="CH37" s="40">
        <f>(CF37-CG37)/CA37</f>
        <v>0</v>
      </c>
      <c r="CI37" s="41"/>
    </row>
  </sheetData>
  <mergeCells count="2">
    <mergeCell ref="H1:AL2"/>
    <mergeCell ref="E5:AR5"/>
  </mergeCells>
  <pageMargins left="0.74803149606299202" right="0.74803149606299202" top="0.23622047244094499" bottom="0.23622047244094499" header="0" footer="0"/>
  <pageSetup scale="32" fitToHeight="2" orientation="landscape" horizontalDpi="300" verticalDpi="300" r:id="rId1"/>
  <headerFooter alignWithMargins="0"/>
  <rowBreaks count="1" manualBreakCount="1">
    <brk id="31" max="87"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7">
    <tabColor rgb="FF0070C0"/>
    <pageSetUpPr fitToPage="1"/>
  </sheetPr>
  <dimension ref="A1:T79"/>
  <sheetViews>
    <sheetView showGridLines="0" showZeros="0" topLeftCell="A4" workbookViewId="0">
      <selection activeCell="Y31" sqref="Y31"/>
    </sheetView>
  </sheetViews>
  <sheetFormatPr defaultRowHeight="12.75" x14ac:dyDescent="0.2"/>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97" customWidth="1"/>
    <col min="10" max="10" width="10.7109375" customWidth="1"/>
    <col min="11" max="11" width="1.7109375" style="197" customWidth="1"/>
    <col min="12" max="12" width="10.7109375" customWidth="1"/>
    <col min="13" max="13" width="1.7109375" style="198" customWidth="1"/>
    <col min="14" max="14" width="10.7109375" customWidth="1"/>
    <col min="15" max="15" width="1.7109375" style="197" customWidth="1"/>
    <col min="16" max="16" width="10.7109375" customWidth="1"/>
    <col min="17" max="17" width="1.7109375" style="198" customWidth="1"/>
    <col min="18" max="18" width="9.140625" hidden="1" customWidth="1"/>
    <col min="19" max="19" width="8.7109375" customWidth="1"/>
    <col min="20" max="20" width="9.140625" hidden="1" customWidth="1"/>
  </cols>
  <sheetData>
    <row r="1" spans="1:20" s="68" customFormat="1" ht="72" customHeight="1" x14ac:dyDescent="0.2">
      <c r="A1" s="63">
        <f>'[5]Week SetUp'!$A$6</f>
        <v>0</v>
      </c>
      <c r="B1" s="63"/>
      <c r="C1" s="64"/>
      <c r="D1" s="64"/>
      <c r="E1" s="64"/>
      <c r="F1" s="64"/>
      <c r="G1" s="64"/>
      <c r="H1" s="64"/>
      <c r="I1" s="65"/>
      <c r="J1" s="66"/>
      <c r="K1" s="66"/>
      <c r="L1" s="67"/>
      <c r="M1" s="65"/>
      <c r="N1" s="65" t="s">
        <v>190</v>
      </c>
      <c r="O1" s="65"/>
      <c r="P1" s="64"/>
      <c r="Q1" s="65"/>
    </row>
    <row r="2" spans="1:20" s="73" customFormat="1" ht="21" customHeight="1" x14ac:dyDescent="0.25">
      <c r="A2" s="69"/>
      <c r="B2" s="69"/>
      <c r="C2" s="69"/>
      <c r="D2" s="69"/>
      <c r="E2" s="70" t="s">
        <v>191</v>
      </c>
      <c r="F2" s="70"/>
      <c r="G2" s="70"/>
      <c r="H2" s="70"/>
      <c r="I2" s="70"/>
      <c r="J2" s="70"/>
      <c r="K2" s="70"/>
      <c r="L2" s="70"/>
      <c r="M2" s="71"/>
      <c r="N2" s="72"/>
      <c r="O2" s="71"/>
      <c r="P2" s="72"/>
      <c r="Q2" s="71"/>
    </row>
    <row r="3" spans="1:20" s="78" customFormat="1" ht="11.25" customHeight="1" x14ac:dyDescent="0.2">
      <c r="A3" s="74" t="s">
        <v>192</v>
      </c>
      <c r="B3" s="74"/>
      <c r="C3" s="74"/>
      <c r="D3" s="74"/>
      <c r="E3" s="74"/>
      <c r="F3" s="74"/>
      <c r="G3" s="74"/>
      <c r="H3" s="74"/>
      <c r="I3" s="75"/>
      <c r="J3" s="76"/>
      <c r="K3" s="75"/>
      <c r="L3" s="74"/>
      <c r="M3" s="75"/>
      <c r="N3" s="74"/>
      <c r="O3" s="75"/>
      <c r="P3" s="74"/>
      <c r="Q3" s="77" t="s">
        <v>193</v>
      </c>
    </row>
    <row r="4" spans="1:20" s="88" customFormat="1" ht="13.5" customHeight="1" thickBot="1" x14ac:dyDescent="0.25">
      <c r="A4" s="79" t="str">
        <f>'[5]Week SetUp'!$A$10</f>
        <v>12th - 22nd December 2016</v>
      </c>
      <c r="B4" s="79"/>
      <c r="C4" s="79"/>
      <c r="D4" s="80"/>
      <c r="E4" s="80"/>
      <c r="F4" s="81">
        <f>'[5]Week SetUp'!$C$10</f>
        <v>0</v>
      </c>
      <c r="G4" s="82"/>
      <c r="H4" s="81"/>
      <c r="I4" s="83"/>
      <c r="J4" s="84">
        <f>'[5]Week SetUp'!$D$10</f>
        <v>0</v>
      </c>
      <c r="K4" s="83"/>
      <c r="L4" s="85">
        <f>'[5]Week SetUp'!$A$12</f>
        <v>0</v>
      </c>
      <c r="M4" s="83"/>
      <c r="N4" s="80"/>
      <c r="O4" s="86"/>
      <c r="P4" s="80"/>
      <c r="Q4" s="87" t="str">
        <f>'[5]Week SetUp'!$E$10</f>
        <v>Lamech Kevin Clarke</v>
      </c>
    </row>
    <row r="5" spans="1:20" s="78" customFormat="1" ht="12.75" customHeight="1" x14ac:dyDescent="0.2">
      <c r="A5" s="89"/>
      <c r="B5" s="90" t="s">
        <v>194</v>
      </c>
      <c r="C5" s="90" t="s">
        <v>195</v>
      </c>
      <c r="D5" s="90" t="s">
        <v>196</v>
      </c>
      <c r="E5" s="91" t="s">
        <v>197</v>
      </c>
      <c r="F5" s="91" t="s">
        <v>198</v>
      </c>
      <c r="G5" s="91"/>
      <c r="H5" s="91"/>
      <c r="I5" s="91"/>
      <c r="J5" s="92" t="s">
        <v>199</v>
      </c>
      <c r="K5" s="93"/>
      <c r="L5" s="92" t="s">
        <v>200</v>
      </c>
      <c r="M5" s="93"/>
      <c r="N5" s="92" t="s">
        <v>201</v>
      </c>
      <c r="O5" s="93"/>
      <c r="P5" s="92" t="s">
        <v>202</v>
      </c>
      <c r="Q5" s="94"/>
    </row>
    <row r="6" spans="1:20" s="78" customFormat="1" ht="3.75" customHeight="1" thickBot="1" x14ac:dyDescent="0.25">
      <c r="A6" s="95"/>
      <c r="B6" s="96"/>
      <c r="C6" s="97"/>
      <c r="D6" s="96"/>
      <c r="E6" s="98"/>
      <c r="F6" s="98"/>
      <c r="G6" s="99"/>
      <c r="H6" s="98"/>
      <c r="I6" s="100"/>
      <c r="J6" s="96"/>
      <c r="K6" s="100"/>
      <c r="L6" s="96"/>
      <c r="M6" s="100"/>
      <c r="N6" s="96"/>
      <c r="O6" s="100"/>
      <c r="P6" s="96"/>
      <c r="Q6" s="101"/>
    </row>
    <row r="7" spans="1:20" s="113" customFormat="1" ht="10.5" customHeight="1" x14ac:dyDescent="0.2">
      <c r="A7" s="102">
        <v>1</v>
      </c>
      <c r="B7" s="103">
        <f>IF($D7="","",VLOOKUP($D7,'[5]Boys Si Main Draw Prep'!$A$7:$P$22,15))</f>
        <v>0</v>
      </c>
      <c r="C7" s="103">
        <f>IF($D7="","",VLOOKUP($D7,'[5]Boys Si Main Draw Prep'!$A$7:$P$22,16))</f>
        <v>0</v>
      </c>
      <c r="D7" s="104">
        <v>1</v>
      </c>
      <c r="E7" s="105" t="str">
        <f>UPPER(IF($D7="","",VLOOKUP($D7,'[5]Boys Si Main Draw Prep'!$A$7:$P$22,2)))</f>
        <v>RAMKISSOON</v>
      </c>
      <c r="F7" s="105" t="str">
        <f>IF($D7="","",VLOOKUP($D7,'[5]Boys Si Main Draw Prep'!$A$7:$P$22,3))</f>
        <v>ADAM</v>
      </c>
      <c r="G7" s="105"/>
      <c r="H7" s="105">
        <f>IF($D7="","",VLOOKUP($D7,'[5]Boys Si Main Draw Prep'!$A$7:$P$22,4))</f>
        <v>0</v>
      </c>
      <c r="I7" s="106"/>
      <c r="J7" s="107"/>
      <c r="K7" s="107"/>
      <c r="L7" s="107"/>
      <c r="M7" s="107"/>
      <c r="N7" s="108"/>
      <c r="O7" s="109"/>
      <c r="P7" s="110"/>
      <c r="Q7" s="111"/>
      <c r="R7" s="112"/>
      <c r="T7" s="114" t="str">
        <f>'[5]SetUp Officials'!P21</f>
        <v>Umpire</v>
      </c>
    </row>
    <row r="8" spans="1:20" s="113" customFormat="1" ht="9.6" customHeight="1" x14ac:dyDescent="0.2">
      <c r="A8" s="115"/>
      <c r="B8" s="116"/>
      <c r="C8" s="116"/>
      <c r="D8" s="116"/>
      <c r="E8" s="107"/>
      <c r="F8" s="107"/>
      <c r="G8" s="117"/>
      <c r="H8" s="118" t="s">
        <v>203</v>
      </c>
      <c r="I8" s="119" t="s">
        <v>204</v>
      </c>
      <c r="J8" s="120" t="str">
        <f>UPPER(IF(OR(I8="a",I8="as"),E7,IF(OR(I8="b",I8="bs"),E9,)))</f>
        <v>RAMKISSOON</v>
      </c>
      <c r="K8" s="120"/>
      <c r="L8" s="107"/>
      <c r="M8" s="107"/>
      <c r="N8" s="108"/>
      <c r="O8" s="109"/>
      <c r="P8" s="110"/>
      <c r="Q8" s="111"/>
      <c r="R8" s="112"/>
      <c r="T8" s="121" t="str">
        <f>'[5]SetUp Officials'!P22</f>
        <v xml:space="preserve"> </v>
      </c>
    </row>
    <row r="9" spans="1:20" s="113" customFormat="1" ht="9.6" customHeight="1" x14ac:dyDescent="0.2">
      <c r="A9" s="115">
        <v>2</v>
      </c>
      <c r="B9" s="103">
        <f>IF($D9="","",VLOOKUP($D9,'[5]Boys Si Main Draw Prep'!$A$7:$P$22,15))</f>
        <v>0</v>
      </c>
      <c r="C9" s="103">
        <f>IF($D9="","",VLOOKUP($D9,'[5]Boys Si Main Draw Prep'!$A$7:$P$22,16))</f>
        <v>0</v>
      </c>
      <c r="D9" s="104">
        <v>16</v>
      </c>
      <c r="E9" s="103" t="str">
        <f>UPPER(IF($D9="","",VLOOKUP($D9,'[5]Boys Si Main Draw Prep'!$A$7:$P$22,2)))</f>
        <v>BYE</v>
      </c>
      <c r="F9" s="103">
        <f>IF($D9="","",VLOOKUP($D9,'[5]Boys Si Main Draw Prep'!$A$7:$P$22,3))</f>
        <v>0</v>
      </c>
      <c r="G9" s="103"/>
      <c r="H9" s="103">
        <f>IF($D9="","",VLOOKUP($D9,'[5]Boys Si Main Draw Prep'!$A$7:$P$22,4))</f>
        <v>0</v>
      </c>
      <c r="I9" s="122"/>
      <c r="J9" s="107"/>
      <c r="K9" s="123"/>
      <c r="L9" s="107"/>
      <c r="M9" s="107"/>
      <c r="N9" s="108"/>
      <c r="O9" s="109"/>
      <c r="P9" s="110"/>
      <c r="Q9" s="111"/>
      <c r="R9" s="112"/>
      <c r="T9" s="121" t="str">
        <f>'[5]SetUp Officials'!P23</f>
        <v xml:space="preserve"> </v>
      </c>
    </row>
    <row r="10" spans="1:20" s="113" customFormat="1" ht="9.6" customHeight="1" x14ac:dyDescent="0.2">
      <c r="A10" s="115"/>
      <c r="B10" s="116"/>
      <c r="C10" s="116"/>
      <c r="D10" s="124"/>
      <c r="E10" s="107"/>
      <c r="F10" s="107"/>
      <c r="G10" s="117"/>
      <c r="H10" s="107"/>
      <c r="I10" s="125"/>
      <c r="J10" s="118" t="s">
        <v>203</v>
      </c>
      <c r="K10" s="126" t="s">
        <v>296</v>
      </c>
      <c r="L10" s="120" t="str">
        <f>UPPER(IF(OR(K10="a",K10="as"),J8,IF(OR(K10="b",K10="bs"),J12,)))</f>
        <v>RAMKISSOON</v>
      </c>
      <c r="M10" s="127"/>
      <c r="N10" s="128"/>
      <c r="O10" s="128"/>
      <c r="P10" s="110"/>
      <c r="Q10" s="111"/>
      <c r="R10" s="112"/>
      <c r="T10" s="121" t="str">
        <f>'[5]SetUp Officials'!P24</f>
        <v xml:space="preserve"> </v>
      </c>
    </row>
    <row r="11" spans="1:20" s="113" customFormat="1" ht="9.6" customHeight="1" x14ac:dyDescent="0.2">
      <c r="A11" s="115">
        <v>3</v>
      </c>
      <c r="B11" s="103">
        <f>IF($D11="","",VLOOKUP($D11,'[5]Boys Si Main Draw Prep'!$A$7:$P$22,15))</f>
        <v>0</v>
      </c>
      <c r="C11" s="103">
        <f>IF($D11="","",VLOOKUP($D11,'[5]Boys Si Main Draw Prep'!$A$7:$P$22,16))</f>
        <v>0</v>
      </c>
      <c r="D11" s="104">
        <v>11</v>
      </c>
      <c r="E11" s="103" t="str">
        <f>UPPER(IF($D11="","",VLOOKUP($D11,'[5]Boys Si Main Draw Prep'!$A$7:$P$22,2)))</f>
        <v>KELLY</v>
      </c>
      <c r="F11" s="103" t="str">
        <f>IF($D11="","",VLOOKUP($D11,'[5]Boys Si Main Draw Prep'!$A$7:$P$22,3))</f>
        <v>VASHIST</v>
      </c>
      <c r="G11" s="103"/>
      <c r="H11" s="103">
        <f>IF($D11="","",VLOOKUP($D11,'[5]Boys Si Main Draw Prep'!$A$7:$P$22,4))</f>
        <v>0</v>
      </c>
      <c r="I11" s="106"/>
      <c r="J11" s="107"/>
      <c r="K11" s="129"/>
      <c r="L11" s="107" t="s">
        <v>348</v>
      </c>
      <c r="M11" s="130"/>
      <c r="N11" s="128"/>
      <c r="O11" s="128"/>
      <c r="P11" s="110"/>
      <c r="Q11" s="111"/>
      <c r="R11" s="112"/>
      <c r="T11" s="121" t="str">
        <f>'[5]SetUp Officials'!P25</f>
        <v xml:space="preserve"> </v>
      </c>
    </row>
    <row r="12" spans="1:20" s="113" customFormat="1" ht="9.6" customHeight="1" x14ac:dyDescent="0.2">
      <c r="A12" s="115"/>
      <c r="B12" s="116"/>
      <c r="C12" s="116"/>
      <c r="D12" s="124"/>
      <c r="E12" s="107"/>
      <c r="F12" s="107"/>
      <c r="G12" s="117"/>
      <c r="H12" s="118" t="s">
        <v>203</v>
      </c>
      <c r="I12" s="119" t="s">
        <v>297</v>
      </c>
      <c r="J12" s="120" t="str">
        <f>UPPER(IF(OR(I12="a",I12="as"),E11,IF(OR(I12="b",I12="bs"),E13,)))</f>
        <v>LEE YOUNG</v>
      </c>
      <c r="K12" s="131"/>
      <c r="L12" s="107"/>
      <c r="M12" s="130"/>
      <c r="N12" s="128"/>
      <c r="O12" s="128"/>
      <c r="P12" s="110"/>
      <c r="Q12" s="111"/>
      <c r="R12" s="112"/>
      <c r="T12" s="121" t="str">
        <f>'[5]SetUp Officials'!P26</f>
        <v xml:space="preserve"> </v>
      </c>
    </row>
    <row r="13" spans="1:20" s="113" customFormat="1" ht="9.6" customHeight="1" x14ac:dyDescent="0.2">
      <c r="A13" s="115">
        <v>4</v>
      </c>
      <c r="B13" s="103">
        <f>IF($D13="","",VLOOKUP($D13,'[5]Boys Si Main Draw Prep'!$A$7:$P$22,15))</f>
        <v>0</v>
      </c>
      <c r="C13" s="103">
        <f>IF($D13="","",VLOOKUP($D13,'[5]Boys Si Main Draw Prep'!$A$7:$P$22,16))</f>
        <v>0</v>
      </c>
      <c r="D13" s="104">
        <v>12</v>
      </c>
      <c r="E13" s="103" t="str">
        <f>UPPER(IF($D13="","",VLOOKUP($D13,'[5]Boys Si Main Draw Prep'!$A$7:$P$22,2)))</f>
        <v>LEE YOUNG</v>
      </c>
      <c r="F13" s="103" t="str">
        <f>IF($D13="","",VLOOKUP($D13,'[5]Boys Si Main Draw Prep'!$A$7:$P$22,3))</f>
        <v>KYLE</v>
      </c>
      <c r="G13" s="103"/>
      <c r="H13" s="103">
        <f>IF($D13="","",VLOOKUP($D13,'[5]Boys Si Main Draw Prep'!$A$7:$P$22,4))</f>
        <v>0</v>
      </c>
      <c r="I13" s="132"/>
      <c r="J13" s="107" t="s">
        <v>345</v>
      </c>
      <c r="K13" s="107"/>
      <c r="L13" s="107"/>
      <c r="M13" s="130"/>
      <c r="N13" s="128"/>
      <c r="O13" s="128"/>
      <c r="P13" s="110"/>
      <c r="Q13" s="111"/>
      <c r="R13" s="112"/>
      <c r="T13" s="121" t="str">
        <f>'[5]SetUp Officials'!P27</f>
        <v xml:space="preserve"> </v>
      </c>
    </row>
    <row r="14" spans="1:20" s="113" customFormat="1" ht="9.6" customHeight="1" x14ac:dyDescent="0.2">
      <c r="A14" s="115"/>
      <c r="B14" s="116"/>
      <c r="C14" s="116"/>
      <c r="D14" s="124"/>
      <c r="E14" s="107"/>
      <c r="F14" s="107"/>
      <c r="G14" s="117"/>
      <c r="H14" s="133"/>
      <c r="I14" s="125"/>
      <c r="J14" s="107"/>
      <c r="K14" s="107"/>
      <c r="L14" s="118" t="s">
        <v>203</v>
      </c>
      <c r="M14" s="126"/>
      <c r="N14" s="120" t="str">
        <f>UPPER(IF(OR(M14="a",M14="as"),L10,IF(OR(M14="b",M14="bs"),L18,)))</f>
        <v/>
      </c>
      <c r="O14" s="127"/>
      <c r="P14" s="110"/>
      <c r="Q14" s="111"/>
      <c r="R14" s="112"/>
      <c r="T14" s="121" t="str">
        <f>'[5]SetUp Officials'!P28</f>
        <v xml:space="preserve"> </v>
      </c>
    </row>
    <row r="15" spans="1:20" s="113" customFormat="1" ht="9.6" customHeight="1" x14ac:dyDescent="0.2">
      <c r="A15" s="102">
        <v>5</v>
      </c>
      <c r="B15" s="103">
        <f>IF($D15="","",VLOOKUP($D15,'[5]Boys Si Main Draw Prep'!$A$7:$P$22,15))</f>
        <v>0</v>
      </c>
      <c r="C15" s="103">
        <f>IF($D15="","",VLOOKUP($D15,'[5]Boys Si Main Draw Prep'!$A$7:$P$22,16))</f>
        <v>0</v>
      </c>
      <c r="D15" s="104">
        <v>4</v>
      </c>
      <c r="E15" s="105" t="str">
        <f>UPPER(IF($D15="","",VLOOKUP($D15,'[5]Boys Si Main Draw Prep'!$A$7:$P$22,2)))</f>
        <v>WILKINSON</v>
      </c>
      <c r="F15" s="105" t="str">
        <f>IF($D15="","",VLOOKUP($D15,'[5]Boys Si Main Draw Prep'!$A$7:$P$22,3))</f>
        <v>RAHSAAN</v>
      </c>
      <c r="G15" s="105"/>
      <c r="H15" s="105">
        <f>IF($D15="","",VLOOKUP($D15,'[5]Boys Si Main Draw Prep'!$A$7:$P$22,4))</f>
        <v>0</v>
      </c>
      <c r="I15" s="134"/>
      <c r="J15" s="107"/>
      <c r="K15" s="107"/>
      <c r="L15" s="107"/>
      <c r="M15" s="130"/>
      <c r="N15" s="107"/>
      <c r="O15" s="130"/>
      <c r="P15" s="110"/>
      <c r="Q15" s="111"/>
      <c r="R15" s="112"/>
      <c r="T15" s="121" t="str">
        <f>'[5]SetUp Officials'!P29</f>
        <v xml:space="preserve"> </v>
      </c>
    </row>
    <row r="16" spans="1:20" s="113" customFormat="1" ht="9.6" customHeight="1" thickBot="1" x14ac:dyDescent="0.25">
      <c r="A16" s="115"/>
      <c r="B16" s="116"/>
      <c r="C16" s="116"/>
      <c r="D16" s="124"/>
      <c r="E16" s="107"/>
      <c r="F16" s="107"/>
      <c r="G16" s="117"/>
      <c r="H16" s="118" t="s">
        <v>203</v>
      </c>
      <c r="I16" s="119" t="s">
        <v>306</v>
      </c>
      <c r="J16" s="120" t="str">
        <f>UPPER(IF(OR(I16="a",I16="as"),E15,IF(OR(I16="b",I16="bs"),E17,)))</f>
        <v>WILKINSON</v>
      </c>
      <c r="K16" s="120"/>
      <c r="L16" s="107"/>
      <c r="M16" s="130"/>
      <c r="N16" s="128"/>
      <c r="O16" s="130"/>
      <c r="P16" s="110"/>
      <c r="Q16" s="111"/>
      <c r="R16" s="112"/>
      <c r="T16" s="135" t="str">
        <f>'[5]SetUp Officials'!P30</f>
        <v>None</v>
      </c>
    </row>
    <row r="17" spans="1:18" s="113" customFormat="1" ht="9.6" customHeight="1" x14ac:dyDescent="0.2">
      <c r="A17" s="115">
        <v>6</v>
      </c>
      <c r="B17" s="103">
        <f>IF($D17="","",VLOOKUP($D17,'[5]Boys Si Main Draw Prep'!$A$7:$P$22,15))</f>
        <v>0</v>
      </c>
      <c r="C17" s="103">
        <f>IF($D17="","",VLOOKUP($D17,'[5]Boys Si Main Draw Prep'!$A$7:$P$22,16))</f>
        <v>0</v>
      </c>
      <c r="D17" s="104">
        <v>7</v>
      </c>
      <c r="E17" s="103" t="str">
        <f>UPPER(IF($D17="","",VLOOKUP($D17,'[5]Boys Si Main Draw Prep'!$A$7:$P$22,2)))</f>
        <v>DAVID</v>
      </c>
      <c r="F17" s="103" t="str">
        <f>IF($D17="","",VLOOKUP($D17,'[5]Boys Si Main Draw Prep'!$A$7:$P$22,3))</f>
        <v>JOSHUA</v>
      </c>
      <c r="G17" s="103"/>
      <c r="H17" s="103">
        <f>IF($D17="","",VLOOKUP($D17,'[5]Boys Si Main Draw Prep'!$A$7:$P$22,4))</f>
        <v>0</v>
      </c>
      <c r="I17" s="122"/>
      <c r="J17" s="107" t="s">
        <v>346</v>
      </c>
      <c r="K17" s="123"/>
      <c r="L17" s="107"/>
      <c r="M17" s="130"/>
      <c r="N17" s="128"/>
      <c r="O17" s="130"/>
      <c r="P17" s="110"/>
      <c r="Q17" s="111"/>
      <c r="R17" s="112"/>
    </row>
    <row r="18" spans="1:18" s="113" customFormat="1" ht="9.6" customHeight="1" x14ac:dyDescent="0.2">
      <c r="A18" s="115"/>
      <c r="B18" s="116"/>
      <c r="C18" s="116"/>
      <c r="D18" s="124"/>
      <c r="E18" s="107"/>
      <c r="F18" s="107"/>
      <c r="G18" s="117"/>
      <c r="H18" s="107"/>
      <c r="I18" s="125"/>
      <c r="J18" s="118" t="s">
        <v>203</v>
      </c>
      <c r="K18" s="126" t="s">
        <v>297</v>
      </c>
      <c r="L18" s="120" t="str">
        <f>UPPER(IF(OR(K18="a",K18="as"),J16,IF(OR(K18="b",K18="bs"),J20,)))</f>
        <v>JEARY</v>
      </c>
      <c r="M18" s="136"/>
      <c r="N18" s="128"/>
      <c r="O18" s="130"/>
      <c r="P18" s="110"/>
      <c r="Q18" s="111"/>
      <c r="R18" s="112"/>
    </row>
    <row r="19" spans="1:18" s="113" customFormat="1" ht="9.6" customHeight="1" x14ac:dyDescent="0.2">
      <c r="A19" s="115">
        <v>7</v>
      </c>
      <c r="B19" s="103">
        <f>IF($D19="","",VLOOKUP($D19,'[5]Boys Si Main Draw Prep'!$A$7:$P$22,15))</f>
        <v>0</v>
      </c>
      <c r="C19" s="103">
        <f>IF($D19="","",VLOOKUP($D19,'[5]Boys Si Main Draw Prep'!$A$7:$P$22,16))</f>
        <v>0</v>
      </c>
      <c r="D19" s="104">
        <v>9</v>
      </c>
      <c r="E19" s="103" t="str">
        <f>UPPER(IF($D19="","",VLOOKUP($D19,'[5]Boys Si Main Draw Prep'!$A$7:$P$22,2)))</f>
        <v>JEARY</v>
      </c>
      <c r="F19" s="103" t="str">
        <f>IF($D19="","",VLOOKUP($D19,'[5]Boys Si Main Draw Prep'!$A$7:$P$22,3))</f>
        <v>ETHAN</v>
      </c>
      <c r="G19" s="103"/>
      <c r="H19" s="103">
        <f>IF($D19="","",VLOOKUP($D19,'[5]Boys Si Main Draw Prep'!$A$7:$P$22,4))</f>
        <v>0</v>
      </c>
      <c r="I19" s="106"/>
      <c r="J19" s="107"/>
      <c r="K19" s="129"/>
      <c r="L19" s="107" t="s">
        <v>349</v>
      </c>
      <c r="M19" s="128"/>
      <c r="N19" s="128"/>
      <c r="O19" s="130"/>
      <c r="P19" s="110"/>
      <c r="Q19" s="111"/>
      <c r="R19" s="112"/>
    </row>
    <row r="20" spans="1:18" s="113" customFormat="1" ht="9.6" customHeight="1" x14ac:dyDescent="0.2">
      <c r="A20" s="115"/>
      <c r="B20" s="116"/>
      <c r="C20" s="116"/>
      <c r="D20" s="116"/>
      <c r="E20" s="107"/>
      <c r="F20" s="107"/>
      <c r="G20" s="117"/>
      <c r="H20" s="118" t="s">
        <v>203</v>
      </c>
      <c r="I20" s="119" t="s">
        <v>306</v>
      </c>
      <c r="J20" s="120" t="str">
        <f>UPPER(IF(OR(I20="a",I20="as"),E19,IF(OR(I20="b",I20="bs"),E21,)))</f>
        <v>JEARY</v>
      </c>
      <c r="K20" s="131"/>
      <c r="L20" s="107"/>
      <c r="M20" s="128"/>
      <c r="N20" s="128"/>
      <c r="O20" s="130"/>
      <c r="P20" s="110"/>
      <c r="Q20" s="111"/>
      <c r="R20" s="112"/>
    </row>
    <row r="21" spans="1:18" s="113" customFormat="1" ht="9.6" customHeight="1" x14ac:dyDescent="0.2">
      <c r="A21" s="115">
        <v>8</v>
      </c>
      <c r="B21" s="103">
        <f>IF($D21="","",VLOOKUP($D21,'[5]Boys Si Main Draw Prep'!$A$7:$P$22,15))</f>
        <v>0</v>
      </c>
      <c r="C21" s="103">
        <f>IF($D21="","",VLOOKUP($D21,'[5]Boys Si Main Draw Prep'!$A$7:$P$22,16))</f>
        <v>0</v>
      </c>
      <c r="D21" s="104">
        <v>10</v>
      </c>
      <c r="E21" s="103" t="str">
        <f>UPPER(IF($D21="","",VLOOKUP($D21,'[5]Boys Si Main Draw Prep'!$A$7:$P$22,2)))</f>
        <v>JOEFIELD</v>
      </c>
      <c r="F21" s="103" t="str">
        <f>IF($D21="","",VLOOKUP($D21,'[5]Boys Si Main Draw Prep'!$A$7:$P$22,3))</f>
        <v>ZAREK</v>
      </c>
      <c r="G21" s="103"/>
      <c r="H21" s="103">
        <f>IF($D21="","",VLOOKUP($D21,'[5]Boys Si Main Draw Prep'!$A$7:$P$22,4))</f>
        <v>0</v>
      </c>
      <c r="I21" s="132"/>
      <c r="J21" s="107" t="s">
        <v>347</v>
      </c>
      <c r="K21" s="107"/>
      <c r="L21" s="107"/>
      <c r="M21" s="128"/>
      <c r="N21" s="128"/>
      <c r="O21" s="130"/>
      <c r="P21" s="110"/>
      <c r="Q21" s="111"/>
      <c r="R21" s="112"/>
    </row>
    <row r="22" spans="1:18" s="113" customFormat="1" ht="9.6" customHeight="1" x14ac:dyDescent="0.2">
      <c r="A22" s="115"/>
      <c r="B22" s="116"/>
      <c r="C22" s="116"/>
      <c r="D22" s="116"/>
      <c r="E22" s="133"/>
      <c r="F22" s="133"/>
      <c r="G22" s="137"/>
      <c r="H22" s="133"/>
      <c r="I22" s="125"/>
      <c r="J22" s="107"/>
      <c r="K22" s="107"/>
      <c r="L22" s="107"/>
      <c r="M22" s="128"/>
      <c r="N22" s="118" t="s">
        <v>203</v>
      </c>
      <c r="O22" s="126"/>
      <c r="P22" s="120" t="str">
        <f>UPPER(IF(OR(O22="a",O22="as"),N14,IF(OR(O22="b",O22="bs"),N30,)))</f>
        <v/>
      </c>
      <c r="Q22" s="127"/>
      <c r="R22" s="112"/>
    </row>
    <row r="23" spans="1:18" s="113" customFormat="1" ht="9.6" customHeight="1" x14ac:dyDescent="0.2">
      <c r="A23" s="115">
        <v>9</v>
      </c>
      <c r="B23" s="103">
        <f>IF($D23="","",VLOOKUP($D23,'[5]Boys Si Main Draw Prep'!$A$7:$P$22,15))</f>
        <v>0</v>
      </c>
      <c r="C23" s="103">
        <f>IF($D23="","",VLOOKUP($D23,'[5]Boys Si Main Draw Prep'!$A$7:$P$22,16))</f>
        <v>0</v>
      </c>
      <c r="D23" s="104">
        <v>8</v>
      </c>
      <c r="E23" s="103" t="str">
        <f>UPPER(IF($D23="","",VLOOKUP($D23,'[5]Boys Si Main Draw Prep'!$A$7:$P$22,2)))</f>
        <v>GARCIA</v>
      </c>
      <c r="F23" s="103" t="str">
        <f>IF($D23="","",VLOOKUP($D23,'[5]Boys Si Main Draw Prep'!$A$7:$P$22,3))</f>
        <v>JOSH KYLE</v>
      </c>
      <c r="G23" s="103"/>
      <c r="H23" s="103">
        <f>IF($D23="","",VLOOKUP($D23,'[5]Boys Si Main Draw Prep'!$A$7:$P$22,4))</f>
        <v>0</v>
      </c>
      <c r="I23" s="106"/>
      <c r="J23" s="107"/>
      <c r="K23" s="107"/>
      <c r="L23" s="107"/>
      <c r="M23" s="128"/>
      <c r="N23" s="107"/>
      <c r="O23" s="130"/>
      <c r="P23" s="107"/>
      <c r="Q23" s="128"/>
      <c r="R23" s="112"/>
    </row>
    <row r="24" spans="1:18" s="113" customFormat="1" ht="9.6" customHeight="1" x14ac:dyDescent="0.2">
      <c r="A24" s="115"/>
      <c r="B24" s="116"/>
      <c r="C24" s="116"/>
      <c r="D24" s="116"/>
      <c r="E24" s="107"/>
      <c r="F24" s="107"/>
      <c r="G24" s="117"/>
      <c r="H24" s="118" t="s">
        <v>203</v>
      </c>
      <c r="I24" s="119" t="s">
        <v>205</v>
      </c>
      <c r="J24" s="120" t="str">
        <f>UPPER(IF(OR(I24="a",I24="as"),E23,IF(OR(I24="b",I24="bs"),E25,)))</f>
        <v>ALEXANDER SEON</v>
      </c>
      <c r="K24" s="120"/>
      <c r="L24" s="107"/>
      <c r="M24" s="128"/>
      <c r="N24" s="128"/>
      <c r="O24" s="130"/>
      <c r="P24" s="110"/>
      <c r="Q24" s="111"/>
      <c r="R24" s="112"/>
    </row>
    <row r="25" spans="1:18" s="113" customFormat="1" ht="9.6" customHeight="1" x14ac:dyDescent="0.2">
      <c r="A25" s="115">
        <v>10</v>
      </c>
      <c r="B25" s="103">
        <f>IF($D25="","",VLOOKUP($D25,'[5]Boys Si Main Draw Prep'!$A$7:$P$22,15))</f>
        <v>0</v>
      </c>
      <c r="C25" s="103">
        <f>IF($D25="","",VLOOKUP($D25,'[5]Boys Si Main Draw Prep'!$A$7:$P$22,16))</f>
        <v>0</v>
      </c>
      <c r="D25" s="104">
        <v>5</v>
      </c>
      <c r="E25" s="103" t="str">
        <f>UPPER(IF($D25="","",VLOOKUP($D25,'[5]Boys Si Main Draw Prep'!$A$7:$P$22,2)))</f>
        <v>ALEXANDER SEON</v>
      </c>
      <c r="F25" s="103" t="str">
        <f>IF($D25="","",VLOOKUP($D25,'[5]Boys Si Main Draw Prep'!$A$7:$P$22,3))</f>
        <v>JOEL</v>
      </c>
      <c r="G25" s="103"/>
      <c r="H25" s="103">
        <f>IF($D25="","",VLOOKUP($D25,'[5]Boys Si Main Draw Prep'!$A$7:$P$22,4))</f>
        <v>0</v>
      </c>
      <c r="I25" s="122"/>
      <c r="J25" s="107" t="s">
        <v>336</v>
      </c>
      <c r="K25" s="123"/>
      <c r="L25" s="107"/>
      <c r="M25" s="128"/>
      <c r="N25" s="128"/>
      <c r="O25" s="130"/>
      <c r="P25" s="110"/>
      <c r="Q25" s="111"/>
      <c r="R25" s="112"/>
    </row>
    <row r="26" spans="1:18" s="113" customFormat="1" ht="9.6" customHeight="1" x14ac:dyDescent="0.2">
      <c r="A26" s="115"/>
      <c r="B26" s="116"/>
      <c r="C26" s="116"/>
      <c r="D26" s="124"/>
      <c r="E26" s="107"/>
      <c r="F26" s="107"/>
      <c r="G26" s="117"/>
      <c r="H26" s="107"/>
      <c r="I26" s="125"/>
      <c r="J26" s="118" t="s">
        <v>203</v>
      </c>
      <c r="K26" s="126" t="s">
        <v>297</v>
      </c>
      <c r="L26" s="120" t="str">
        <f>UPPER(IF(OR(K26="a",K26="as"),J24,IF(OR(K26="b",K26="bs"),J28,)))</f>
        <v>WEST</v>
      </c>
      <c r="M26" s="127"/>
      <c r="N26" s="128"/>
      <c r="O26" s="130"/>
      <c r="P26" s="110"/>
      <c r="Q26" s="111"/>
      <c r="R26" s="112"/>
    </row>
    <row r="27" spans="1:18" s="113" customFormat="1" ht="9.6" customHeight="1" x14ac:dyDescent="0.2">
      <c r="A27" s="115">
        <v>11</v>
      </c>
      <c r="B27" s="103">
        <f>IF($D27="","",VLOOKUP($D27,'[5]Boys Si Main Draw Prep'!$A$7:$P$22,15))</f>
        <v>0</v>
      </c>
      <c r="C27" s="103">
        <f>IF($D27="","",VLOOKUP($D27,'[5]Boys Si Main Draw Prep'!$A$7:$P$22,16))</f>
        <v>0</v>
      </c>
      <c r="D27" s="104">
        <v>16</v>
      </c>
      <c r="E27" s="103" t="str">
        <f>UPPER(IF($D27="","",VLOOKUP($D27,'[5]Boys Si Main Draw Prep'!$A$7:$P$22,2)))</f>
        <v>BYE</v>
      </c>
      <c r="F27" s="103">
        <f>IF($D27="","",VLOOKUP($D27,'[5]Boys Si Main Draw Prep'!$A$7:$P$22,3))</f>
        <v>0</v>
      </c>
      <c r="G27" s="103"/>
      <c r="H27" s="103">
        <f>IF($D27="","",VLOOKUP($D27,'[5]Boys Si Main Draw Prep'!$A$7:$P$22,4))</f>
        <v>0</v>
      </c>
      <c r="I27" s="106"/>
      <c r="J27" s="107"/>
      <c r="K27" s="129"/>
      <c r="L27" s="107" t="s">
        <v>321</v>
      </c>
      <c r="M27" s="130"/>
      <c r="N27" s="128"/>
      <c r="O27" s="130"/>
      <c r="P27" s="110"/>
      <c r="Q27" s="111"/>
      <c r="R27" s="112"/>
    </row>
    <row r="28" spans="1:18" s="113" customFormat="1" ht="9.6" customHeight="1" x14ac:dyDescent="0.2">
      <c r="A28" s="102"/>
      <c r="B28" s="116"/>
      <c r="C28" s="116"/>
      <c r="D28" s="124"/>
      <c r="E28" s="107"/>
      <c r="F28" s="107"/>
      <c r="G28" s="117"/>
      <c r="H28" s="118" t="s">
        <v>203</v>
      </c>
      <c r="I28" s="119" t="s">
        <v>205</v>
      </c>
      <c r="J28" s="120" t="str">
        <f>UPPER(IF(OR(I28="a",I28="as"),E27,IF(OR(I28="b",I28="bs"),E29,)))</f>
        <v>WEST</v>
      </c>
      <c r="K28" s="131"/>
      <c r="L28" s="107"/>
      <c r="M28" s="130"/>
      <c r="N28" s="128"/>
      <c r="O28" s="130"/>
      <c r="P28" s="110"/>
      <c r="Q28" s="111"/>
      <c r="R28" s="112"/>
    </row>
    <row r="29" spans="1:18" s="113" customFormat="1" ht="9.6" customHeight="1" x14ac:dyDescent="0.2">
      <c r="A29" s="102">
        <v>12</v>
      </c>
      <c r="B29" s="103">
        <f>IF($D29="","",VLOOKUP($D29,'[5]Boys Si Main Draw Prep'!$A$7:$P$22,15))</f>
        <v>0</v>
      </c>
      <c r="C29" s="103">
        <f>IF($D29="","",VLOOKUP($D29,'[5]Boys Si Main Draw Prep'!$A$7:$P$22,16))</f>
        <v>0</v>
      </c>
      <c r="D29" s="104">
        <v>3</v>
      </c>
      <c r="E29" s="105" t="str">
        <f>UPPER(IF($D29="","",VLOOKUP($D29,'[5]Boys Si Main Draw Prep'!$A$7:$P$22,2)))</f>
        <v>WEST</v>
      </c>
      <c r="F29" s="105" t="str">
        <f>IF($D29="","",VLOOKUP($D29,'[5]Boys Si Main Draw Prep'!$A$7:$P$22,3))</f>
        <v>SAMUEL</v>
      </c>
      <c r="G29" s="105"/>
      <c r="H29" s="105">
        <f>IF($D29="","",VLOOKUP($D29,'[5]Boys Si Main Draw Prep'!$A$7:$P$22,4))</f>
        <v>0</v>
      </c>
      <c r="I29" s="132"/>
      <c r="J29" s="107"/>
      <c r="K29" s="107"/>
      <c r="L29" s="107"/>
      <c r="M29" s="130"/>
      <c r="N29" s="128"/>
      <c r="O29" s="130"/>
      <c r="P29" s="110"/>
      <c r="Q29" s="111"/>
      <c r="R29" s="112"/>
    </row>
    <row r="30" spans="1:18" s="113" customFormat="1" ht="9.6" customHeight="1" x14ac:dyDescent="0.2">
      <c r="A30" s="115"/>
      <c r="B30" s="116"/>
      <c r="C30" s="116"/>
      <c r="D30" s="124"/>
      <c r="E30" s="107"/>
      <c r="F30" s="107"/>
      <c r="G30" s="117"/>
      <c r="H30" s="133"/>
      <c r="I30" s="125"/>
      <c r="J30" s="107"/>
      <c r="K30" s="107"/>
      <c r="L30" s="118" t="s">
        <v>203</v>
      </c>
      <c r="M30" s="126"/>
      <c r="N30" s="120" t="str">
        <f>UPPER(IF(OR(M30="a",M30="as"),L26,IF(OR(M30="b",M30="bs"),L34,)))</f>
        <v/>
      </c>
      <c r="O30" s="136"/>
      <c r="P30" s="110"/>
      <c r="Q30" s="111"/>
      <c r="R30" s="112"/>
    </row>
    <row r="31" spans="1:18" s="113" customFormat="1" ht="9.6" customHeight="1" x14ac:dyDescent="0.2">
      <c r="A31" s="115">
        <v>13</v>
      </c>
      <c r="B31" s="103">
        <f>IF($D31="","",VLOOKUP($D31,'[5]Boys Si Main Draw Prep'!$A$7:$P$22,15))</f>
        <v>0</v>
      </c>
      <c r="C31" s="103">
        <f>IF($D31="","",VLOOKUP($D31,'[5]Boys Si Main Draw Prep'!$A$7:$P$22,16))</f>
        <v>0</v>
      </c>
      <c r="D31" s="104">
        <v>13</v>
      </c>
      <c r="E31" s="103" t="str">
        <f>UPPER(IF($D31="","",VLOOKUP($D31,'[5]Boys Si Main Draw Prep'!$A$7:$P$22,2)))</f>
        <v>MUKERJI</v>
      </c>
      <c r="F31" s="103" t="str">
        <f>IF($D31="","",VLOOKUP($D31,'[5]Boys Si Main Draw Prep'!$A$7:$P$22,3))</f>
        <v>JORDAN</v>
      </c>
      <c r="G31" s="103"/>
      <c r="H31" s="103">
        <f>IF($D31="","",VLOOKUP($D31,'[5]Boys Si Main Draw Prep'!$A$7:$P$22,4))</f>
        <v>0</v>
      </c>
      <c r="I31" s="134"/>
      <c r="J31" s="107"/>
      <c r="K31" s="107"/>
      <c r="L31" s="107"/>
      <c r="M31" s="130"/>
      <c r="N31" s="107"/>
      <c r="O31" s="128"/>
      <c r="P31" s="110"/>
      <c r="Q31" s="111"/>
      <c r="R31" s="112"/>
    </row>
    <row r="32" spans="1:18" s="113" customFormat="1" ht="9.6" customHeight="1" x14ac:dyDescent="0.2">
      <c r="A32" s="115"/>
      <c r="B32" s="116"/>
      <c r="C32" s="116"/>
      <c r="D32" s="124"/>
      <c r="E32" s="107"/>
      <c r="F32" s="107"/>
      <c r="G32" s="117"/>
      <c r="H32" s="118" t="s">
        <v>203</v>
      </c>
      <c r="I32" s="119" t="s">
        <v>306</v>
      </c>
      <c r="J32" s="120" t="str">
        <f>UPPER(IF(OR(I32="a",I32="as"),E31,IF(OR(I32="b",I32="bs"),E33,)))</f>
        <v>MUKERJI</v>
      </c>
      <c r="K32" s="120"/>
      <c r="L32" s="107"/>
      <c r="M32" s="130"/>
      <c r="N32" s="128"/>
      <c r="O32" s="128"/>
      <c r="P32" s="110"/>
      <c r="Q32" s="111"/>
      <c r="R32" s="112"/>
    </row>
    <row r="33" spans="1:18" s="113" customFormat="1" ht="9.6" customHeight="1" x14ac:dyDescent="0.2">
      <c r="A33" s="115">
        <v>14</v>
      </c>
      <c r="B33" s="103">
        <f>IF($D33="","",VLOOKUP($D33,'[5]Boys Si Main Draw Prep'!$A$7:$P$22,15))</f>
        <v>0</v>
      </c>
      <c r="C33" s="103">
        <f>IF($D33="","",VLOOKUP($D33,'[5]Boys Si Main Draw Prep'!$A$7:$P$22,16))</f>
        <v>0</v>
      </c>
      <c r="D33" s="104">
        <v>6</v>
      </c>
      <c r="E33" s="103" t="str">
        <f>UPPER(IF($D33="","",VLOOKUP($D33,'[5]Boys Si Main Draw Prep'!$A$7:$P$22,2)))</f>
        <v>BACHEW</v>
      </c>
      <c r="F33" s="103" t="str">
        <f>IF($D33="","",VLOOKUP($D33,'[5]Boys Si Main Draw Prep'!$A$7:$P$22,3))</f>
        <v>CALEB</v>
      </c>
      <c r="G33" s="103"/>
      <c r="H33" s="103">
        <f>IF($D33="","",VLOOKUP($D33,'[5]Boys Si Main Draw Prep'!$A$7:$P$22,4))</f>
        <v>0</v>
      </c>
      <c r="I33" s="122"/>
      <c r="J33" s="107" t="s">
        <v>321</v>
      </c>
      <c r="K33" s="123"/>
      <c r="L33" s="107"/>
      <c r="M33" s="130"/>
      <c r="N33" s="128"/>
      <c r="O33" s="128"/>
      <c r="P33" s="110"/>
      <c r="Q33" s="111"/>
      <c r="R33" s="112"/>
    </row>
    <row r="34" spans="1:18" s="113" customFormat="1" ht="9.6" customHeight="1" x14ac:dyDescent="0.2">
      <c r="A34" s="115"/>
      <c r="B34" s="116"/>
      <c r="C34" s="116"/>
      <c r="D34" s="124"/>
      <c r="E34" s="107"/>
      <c r="F34" s="107"/>
      <c r="G34" s="117"/>
      <c r="H34" s="107"/>
      <c r="I34" s="125"/>
      <c r="J34" s="118" t="s">
        <v>203</v>
      </c>
      <c r="K34" s="126" t="s">
        <v>297</v>
      </c>
      <c r="L34" s="120" t="str">
        <f>UPPER(IF(OR(K34="a",K34="as"),J32,IF(OR(K34="b",K34="bs"),J36,)))</f>
        <v>LAQUIS</v>
      </c>
      <c r="M34" s="136"/>
      <c r="N34" s="128"/>
      <c r="O34" s="128"/>
      <c r="P34" s="110"/>
      <c r="Q34" s="111"/>
      <c r="R34" s="112"/>
    </row>
    <row r="35" spans="1:18" s="113" customFormat="1" ht="9.6" customHeight="1" x14ac:dyDescent="0.2">
      <c r="A35" s="115">
        <v>15</v>
      </c>
      <c r="B35" s="103">
        <f>IF($D35="","",VLOOKUP($D35,'[5]Boys Si Main Draw Prep'!$A$7:$P$22,15))</f>
        <v>0</v>
      </c>
      <c r="C35" s="103">
        <f>IF($D35="","",VLOOKUP($D35,'[5]Boys Si Main Draw Prep'!$A$7:$P$22,16))</f>
        <v>0</v>
      </c>
      <c r="D35" s="104">
        <v>16</v>
      </c>
      <c r="E35" s="103" t="str">
        <f>UPPER(IF($D35="","",VLOOKUP($D35,'[5]Boys Si Main Draw Prep'!$A$7:$P$22,2)))</f>
        <v>BYE</v>
      </c>
      <c r="F35" s="103">
        <f>IF($D35="","",VLOOKUP($D35,'[5]Boys Si Main Draw Prep'!$A$7:$P$22,3))</f>
        <v>0</v>
      </c>
      <c r="G35" s="103"/>
      <c r="H35" s="103">
        <f>IF($D35="","",VLOOKUP($D35,'[5]Boys Si Main Draw Prep'!$A$7:$P$22,4))</f>
        <v>0</v>
      </c>
      <c r="I35" s="106"/>
      <c r="J35" s="107"/>
      <c r="K35" s="129"/>
      <c r="L35" s="107" t="s">
        <v>350</v>
      </c>
      <c r="M35" s="128"/>
      <c r="N35" s="128"/>
      <c r="O35" s="128"/>
      <c r="P35" s="110"/>
      <c r="Q35" s="111"/>
      <c r="R35" s="112"/>
    </row>
    <row r="36" spans="1:18" s="113" customFormat="1" ht="9.6" customHeight="1" x14ac:dyDescent="0.2">
      <c r="A36" s="115"/>
      <c r="B36" s="116"/>
      <c r="C36" s="116"/>
      <c r="D36" s="116"/>
      <c r="E36" s="107"/>
      <c r="F36" s="107"/>
      <c r="G36" s="117"/>
      <c r="H36" s="118" t="s">
        <v>203</v>
      </c>
      <c r="I36" s="119" t="s">
        <v>205</v>
      </c>
      <c r="J36" s="120" t="str">
        <f>UPPER(IF(OR(I36="a",I36="as"),E35,IF(OR(I36="b",I36="bs"),E37,)))</f>
        <v>LAQUIS</v>
      </c>
      <c r="K36" s="131"/>
      <c r="L36" s="107"/>
      <c r="M36" s="128"/>
      <c r="N36" s="128"/>
      <c r="O36" s="128"/>
      <c r="P36" s="110"/>
      <c r="Q36" s="111"/>
      <c r="R36" s="112"/>
    </row>
    <row r="37" spans="1:18" s="113" customFormat="1" ht="9.6" customHeight="1" x14ac:dyDescent="0.2">
      <c r="A37" s="102">
        <v>16</v>
      </c>
      <c r="B37" s="103">
        <f>IF($D37="","",VLOOKUP($D37,'[5]Boys Si Main Draw Prep'!$A$7:$P$22,15))</f>
        <v>0</v>
      </c>
      <c r="C37" s="103">
        <f>IF($D37="","",VLOOKUP($D37,'[5]Boys Si Main Draw Prep'!$A$7:$P$22,16))</f>
        <v>0</v>
      </c>
      <c r="D37" s="104">
        <v>2</v>
      </c>
      <c r="E37" s="105" t="str">
        <f>UPPER(IF($D37="","",VLOOKUP($D37,'[5]Boys Si Main Draw Prep'!$A$7:$P$22,2)))</f>
        <v>LAQUIS</v>
      </c>
      <c r="F37" s="105" t="str">
        <f>IF($D37="","",VLOOKUP($D37,'[5]Boys Si Main Draw Prep'!$A$7:$P$22,3))</f>
        <v>EDWARD</v>
      </c>
      <c r="G37" s="103"/>
      <c r="H37" s="105">
        <f>IF($D37="","",VLOOKUP($D37,'[5]Boys Si Main Draw Prep'!$A$7:$P$22,4))</f>
        <v>0</v>
      </c>
      <c r="I37" s="132"/>
      <c r="J37" s="107"/>
      <c r="K37" s="107"/>
      <c r="L37" s="107"/>
      <c r="M37" s="128"/>
      <c r="N37" s="128"/>
      <c r="O37" s="128"/>
      <c r="P37" s="110"/>
      <c r="Q37" s="111"/>
      <c r="R37" s="112"/>
    </row>
    <row r="38" spans="1:18" s="113" customFormat="1" ht="9.6" customHeight="1" x14ac:dyDescent="0.2">
      <c r="A38" s="138"/>
      <c r="B38" s="116"/>
      <c r="C38" s="116"/>
      <c r="D38" s="116"/>
      <c r="E38" s="133"/>
      <c r="F38" s="133"/>
      <c r="G38" s="137"/>
      <c r="H38" s="107"/>
      <c r="I38" s="125"/>
      <c r="J38" s="107"/>
      <c r="K38" s="107"/>
      <c r="L38" s="107"/>
      <c r="M38" s="128"/>
      <c r="N38" s="128"/>
      <c r="O38" s="128"/>
      <c r="P38" s="110"/>
      <c r="Q38" s="111"/>
      <c r="R38" s="112"/>
    </row>
    <row r="39" spans="1:18" s="113" customFormat="1" ht="9.6" customHeight="1" x14ac:dyDescent="0.2">
      <c r="A39" s="139"/>
      <c r="B39" s="140"/>
      <c r="C39" s="140"/>
      <c r="D39" s="116"/>
      <c r="E39" s="140"/>
      <c r="F39" s="140"/>
      <c r="G39" s="140"/>
      <c r="H39" s="140"/>
      <c r="I39" s="116"/>
      <c r="J39" s="140"/>
      <c r="K39" s="140"/>
      <c r="L39" s="140"/>
      <c r="M39" s="141"/>
      <c r="N39" s="141"/>
      <c r="O39" s="141"/>
      <c r="P39" s="110"/>
      <c r="Q39" s="111"/>
      <c r="R39" s="112"/>
    </row>
    <row r="40" spans="1:18" s="113" customFormat="1" ht="9.6" customHeight="1" x14ac:dyDescent="0.2">
      <c r="A40" s="138"/>
      <c r="B40" s="116"/>
      <c r="C40" s="116"/>
      <c r="D40" s="116"/>
      <c r="E40" s="140"/>
      <c r="F40" s="140"/>
      <c r="H40" s="142"/>
      <c r="I40" s="116"/>
      <c r="J40" s="140"/>
      <c r="K40" s="140"/>
      <c r="L40" s="140"/>
      <c r="M40" s="141"/>
      <c r="N40" s="141"/>
      <c r="O40" s="141"/>
      <c r="P40" s="110"/>
      <c r="Q40" s="111"/>
      <c r="R40" s="112"/>
    </row>
    <row r="41" spans="1:18" s="113" customFormat="1" ht="9.6" hidden="1" customHeight="1" x14ac:dyDescent="0.2">
      <c r="A41" s="138"/>
      <c r="B41" s="140"/>
      <c r="C41" s="140"/>
      <c r="D41" s="116"/>
      <c r="E41" s="140"/>
      <c r="F41" s="140"/>
      <c r="G41" s="140"/>
      <c r="H41" s="140"/>
      <c r="I41" s="116"/>
      <c r="J41" s="140"/>
      <c r="K41" s="143"/>
      <c r="L41" s="140"/>
      <c r="M41" s="141"/>
      <c r="N41" s="141"/>
      <c r="O41" s="141"/>
      <c r="P41" s="110"/>
      <c r="Q41" s="111"/>
      <c r="R41" s="112"/>
    </row>
    <row r="42" spans="1:18" s="113" customFormat="1" ht="9.6" hidden="1" customHeight="1" x14ac:dyDescent="0.2">
      <c r="A42" s="138"/>
      <c r="B42" s="116"/>
      <c r="C42" s="116"/>
      <c r="D42" s="116"/>
      <c r="E42" s="140"/>
      <c r="F42" s="140"/>
      <c r="H42" s="140"/>
      <c r="I42" s="116"/>
      <c r="J42" s="142"/>
      <c r="K42" s="116"/>
      <c r="L42" s="140"/>
      <c r="M42" s="141"/>
      <c r="N42" s="141"/>
      <c r="O42" s="141"/>
      <c r="P42" s="110"/>
      <c r="Q42" s="111"/>
      <c r="R42" s="112"/>
    </row>
    <row r="43" spans="1:18" s="113" customFormat="1" ht="9.6" hidden="1" customHeight="1" x14ac:dyDescent="0.2">
      <c r="A43" s="138"/>
      <c r="B43" s="140"/>
      <c r="C43" s="140"/>
      <c r="D43" s="116"/>
      <c r="E43" s="140"/>
      <c r="F43" s="140"/>
      <c r="G43" s="140"/>
      <c r="H43" s="140"/>
      <c r="I43" s="116"/>
      <c r="J43" s="140"/>
      <c r="K43" s="140"/>
      <c r="L43" s="140"/>
      <c r="M43" s="141"/>
      <c r="N43" s="141"/>
      <c r="O43" s="141"/>
      <c r="P43" s="110"/>
      <c r="Q43" s="111"/>
      <c r="R43" s="144"/>
    </row>
    <row r="44" spans="1:18" s="113" customFormat="1" ht="9.6" hidden="1" customHeight="1" x14ac:dyDescent="0.2">
      <c r="A44" s="138"/>
      <c r="B44" s="116"/>
      <c r="C44" s="116"/>
      <c r="D44" s="116"/>
      <c r="E44" s="140"/>
      <c r="F44" s="140"/>
      <c r="H44" s="142"/>
      <c r="I44" s="116"/>
      <c r="J44" s="140"/>
      <c r="K44" s="140"/>
      <c r="L44" s="140"/>
      <c r="M44" s="141"/>
      <c r="N44" s="141"/>
      <c r="O44" s="141"/>
      <c r="P44" s="110"/>
      <c r="Q44" s="111"/>
      <c r="R44" s="112"/>
    </row>
    <row r="45" spans="1:18" s="113" customFormat="1" ht="9.6" hidden="1" customHeight="1" x14ac:dyDescent="0.2">
      <c r="A45" s="138"/>
      <c r="B45" s="140"/>
      <c r="C45" s="140"/>
      <c r="D45" s="116"/>
      <c r="E45" s="140"/>
      <c r="F45" s="140"/>
      <c r="G45" s="140"/>
      <c r="H45" s="140"/>
      <c r="I45" s="116"/>
      <c r="J45" s="140"/>
      <c r="K45" s="140"/>
      <c r="L45" s="140"/>
      <c r="M45" s="141"/>
      <c r="N45" s="141"/>
      <c r="O45" s="141"/>
      <c r="P45" s="110"/>
      <c r="Q45" s="111"/>
      <c r="R45" s="112"/>
    </row>
    <row r="46" spans="1:18" s="113" customFormat="1" ht="9.6" hidden="1" customHeight="1" x14ac:dyDescent="0.2">
      <c r="A46" s="138"/>
      <c r="B46" s="116"/>
      <c r="C46" s="116"/>
      <c r="D46" s="116"/>
      <c r="E46" s="140"/>
      <c r="F46" s="140"/>
      <c r="H46" s="140"/>
      <c r="I46" s="116"/>
      <c r="J46" s="140"/>
      <c r="K46" s="140"/>
      <c r="L46" s="142"/>
      <c r="M46" s="116"/>
      <c r="N46" s="140"/>
      <c r="O46" s="141"/>
      <c r="P46" s="110"/>
      <c r="Q46" s="111"/>
      <c r="R46" s="112"/>
    </row>
    <row r="47" spans="1:18" s="113" customFormat="1" ht="9.6" hidden="1" customHeight="1" x14ac:dyDescent="0.2">
      <c r="A47" s="138"/>
      <c r="B47" s="140"/>
      <c r="C47" s="140"/>
      <c r="D47" s="116"/>
      <c r="E47" s="140"/>
      <c r="F47" s="140"/>
      <c r="G47" s="140"/>
      <c r="H47" s="140"/>
      <c r="I47" s="116"/>
      <c r="J47" s="140"/>
      <c r="K47" s="140"/>
      <c r="L47" s="140"/>
      <c r="M47" s="141"/>
      <c r="N47" s="140"/>
      <c r="O47" s="141"/>
      <c r="P47" s="110"/>
      <c r="Q47" s="111"/>
      <c r="R47" s="112"/>
    </row>
    <row r="48" spans="1:18" s="113" customFormat="1" ht="9.6" hidden="1" customHeight="1" x14ac:dyDescent="0.2">
      <c r="A48" s="138"/>
      <c r="B48" s="116"/>
      <c r="C48" s="116"/>
      <c r="D48" s="116"/>
      <c r="E48" s="140"/>
      <c r="F48" s="140"/>
      <c r="H48" s="142"/>
      <c r="I48" s="116"/>
      <c r="J48" s="140"/>
      <c r="K48" s="140"/>
      <c r="L48" s="140"/>
      <c r="M48" s="141"/>
      <c r="N48" s="141"/>
      <c r="O48" s="141"/>
      <c r="P48" s="110"/>
      <c r="Q48" s="111"/>
      <c r="R48" s="112"/>
    </row>
    <row r="49" spans="1:18" s="113" customFormat="1" ht="9.6" hidden="1" customHeight="1" x14ac:dyDescent="0.2">
      <c r="A49" s="138"/>
      <c r="B49" s="140"/>
      <c r="C49" s="140"/>
      <c r="D49" s="116"/>
      <c r="E49" s="140"/>
      <c r="F49" s="140"/>
      <c r="G49" s="140"/>
      <c r="H49" s="140"/>
      <c r="I49" s="116"/>
      <c r="J49" s="140"/>
      <c r="K49" s="143"/>
      <c r="L49" s="140"/>
      <c r="M49" s="141"/>
      <c r="N49" s="141"/>
      <c r="O49" s="141"/>
      <c r="P49" s="110"/>
      <c r="Q49" s="111"/>
      <c r="R49" s="112"/>
    </row>
    <row r="50" spans="1:18" s="113" customFormat="1" ht="9.6" hidden="1" customHeight="1" x14ac:dyDescent="0.2">
      <c r="A50" s="138"/>
      <c r="B50" s="116"/>
      <c r="C50" s="116"/>
      <c r="D50" s="116"/>
      <c r="E50" s="140"/>
      <c r="F50" s="140"/>
      <c r="H50" s="140"/>
      <c r="I50" s="116"/>
      <c r="J50" s="142"/>
      <c r="K50" s="116"/>
      <c r="L50" s="140"/>
      <c r="M50" s="141"/>
      <c r="N50" s="141"/>
      <c r="O50" s="141"/>
      <c r="P50" s="110"/>
      <c r="Q50" s="111"/>
      <c r="R50" s="112"/>
    </row>
    <row r="51" spans="1:18" s="113" customFormat="1" ht="9.6" hidden="1" customHeight="1" x14ac:dyDescent="0.2">
      <c r="A51" s="138"/>
      <c r="B51" s="140"/>
      <c r="C51" s="140"/>
      <c r="D51" s="116"/>
      <c r="E51" s="140"/>
      <c r="F51" s="140"/>
      <c r="G51" s="140"/>
      <c r="H51" s="140"/>
      <c r="I51" s="116"/>
      <c r="J51" s="140"/>
      <c r="K51" s="140"/>
      <c r="L51" s="140"/>
      <c r="M51" s="141"/>
      <c r="N51" s="141"/>
      <c r="O51" s="141"/>
      <c r="P51" s="110"/>
      <c r="Q51" s="111"/>
      <c r="R51" s="112"/>
    </row>
    <row r="52" spans="1:18" s="113" customFormat="1" ht="9.6" hidden="1" customHeight="1" x14ac:dyDescent="0.2">
      <c r="A52" s="138"/>
      <c r="B52" s="116"/>
      <c r="C52" s="116"/>
      <c r="D52" s="116"/>
      <c r="E52" s="140"/>
      <c r="F52" s="140"/>
      <c r="H52" s="142"/>
      <c r="I52" s="116"/>
      <c r="J52" s="140"/>
      <c r="K52" s="140"/>
      <c r="L52" s="140"/>
      <c r="M52" s="141"/>
      <c r="N52" s="141"/>
      <c r="O52" s="141"/>
      <c r="P52" s="110"/>
      <c r="Q52" s="111"/>
      <c r="R52" s="112"/>
    </row>
    <row r="53" spans="1:18" s="113" customFormat="1" ht="9.6" hidden="1" customHeight="1" x14ac:dyDescent="0.2">
      <c r="A53" s="139"/>
      <c r="B53" s="140"/>
      <c r="C53" s="140"/>
      <c r="D53" s="116"/>
      <c r="E53" s="140"/>
      <c r="F53" s="140"/>
      <c r="G53" s="140"/>
      <c r="H53" s="140"/>
      <c r="I53" s="116"/>
      <c r="J53" s="140"/>
      <c r="K53" s="140"/>
      <c r="L53" s="140"/>
      <c r="M53" s="140"/>
      <c r="N53" s="108"/>
      <c r="O53" s="108"/>
      <c r="P53" s="110"/>
      <c r="Q53" s="111"/>
      <c r="R53" s="112"/>
    </row>
    <row r="54" spans="1:18" s="113" customFormat="1" ht="9.6" hidden="1" customHeight="1" x14ac:dyDescent="0.2">
      <c r="A54" s="138"/>
      <c r="B54" s="116"/>
      <c r="C54" s="116"/>
      <c r="D54" s="116"/>
      <c r="E54" s="133"/>
      <c r="F54" s="133"/>
      <c r="G54" s="137"/>
      <c r="H54" s="107"/>
      <c r="I54" s="125"/>
      <c r="J54" s="107"/>
      <c r="K54" s="107"/>
      <c r="L54" s="107"/>
      <c r="M54" s="128"/>
      <c r="N54" s="128"/>
      <c r="O54" s="128"/>
      <c r="P54" s="110"/>
      <c r="Q54" s="111"/>
      <c r="R54" s="112"/>
    </row>
    <row r="55" spans="1:18" s="113" customFormat="1" ht="9.6" hidden="1" customHeight="1" x14ac:dyDescent="0.2">
      <c r="A55" s="139"/>
      <c r="B55" s="140"/>
      <c r="C55" s="140"/>
      <c r="D55" s="116"/>
      <c r="E55" s="140"/>
      <c r="F55" s="140"/>
      <c r="G55" s="140"/>
      <c r="H55" s="140"/>
      <c r="I55" s="116"/>
      <c r="J55" s="140"/>
      <c r="K55" s="140"/>
      <c r="L55" s="140"/>
      <c r="M55" s="141"/>
      <c r="N55" s="141"/>
      <c r="O55" s="141"/>
      <c r="P55" s="110"/>
      <c r="Q55" s="111"/>
      <c r="R55" s="112"/>
    </row>
    <row r="56" spans="1:18" s="113" customFormat="1" ht="9.6" hidden="1" customHeight="1" x14ac:dyDescent="0.2">
      <c r="A56" s="138"/>
      <c r="B56" s="116"/>
      <c r="C56" s="116"/>
      <c r="D56" s="116"/>
      <c r="E56" s="140"/>
      <c r="F56" s="140"/>
      <c r="H56" s="142"/>
      <c r="I56" s="116"/>
      <c r="J56" s="140"/>
      <c r="K56" s="140"/>
      <c r="L56" s="140"/>
      <c r="M56" s="141"/>
      <c r="N56" s="141"/>
      <c r="O56" s="141"/>
      <c r="P56" s="110"/>
      <c r="Q56" s="111"/>
      <c r="R56" s="112"/>
    </row>
    <row r="57" spans="1:18" s="113" customFormat="1" ht="9.6" hidden="1" customHeight="1" x14ac:dyDescent="0.2">
      <c r="A57" s="138"/>
      <c r="B57" s="140"/>
      <c r="C57" s="140"/>
      <c r="D57" s="116"/>
      <c r="E57" s="140"/>
      <c r="F57" s="140"/>
      <c r="G57" s="140"/>
      <c r="H57" s="140"/>
      <c r="I57" s="116"/>
      <c r="J57" s="140"/>
      <c r="K57" s="143"/>
      <c r="L57" s="140"/>
      <c r="M57" s="141"/>
      <c r="N57" s="141"/>
      <c r="O57" s="141"/>
      <c r="P57" s="110"/>
      <c r="Q57" s="111"/>
      <c r="R57" s="112"/>
    </row>
    <row r="58" spans="1:18" s="113" customFormat="1" ht="9.6" hidden="1" customHeight="1" x14ac:dyDescent="0.2">
      <c r="A58" s="138"/>
      <c r="B58" s="116"/>
      <c r="C58" s="116"/>
      <c r="D58" s="116"/>
      <c r="E58" s="140"/>
      <c r="F58" s="140"/>
      <c r="H58" s="140"/>
      <c r="I58" s="116"/>
      <c r="J58" s="142"/>
      <c r="K58" s="116"/>
      <c r="L58" s="140"/>
      <c r="M58" s="141"/>
      <c r="N58" s="141"/>
      <c r="O58" s="141"/>
      <c r="P58" s="110"/>
      <c r="Q58" s="111"/>
      <c r="R58" s="112"/>
    </row>
    <row r="59" spans="1:18" s="113" customFormat="1" ht="9.6" hidden="1" customHeight="1" x14ac:dyDescent="0.2">
      <c r="A59" s="138"/>
      <c r="B59" s="140"/>
      <c r="C59" s="140"/>
      <c r="D59" s="116"/>
      <c r="E59" s="140"/>
      <c r="F59" s="140"/>
      <c r="G59" s="140"/>
      <c r="H59" s="140"/>
      <c r="I59" s="116"/>
      <c r="J59" s="140"/>
      <c r="K59" s="140"/>
      <c r="L59" s="140"/>
      <c r="M59" s="141"/>
      <c r="N59" s="141"/>
      <c r="O59" s="141"/>
      <c r="P59" s="110"/>
      <c r="Q59" s="111"/>
      <c r="R59" s="144"/>
    </row>
    <row r="60" spans="1:18" s="113" customFormat="1" ht="9.6" hidden="1" customHeight="1" x14ac:dyDescent="0.2">
      <c r="A60" s="138"/>
      <c r="B60" s="116"/>
      <c r="C60" s="116"/>
      <c r="D60" s="116"/>
      <c r="E60" s="140"/>
      <c r="F60" s="140"/>
      <c r="H60" s="142"/>
      <c r="I60" s="116"/>
      <c r="J60" s="140"/>
      <c r="K60" s="140"/>
      <c r="L60" s="140"/>
      <c r="M60" s="141"/>
      <c r="N60" s="141"/>
      <c r="O60" s="141"/>
      <c r="P60" s="110"/>
      <c r="Q60" s="111"/>
      <c r="R60" s="112"/>
    </row>
    <row r="61" spans="1:18" s="113" customFormat="1" ht="9.6" hidden="1" customHeight="1" x14ac:dyDescent="0.2">
      <c r="A61" s="138"/>
      <c r="B61" s="140"/>
      <c r="C61" s="140"/>
      <c r="D61" s="116"/>
      <c r="E61" s="140"/>
      <c r="F61" s="140"/>
      <c r="G61" s="140"/>
      <c r="H61" s="140"/>
      <c r="I61" s="116"/>
      <c r="J61" s="140"/>
      <c r="K61" s="140"/>
      <c r="L61" s="140"/>
      <c r="M61" s="141"/>
      <c r="N61" s="141"/>
      <c r="O61" s="141"/>
      <c r="P61" s="110"/>
      <c r="Q61" s="111"/>
      <c r="R61" s="112"/>
    </row>
    <row r="62" spans="1:18" s="113" customFormat="1" ht="9.6" hidden="1" customHeight="1" x14ac:dyDescent="0.2">
      <c r="A62" s="138"/>
      <c r="B62" s="116"/>
      <c r="C62" s="116"/>
      <c r="D62" s="116"/>
      <c r="E62" s="140"/>
      <c r="F62" s="140"/>
      <c r="H62" s="140"/>
      <c r="I62" s="116"/>
      <c r="J62" s="140"/>
      <c r="K62" s="140"/>
      <c r="L62" s="142"/>
      <c r="M62" s="116"/>
      <c r="N62" s="140"/>
      <c r="O62" s="141"/>
      <c r="P62" s="110"/>
      <c r="Q62" s="111"/>
      <c r="R62" s="112"/>
    </row>
    <row r="63" spans="1:18" s="113" customFormat="1" ht="9.6" hidden="1" customHeight="1" x14ac:dyDescent="0.2">
      <c r="A63" s="138"/>
      <c r="B63" s="140"/>
      <c r="C63" s="140"/>
      <c r="D63" s="116"/>
      <c r="E63" s="140"/>
      <c r="F63" s="140"/>
      <c r="G63" s="140"/>
      <c r="H63" s="140"/>
      <c r="I63" s="116"/>
      <c r="J63" s="140"/>
      <c r="K63" s="140"/>
      <c r="L63" s="140"/>
      <c r="M63" s="141"/>
      <c r="N63" s="140"/>
      <c r="O63" s="141"/>
      <c r="P63" s="110"/>
      <c r="Q63" s="111"/>
      <c r="R63" s="112"/>
    </row>
    <row r="64" spans="1:18" s="113" customFormat="1" ht="9.6" hidden="1" customHeight="1" x14ac:dyDescent="0.2">
      <c r="A64" s="138"/>
      <c r="B64" s="116"/>
      <c r="C64" s="116"/>
      <c r="D64" s="116"/>
      <c r="E64" s="140"/>
      <c r="F64" s="140"/>
      <c r="H64" s="142"/>
      <c r="I64" s="116"/>
      <c r="J64" s="140"/>
      <c r="K64" s="140"/>
      <c r="L64" s="140"/>
      <c r="M64" s="141"/>
      <c r="N64" s="141"/>
      <c r="O64" s="141"/>
      <c r="P64" s="110"/>
      <c r="Q64" s="111"/>
      <c r="R64" s="112"/>
    </row>
    <row r="65" spans="1:18" s="113" customFormat="1" ht="9.6" hidden="1" customHeight="1" x14ac:dyDescent="0.2">
      <c r="A65" s="138"/>
      <c r="B65" s="140"/>
      <c r="C65" s="140"/>
      <c r="D65" s="116"/>
      <c r="E65" s="140"/>
      <c r="F65" s="140"/>
      <c r="G65" s="140"/>
      <c r="H65" s="140"/>
      <c r="I65" s="116"/>
      <c r="J65" s="140"/>
      <c r="K65" s="143"/>
      <c r="L65" s="140"/>
      <c r="M65" s="141"/>
      <c r="N65" s="141"/>
      <c r="O65" s="141"/>
      <c r="P65" s="110"/>
      <c r="Q65" s="111"/>
      <c r="R65" s="112"/>
    </row>
    <row r="66" spans="1:18" s="113" customFormat="1" ht="9.6" hidden="1" customHeight="1" x14ac:dyDescent="0.2">
      <c r="A66" s="138"/>
      <c r="B66" s="116"/>
      <c r="C66" s="116"/>
      <c r="D66" s="116"/>
      <c r="E66" s="140"/>
      <c r="F66" s="140"/>
      <c r="H66" s="140"/>
      <c r="I66" s="116"/>
      <c r="J66" s="142"/>
      <c r="K66" s="116"/>
      <c r="L66" s="140"/>
      <c r="M66" s="141"/>
      <c r="N66" s="141"/>
      <c r="O66" s="141"/>
      <c r="P66" s="110"/>
      <c r="Q66" s="111"/>
      <c r="R66" s="112"/>
    </row>
    <row r="67" spans="1:18" s="113" customFormat="1" ht="9.6" hidden="1" customHeight="1" x14ac:dyDescent="0.2">
      <c r="A67" s="138"/>
      <c r="B67" s="140"/>
      <c r="C67" s="140"/>
      <c r="D67" s="116"/>
      <c r="E67" s="140"/>
      <c r="F67" s="140"/>
      <c r="G67" s="140"/>
      <c r="H67" s="140"/>
      <c r="I67" s="116"/>
      <c r="J67" s="140"/>
      <c r="K67" s="140"/>
      <c r="L67" s="140"/>
      <c r="M67" s="141"/>
      <c r="N67" s="141"/>
      <c r="O67" s="141"/>
      <c r="P67" s="110"/>
      <c r="Q67" s="111"/>
      <c r="R67" s="112"/>
    </row>
    <row r="68" spans="1:18" s="113" customFormat="1" ht="9.6" hidden="1" customHeight="1" x14ac:dyDescent="0.2">
      <c r="A68" s="138"/>
      <c r="B68" s="116"/>
      <c r="C68" s="116"/>
      <c r="D68" s="116"/>
      <c r="E68" s="140"/>
      <c r="F68" s="140"/>
      <c r="H68" s="142"/>
      <c r="I68" s="116"/>
      <c r="J68" s="140"/>
      <c r="K68" s="140"/>
      <c r="L68" s="140"/>
      <c r="M68" s="141"/>
      <c r="N68" s="141"/>
      <c r="O68" s="141"/>
      <c r="P68" s="110"/>
      <c r="Q68" s="111"/>
      <c r="R68" s="112"/>
    </row>
    <row r="69" spans="1:18" s="113" customFormat="1" ht="9.6" customHeight="1" x14ac:dyDescent="0.2">
      <c r="A69" s="139"/>
      <c r="B69" s="140"/>
      <c r="C69" s="140"/>
      <c r="D69" s="116"/>
      <c r="E69" s="140"/>
      <c r="F69" s="140"/>
      <c r="G69" s="140"/>
      <c r="H69" s="140"/>
      <c r="I69" s="116"/>
      <c r="J69" s="140"/>
      <c r="K69" s="140"/>
      <c r="L69" s="140"/>
      <c r="M69" s="140"/>
      <c r="N69" s="108"/>
      <c r="O69" s="108"/>
      <c r="P69" s="110"/>
      <c r="Q69" s="111"/>
      <c r="R69" s="112"/>
    </row>
    <row r="70" spans="1:18" s="151" customFormat="1" ht="6.75" customHeight="1" x14ac:dyDescent="0.2">
      <c r="A70" s="145"/>
      <c r="B70" s="145"/>
      <c r="C70" s="145"/>
      <c r="D70" s="145"/>
      <c r="E70" s="146"/>
      <c r="F70" s="146"/>
      <c r="G70" s="146"/>
      <c r="H70" s="146"/>
      <c r="I70" s="147"/>
      <c r="J70" s="148"/>
      <c r="K70" s="149"/>
      <c r="L70" s="148"/>
      <c r="M70" s="149"/>
      <c r="N70" s="148"/>
      <c r="O70" s="149"/>
      <c r="P70" s="148"/>
      <c r="Q70" s="149"/>
      <c r="R70" s="150"/>
    </row>
    <row r="71" spans="1:18" s="164" customFormat="1" ht="10.5" customHeight="1" x14ac:dyDescent="0.2">
      <c r="A71" s="152" t="s">
        <v>206</v>
      </c>
      <c r="B71" s="153"/>
      <c r="C71" s="154"/>
      <c r="D71" s="155" t="s">
        <v>207</v>
      </c>
      <c r="E71" s="156" t="s">
        <v>208</v>
      </c>
      <c r="F71" s="155"/>
      <c r="G71" s="157"/>
      <c r="H71" s="158"/>
      <c r="I71" s="155" t="s">
        <v>207</v>
      </c>
      <c r="J71" s="156" t="s">
        <v>209</v>
      </c>
      <c r="K71" s="159"/>
      <c r="L71" s="156" t="s">
        <v>210</v>
      </c>
      <c r="M71" s="160"/>
      <c r="N71" s="161" t="s">
        <v>211</v>
      </c>
      <c r="O71" s="161"/>
      <c r="P71" s="162"/>
      <c r="Q71" s="163"/>
    </row>
    <row r="72" spans="1:18" s="164" customFormat="1" ht="9" customHeight="1" x14ac:dyDescent="0.2">
      <c r="A72" s="165" t="s">
        <v>212</v>
      </c>
      <c r="B72" s="166"/>
      <c r="C72" s="167"/>
      <c r="D72" s="168">
        <v>1</v>
      </c>
      <c r="E72" s="169" t="str">
        <f>IF(D72&gt;$Q$79,,UPPER(VLOOKUP(D72,'[5]Boys Si Main Draw Prep'!$A$7:$R$134,2)))</f>
        <v>RAMKISSOON</v>
      </c>
      <c r="F72" s="170"/>
      <c r="G72" s="169"/>
      <c r="H72" s="171"/>
      <c r="I72" s="172" t="s">
        <v>213</v>
      </c>
      <c r="J72" s="166"/>
      <c r="K72" s="173"/>
      <c r="L72" s="166"/>
      <c r="M72" s="174"/>
      <c r="N72" s="175" t="s">
        <v>214</v>
      </c>
      <c r="O72" s="176"/>
      <c r="P72" s="176"/>
      <c r="Q72" s="177"/>
    </row>
    <row r="73" spans="1:18" s="164" customFormat="1" ht="9" customHeight="1" x14ac:dyDescent="0.2">
      <c r="A73" s="165" t="s">
        <v>215</v>
      </c>
      <c r="B73" s="166"/>
      <c r="C73" s="167"/>
      <c r="D73" s="168">
        <v>2</v>
      </c>
      <c r="E73" s="169" t="str">
        <f>IF(D73&gt;$Q$79,,UPPER(VLOOKUP(D73,'[5]Boys Si Main Draw Prep'!$A$7:$R$134,2)))</f>
        <v>LAQUIS</v>
      </c>
      <c r="F73" s="170"/>
      <c r="G73" s="169"/>
      <c r="H73" s="171"/>
      <c r="I73" s="172" t="s">
        <v>216</v>
      </c>
      <c r="J73" s="166"/>
      <c r="K73" s="173"/>
      <c r="L73" s="166"/>
      <c r="M73" s="174"/>
      <c r="N73" s="178"/>
      <c r="O73" s="179"/>
      <c r="P73" s="180"/>
      <c r="Q73" s="181"/>
    </row>
    <row r="74" spans="1:18" s="164" customFormat="1" ht="9" customHeight="1" x14ac:dyDescent="0.2">
      <c r="A74" s="182" t="s">
        <v>217</v>
      </c>
      <c r="B74" s="180"/>
      <c r="C74" s="183"/>
      <c r="D74" s="168">
        <v>3</v>
      </c>
      <c r="E74" s="169" t="str">
        <f>IF(D74&gt;$Q$79,,UPPER(VLOOKUP(D74,'[5]Boys Si Main Draw Prep'!$A$7:$R$134,2)))</f>
        <v>WEST</v>
      </c>
      <c r="F74" s="170"/>
      <c r="G74" s="169"/>
      <c r="H74" s="171"/>
      <c r="I74" s="172" t="s">
        <v>218</v>
      </c>
      <c r="J74" s="166"/>
      <c r="K74" s="173"/>
      <c r="L74" s="166"/>
      <c r="M74" s="174"/>
      <c r="N74" s="175" t="s">
        <v>219</v>
      </c>
      <c r="O74" s="176"/>
      <c r="P74" s="176"/>
      <c r="Q74" s="177"/>
    </row>
    <row r="75" spans="1:18" s="164" customFormat="1" ht="9" customHeight="1" x14ac:dyDescent="0.2">
      <c r="A75" s="184"/>
      <c r="B75" s="89"/>
      <c r="C75" s="185"/>
      <c r="D75" s="168">
        <v>4</v>
      </c>
      <c r="E75" s="169" t="str">
        <f>IF(D75&gt;$Q$79,,UPPER(VLOOKUP(D75,'[5]Boys Si Main Draw Prep'!$A$7:$R$134,2)))</f>
        <v>WILKINSON</v>
      </c>
      <c r="F75" s="170"/>
      <c r="G75" s="169"/>
      <c r="H75" s="171"/>
      <c r="I75" s="172" t="s">
        <v>220</v>
      </c>
      <c r="J75" s="166"/>
      <c r="K75" s="173"/>
      <c r="L75" s="166"/>
      <c r="M75" s="174"/>
      <c r="N75" s="166"/>
      <c r="O75" s="173"/>
      <c r="P75" s="166"/>
      <c r="Q75" s="174"/>
    </row>
    <row r="76" spans="1:18" s="164" customFormat="1" ht="9" customHeight="1" x14ac:dyDescent="0.2">
      <c r="A76" s="186" t="s">
        <v>221</v>
      </c>
      <c r="B76" s="187"/>
      <c r="C76" s="188"/>
      <c r="D76" s="168"/>
      <c r="E76" s="169"/>
      <c r="F76" s="170"/>
      <c r="G76" s="169"/>
      <c r="H76" s="171"/>
      <c r="I76" s="172" t="s">
        <v>222</v>
      </c>
      <c r="J76" s="166"/>
      <c r="K76" s="173"/>
      <c r="L76" s="166"/>
      <c r="M76" s="174"/>
      <c r="N76" s="180"/>
      <c r="O76" s="179"/>
      <c r="P76" s="180"/>
      <c r="Q76" s="181"/>
    </row>
    <row r="77" spans="1:18" s="164" customFormat="1" ht="9" customHeight="1" x14ac:dyDescent="0.2">
      <c r="A77" s="165" t="s">
        <v>212</v>
      </c>
      <c r="B77" s="166"/>
      <c r="C77" s="167"/>
      <c r="D77" s="168"/>
      <c r="E77" s="169"/>
      <c r="F77" s="170"/>
      <c r="G77" s="169"/>
      <c r="H77" s="171"/>
      <c r="I77" s="172" t="s">
        <v>223</v>
      </c>
      <c r="J77" s="166"/>
      <c r="K77" s="173"/>
      <c r="L77" s="166"/>
      <c r="M77" s="174"/>
      <c r="N77" s="175" t="s">
        <v>224</v>
      </c>
      <c r="O77" s="176"/>
      <c r="P77" s="176"/>
      <c r="Q77" s="177"/>
    </row>
    <row r="78" spans="1:18" s="164" customFormat="1" ht="9" customHeight="1" x14ac:dyDescent="0.2">
      <c r="A78" s="165" t="s">
        <v>225</v>
      </c>
      <c r="B78" s="166"/>
      <c r="C78" s="189"/>
      <c r="D78" s="168"/>
      <c r="E78" s="169"/>
      <c r="F78" s="170"/>
      <c r="G78" s="169"/>
      <c r="H78" s="171"/>
      <c r="I78" s="172" t="s">
        <v>226</v>
      </c>
      <c r="J78" s="166"/>
      <c r="K78" s="173"/>
      <c r="L78" s="166"/>
      <c r="M78" s="174"/>
      <c r="N78" s="166"/>
      <c r="O78" s="173"/>
      <c r="P78" s="166"/>
      <c r="Q78" s="174"/>
    </row>
    <row r="79" spans="1:18" s="164" customFormat="1" ht="9" customHeight="1" x14ac:dyDescent="0.2">
      <c r="A79" s="182" t="s">
        <v>227</v>
      </c>
      <c r="B79" s="180"/>
      <c r="C79" s="190"/>
      <c r="D79" s="191"/>
      <c r="E79" s="192"/>
      <c r="F79" s="193"/>
      <c r="G79" s="192"/>
      <c r="H79" s="194"/>
      <c r="I79" s="195" t="s">
        <v>228</v>
      </c>
      <c r="J79" s="180"/>
      <c r="K79" s="179"/>
      <c r="L79" s="180"/>
      <c r="M79" s="181"/>
      <c r="N79" s="180" t="str">
        <f>Q4</f>
        <v>Lamech Kevin Clarke</v>
      </c>
      <c r="O79" s="179"/>
      <c r="P79" s="180"/>
      <c r="Q79" s="196">
        <f>MIN(4,'[5]Boys Si Main Draw Prep'!R5)</f>
        <v>4</v>
      </c>
    </row>
  </sheetData>
  <conditionalFormatting sqref="F67:H67 F51:H51 F53:H53 F39:H39 F41:H41 F43:H43 F45:H45 F47:H47 G23 G25 G27 G29 G31 G33 G35 G37 F49:H49 F69:H69 F55:H55 F57:H57 F59:H59 F61:H61 F63:H63 F65:H65 G7 G9 G11 G13 G15 G17 G19 G21">
    <cfRule type="expression" dxfId="225" priority="14" stopIfTrue="1">
      <formula>AND($D7&lt;9,$C7&gt;0)</formula>
    </cfRule>
  </conditionalFormatting>
  <conditionalFormatting sqref="H40 H60 J50 H24 H48 H32 J58 H68 H36 H56 J66 H64 J10 L46 H28 L14 J18 J26 J34 L30 L62 H44 J42 H52 H8 H16 H20 H12 N22">
    <cfRule type="expression" dxfId="224" priority="11" stopIfTrue="1">
      <formula>AND($N$1="CU",H8="Umpire")</formula>
    </cfRule>
    <cfRule type="expression" dxfId="223" priority="12" stopIfTrue="1">
      <formula>AND($N$1="CU",H8&lt;&gt;"Umpire",I8&lt;&gt;"")</formula>
    </cfRule>
    <cfRule type="expression" dxfId="222" priority="13" stopIfTrue="1">
      <formula>AND($N$1="CU",H8&lt;&gt;"Umpire")</formula>
    </cfRule>
  </conditionalFormatting>
  <conditionalFormatting sqref="D53 D47 D45 D43 D41 D39 D69 D67 D49 D65 D63 D61 D59 D57 D55 D51">
    <cfRule type="expression" dxfId="221" priority="10" stopIfTrue="1">
      <formula>AND($D39&lt;9,$C39&gt;0)</formula>
    </cfRule>
  </conditionalFormatting>
  <conditionalFormatting sqref="E55 E57 E59 E61 E63 E65 E67 E69 E39 E41 E43 E45 E47 E49 E51 E53">
    <cfRule type="cellIs" dxfId="220" priority="8" stopIfTrue="1" operator="equal">
      <formula>"Bye"</formula>
    </cfRule>
    <cfRule type="expression" dxfId="219" priority="9" stopIfTrue="1">
      <formula>AND($D39&lt;9,$C39&gt;0)</formula>
    </cfRule>
  </conditionalFormatting>
  <conditionalFormatting sqref="L10 L18 L26 L34 N30 N62 L58 L66 N14 N46 L42 L50 P22 J8 J12 J16 J20 J24 J28 J32 J36 J56 J60 J64 J68 J40 J44 J48 J52">
    <cfRule type="expression" dxfId="218" priority="6" stopIfTrue="1">
      <formula>I8="as"</formula>
    </cfRule>
    <cfRule type="expression" dxfId="217" priority="7" stopIfTrue="1">
      <formula>I8="bs"</formula>
    </cfRule>
  </conditionalFormatting>
  <conditionalFormatting sqref="B7 B9 B11 B13 B15 B17 B19 B21 B23 B25 B27 B29 B31 B33 B35 B37 B55 B57 B59 B61 B63 B65 B67 B69 B39 B41 B43 B45 B47 B49 B51 B53">
    <cfRule type="cellIs" dxfId="216" priority="4" stopIfTrue="1" operator="equal">
      <formula>"QA"</formula>
    </cfRule>
    <cfRule type="cellIs" dxfId="215" priority="5" stopIfTrue="1" operator="equal">
      <formula>"DA"</formula>
    </cfRule>
  </conditionalFormatting>
  <conditionalFormatting sqref="I8 I12 I16 I20 I24 I28 I32 I36 M30 M14 K10 K34 Q79 K18 K26 O22">
    <cfRule type="expression" dxfId="214" priority="3" stopIfTrue="1">
      <formula>$N$1="CU"</formula>
    </cfRule>
  </conditionalFormatting>
  <conditionalFormatting sqref="E35 E37 E25 E33 E31 E29 E27 E23 E19 E21 E9 E17 E15 E13 E11 E7">
    <cfRule type="cellIs" dxfId="213" priority="2" stopIfTrue="1" operator="equal">
      <formula>"Bye"</formula>
    </cfRule>
  </conditionalFormatting>
  <conditionalFormatting sqref="D9 D7 D11 D13 D15 D17 D19 D21 D23 D25 D27 D29 D31 D33 D35 D37">
    <cfRule type="expression" dxfId="212" priority="1" stopIfTrue="1">
      <formula>$D7&lt;5</formula>
    </cfRule>
  </conditionalFormatting>
  <dataValidations count="1">
    <dataValidation type="list" allowBlank="1" showInputMessage="1" sqref="H40 H56 H44 H36 H52 H60 H48 H24 H68 H28 H64 H32 H20 H8 H12 H16 J66 J58 L30 L62 J34 J26 J18 J10 L14 J50 J42 L46 N22">
      <formula1>$T$7:$T$16</formula1>
    </dataValidation>
  </dataValidations>
  <printOptions horizontalCentered="1"/>
  <pageMargins left="0.35433070866141736" right="0.35433070866141736" top="0.39370078740157483" bottom="0.39370078740157483" header="0" footer="0"/>
  <pageSetup paperSize="9" scale="9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Jun_Show_CU">
                <anchor moveWithCells="1" sizeWithCells="1">
                  <from>
                    <xdr:col>11</xdr:col>
                    <xdr:colOff>514350</xdr:colOff>
                    <xdr:row>0</xdr:row>
                    <xdr:rowOff>9525</xdr:rowOff>
                  </from>
                  <to>
                    <xdr:col>13</xdr:col>
                    <xdr:colOff>361950</xdr:colOff>
                    <xdr:row>0</xdr:row>
                    <xdr:rowOff>171450</xdr:rowOff>
                  </to>
                </anchor>
              </controlPr>
            </control>
          </mc:Choice>
        </mc:AlternateContent>
        <mc:AlternateContent xmlns:mc="http://schemas.openxmlformats.org/markup-compatibility/2006">
          <mc:Choice Requires="x14">
            <control shapeId="1026" r:id="rId5" name="Button 2">
              <controlPr defaultSize="0" print="0" autoFill="0" autoPict="0" macro="[0]!Jun_Hide_CU">
                <anchor moveWithCells="1" sizeWithCells="1">
                  <from>
                    <xdr:col>11</xdr:col>
                    <xdr:colOff>504825</xdr:colOff>
                    <xdr:row>0</xdr:row>
                    <xdr:rowOff>180975</xdr:rowOff>
                  </from>
                  <to>
                    <xdr:col>13</xdr:col>
                    <xdr:colOff>361950</xdr:colOff>
                    <xdr:row>1</xdr:row>
                    <xdr:rowOff>57150</xdr:rowOff>
                  </to>
                </anchor>
              </controlPr>
            </control>
          </mc:Choice>
        </mc:AlternateContent>
        <mc:AlternateContent xmlns:mc="http://schemas.openxmlformats.org/markup-compatibility/2006">
          <mc:Choice Requires="x14">
            <control shapeId="1027" r:id="rId6" name="Button 3">
              <controlPr defaultSize="0" print="0" autoFill="0" autoPict="0" macro="[4]!Jun_Hide_CU">
                <anchor moveWithCells="1" sizeWithCells="1">
                  <from>
                    <xdr:col>11</xdr:col>
                    <xdr:colOff>504825</xdr:colOff>
                    <xdr:row>0</xdr:row>
                    <xdr:rowOff>180975</xdr:rowOff>
                  </from>
                  <to>
                    <xdr:col>13</xdr:col>
                    <xdr:colOff>361950</xdr:colOff>
                    <xdr:row>1</xdr:row>
                    <xdr:rowOff>57150</xdr:rowOff>
                  </to>
                </anchor>
              </controlPr>
            </control>
          </mc:Choice>
        </mc:AlternateContent>
        <mc:AlternateContent xmlns:mc="http://schemas.openxmlformats.org/markup-compatibility/2006">
          <mc:Choice Requires="x14">
            <control shapeId="1028" r:id="rId7" name="Button 4">
              <controlPr defaultSize="0" print="0" autoFill="0" autoPict="0" macro="[2]!Jun_Hide_CU">
                <anchor moveWithCells="1" sizeWithCells="1">
                  <from>
                    <xdr:col>11</xdr:col>
                    <xdr:colOff>504825</xdr:colOff>
                    <xdr:row>0</xdr:row>
                    <xdr:rowOff>180975</xdr:rowOff>
                  </from>
                  <to>
                    <xdr:col>13</xdr:col>
                    <xdr:colOff>361950</xdr:colOff>
                    <xdr:row>1</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9">
    <tabColor rgb="FF0070C0"/>
    <pageSetUpPr fitToPage="1"/>
  </sheetPr>
  <dimension ref="A1:T79"/>
  <sheetViews>
    <sheetView showGridLines="0" showZeros="0" workbookViewId="0">
      <selection activeCell="W18" sqref="W18"/>
    </sheetView>
  </sheetViews>
  <sheetFormatPr defaultRowHeight="12.75" x14ac:dyDescent="0.2"/>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97" customWidth="1"/>
    <col min="10" max="10" width="10.7109375" customWidth="1"/>
    <col min="11" max="11" width="1.7109375" style="197" customWidth="1"/>
    <col min="12" max="12" width="10.7109375" customWidth="1"/>
    <col min="13" max="13" width="1.7109375" style="198" customWidth="1"/>
    <col min="14" max="14" width="10.7109375" customWidth="1"/>
    <col min="15" max="15" width="1.7109375" style="197" customWidth="1"/>
    <col min="16" max="16" width="10.7109375" customWidth="1"/>
    <col min="17" max="17" width="1.7109375" style="198" customWidth="1"/>
    <col min="18" max="18" width="9.140625" hidden="1" customWidth="1"/>
    <col min="19" max="19" width="8.7109375" customWidth="1"/>
    <col min="20" max="20" width="9.140625" hidden="1" customWidth="1"/>
  </cols>
  <sheetData>
    <row r="1" spans="1:20" s="68" customFormat="1" ht="70.5" customHeight="1" x14ac:dyDescent="0.2">
      <c r="A1" s="63">
        <f>'[6]Week SetUp'!$A$6</f>
        <v>0</v>
      </c>
      <c r="B1" s="63"/>
      <c r="C1" s="64"/>
      <c r="D1" s="64"/>
      <c r="E1" s="64"/>
      <c r="F1" s="64"/>
      <c r="G1" s="64"/>
      <c r="H1" s="64"/>
      <c r="I1" s="65"/>
      <c r="J1" s="66"/>
      <c r="K1" s="66"/>
      <c r="L1" s="67"/>
      <c r="M1" s="65"/>
      <c r="N1" s="65" t="s">
        <v>190</v>
      </c>
      <c r="O1" s="65"/>
      <c r="P1" s="64"/>
      <c r="Q1" s="65"/>
    </row>
    <row r="2" spans="1:20" s="73" customFormat="1" ht="27" customHeight="1" x14ac:dyDescent="0.25">
      <c r="A2" s="69"/>
      <c r="B2" s="69"/>
      <c r="C2" s="69"/>
      <c r="D2" s="69"/>
      <c r="E2" s="70" t="s">
        <v>230</v>
      </c>
      <c r="F2" s="70"/>
      <c r="G2" s="70"/>
      <c r="H2" s="70"/>
      <c r="I2" s="70"/>
      <c r="J2" s="70"/>
      <c r="K2" s="70"/>
      <c r="L2" s="70"/>
      <c r="M2" s="71"/>
      <c r="N2" s="72"/>
      <c r="O2" s="71"/>
      <c r="P2" s="72"/>
      <c r="Q2" s="71"/>
    </row>
    <row r="3" spans="1:20" s="78" customFormat="1" ht="11.25" customHeight="1" x14ac:dyDescent="0.2">
      <c r="A3" s="74" t="s">
        <v>192</v>
      </c>
      <c r="B3" s="74"/>
      <c r="C3" s="74"/>
      <c r="D3" s="74"/>
      <c r="E3" s="74"/>
      <c r="F3" s="74"/>
      <c r="G3" s="74"/>
      <c r="H3" s="74"/>
      <c r="I3" s="75"/>
      <c r="J3" s="76"/>
      <c r="K3" s="75"/>
      <c r="L3" s="74"/>
      <c r="M3" s="75"/>
      <c r="N3" s="74"/>
      <c r="O3" s="75"/>
      <c r="P3" s="74"/>
      <c r="Q3" s="77" t="s">
        <v>193</v>
      </c>
    </row>
    <row r="4" spans="1:20" s="88" customFormat="1" ht="16.5" customHeight="1" thickBot="1" x14ac:dyDescent="0.25">
      <c r="A4" s="79" t="str">
        <f>'[6]Week SetUp'!$A$10</f>
        <v>17th - 22nd December 2016</v>
      </c>
      <c r="B4" s="79"/>
      <c r="C4" s="79"/>
      <c r="D4" s="80"/>
      <c r="E4" s="80"/>
      <c r="F4" s="81">
        <f>'[6]Week SetUp'!$C$10</f>
        <v>0</v>
      </c>
      <c r="G4" s="82"/>
      <c r="H4" s="81"/>
      <c r="I4" s="83"/>
      <c r="J4" s="84">
        <f>'[6]Week SetUp'!$D$10</f>
        <v>0</v>
      </c>
      <c r="K4" s="83"/>
      <c r="L4" s="85">
        <f>'[6]Week SetUp'!$A$12</f>
        <v>0</v>
      </c>
      <c r="M4" s="83"/>
      <c r="N4" s="80"/>
      <c r="O4" s="86"/>
      <c r="P4" s="80"/>
      <c r="Q4" s="87" t="str">
        <f>'[6]Week SetUp'!$E$10</f>
        <v>Lamech Kevin Clarke</v>
      </c>
    </row>
    <row r="5" spans="1:20" s="78" customFormat="1" ht="12" x14ac:dyDescent="0.2">
      <c r="A5" s="89"/>
      <c r="B5" s="90" t="s">
        <v>194</v>
      </c>
      <c r="C5" s="90" t="s">
        <v>195</v>
      </c>
      <c r="D5" s="90" t="s">
        <v>196</v>
      </c>
      <c r="E5" s="91" t="s">
        <v>197</v>
      </c>
      <c r="F5" s="91" t="s">
        <v>198</v>
      </c>
      <c r="G5" s="91"/>
      <c r="H5" s="91"/>
      <c r="I5" s="91"/>
      <c r="J5" s="92" t="s">
        <v>199</v>
      </c>
      <c r="K5" s="93"/>
      <c r="L5" s="92" t="s">
        <v>200</v>
      </c>
      <c r="M5" s="93"/>
      <c r="N5" s="92" t="s">
        <v>201</v>
      </c>
      <c r="O5" s="93"/>
      <c r="P5" s="92" t="s">
        <v>202</v>
      </c>
      <c r="Q5" s="199"/>
    </row>
    <row r="6" spans="1:20" s="78" customFormat="1" ht="3.75" customHeight="1" thickBot="1" x14ac:dyDescent="0.25">
      <c r="A6" s="95"/>
      <c r="B6" s="96"/>
      <c r="C6" s="97"/>
      <c r="D6" s="96"/>
      <c r="E6" s="98"/>
      <c r="F6" s="98"/>
      <c r="G6" s="99"/>
      <c r="H6" s="98"/>
      <c r="I6" s="100"/>
      <c r="J6" s="96"/>
      <c r="K6" s="100"/>
      <c r="L6" s="96"/>
      <c r="M6" s="100"/>
      <c r="N6" s="96"/>
      <c r="O6" s="100"/>
      <c r="P6" s="96"/>
      <c r="Q6" s="101"/>
    </row>
    <row r="7" spans="1:20" s="113" customFormat="1" ht="10.5" customHeight="1" x14ac:dyDescent="0.2">
      <c r="A7" s="102">
        <v>1</v>
      </c>
      <c r="B7" s="103">
        <f>IF($D7="","",VLOOKUP($D7,'[6]Boys Si Main Draw Prep'!$A$7:$P$22,15))</f>
        <v>0</v>
      </c>
      <c r="C7" s="103">
        <f>IF($D7="","",VLOOKUP($D7,'[6]Boys Si Main Draw Prep'!$A$7:$P$22,16))</f>
        <v>0</v>
      </c>
      <c r="D7" s="104">
        <v>1</v>
      </c>
      <c r="E7" s="105" t="str">
        <f>UPPER(IF($D7="","",VLOOKUP($D7,'[6]Boys Si Main Draw Prep'!$A$7:$P$22,2)))</f>
        <v>JAMES</v>
      </c>
      <c r="F7" s="105" t="str">
        <f>IF($D7="","",VLOOKUP($D7,'[6]Boys Si Main Draw Prep'!$A$7:$P$22,3))</f>
        <v>KOBE</v>
      </c>
      <c r="G7" s="105"/>
      <c r="H7" s="105">
        <f>IF($D7="","",VLOOKUP($D7,'[6]Boys Si Main Draw Prep'!$A$7:$P$22,4))</f>
        <v>0</v>
      </c>
      <c r="I7" s="106"/>
      <c r="J7" s="107"/>
      <c r="K7" s="107"/>
      <c r="L7" s="107"/>
      <c r="M7" s="107"/>
      <c r="N7" s="108"/>
      <c r="O7" s="109"/>
      <c r="P7" s="110"/>
      <c r="Q7" s="111"/>
      <c r="R7" s="112"/>
      <c r="T7" s="114" t="str">
        <f>'[6]SetUp Officials'!P21</f>
        <v>Umpire</v>
      </c>
    </row>
    <row r="8" spans="1:20" s="113" customFormat="1" ht="9.6" customHeight="1" x14ac:dyDescent="0.2">
      <c r="A8" s="115"/>
      <c r="B8" s="116"/>
      <c r="C8" s="116"/>
      <c r="D8" s="116"/>
      <c r="E8" s="107"/>
      <c r="F8" s="107"/>
      <c r="G8" s="117"/>
      <c r="H8" s="118" t="s">
        <v>203</v>
      </c>
      <c r="I8" s="119" t="s">
        <v>204</v>
      </c>
      <c r="J8" s="120" t="str">
        <f>UPPER(IF(OR(I8="a",I8="as"),E7,IF(OR(I8="b",I8="bs"),E9,)))</f>
        <v>JAMES</v>
      </c>
      <c r="K8" s="120"/>
      <c r="L8" s="107"/>
      <c r="M8" s="107"/>
      <c r="N8" s="108"/>
      <c r="O8" s="109"/>
      <c r="P8" s="110"/>
      <c r="Q8" s="111"/>
      <c r="R8" s="112"/>
      <c r="T8" s="121" t="str">
        <f>'[6]SetUp Officials'!P22</f>
        <v xml:space="preserve"> </v>
      </c>
    </row>
    <row r="9" spans="1:20" s="113" customFormat="1" ht="9.6" customHeight="1" x14ac:dyDescent="0.2">
      <c r="A9" s="115">
        <v>2</v>
      </c>
      <c r="B9" s="103">
        <f>IF($D9="","",VLOOKUP($D9,'[6]Boys Si Main Draw Prep'!$A$7:$P$22,15))</f>
        <v>0</v>
      </c>
      <c r="C9" s="103">
        <f>IF($D9="","",VLOOKUP($D9,'[6]Boys Si Main Draw Prep'!$A$7:$P$22,16))</f>
        <v>0</v>
      </c>
      <c r="D9" s="104">
        <v>11</v>
      </c>
      <c r="E9" s="103" t="str">
        <f>UPPER(IF($D9="","",VLOOKUP($D9,'[6]Boys Si Main Draw Prep'!$A$7:$P$22,2)))</f>
        <v>BYE</v>
      </c>
      <c r="F9" s="103">
        <f>IF($D9="","",VLOOKUP($D9,'[6]Boys Si Main Draw Prep'!$A$7:$P$22,3))</f>
        <v>0</v>
      </c>
      <c r="G9" s="103"/>
      <c r="H9" s="103">
        <f>IF($D9="","",VLOOKUP($D9,'[6]Boys Si Main Draw Prep'!$A$7:$P$22,4))</f>
        <v>0</v>
      </c>
      <c r="I9" s="122"/>
      <c r="J9" s="107"/>
      <c r="K9" s="123"/>
      <c r="L9" s="107"/>
      <c r="M9" s="107"/>
      <c r="N9" s="108"/>
      <c r="O9" s="109"/>
      <c r="P9" s="110"/>
      <c r="Q9" s="111"/>
      <c r="R9" s="112"/>
      <c r="T9" s="121" t="str">
        <f>'[6]SetUp Officials'!P23</f>
        <v xml:space="preserve"> </v>
      </c>
    </row>
    <row r="10" spans="1:20" s="113" customFormat="1" ht="9.6" customHeight="1" x14ac:dyDescent="0.2">
      <c r="A10" s="115"/>
      <c r="B10" s="116"/>
      <c r="C10" s="116"/>
      <c r="D10" s="124"/>
      <c r="E10" s="107"/>
      <c r="F10" s="107"/>
      <c r="G10" s="117"/>
      <c r="H10" s="107"/>
      <c r="I10" s="125"/>
      <c r="J10" s="118" t="s">
        <v>203</v>
      </c>
      <c r="K10" s="126"/>
      <c r="L10" s="120" t="str">
        <f>UPPER(IF(OR(K10="a",K10="as"),J8,IF(OR(K10="b",K10="bs"),J12,)))</f>
        <v/>
      </c>
      <c r="M10" s="127"/>
      <c r="N10" s="128"/>
      <c r="O10" s="128"/>
      <c r="P10" s="110"/>
      <c r="Q10" s="111"/>
      <c r="R10" s="112"/>
      <c r="T10" s="121" t="str">
        <f>'[6]SetUp Officials'!P24</f>
        <v xml:space="preserve"> </v>
      </c>
    </row>
    <row r="11" spans="1:20" s="113" customFormat="1" ht="9.6" customHeight="1" x14ac:dyDescent="0.2">
      <c r="A11" s="115">
        <v>3</v>
      </c>
      <c r="B11" s="103">
        <f>IF($D11="","",VLOOKUP($D11,'[6]Boys Si Main Draw Prep'!$A$7:$P$22,15))</f>
        <v>0</v>
      </c>
      <c r="C11" s="103">
        <f>IF($D11="","",VLOOKUP($D11,'[6]Boys Si Main Draw Prep'!$A$7:$P$22,16))</f>
        <v>0</v>
      </c>
      <c r="D11" s="104">
        <v>8</v>
      </c>
      <c r="E11" s="103" t="str">
        <f>UPPER(IF($D11="","",VLOOKUP($D11,'[6]Boys Si Main Draw Prep'!$A$7:$P$22,2)))</f>
        <v>OLIVIER</v>
      </c>
      <c r="F11" s="103" t="str">
        <f>IF($D11="","",VLOOKUP($D11,'[6]Boys Si Main Draw Prep'!$A$7:$P$22,3))</f>
        <v>DERREL</v>
      </c>
      <c r="G11" s="103"/>
      <c r="H11" s="103">
        <f>IF($D11="","",VLOOKUP($D11,'[6]Boys Si Main Draw Prep'!$A$7:$P$22,4))</f>
        <v>0</v>
      </c>
      <c r="I11" s="106"/>
      <c r="J11" s="107"/>
      <c r="K11" s="129"/>
      <c r="L11" s="107"/>
      <c r="M11" s="130"/>
      <c r="N11" s="128"/>
      <c r="O11" s="128"/>
      <c r="P11" s="110"/>
      <c r="Q11" s="111"/>
      <c r="R11" s="112"/>
      <c r="T11" s="121" t="str">
        <f>'[6]SetUp Officials'!P25</f>
        <v xml:space="preserve"> </v>
      </c>
    </row>
    <row r="12" spans="1:20" s="113" customFormat="1" ht="9.6" customHeight="1" x14ac:dyDescent="0.2">
      <c r="A12" s="115"/>
      <c r="B12" s="116"/>
      <c r="C12" s="116"/>
      <c r="D12" s="124"/>
      <c r="E12" s="107"/>
      <c r="F12" s="107"/>
      <c r="G12" s="117"/>
      <c r="H12" s="118" t="s">
        <v>203</v>
      </c>
      <c r="I12" s="119" t="s">
        <v>204</v>
      </c>
      <c r="J12" s="120" t="str">
        <f>UPPER(IF(OR(I12="a",I12="as"),E11,IF(OR(I12="b",I12="bs"),E13,)))</f>
        <v>OLIVIER</v>
      </c>
      <c r="K12" s="131"/>
      <c r="L12" s="107"/>
      <c r="M12" s="130"/>
      <c r="N12" s="128"/>
      <c r="O12" s="128"/>
      <c r="P12" s="110"/>
      <c r="Q12" s="111"/>
      <c r="R12" s="112"/>
      <c r="T12" s="121" t="str">
        <f>'[6]SetUp Officials'!P26</f>
        <v xml:space="preserve"> </v>
      </c>
    </row>
    <row r="13" spans="1:20" s="113" customFormat="1" ht="9.6" customHeight="1" x14ac:dyDescent="0.2">
      <c r="A13" s="115">
        <v>4</v>
      </c>
      <c r="B13" s="103">
        <f>IF($D13="","",VLOOKUP($D13,'[6]Boys Si Main Draw Prep'!$A$7:$P$22,15))</f>
        <v>0</v>
      </c>
      <c r="C13" s="103">
        <f>IF($D13="","",VLOOKUP($D13,'[6]Boys Si Main Draw Prep'!$A$7:$P$22,16))</f>
        <v>0</v>
      </c>
      <c r="D13" s="104">
        <v>11</v>
      </c>
      <c r="E13" s="103" t="str">
        <f>UPPER(IF($D13="","",VLOOKUP($D13,'[6]Boys Si Main Draw Prep'!$A$7:$P$22,2)))</f>
        <v>BYE</v>
      </c>
      <c r="F13" s="103">
        <f>IF($D13="","",VLOOKUP($D13,'[6]Boys Si Main Draw Prep'!$A$7:$P$22,3))</f>
        <v>0</v>
      </c>
      <c r="G13" s="103"/>
      <c r="H13" s="103">
        <f>IF($D13="","",VLOOKUP($D13,'[6]Boys Si Main Draw Prep'!$A$7:$P$22,4))</f>
        <v>0</v>
      </c>
      <c r="I13" s="132"/>
      <c r="J13" s="107"/>
      <c r="K13" s="107"/>
      <c r="L13" s="107"/>
      <c r="M13" s="130"/>
      <c r="N13" s="128"/>
      <c r="O13" s="128"/>
      <c r="P13" s="110"/>
      <c r="Q13" s="111"/>
      <c r="R13" s="112"/>
      <c r="T13" s="121" t="str">
        <f>'[6]SetUp Officials'!P27</f>
        <v xml:space="preserve"> </v>
      </c>
    </row>
    <row r="14" spans="1:20" s="113" customFormat="1" ht="9.6" customHeight="1" x14ac:dyDescent="0.2">
      <c r="A14" s="115"/>
      <c r="B14" s="116"/>
      <c r="C14" s="116"/>
      <c r="D14" s="124"/>
      <c r="E14" s="107"/>
      <c r="F14" s="107"/>
      <c r="G14" s="117"/>
      <c r="H14" s="133"/>
      <c r="I14" s="125"/>
      <c r="J14" s="107"/>
      <c r="K14" s="107"/>
      <c r="L14" s="118" t="s">
        <v>203</v>
      </c>
      <c r="M14" s="126"/>
      <c r="N14" s="120" t="str">
        <f>UPPER(IF(OR(M14="a",M14="as"),L10,IF(OR(M14="b",M14="bs"),L18,)))</f>
        <v/>
      </c>
      <c r="O14" s="127"/>
      <c r="P14" s="110"/>
      <c r="Q14" s="111"/>
      <c r="R14" s="112"/>
      <c r="T14" s="121" t="str">
        <f>'[6]SetUp Officials'!P28</f>
        <v xml:space="preserve"> </v>
      </c>
    </row>
    <row r="15" spans="1:20" s="113" customFormat="1" ht="9.6" customHeight="1" x14ac:dyDescent="0.2">
      <c r="A15" s="102">
        <v>5</v>
      </c>
      <c r="B15" s="103">
        <f>IF($D15="","",VLOOKUP($D15,'[6]Boys Si Main Draw Prep'!$A$7:$P$22,15))</f>
        <v>0</v>
      </c>
      <c r="C15" s="103">
        <f>IF($D15="","",VLOOKUP($D15,'[6]Boys Si Main Draw Prep'!$A$7:$P$22,16))</f>
        <v>0</v>
      </c>
      <c r="D15" s="104">
        <v>4</v>
      </c>
      <c r="E15" s="105" t="str">
        <f>UPPER(IF($D15="","",VLOOKUP($D15,'[6]Boys Si Main Draw Prep'!$A$7:$P$22,2)))</f>
        <v>VON WALDAU</v>
      </c>
      <c r="F15" s="105" t="str">
        <f>IF($D15="","",VLOOKUP($D15,'[6]Boys Si Main Draw Prep'!$A$7:$P$22,3))</f>
        <v>FLYNN</v>
      </c>
      <c r="G15" s="105"/>
      <c r="H15" s="105">
        <f>IF($D15="","",VLOOKUP($D15,'[6]Boys Si Main Draw Prep'!$A$7:$P$22,4))</f>
        <v>0</v>
      </c>
      <c r="I15" s="134"/>
      <c r="J15" s="107"/>
      <c r="K15" s="107"/>
      <c r="L15" s="107"/>
      <c r="M15" s="130"/>
      <c r="N15" s="107"/>
      <c r="O15" s="130"/>
      <c r="P15" s="110"/>
      <c r="Q15" s="111"/>
      <c r="R15" s="112"/>
      <c r="T15" s="121" t="str">
        <f>'[6]SetUp Officials'!P29</f>
        <v xml:space="preserve"> </v>
      </c>
    </row>
    <row r="16" spans="1:20" s="113" customFormat="1" ht="9.6" customHeight="1" thickBot="1" x14ac:dyDescent="0.25">
      <c r="A16" s="115"/>
      <c r="B16" s="116"/>
      <c r="C16" s="116"/>
      <c r="D16" s="124"/>
      <c r="E16" s="107"/>
      <c r="F16" s="107"/>
      <c r="G16" s="117"/>
      <c r="H16" s="118" t="s">
        <v>203</v>
      </c>
      <c r="I16" s="119" t="s">
        <v>204</v>
      </c>
      <c r="J16" s="120" t="str">
        <f>UPPER(IF(OR(I16="a",I16="as"),E15,IF(OR(I16="b",I16="bs"),E17,)))</f>
        <v>VON WALDAU</v>
      </c>
      <c r="K16" s="120"/>
      <c r="L16" s="107"/>
      <c r="M16" s="130"/>
      <c r="N16" s="128"/>
      <c r="O16" s="130"/>
      <c r="P16" s="110"/>
      <c r="Q16" s="111"/>
      <c r="R16" s="112"/>
      <c r="T16" s="135" t="str">
        <f>'[6]SetUp Officials'!P30</f>
        <v>None</v>
      </c>
    </row>
    <row r="17" spans="1:18" s="113" customFormat="1" ht="9.6" customHeight="1" x14ac:dyDescent="0.2">
      <c r="A17" s="115">
        <v>6</v>
      </c>
      <c r="B17" s="103">
        <f>IF($D17="","",VLOOKUP($D17,'[6]Boys Si Main Draw Prep'!$A$7:$P$22,15))</f>
        <v>0</v>
      </c>
      <c r="C17" s="103">
        <f>IF($D17="","",VLOOKUP($D17,'[6]Boys Si Main Draw Prep'!$A$7:$P$22,16))</f>
        <v>0</v>
      </c>
      <c r="D17" s="104">
        <v>11</v>
      </c>
      <c r="E17" s="103" t="str">
        <f>UPPER(IF($D17="","",VLOOKUP($D17,'[6]Boys Si Main Draw Prep'!$A$7:$P$22,2)))</f>
        <v>BYE</v>
      </c>
      <c r="F17" s="103">
        <f>IF($D17="","",VLOOKUP($D17,'[6]Boys Si Main Draw Prep'!$A$7:$P$22,3))</f>
        <v>0</v>
      </c>
      <c r="G17" s="103"/>
      <c r="H17" s="103">
        <f>IF($D17="","",VLOOKUP($D17,'[6]Boys Si Main Draw Prep'!$A$7:$P$22,4))</f>
        <v>0</v>
      </c>
      <c r="I17" s="122"/>
      <c r="J17" s="107"/>
      <c r="K17" s="123"/>
      <c r="L17" s="107"/>
      <c r="M17" s="130"/>
      <c r="N17" s="128"/>
      <c r="O17" s="130"/>
      <c r="P17" s="110"/>
      <c r="Q17" s="111"/>
      <c r="R17" s="112"/>
    </row>
    <row r="18" spans="1:18" s="113" customFormat="1" ht="9.6" customHeight="1" x14ac:dyDescent="0.2">
      <c r="A18" s="115"/>
      <c r="B18" s="116"/>
      <c r="C18" s="116"/>
      <c r="D18" s="124"/>
      <c r="E18" s="107"/>
      <c r="F18" s="107"/>
      <c r="G18" s="117"/>
      <c r="H18" s="107"/>
      <c r="I18" s="125"/>
      <c r="J18" s="118" t="s">
        <v>203</v>
      </c>
      <c r="K18" s="126"/>
      <c r="L18" s="120" t="str">
        <f>UPPER(IF(OR(K18="a",K18="as"),J16,IF(OR(K18="b",K18="bs"),J20,)))</f>
        <v/>
      </c>
      <c r="M18" s="136"/>
      <c r="N18" s="128"/>
      <c r="O18" s="130"/>
      <c r="P18" s="110"/>
      <c r="Q18" s="111"/>
      <c r="R18" s="112"/>
    </row>
    <row r="19" spans="1:18" s="113" customFormat="1" ht="9.6" customHeight="1" x14ac:dyDescent="0.2">
      <c r="A19" s="115">
        <v>7</v>
      </c>
      <c r="B19" s="103">
        <f>IF($D19="","",VLOOKUP($D19,'[6]Boys Si Main Draw Prep'!$A$7:$P$22,15))</f>
        <v>0</v>
      </c>
      <c r="C19" s="103">
        <f>IF($D19="","",VLOOKUP($D19,'[6]Boys Si Main Draw Prep'!$A$7:$P$22,16))</f>
        <v>0</v>
      </c>
      <c r="D19" s="104">
        <v>5</v>
      </c>
      <c r="E19" s="103" t="str">
        <f>UPPER(IF($D19="","",VLOOKUP($D19,'[6]Boys Si Main Draw Prep'!$A$7:$P$22,2)))</f>
        <v>ALEXIS</v>
      </c>
      <c r="F19" s="103" t="str">
        <f>IF($D19="","",VLOOKUP($D19,'[6]Boys Si Main Draw Prep'!$A$7:$P$22,3))</f>
        <v>JAYDON</v>
      </c>
      <c r="G19" s="103"/>
      <c r="H19" s="103">
        <f>IF($D19="","",VLOOKUP($D19,'[6]Boys Si Main Draw Prep'!$A$7:$P$22,4))</f>
        <v>0</v>
      </c>
      <c r="I19" s="106"/>
      <c r="J19" s="107"/>
      <c r="K19" s="129"/>
      <c r="L19" s="107"/>
      <c r="M19" s="128"/>
      <c r="N19" s="128"/>
      <c r="O19" s="130"/>
      <c r="P19" s="110"/>
      <c r="Q19" s="111"/>
      <c r="R19" s="112"/>
    </row>
    <row r="20" spans="1:18" s="113" customFormat="1" ht="9.6" customHeight="1" x14ac:dyDescent="0.2">
      <c r="A20" s="115"/>
      <c r="B20" s="116"/>
      <c r="C20" s="116"/>
      <c r="D20" s="116"/>
      <c r="E20" s="107"/>
      <c r="F20" s="107"/>
      <c r="G20" s="117"/>
      <c r="H20" s="118" t="s">
        <v>203</v>
      </c>
      <c r="I20" s="119" t="s">
        <v>204</v>
      </c>
      <c r="J20" s="120" t="str">
        <f>UPPER(IF(OR(I20="a",I20="as"),E19,IF(OR(I20="b",I20="bs"),E21,)))</f>
        <v>ALEXIS</v>
      </c>
      <c r="K20" s="131"/>
      <c r="L20" s="107"/>
      <c r="M20" s="128"/>
      <c r="N20" s="128"/>
      <c r="O20" s="130"/>
      <c r="P20" s="110"/>
      <c r="Q20" s="111"/>
      <c r="R20" s="112"/>
    </row>
    <row r="21" spans="1:18" s="113" customFormat="1" ht="9.6" customHeight="1" x14ac:dyDescent="0.2">
      <c r="A21" s="115">
        <v>8</v>
      </c>
      <c r="B21" s="103">
        <f>IF($D21="","",VLOOKUP($D21,'[6]Boys Si Main Draw Prep'!$A$7:$P$22,15))</f>
        <v>0</v>
      </c>
      <c r="C21" s="103">
        <f>IF($D21="","",VLOOKUP($D21,'[6]Boys Si Main Draw Prep'!$A$7:$P$22,16))</f>
        <v>0</v>
      </c>
      <c r="D21" s="104">
        <v>10</v>
      </c>
      <c r="E21" s="103" t="str">
        <f>UPPER(IF($D21="","",VLOOKUP($D21,'[6]Boys Si Main Draw Prep'!$A$7:$P$22,2)))</f>
        <v>GARSEE</v>
      </c>
      <c r="F21" s="103" t="str">
        <f>IF($D21="","",VLOOKUP($D21,'[6]Boys Si Main Draw Prep'!$A$7:$P$22,3))</f>
        <v>JAMEEL</v>
      </c>
      <c r="G21" s="103"/>
      <c r="H21" s="103">
        <f>IF($D21="","",VLOOKUP($D21,'[6]Boys Si Main Draw Prep'!$A$7:$P$22,4))</f>
        <v>0</v>
      </c>
      <c r="I21" s="132"/>
      <c r="J21" s="107" t="s">
        <v>331</v>
      </c>
      <c r="K21" s="107"/>
      <c r="L21" s="107"/>
      <c r="M21" s="128"/>
      <c r="N21" s="128"/>
      <c r="O21" s="130"/>
      <c r="P21" s="110"/>
      <c r="Q21" s="111"/>
      <c r="R21" s="112"/>
    </row>
    <row r="22" spans="1:18" s="113" customFormat="1" ht="9.6" customHeight="1" x14ac:dyDescent="0.2">
      <c r="A22" s="115"/>
      <c r="B22" s="116"/>
      <c r="C22" s="116"/>
      <c r="D22" s="116"/>
      <c r="E22" s="133"/>
      <c r="F22" s="133"/>
      <c r="G22" s="137"/>
      <c r="H22" s="133"/>
      <c r="I22" s="125"/>
      <c r="J22" s="107"/>
      <c r="K22" s="107"/>
      <c r="L22" s="107"/>
      <c r="M22" s="128"/>
      <c r="N22" s="118" t="s">
        <v>203</v>
      </c>
      <c r="O22" s="126"/>
      <c r="P22" s="120" t="str">
        <f>UPPER(IF(OR(O22="a",O22="as"),N14,IF(OR(O22="b",O22="bs"),N30,)))</f>
        <v/>
      </c>
      <c r="Q22" s="127"/>
      <c r="R22" s="112"/>
    </row>
    <row r="23" spans="1:18" s="113" customFormat="1" ht="9.6" customHeight="1" x14ac:dyDescent="0.2">
      <c r="A23" s="115">
        <v>9</v>
      </c>
      <c r="B23" s="103">
        <f>IF($D23="","",VLOOKUP($D23,'[6]Boys Si Main Draw Prep'!$A$7:$P$22,15))</f>
        <v>0</v>
      </c>
      <c r="C23" s="103">
        <f>IF($D23="","",VLOOKUP($D23,'[6]Boys Si Main Draw Prep'!$A$7:$P$22,16))</f>
        <v>0</v>
      </c>
      <c r="D23" s="104">
        <v>7</v>
      </c>
      <c r="E23" s="103" t="str">
        <f>UPPER(IF($D23="","",VLOOKUP($D23,'[6]Boys Si Main Draw Prep'!$A$7:$P$22,2)))</f>
        <v>GREIG</v>
      </c>
      <c r="F23" s="103" t="str">
        <f>IF($D23="","",VLOOKUP($D23,'[6]Boys Si Main Draw Prep'!$A$7:$P$22,3))</f>
        <v>JUANALDO</v>
      </c>
      <c r="G23" s="103"/>
      <c r="H23" s="103">
        <f>IF($D23="","",VLOOKUP($D23,'[6]Boys Si Main Draw Prep'!$A$7:$P$22,4))</f>
        <v>0</v>
      </c>
      <c r="I23" s="106"/>
      <c r="J23" s="107"/>
      <c r="K23" s="107"/>
      <c r="L23" s="107"/>
      <c r="M23" s="128"/>
      <c r="N23" s="107"/>
      <c r="O23" s="130"/>
      <c r="P23" s="107"/>
      <c r="Q23" s="128"/>
      <c r="R23" s="112"/>
    </row>
    <row r="24" spans="1:18" s="113" customFormat="1" ht="9.6" customHeight="1" x14ac:dyDescent="0.2">
      <c r="A24" s="115"/>
      <c r="B24" s="116"/>
      <c r="C24" s="116"/>
      <c r="D24" s="116"/>
      <c r="E24" s="107"/>
      <c r="F24" s="107"/>
      <c r="G24" s="117"/>
      <c r="H24" s="118" t="s">
        <v>203</v>
      </c>
      <c r="I24" s="119" t="s">
        <v>306</v>
      </c>
      <c r="J24" s="120" t="str">
        <f>UPPER(IF(OR(I24="a",I24="as"),E23,IF(OR(I24="b",I24="bs"),E25,)))</f>
        <v>GREIG</v>
      </c>
      <c r="K24" s="120"/>
      <c r="L24" s="107"/>
      <c r="M24" s="128"/>
      <c r="N24" s="128"/>
      <c r="O24" s="130"/>
      <c r="P24" s="110"/>
      <c r="Q24" s="111"/>
      <c r="R24" s="112"/>
    </row>
    <row r="25" spans="1:18" s="113" customFormat="1" ht="9.6" customHeight="1" x14ac:dyDescent="0.2">
      <c r="A25" s="115">
        <v>10</v>
      </c>
      <c r="B25" s="103">
        <f>IF($D25="","",VLOOKUP($D25,'[6]Boys Si Main Draw Prep'!$A$7:$P$22,15))</f>
        <v>0</v>
      </c>
      <c r="C25" s="103">
        <f>IF($D25="","",VLOOKUP($D25,'[6]Boys Si Main Draw Prep'!$A$7:$P$22,16))</f>
        <v>0</v>
      </c>
      <c r="D25" s="104">
        <v>9</v>
      </c>
      <c r="E25" s="103" t="str">
        <f>UPPER(IF($D25="","",VLOOKUP($D25,'[6]Boys Si Main Draw Prep'!$A$7:$P$22,2)))</f>
        <v>SCOTT</v>
      </c>
      <c r="F25" s="103" t="str">
        <f>IF($D25="","",VLOOKUP($D25,'[6]Boys Si Main Draw Prep'!$A$7:$P$22,3))</f>
        <v>ADAM</v>
      </c>
      <c r="G25" s="103"/>
      <c r="H25" s="103">
        <f>IF($D25="","",VLOOKUP($D25,'[6]Boys Si Main Draw Prep'!$A$7:$P$22,4))</f>
        <v>0</v>
      </c>
      <c r="I25" s="122"/>
      <c r="J25" s="107" t="s">
        <v>331</v>
      </c>
      <c r="K25" s="123"/>
      <c r="L25" s="107"/>
      <c r="M25" s="128"/>
      <c r="N25" s="128"/>
      <c r="O25" s="130"/>
      <c r="P25" s="110"/>
      <c r="Q25" s="111"/>
      <c r="R25" s="112"/>
    </row>
    <row r="26" spans="1:18" s="113" customFormat="1" ht="9.6" customHeight="1" x14ac:dyDescent="0.2">
      <c r="A26" s="115"/>
      <c r="B26" s="116"/>
      <c r="C26" s="116"/>
      <c r="D26" s="124"/>
      <c r="E26" s="107"/>
      <c r="F26" s="107"/>
      <c r="G26" s="117"/>
      <c r="H26" s="107"/>
      <c r="I26" s="125"/>
      <c r="J26" s="118" t="s">
        <v>203</v>
      </c>
      <c r="K26" s="126"/>
      <c r="L26" s="120" t="str">
        <f>UPPER(IF(OR(K26="a",K26="as"),J24,IF(OR(K26="b",K26="bs"),J28,)))</f>
        <v/>
      </c>
      <c r="M26" s="127"/>
      <c r="N26" s="128"/>
      <c r="O26" s="130"/>
      <c r="P26" s="110"/>
      <c r="Q26" s="111"/>
      <c r="R26" s="112"/>
    </row>
    <row r="27" spans="1:18" s="113" customFormat="1" ht="9.6" customHeight="1" x14ac:dyDescent="0.2">
      <c r="A27" s="115">
        <v>11</v>
      </c>
      <c r="B27" s="103">
        <f>IF($D27="","",VLOOKUP($D27,'[6]Boys Si Main Draw Prep'!$A$7:$P$22,15))</f>
        <v>0</v>
      </c>
      <c r="C27" s="103">
        <f>IF($D27="","",VLOOKUP($D27,'[6]Boys Si Main Draw Prep'!$A$7:$P$22,16))</f>
        <v>0</v>
      </c>
      <c r="D27" s="104">
        <v>11</v>
      </c>
      <c r="E27" s="103" t="str">
        <f>UPPER(IF($D27="","",VLOOKUP($D27,'[6]Boys Si Main Draw Prep'!$A$7:$P$22,2)))</f>
        <v>BYE</v>
      </c>
      <c r="F27" s="103">
        <f>IF($D27="","",VLOOKUP($D27,'[6]Boys Si Main Draw Prep'!$A$7:$P$22,3))</f>
        <v>0</v>
      </c>
      <c r="G27" s="103"/>
      <c r="H27" s="103">
        <f>IF($D27="","",VLOOKUP($D27,'[6]Boys Si Main Draw Prep'!$A$7:$P$22,4))</f>
        <v>0</v>
      </c>
      <c r="I27" s="106"/>
      <c r="J27" s="107"/>
      <c r="K27" s="129"/>
      <c r="L27" s="107"/>
      <c r="M27" s="130"/>
      <c r="N27" s="128"/>
      <c r="O27" s="130"/>
      <c r="P27" s="110"/>
      <c r="Q27" s="111"/>
      <c r="R27" s="112"/>
    </row>
    <row r="28" spans="1:18" s="113" customFormat="1" ht="9.6" customHeight="1" x14ac:dyDescent="0.2">
      <c r="A28" s="102"/>
      <c r="B28" s="116"/>
      <c r="C28" s="116"/>
      <c r="D28" s="124"/>
      <c r="E28" s="107"/>
      <c r="F28" s="107"/>
      <c r="G28" s="117"/>
      <c r="H28" s="118" t="s">
        <v>203</v>
      </c>
      <c r="I28" s="119" t="s">
        <v>205</v>
      </c>
      <c r="J28" s="120" t="str">
        <f>UPPER(IF(OR(I28="a",I28="as"),E27,IF(OR(I28="b",I28="bs"),E29,)))</f>
        <v>ARNOLD</v>
      </c>
      <c r="K28" s="131"/>
      <c r="L28" s="107"/>
      <c r="M28" s="130"/>
      <c r="N28" s="128"/>
      <c r="O28" s="130"/>
      <c r="P28" s="110"/>
      <c r="Q28" s="111"/>
      <c r="R28" s="112"/>
    </row>
    <row r="29" spans="1:18" s="113" customFormat="1" ht="9.6" customHeight="1" x14ac:dyDescent="0.2">
      <c r="A29" s="102">
        <v>12</v>
      </c>
      <c r="B29" s="103">
        <f>IF($D29="","",VLOOKUP($D29,'[6]Boys Si Main Draw Prep'!$A$7:$P$22,15))</f>
        <v>0</v>
      </c>
      <c r="C29" s="103">
        <f>IF($D29="","",VLOOKUP($D29,'[6]Boys Si Main Draw Prep'!$A$7:$P$22,16))</f>
        <v>0</v>
      </c>
      <c r="D29" s="104">
        <v>3</v>
      </c>
      <c r="E29" s="105" t="str">
        <f>UPPER(IF($D29="","",VLOOKUP($D29,'[6]Boys Si Main Draw Prep'!$A$7:$P$22,2)))</f>
        <v>ARNOLD</v>
      </c>
      <c r="F29" s="105" t="str">
        <f>IF($D29="","",VLOOKUP($D29,'[6]Boys Si Main Draw Prep'!$A$7:$P$22,3))</f>
        <v>JOSHUA</v>
      </c>
      <c r="G29" s="105"/>
      <c r="H29" s="105">
        <f>IF($D29="","",VLOOKUP($D29,'[6]Boys Si Main Draw Prep'!$A$7:$P$22,4))</f>
        <v>0</v>
      </c>
      <c r="I29" s="132"/>
      <c r="J29" s="107"/>
      <c r="K29" s="107"/>
      <c r="L29" s="107"/>
      <c r="M29" s="130"/>
      <c r="N29" s="128"/>
      <c r="O29" s="130"/>
      <c r="P29" s="110"/>
      <c r="Q29" s="111"/>
      <c r="R29" s="112"/>
    </row>
    <row r="30" spans="1:18" s="113" customFormat="1" ht="9.6" customHeight="1" x14ac:dyDescent="0.2">
      <c r="A30" s="115"/>
      <c r="B30" s="116"/>
      <c r="C30" s="116"/>
      <c r="D30" s="124"/>
      <c r="E30" s="107"/>
      <c r="F30" s="107"/>
      <c r="G30" s="117"/>
      <c r="H30" s="133"/>
      <c r="I30" s="125"/>
      <c r="J30" s="107"/>
      <c r="K30" s="107"/>
      <c r="L30" s="118" t="s">
        <v>203</v>
      </c>
      <c r="M30" s="126"/>
      <c r="N30" s="120" t="str">
        <f>UPPER(IF(OR(M30="a",M30="as"),L26,IF(OR(M30="b",M30="bs"),L34,)))</f>
        <v/>
      </c>
      <c r="O30" s="136"/>
      <c r="P30" s="110"/>
      <c r="Q30" s="111"/>
      <c r="R30" s="112"/>
    </row>
    <row r="31" spans="1:18" s="113" customFormat="1" ht="9.6" customHeight="1" x14ac:dyDescent="0.2">
      <c r="A31" s="115">
        <v>13</v>
      </c>
      <c r="B31" s="103">
        <f>IF($D31="","",VLOOKUP($D31,'[6]Boys Si Main Draw Prep'!$A$7:$P$22,15))</f>
        <v>0</v>
      </c>
      <c r="C31" s="103">
        <f>IF($D31="","",VLOOKUP($D31,'[6]Boys Si Main Draw Prep'!$A$7:$P$22,16))</f>
        <v>0</v>
      </c>
      <c r="D31" s="104">
        <v>11</v>
      </c>
      <c r="E31" s="103" t="str">
        <f>UPPER(IF($D31="","",VLOOKUP($D31,'[6]Boys Si Main Draw Prep'!$A$7:$P$22,2)))</f>
        <v>BYE</v>
      </c>
      <c r="F31" s="103">
        <f>IF($D31="","",VLOOKUP($D31,'[6]Boys Si Main Draw Prep'!$A$7:$P$22,3))</f>
        <v>0</v>
      </c>
      <c r="G31" s="103"/>
      <c r="H31" s="103">
        <f>IF($D31="","",VLOOKUP($D31,'[6]Boys Si Main Draw Prep'!$A$7:$P$22,4))</f>
        <v>0</v>
      </c>
      <c r="I31" s="134"/>
      <c r="J31" s="107"/>
      <c r="K31" s="107"/>
      <c r="L31" s="107"/>
      <c r="M31" s="130"/>
      <c r="N31" s="107"/>
      <c r="O31" s="128"/>
      <c r="P31" s="110"/>
      <c r="Q31" s="111"/>
      <c r="R31" s="112"/>
    </row>
    <row r="32" spans="1:18" s="113" customFormat="1" ht="9.6" customHeight="1" x14ac:dyDescent="0.2">
      <c r="A32" s="115"/>
      <c r="B32" s="116"/>
      <c r="C32" s="116"/>
      <c r="D32" s="124"/>
      <c r="E32" s="107"/>
      <c r="F32" s="107"/>
      <c r="G32" s="117"/>
      <c r="H32" s="118" t="s">
        <v>203</v>
      </c>
      <c r="I32" s="119" t="s">
        <v>205</v>
      </c>
      <c r="J32" s="120" t="str">
        <f>UPPER(IF(OR(I32="a",I32="as"),E31,IF(OR(I32="b",I32="bs"),E33,)))</f>
        <v>DE FREITAS</v>
      </c>
      <c r="K32" s="120"/>
      <c r="L32" s="107"/>
      <c r="M32" s="130"/>
      <c r="N32" s="128"/>
      <c r="O32" s="128"/>
      <c r="P32" s="110"/>
      <c r="Q32" s="111"/>
      <c r="R32" s="112"/>
    </row>
    <row r="33" spans="1:18" s="113" customFormat="1" ht="9.6" customHeight="1" x14ac:dyDescent="0.2">
      <c r="A33" s="115">
        <v>14</v>
      </c>
      <c r="B33" s="103">
        <f>IF($D33="","",VLOOKUP($D33,'[6]Boys Si Main Draw Prep'!$A$7:$P$22,15))</f>
        <v>0</v>
      </c>
      <c r="C33" s="103">
        <f>IF($D33="","",VLOOKUP($D33,'[6]Boys Si Main Draw Prep'!$A$7:$P$22,16))</f>
        <v>0</v>
      </c>
      <c r="D33" s="104">
        <v>6</v>
      </c>
      <c r="E33" s="103" t="str">
        <f>UPPER(IF($D33="","",VLOOKUP($D33,'[6]Boys Si Main Draw Prep'!$A$7:$P$22,2)))</f>
        <v>DE FREITAS</v>
      </c>
      <c r="F33" s="103" t="str">
        <f>IF($D33="","",VLOOKUP($D33,'[6]Boys Si Main Draw Prep'!$A$7:$P$22,3))</f>
        <v>ADAM</v>
      </c>
      <c r="G33" s="103"/>
      <c r="H33" s="103">
        <f>IF($D33="","",VLOOKUP($D33,'[6]Boys Si Main Draw Prep'!$A$7:$P$22,4))</f>
        <v>0</v>
      </c>
      <c r="I33" s="122"/>
      <c r="J33" s="107"/>
      <c r="K33" s="123"/>
      <c r="L33" s="107"/>
      <c r="M33" s="130"/>
      <c r="N33" s="128"/>
      <c r="O33" s="128"/>
      <c r="P33" s="110"/>
      <c r="Q33" s="111"/>
      <c r="R33" s="112"/>
    </row>
    <row r="34" spans="1:18" s="113" customFormat="1" ht="9.6" customHeight="1" x14ac:dyDescent="0.2">
      <c r="A34" s="115"/>
      <c r="B34" s="116"/>
      <c r="C34" s="116"/>
      <c r="D34" s="124"/>
      <c r="E34" s="107"/>
      <c r="F34" s="107"/>
      <c r="G34" s="117"/>
      <c r="H34" s="107"/>
      <c r="I34" s="125"/>
      <c r="J34" s="118" t="s">
        <v>203</v>
      </c>
      <c r="K34" s="126"/>
      <c r="L34" s="120" t="str">
        <f>UPPER(IF(OR(K34="a",K34="as"),J32,IF(OR(K34="b",K34="bs"),J36,)))</f>
        <v/>
      </c>
      <c r="M34" s="136"/>
      <c r="N34" s="128"/>
      <c r="O34" s="128"/>
      <c r="P34" s="110"/>
      <c r="Q34" s="111"/>
      <c r="R34" s="112"/>
    </row>
    <row r="35" spans="1:18" s="113" customFormat="1" ht="9.6" customHeight="1" x14ac:dyDescent="0.2">
      <c r="A35" s="115">
        <v>15</v>
      </c>
      <c r="B35" s="103">
        <f>IF($D35="","",VLOOKUP($D35,'[6]Boys Si Main Draw Prep'!$A$7:$P$22,15))</f>
        <v>0</v>
      </c>
      <c r="C35" s="103">
        <f>IF($D35="","",VLOOKUP($D35,'[6]Boys Si Main Draw Prep'!$A$7:$P$22,16))</f>
        <v>0</v>
      </c>
      <c r="D35" s="104">
        <v>11</v>
      </c>
      <c r="E35" s="103" t="str">
        <f>UPPER(IF($D35="","",VLOOKUP($D35,'[6]Boys Si Main Draw Prep'!$A$7:$P$22,2)))</f>
        <v>BYE</v>
      </c>
      <c r="F35" s="103">
        <f>IF($D35="","",VLOOKUP($D35,'[6]Boys Si Main Draw Prep'!$A$7:$P$22,3))</f>
        <v>0</v>
      </c>
      <c r="G35" s="103"/>
      <c r="H35" s="103">
        <f>IF($D35="","",VLOOKUP($D35,'[6]Boys Si Main Draw Prep'!$A$7:$P$22,4))</f>
        <v>0</v>
      </c>
      <c r="I35" s="106"/>
      <c r="J35" s="107"/>
      <c r="K35" s="129"/>
      <c r="L35" s="107"/>
      <c r="M35" s="128"/>
      <c r="N35" s="128"/>
      <c r="O35" s="128"/>
      <c r="P35" s="110"/>
      <c r="Q35" s="111"/>
      <c r="R35" s="112"/>
    </row>
    <row r="36" spans="1:18" s="113" customFormat="1" ht="9.6" customHeight="1" x14ac:dyDescent="0.2">
      <c r="A36" s="115"/>
      <c r="B36" s="116"/>
      <c r="C36" s="116"/>
      <c r="D36" s="116"/>
      <c r="E36" s="107"/>
      <c r="F36" s="107"/>
      <c r="G36" s="117"/>
      <c r="H36" s="118" t="s">
        <v>203</v>
      </c>
      <c r="I36" s="119" t="s">
        <v>205</v>
      </c>
      <c r="J36" s="120" t="str">
        <f>UPPER(IF(OR(I36="a",I36="as"),E35,IF(OR(I36="b",I36="bs"),E37,)))</f>
        <v>ESCALANTE</v>
      </c>
      <c r="K36" s="131"/>
      <c r="L36" s="107"/>
      <c r="M36" s="128"/>
      <c r="N36" s="128"/>
      <c r="O36" s="128"/>
      <c r="P36" s="110"/>
      <c r="Q36" s="111"/>
      <c r="R36" s="112"/>
    </row>
    <row r="37" spans="1:18" s="113" customFormat="1" ht="9.6" customHeight="1" x14ac:dyDescent="0.2">
      <c r="A37" s="102">
        <v>16</v>
      </c>
      <c r="B37" s="103">
        <f>IF($D37="","",VLOOKUP($D37,'[6]Boys Si Main Draw Prep'!$A$7:$P$22,15))</f>
        <v>0</v>
      </c>
      <c r="C37" s="103">
        <f>IF($D37="","",VLOOKUP($D37,'[6]Boys Si Main Draw Prep'!$A$7:$P$22,16))</f>
        <v>0</v>
      </c>
      <c r="D37" s="104">
        <v>2</v>
      </c>
      <c r="E37" s="105" t="str">
        <f>UPPER(IF($D37="","",VLOOKUP($D37,'[6]Boys Si Main Draw Prep'!$A$7:$P$22,2)))</f>
        <v>ESCALANTE</v>
      </c>
      <c r="F37" s="105" t="str">
        <f>IF($D37="","",VLOOKUP($D37,'[6]Boys Si Main Draw Prep'!$A$7:$P$22,3))</f>
        <v>ADAM</v>
      </c>
      <c r="G37" s="103"/>
      <c r="H37" s="105">
        <f>IF($D37="","",VLOOKUP($D37,'[6]Boys Si Main Draw Prep'!$A$7:$P$22,4))</f>
        <v>0</v>
      </c>
      <c r="I37" s="132"/>
      <c r="J37" s="107"/>
      <c r="K37" s="107"/>
      <c r="L37" s="107"/>
      <c r="M37" s="128"/>
      <c r="N37" s="128"/>
      <c r="O37" s="128"/>
      <c r="P37" s="110"/>
      <c r="Q37" s="111"/>
      <c r="R37" s="112"/>
    </row>
    <row r="38" spans="1:18" s="113" customFormat="1" ht="9.6" customHeight="1" x14ac:dyDescent="0.2">
      <c r="A38" s="138"/>
      <c r="B38" s="116"/>
      <c r="C38" s="116"/>
      <c r="D38" s="116"/>
      <c r="E38" s="133"/>
      <c r="F38" s="133"/>
      <c r="G38" s="137"/>
      <c r="H38" s="107"/>
      <c r="I38" s="125"/>
      <c r="J38" s="107"/>
      <c r="K38" s="107"/>
      <c r="L38" s="107"/>
      <c r="M38" s="128"/>
      <c r="N38" s="128"/>
      <c r="O38" s="128"/>
      <c r="P38" s="110"/>
      <c r="Q38" s="111"/>
      <c r="R38" s="112"/>
    </row>
    <row r="39" spans="1:18" s="113" customFormat="1" ht="9.6" customHeight="1" x14ac:dyDescent="0.2">
      <c r="A39" s="139"/>
      <c r="B39" s="140"/>
      <c r="C39" s="140"/>
      <c r="D39" s="116"/>
      <c r="E39" s="140"/>
      <c r="F39" s="140"/>
      <c r="G39" s="140"/>
      <c r="H39" s="140"/>
      <c r="I39" s="116"/>
      <c r="J39" s="140"/>
      <c r="K39" s="140"/>
      <c r="L39" s="140"/>
      <c r="M39" s="141"/>
      <c r="N39" s="141"/>
      <c r="O39" s="141"/>
      <c r="P39" s="110"/>
      <c r="Q39" s="111"/>
      <c r="R39" s="112"/>
    </row>
    <row r="40" spans="1:18" s="113" customFormat="1" ht="9.6" customHeight="1" x14ac:dyDescent="0.2">
      <c r="A40" s="138"/>
      <c r="B40" s="116"/>
      <c r="C40" s="116"/>
      <c r="D40" s="116"/>
      <c r="E40" s="140"/>
      <c r="F40" s="140"/>
      <c r="H40" s="142"/>
      <c r="I40" s="116"/>
      <c r="J40" s="140"/>
      <c r="K40" s="140"/>
      <c r="L40" s="140"/>
      <c r="M40" s="141"/>
      <c r="N40" s="141"/>
      <c r="O40" s="141"/>
      <c r="P40" s="110"/>
      <c r="Q40" s="111"/>
      <c r="R40" s="112"/>
    </row>
    <row r="41" spans="1:18" s="113" customFormat="1" ht="9.6" hidden="1" customHeight="1" x14ac:dyDescent="0.2">
      <c r="A41" s="138"/>
      <c r="B41" s="140"/>
      <c r="C41" s="140"/>
      <c r="D41" s="116"/>
      <c r="E41" s="140"/>
      <c r="F41" s="140"/>
      <c r="G41" s="140"/>
      <c r="H41" s="140"/>
      <c r="I41" s="116"/>
      <c r="J41" s="140"/>
      <c r="K41" s="143"/>
      <c r="L41" s="140"/>
      <c r="M41" s="141"/>
      <c r="N41" s="141"/>
      <c r="O41" s="141"/>
      <c r="P41" s="110"/>
      <c r="Q41" s="111"/>
      <c r="R41" s="112"/>
    </row>
    <row r="42" spans="1:18" s="113" customFormat="1" ht="9.6" hidden="1" customHeight="1" x14ac:dyDescent="0.2">
      <c r="A42" s="138"/>
      <c r="B42" s="116"/>
      <c r="C42" s="116"/>
      <c r="D42" s="116"/>
      <c r="E42" s="140"/>
      <c r="F42" s="140"/>
      <c r="H42" s="140"/>
      <c r="I42" s="116"/>
      <c r="J42" s="142"/>
      <c r="K42" s="116"/>
      <c r="L42" s="140"/>
      <c r="M42" s="141"/>
      <c r="N42" s="141"/>
      <c r="O42" s="141"/>
      <c r="P42" s="110"/>
      <c r="Q42" s="111"/>
      <c r="R42" s="112"/>
    </row>
    <row r="43" spans="1:18" s="113" customFormat="1" ht="9.6" hidden="1" customHeight="1" x14ac:dyDescent="0.2">
      <c r="A43" s="138"/>
      <c r="B43" s="140"/>
      <c r="C43" s="140"/>
      <c r="D43" s="116"/>
      <c r="E43" s="140"/>
      <c r="F43" s="140"/>
      <c r="G43" s="140"/>
      <c r="H43" s="140"/>
      <c r="I43" s="116"/>
      <c r="J43" s="140"/>
      <c r="K43" s="140"/>
      <c r="L43" s="140"/>
      <c r="M43" s="141"/>
      <c r="N43" s="141"/>
      <c r="O43" s="141"/>
      <c r="P43" s="110"/>
      <c r="Q43" s="111"/>
      <c r="R43" s="144"/>
    </row>
    <row r="44" spans="1:18" s="113" customFormat="1" ht="9.6" hidden="1" customHeight="1" x14ac:dyDescent="0.2">
      <c r="A44" s="138"/>
      <c r="B44" s="116"/>
      <c r="C44" s="116"/>
      <c r="D44" s="116"/>
      <c r="E44" s="140"/>
      <c r="F44" s="140"/>
      <c r="H44" s="142"/>
      <c r="I44" s="116"/>
      <c r="J44" s="140"/>
      <c r="K44" s="140"/>
      <c r="L44" s="140"/>
      <c r="M44" s="141"/>
      <c r="N44" s="141"/>
      <c r="O44" s="141"/>
      <c r="P44" s="110"/>
      <c r="Q44" s="111"/>
      <c r="R44" s="112"/>
    </row>
    <row r="45" spans="1:18" s="113" customFormat="1" ht="9.6" hidden="1" customHeight="1" x14ac:dyDescent="0.2">
      <c r="A45" s="138"/>
      <c r="B45" s="140"/>
      <c r="C45" s="140"/>
      <c r="D45" s="116"/>
      <c r="E45" s="140"/>
      <c r="F45" s="140"/>
      <c r="G45" s="140"/>
      <c r="H45" s="140"/>
      <c r="I45" s="116"/>
      <c r="J45" s="140"/>
      <c r="K45" s="140"/>
      <c r="L45" s="140"/>
      <c r="M45" s="141"/>
      <c r="N45" s="141"/>
      <c r="O45" s="141"/>
      <c r="P45" s="110"/>
      <c r="Q45" s="111"/>
      <c r="R45" s="112"/>
    </row>
    <row r="46" spans="1:18" s="113" customFormat="1" ht="9.6" hidden="1" customHeight="1" x14ac:dyDescent="0.2">
      <c r="A46" s="138"/>
      <c r="B46" s="116"/>
      <c r="C46" s="116"/>
      <c r="D46" s="116"/>
      <c r="E46" s="140"/>
      <c r="F46" s="140"/>
      <c r="H46" s="140"/>
      <c r="I46" s="116"/>
      <c r="J46" s="140"/>
      <c r="K46" s="140"/>
      <c r="L46" s="142"/>
      <c r="M46" s="116"/>
      <c r="N46" s="140"/>
      <c r="O46" s="141"/>
      <c r="P46" s="110"/>
      <c r="Q46" s="111"/>
      <c r="R46" s="112"/>
    </row>
    <row r="47" spans="1:18" s="113" customFormat="1" ht="9.6" hidden="1" customHeight="1" x14ac:dyDescent="0.2">
      <c r="A47" s="138"/>
      <c r="B47" s="140"/>
      <c r="C47" s="140"/>
      <c r="D47" s="116"/>
      <c r="E47" s="140"/>
      <c r="F47" s="140"/>
      <c r="G47" s="140"/>
      <c r="H47" s="140"/>
      <c r="I47" s="116"/>
      <c r="J47" s="140"/>
      <c r="K47" s="140"/>
      <c r="L47" s="140"/>
      <c r="M47" s="141"/>
      <c r="N47" s="140"/>
      <c r="O47" s="141"/>
      <c r="P47" s="110"/>
      <c r="Q47" s="111"/>
      <c r="R47" s="112"/>
    </row>
    <row r="48" spans="1:18" s="113" customFormat="1" ht="9.6" hidden="1" customHeight="1" x14ac:dyDescent="0.2">
      <c r="A48" s="138"/>
      <c r="B48" s="116"/>
      <c r="C48" s="116"/>
      <c r="D48" s="116"/>
      <c r="E48" s="140"/>
      <c r="F48" s="140"/>
      <c r="H48" s="142"/>
      <c r="I48" s="116"/>
      <c r="J48" s="140"/>
      <c r="K48" s="140"/>
      <c r="L48" s="140"/>
      <c r="M48" s="141"/>
      <c r="N48" s="141"/>
      <c r="O48" s="141"/>
      <c r="P48" s="110"/>
      <c r="Q48" s="111"/>
      <c r="R48" s="112"/>
    </row>
    <row r="49" spans="1:18" s="113" customFormat="1" ht="9.6" hidden="1" customHeight="1" x14ac:dyDescent="0.2">
      <c r="A49" s="138"/>
      <c r="B49" s="140"/>
      <c r="C49" s="140"/>
      <c r="D49" s="116"/>
      <c r="E49" s="140"/>
      <c r="F49" s="140"/>
      <c r="G49" s="140"/>
      <c r="H49" s="140"/>
      <c r="I49" s="116"/>
      <c r="J49" s="140"/>
      <c r="K49" s="143"/>
      <c r="L49" s="140"/>
      <c r="M49" s="141"/>
      <c r="N49" s="141"/>
      <c r="O49" s="141"/>
      <c r="P49" s="110"/>
      <c r="Q49" s="111"/>
      <c r="R49" s="112"/>
    </row>
    <row r="50" spans="1:18" s="113" customFormat="1" ht="9.6" hidden="1" customHeight="1" x14ac:dyDescent="0.2">
      <c r="A50" s="138"/>
      <c r="B50" s="116"/>
      <c r="C50" s="116"/>
      <c r="D50" s="116"/>
      <c r="E50" s="140"/>
      <c r="F50" s="140"/>
      <c r="H50" s="140"/>
      <c r="I50" s="116"/>
      <c r="J50" s="142"/>
      <c r="K50" s="116"/>
      <c r="L50" s="140"/>
      <c r="M50" s="141"/>
      <c r="N50" s="141"/>
      <c r="O50" s="141"/>
      <c r="P50" s="110"/>
      <c r="Q50" s="111"/>
      <c r="R50" s="112"/>
    </row>
    <row r="51" spans="1:18" s="113" customFormat="1" ht="9.6" hidden="1" customHeight="1" x14ac:dyDescent="0.2">
      <c r="A51" s="138"/>
      <c r="B51" s="140"/>
      <c r="C51" s="140"/>
      <c r="D51" s="116"/>
      <c r="E51" s="140"/>
      <c r="F51" s="140"/>
      <c r="G51" s="140"/>
      <c r="H51" s="140"/>
      <c r="I51" s="116"/>
      <c r="J51" s="140"/>
      <c r="K51" s="140"/>
      <c r="L51" s="140"/>
      <c r="M51" s="141"/>
      <c r="N51" s="141"/>
      <c r="O51" s="141"/>
      <c r="P51" s="110"/>
      <c r="Q51" s="111"/>
      <c r="R51" s="112"/>
    </row>
    <row r="52" spans="1:18" s="113" customFormat="1" ht="9.6" hidden="1" customHeight="1" x14ac:dyDescent="0.2">
      <c r="A52" s="138"/>
      <c r="B52" s="116"/>
      <c r="C52" s="116"/>
      <c r="D52" s="116"/>
      <c r="E52" s="140"/>
      <c r="F52" s="140"/>
      <c r="H52" s="142"/>
      <c r="I52" s="116"/>
      <c r="J52" s="140"/>
      <c r="K52" s="140"/>
      <c r="L52" s="140"/>
      <c r="M52" s="141"/>
      <c r="N52" s="141"/>
      <c r="O52" s="141"/>
      <c r="P52" s="110"/>
      <c r="Q52" s="111"/>
      <c r="R52" s="112"/>
    </row>
    <row r="53" spans="1:18" s="113" customFormat="1" ht="9.6" hidden="1" customHeight="1" x14ac:dyDescent="0.2">
      <c r="A53" s="139"/>
      <c r="B53" s="140"/>
      <c r="C53" s="140"/>
      <c r="D53" s="116"/>
      <c r="E53" s="140"/>
      <c r="F53" s="140"/>
      <c r="G53" s="140"/>
      <c r="H53" s="140"/>
      <c r="I53" s="116"/>
      <c r="J53" s="140"/>
      <c r="K53" s="140"/>
      <c r="L53" s="140"/>
      <c r="M53" s="140"/>
      <c r="N53" s="108"/>
      <c r="O53" s="108"/>
      <c r="P53" s="110"/>
      <c r="Q53" s="111"/>
      <c r="R53" s="112"/>
    </row>
    <row r="54" spans="1:18" s="113" customFormat="1" ht="9.6" hidden="1" customHeight="1" x14ac:dyDescent="0.2">
      <c r="A54" s="138"/>
      <c r="B54" s="116"/>
      <c r="C54" s="116"/>
      <c r="D54" s="116"/>
      <c r="E54" s="133"/>
      <c r="F54" s="133"/>
      <c r="G54" s="137"/>
      <c r="H54" s="107"/>
      <c r="I54" s="125"/>
      <c r="J54" s="107"/>
      <c r="K54" s="107"/>
      <c r="L54" s="107"/>
      <c r="M54" s="128"/>
      <c r="N54" s="128"/>
      <c r="O54" s="128"/>
      <c r="P54" s="110"/>
      <c r="Q54" s="111"/>
      <c r="R54" s="112"/>
    </row>
    <row r="55" spans="1:18" s="113" customFormat="1" ht="9.6" hidden="1" customHeight="1" x14ac:dyDescent="0.2">
      <c r="A55" s="139"/>
      <c r="B55" s="140"/>
      <c r="C55" s="140"/>
      <c r="D55" s="116"/>
      <c r="E55" s="140"/>
      <c r="F55" s="140"/>
      <c r="G55" s="140"/>
      <c r="H55" s="140"/>
      <c r="I55" s="116"/>
      <c r="J55" s="140"/>
      <c r="K55" s="140"/>
      <c r="L55" s="140"/>
      <c r="M55" s="141"/>
      <c r="N55" s="141"/>
      <c r="O55" s="141"/>
      <c r="P55" s="110"/>
      <c r="Q55" s="111"/>
      <c r="R55" s="112"/>
    </row>
    <row r="56" spans="1:18" s="113" customFormat="1" ht="9.6" hidden="1" customHeight="1" x14ac:dyDescent="0.2">
      <c r="A56" s="138"/>
      <c r="B56" s="116"/>
      <c r="C56" s="116"/>
      <c r="D56" s="116"/>
      <c r="E56" s="140"/>
      <c r="F56" s="140"/>
      <c r="H56" s="142"/>
      <c r="I56" s="116"/>
      <c r="J56" s="140"/>
      <c r="K56" s="140"/>
      <c r="L56" s="140"/>
      <c r="M56" s="141"/>
      <c r="N56" s="141"/>
      <c r="O56" s="141"/>
      <c r="P56" s="110"/>
      <c r="Q56" s="111"/>
      <c r="R56" s="112"/>
    </row>
    <row r="57" spans="1:18" s="113" customFormat="1" ht="9.6" hidden="1" customHeight="1" x14ac:dyDescent="0.2">
      <c r="A57" s="138"/>
      <c r="B57" s="140"/>
      <c r="C57" s="140"/>
      <c r="D57" s="116"/>
      <c r="E57" s="140"/>
      <c r="F57" s="140"/>
      <c r="G57" s="140"/>
      <c r="H57" s="140"/>
      <c r="I57" s="116"/>
      <c r="J57" s="140"/>
      <c r="K57" s="143"/>
      <c r="L57" s="140"/>
      <c r="M57" s="141"/>
      <c r="N57" s="141"/>
      <c r="O57" s="141"/>
      <c r="P57" s="110"/>
      <c r="Q57" s="111"/>
      <c r="R57" s="112"/>
    </row>
    <row r="58" spans="1:18" s="113" customFormat="1" ht="9.6" hidden="1" customHeight="1" x14ac:dyDescent="0.2">
      <c r="A58" s="138"/>
      <c r="B58" s="116"/>
      <c r="C58" s="116"/>
      <c r="D58" s="116"/>
      <c r="E58" s="140"/>
      <c r="F58" s="140"/>
      <c r="H58" s="140"/>
      <c r="I58" s="116"/>
      <c r="J58" s="142"/>
      <c r="K58" s="116"/>
      <c r="L58" s="140"/>
      <c r="M58" s="141"/>
      <c r="N58" s="141"/>
      <c r="O58" s="141"/>
      <c r="P58" s="110"/>
      <c r="Q58" s="111"/>
      <c r="R58" s="112"/>
    </row>
    <row r="59" spans="1:18" s="113" customFormat="1" ht="9.6" hidden="1" customHeight="1" x14ac:dyDescent="0.2">
      <c r="A59" s="138"/>
      <c r="B59" s="140"/>
      <c r="C59" s="140"/>
      <c r="D59" s="116"/>
      <c r="E59" s="140"/>
      <c r="F59" s="140"/>
      <c r="G59" s="140"/>
      <c r="H59" s="140"/>
      <c r="I59" s="116"/>
      <c r="J59" s="140"/>
      <c r="K59" s="140"/>
      <c r="L59" s="140"/>
      <c r="M59" s="141"/>
      <c r="N59" s="141"/>
      <c r="O59" s="141"/>
      <c r="P59" s="110"/>
      <c r="Q59" s="111"/>
      <c r="R59" s="144"/>
    </row>
    <row r="60" spans="1:18" s="113" customFormat="1" ht="9.6" hidden="1" customHeight="1" x14ac:dyDescent="0.2">
      <c r="A60" s="138"/>
      <c r="B60" s="116"/>
      <c r="C60" s="116"/>
      <c r="D60" s="116"/>
      <c r="E60" s="140"/>
      <c r="F60" s="140"/>
      <c r="H60" s="142"/>
      <c r="I60" s="116"/>
      <c r="J60" s="140"/>
      <c r="K60" s="140"/>
      <c r="L60" s="140"/>
      <c r="M60" s="141"/>
      <c r="N60" s="141"/>
      <c r="O60" s="141"/>
      <c r="P60" s="110"/>
      <c r="Q60" s="111"/>
      <c r="R60" s="112"/>
    </row>
    <row r="61" spans="1:18" s="113" customFormat="1" ht="9.6" hidden="1" customHeight="1" x14ac:dyDescent="0.2">
      <c r="A61" s="138"/>
      <c r="B61" s="140"/>
      <c r="C61" s="140"/>
      <c r="D61" s="116"/>
      <c r="E61" s="140"/>
      <c r="F61" s="140"/>
      <c r="G61" s="140"/>
      <c r="H61" s="140"/>
      <c r="I61" s="116"/>
      <c r="J61" s="140"/>
      <c r="K61" s="140"/>
      <c r="L61" s="140"/>
      <c r="M61" s="141"/>
      <c r="N61" s="141"/>
      <c r="O61" s="141"/>
      <c r="P61" s="110"/>
      <c r="Q61" s="111"/>
      <c r="R61" s="112"/>
    </row>
    <row r="62" spans="1:18" s="113" customFormat="1" ht="9.6" hidden="1" customHeight="1" x14ac:dyDescent="0.2">
      <c r="A62" s="138"/>
      <c r="B62" s="116"/>
      <c r="C62" s="116"/>
      <c r="D62" s="116"/>
      <c r="E62" s="140"/>
      <c r="F62" s="140"/>
      <c r="H62" s="140"/>
      <c r="I62" s="116"/>
      <c r="J62" s="140"/>
      <c r="K62" s="140"/>
      <c r="L62" s="142"/>
      <c r="M62" s="116"/>
      <c r="N62" s="140"/>
      <c r="O62" s="141"/>
      <c r="P62" s="110"/>
      <c r="Q62" s="111"/>
      <c r="R62" s="112"/>
    </row>
    <row r="63" spans="1:18" s="113" customFormat="1" ht="9.6" hidden="1" customHeight="1" x14ac:dyDescent="0.2">
      <c r="A63" s="138"/>
      <c r="B63" s="140"/>
      <c r="C63" s="140"/>
      <c r="D63" s="116"/>
      <c r="E63" s="140"/>
      <c r="F63" s="140"/>
      <c r="G63" s="140"/>
      <c r="H63" s="140"/>
      <c r="I63" s="116"/>
      <c r="J63" s="140"/>
      <c r="K63" s="140"/>
      <c r="L63" s="140"/>
      <c r="M63" s="141"/>
      <c r="N63" s="140"/>
      <c r="O63" s="141"/>
      <c r="P63" s="110"/>
      <c r="Q63" s="111"/>
      <c r="R63" s="112"/>
    </row>
    <row r="64" spans="1:18" s="113" customFormat="1" ht="9.6" hidden="1" customHeight="1" x14ac:dyDescent="0.2">
      <c r="A64" s="138"/>
      <c r="B64" s="116"/>
      <c r="C64" s="116"/>
      <c r="D64" s="116"/>
      <c r="E64" s="140"/>
      <c r="F64" s="140"/>
      <c r="H64" s="142"/>
      <c r="I64" s="116"/>
      <c r="J64" s="140"/>
      <c r="K64" s="140"/>
      <c r="L64" s="140"/>
      <c r="M64" s="141"/>
      <c r="N64" s="141"/>
      <c r="O64" s="141"/>
      <c r="P64" s="110"/>
      <c r="Q64" s="111"/>
      <c r="R64" s="112"/>
    </row>
    <row r="65" spans="1:18" s="113" customFormat="1" ht="9.6" hidden="1" customHeight="1" x14ac:dyDescent="0.2">
      <c r="A65" s="138"/>
      <c r="B65" s="140"/>
      <c r="C65" s="140"/>
      <c r="D65" s="116"/>
      <c r="E65" s="140"/>
      <c r="F65" s="140"/>
      <c r="G65" s="140"/>
      <c r="H65" s="140"/>
      <c r="I65" s="116"/>
      <c r="J65" s="140"/>
      <c r="K65" s="143"/>
      <c r="L65" s="140"/>
      <c r="M65" s="141"/>
      <c r="N65" s="141"/>
      <c r="O65" s="141"/>
      <c r="P65" s="110"/>
      <c r="Q65" s="111"/>
      <c r="R65" s="112"/>
    </row>
    <row r="66" spans="1:18" s="113" customFormat="1" ht="9.6" hidden="1" customHeight="1" x14ac:dyDescent="0.2">
      <c r="A66" s="138"/>
      <c r="B66" s="116"/>
      <c r="C66" s="116"/>
      <c r="D66" s="116"/>
      <c r="E66" s="140"/>
      <c r="F66" s="140"/>
      <c r="H66" s="140"/>
      <c r="I66" s="116"/>
      <c r="J66" s="142"/>
      <c r="K66" s="116"/>
      <c r="L66" s="140"/>
      <c r="M66" s="141"/>
      <c r="N66" s="141"/>
      <c r="O66" s="141"/>
      <c r="P66" s="110"/>
      <c r="Q66" s="111"/>
      <c r="R66" s="112"/>
    </row>
    <row r="67" spans="1:18" s="113" customFormat="1" ht="9.6" hidden="1" customHeight="1" x14ac:dyDescent="0.2">
      <c r="A67" s="138"/>
      <c r="B67" s="140"/>
      <c r="C67" s="140"/>
      <c r="D67" s="116"/>
      <c r="E67" s="140"/>
      <c r="F67" s="140"/>
      <c r="G67" s="140"/>
      <c r="H67" s="140"/>
      <c r="I67" s="116"/>
      <c r="J67" s="140"/>
      <c r="K67" s="140"/>
      <c r="L67" s="140"/>
      <c r="M67" s="141"/>
      <c r="N67" s="141"/>
      <c r="O67" s="141"/>
      <c r="P67" s="110"/>
      <c r="Q67" s="111"/>
      <c r="R67" s="112"/>
    </row>
    <row r="68" spans="1:18" s="113" customFormat="1" ht="9.6" hidden="1" customHeight="1" x14ac:dyDescent="0.2">
      <c r="A68" s="138"/>
      <c r="B68" s="116"/>
      <c r="C68" s="116"/>
      <c r="D68" s="116"/>
      <c r="E68" s="140"/>
      <c r="F68" s="140"/>
      <c r="H68" s="142"/>
      <c r="I68" s="116"/>
      <c r="J68" s="140"/>
      <c r="K68" s="140"/>
      <c r="L68" s="140"/>
      <c r="M68" s="141"/>
      <c r="N68" s="141"/>
      <c r="O68" s="141"/>
      <c r="P68" s="110"/>
      <c r="Q68" s="111"/>
      <c r="R68" s="112"/>
    </row>
    <row r="69" spans="1:18" s="113" customFormat="1" ht="9.6" customHeight="1" x14ac:dyDescent="0.2">
      <c r="A69" s="139"/>
      <c r="B69" s="140"/>
      <c r="C69" s="140"/>
      <c r="D69" s="116"/>
      <c r="E69" s="140"/>
      <c r="F69" s="140"/>
      <c r="G69" s="140"/>
      <c r="H69" s="140"/>
      <c r="I69" s="116"/>
      <c r="J69" s="140"/>
      <c r="K69" s="140"/>
      <c r="L69" s="140"/>
      <c r="M69" s="140"/>
      <c r="N69" s="108"/>
      <c r="O69" s="108"/>
      <c r="P69" s="110"/>
      <c r="Q69" s="111"/>
      <c r="R69" s="112"/>
    </row>
    <row r="70" spans="1:18" s="151" customFormat="1" ht="6.75" customHeight="1" x14ac:dyDescent="0.2">
      <c r="A70" s="145"/>
      <c r="B70" s="145"/>
      <c r="C70" s="145"/>
      <c r="D70" s="145"/>
      <c r="E70" s="146"/>
      <c r="F70" s="146"/>
      <c r="G70" s="146"/>
      <c r="H70" s="146"/>
      <c r="I70" s="147"/>
      <c r="J70" s="148"/>
      <c r="K70" s="149"/>
      <c r="L70" s="148"/>
      <c r="M70" s="149"/>
      <c r="N70" s="148"/>
      <c r="O70" s="149"/>
      <c r="P70" s="148"/>
      <c r="Q70" s="149"/>
      <c r="R70" s="150"/>
    </row>
    <row r="71" spans="1:18" s="164" customFormat="1" ht="10.5" customHeight="1" x14ac:dyDescent="0.2">
      <c r="A71" s="152" t="s">
        <v>206</v>
      </c>
      <c r="B71" s="153"/>
      <c r="C71" s="154"/>
      <c r="D71" s="155" t="s">
        <v>207</v>
      </c>
      <c r="E71" s="156" t="s">
        <v>208</v>
      </c>
      <c r="F71" s="155"/>
      <c r="G71" s="157"/>
      <c r="H71" s="158"/>
      <c r="I71" s="155" t="s">
        <v>207</v>
      </c>
      <c r="J71" s="156" t="s">
        <v>209</v>
      </c>
      <c r="K71" s="159"/>
      <c r="L71" s="156" t="s">
        <v>210</v>
      </c>
      <c r="M71" s="160"/>
      <c r="N71" s="161" t="s">
        <v>211</v>
      </c>
      <c r="O71" s="161"/>
      <c r="P71" s="162"/>
      <c r="Q71" s="163"/>
    </row>
    <row r="72" spans="1:18" s="164" customFormat="1" ht="9" customHeight="1" x14ac:dyDescent="0.2">
      <c r="A72" s="165" t="s">
        <v>212</v>
      </c>
      <c r="B72" s="166"/>
      <c r="C72" s="167"/>
      <c r="D72" s="168">
        <v>1</v>
      </c>
      <c r="E72" s="169" t="str">
        <f>IF(D72&gt;$Q$79,,UPPER(VLOOKUP(D72,'[6]Boys Si Main Draw Prep'!$A$7:$R$134,2)))</f>
        <v>JAMES</v>
      </c>
      <c r="F72" s="170"/>
      <c r="G72" s="169"/>
      <c r="H72" s="171"/>
      <c r="I72" s="172" t="s">
        <v>213</v>
      </c>
      <c r="J72" s="166"/>
      <c r="K72" s="173"/>
      <c r="L72" s="166"/>
      <c r="M72" s="174"/>
      <c r="N72" s="175" t="s">
        <v>214</v>
      </c>
      <c r="O72" s="176"/>
      <c r="P72" s="176"/>
      <c r="Q72" s="177"/>
    </row>
    <row r="73" spans="1:18" s="164" customFormat="1" ht="9" customHeight="1" x14ac:dyDescent="0.2">
      <c r="A73" s="165" t="s">
        <v>215</v>
      </c>
      <c r="B73" s="166"/>
      <c r="C73" s="167"/>
      <c r="D73" s="168">
        <v>2</v>
      </c>
      <c r="E73" s="169" t="str">
        <f>IF(D73&gt;$Q$79,,UPPER(VLOOKUP(D73,'[6]Boys Si Main Draw Prep'!$A$7:$R$134,2)))</f>
        <v>ESCALANTE</v>
      </c>
      <c r="F73" s="170"/>
      <c r="G73" s="169"/>
      <c r="H73" s="171"/>
      <c r="I73" s="172" t="s">
        <v>216</v>
      </c>
      <c r="J73" s="166"/>
      <c r="K73" s="173"/>
      <c r="L73" s="166"/>
      <c r="M73" s="174"/>
      <c r="N73" s="178"/>
      <c r="O73" s="179"/>
      <c r="P73" s="180"/>
      <c r="Q73" s="181"/>
    </row>
    <row r="74" spans="1:18" s="164" customFormat="1" ht="9" customHeight="1" x14ac:dyDescent="0.2">
      <c r="A74" s="182" t="s">
        <v>217</v>
      </c>
      <c r="B74" s="180"/>
      <c r="C74" s="183"/>
      <c r="D74" s="168">
        <v>3</v>
      </c>
      <c r="E74" s="169" t="str">
        <f>IF(D74&gt;$Q$79,,UPPER(VLOOKUP(D74,'[6]Boys Si Main Draw Prep'!$A$7:$R$134,2)))</f>
        <v>ARNOLD</v>
      </c>
      <c r="F74" s="170"/>
      <c r="G74" s="169"/>
      <c r="H74" s="171"/>
      <c r="I74" s="172" t="s">
        <v>218</v>
      </c>
      <c r="J74" s="166"/>
      <c r="K74" s="173"/>
      <c r="L74" s="166"/>
      <c r="M74" s="174"/>
      <c r="N74" s="175" t="s">
        <v>219</v>
      </c>
      <c r="O74" s="176"/>
      <c r="P74" s="176"/>
      <c r="Q74" s="177"/>
    </row>
    <row r="75" spans="1:18" s="164" customFormat="1" ht="9" customHeight="1" x14ac:dyDescent="0.2">
      <c r="A75" s="184"/>
      <c r="B75" s="89"/>
      <c r="C75" s="185"/>
      <c r="D75" s="168">
        <v>4</v>
      </c>
      <c r="E75" s="169" t="str">
        <f>IF(D75&gt;$Q$79,,UPPER(VLOOKUP(D75,'[6]Boys Si Main Draw Prep'!$A$7:$R$134,2)))</f>
        <v>VON WALDAU</v>
      </c>
      <c r="F75" s="170"/>
      <c r="G75" s="169"/>
      <c r="H75" s="171"/>
      <c r="I75" s="172" t="s">
        <v>220</v>
      </c>
      <c r="J75" s="166"/>
      <c r="K75" s="173"/>
      <c r="L75" s="166"/>
      <c r="M75" s="174"/>
      <c r="N75" s="166"/>
      <c r="O75" s="173"/>
      <c r="P75" s="166"/>
      <c r="Q75" s="174"/>
    </row>
    <row r="76" spans="1:18" s="164" customFormat="1" ht="9" customHeight="1" x14ac:dyDescent="0.2">
      <c r="A76" s="186" t="s">
        <v>221</v>
      </c>
      <c r="B76" s="187"/>
      <c r="C76" s="188"/>
      <c r="D76" s="168"/>
      <c r="E76" s="169"/>
      <c r="F76" s="170"/>
      <c r="G76" s="169"/>
      <c r="H76" s="171"/>
      <c r="I76" s="172" t="s">
        <v>222</v>
      </c>
      <c r="J76" s="166"/>
      <c r="K76" s="173"/>
      <c r="L76" s="166"/>
      <c r="M76" s="174"/>
      <c r="N76" s="180"/>
      <c r="O76" s="179"/>
      <c r="P76" s="180"/>
      <c r="Q76" s="181"/>
    </row>
    <row r="77" spans="1:18" s="164" customFormat="1" ht="9" customHeight="1" x14ac:dyDescent="0.2">
      <c r="A77" s="165" t="s">
        <v>212</v>
      </c>
      <c r="B77" s="166"/>
      <c r="C77" s="167"/>
      <c r="D77" s="168"/>
      <c r="E77" s="169"/>
      <c r="F77" s="170"/>
      <c r="G77" s="169"/>
      <c r="H77" s="171"/>
      <c r="I77" s="172" t="s">
        <v>223</v>
      </c>
      <c r="J77" s="166"/>
      <c r="K77" s="173"/>
      <c r="L77" s="166"/>
      <c r="M77" s="174"/>
      <c r="N77" s="175" t="s">
        <v>224</v>
      </c>
      <c r="O77" s="176"/>
      <c r="P77" s="176"/>
      <c r="Q77" s="177"/>
    </row>
    <row r="78" spans="1:18" s="164" customFormat="1" ht="9" customHeight="1" x14ac:dyDescent="0.2">
      <c r="A78" s="165" t="s">
        <v>225</v>
      </c>
      <c r="B78" s="166"/>
      <c r="C78" s="189"/>
      <c r="D78" s="168"/>
      <c r="E78" s="169"/>
      <c r="F78" s="170"/>
      <c r="G78" s="169"/>
      <c r="H78" s="171"/>
      <c r="I78" s="172" t="s">
        <v>226</v>
      </c>
      <c r="J78" s="166"/>
      <c r="K78" s="173"/>
      <c r="L78" s="166"/>
      <c r="M78" s="174"/>
      <c r="N78" s="166"/>
      <c r="O78" s="173"/>
      <c r="P78" s="166"/>
      <c r="Q78" s="174"/>
    </row>
    <row r="79" spans="1:18" s="164" customFormat="1" ht="9" customHeight="1" x14ac:dyDescent="0.2">
      <c r="A79" s="182" t="s">
        <v>227</v>
      </c>
      <c r="B79" s="180"/>
      <c r="C79" s="190"/>
      <c r="D79" s="191"/>
      <c r="E79" s="192"/>
      <c r="F79" s="193"/>
      <c r="G79" s="192"/>
      <c r="H79" s="194"/>
      <c r="I79" s="195" t="s">
        <v>228</v>
      </c>
      <c r="J79" s="180"/>
      <c r="K79" s="179"/>
      <c r="L79" s="180"/>
      <c r="M79" s="181"/>
      <c r="N79" s="180" t="str">
        <f>Q4</f>
        <v>Lamech Kevin Clarke</v>
      </c>
      <c r="O79" s="179"/>
      <c r="P79" s="180"/>
      <c r="Q79" s="196">
        <f>MIN(4,'[6]Boys Si Main Draw Prep'!R5)</f>
        <v>4</v>
      </c>
    </row>
  </sheetData>
  <conditionalFormatting sqref="F67:H67 F51:H51 F53:H53 F39:H39 F41:H41 F43:H43 F45:H45 F47:H47 G23 G25 G27 G29 G31 G33 G35 G37 F49:H49 F69:H69 F55:H55 F57:H57 F59:H59 F61:H61 F63:H63 F65:H65 G7 G9 G11 G13 G15 G17 G19 G21">
    <cfRule type="expression" dxfId="211" priority="14" stopIfTrue="1">
      <formula>AND($D7&lt;9,$C7&gt;0)</formula>
    </cfRule>
  </conditionalFormatting>
  <conditionalFormatting sqref="H40 H60 J50 H24 H48 H32 J58 H68 H36 H56 J66 H64 J10 L46 H28 L14 J18 J26 J34 L30 L62 H44 J42 H52 H8 H16 H20 H12 N22">
    <cfRule type="expression" dxfId="210" priority="11" stopIfTrue="1">
      <formula>AND($N$1="CU",H8="Umpire")</formula>
    </cfRule>
    <cfRule type="expression" dxfId="209" priority="12" stopIfTrue="1">
      <formula>AND($N$1="CU",H8&lt;&gt;"Umpire",I8&lt;&gt;"")</formula>
    </cfRule>
    <cfRule type="expression" dxfId="208" priority="13" stopIfTrue="1">
      <formula>AND($N$1="CU",H8&lt;&gt;"Umpire")</formula>
    </cfRule>
  </conditionalFormatting>
  <conditionalFormatting sqref="D53 D47 D45 D43 D41 D39 D69 D67 D49 D65 D63 D61 D59 D57 D55 D51">
    <cfRule type="expression" dxfId="207" priority="10" stopIfTrue="1">
      <formula>AND($D39&lt;9,$C39&gt;0)</formula>
    </cfRule>
  </conditionalFormatting>
  <conditionalFormatting sqref="E55 E57 E59 E61 E63 E65 E67 E69 E39 E41 E43 E45 E47 E49 E51 E53">
    <cfRule type="cellIs" dxfId="206" priority="8" stopIfTrue="1" operator="equal">
      <formula>"Bye"</formula>
    </cfRule>
    <cfRule type="expression" dxfId="205" priority="9" stopIfTrue="1">
      <formula>AND($D39&lt;9,$C39&gt;0)</formula>
    </cfRule>
  </conditionalFormatting>
  <conditionalFormatting sqref="L10 L18 L26 L34 N30 N62 L58 L66 N14 N46 L42 L50 P22 J8 J12 J16 J20 J24 J28 J32 J36 J56 J60 J64 J68 J40 J44 J48 J52">
    <cfRule type="expression" dxfId="204" priority="6" stopIfTrue="1">
      <formula>I8="as"</formula>
    </cfRule>
    <cfRule type="expression" dxfId="203" priority="7" stopIfTrue="1">
      <formula>I8="bs"</formula>
    </cfRule>
  </conditionalFormatting>
  <conditionalFormatting sqref="B7 B9 B11 B13 B15 B17 B19 B21 B23 B25 B27 B29 B31 B33 B35 B37 B55 B57 B59 B61 B63 B65 B67 B69 B39 B41 B43 B45 B47 B49 B51 B53">
    <cfRule type="cellIs" dxfId="202" priority="4" stopIfTrue="1" operator="equal">
      <formula>"QA"</formula>
    </cfRule>
    <cfRule type="cellIs" dxfId="201" priority="5" stopIfTrue="1" operator="equal">
      <formula>"DA"</formula>
    </cfRule>
  </conditionalFormatting>
  <conditionalFormatting sqref="I8 I12 I16 I20 I24 I28 I32 I36 M30 M14 K10 K34 Q79 K18 K26 O22">
    <cfRule type="expression" dxfId="200" priority="3" stopIfTrue="1">
      <formula>$N$1="CU"</formula>
    </cfRule>
  </conditionalFormatting>
  <conditionalFormatting sqref="E35 E37 E25 E33 E31 E29 E27 E23 E19 E21 E9 E17 E15 E13 E11 E7">
    <cfRule type="cellIs" dxfId="199" priority="2" stopIfTrue="1" operator="equal">
      <formula>"Bye"</formula>
    </cfRule>
  </conditionalFormatting>
  <conditionalFormatting sqref="D9 D7 D11 D13 D15 D17 D19 D21 D23 D25 D27 D29 D31 D33 D35 D37">
    <cfRule type="expression" dxfId="198" priority="1" stopIfTrue="1">
      <formula>$D7&lt;5</formula>
    </cfRule>
  </conditionalFormatting>
  <dataValidations count="1">
    <dataValidation type="list" allowBlank="1" showInputMessage="1" sqref="H40 H56 H44 H36 H52 H60 H48 H24 H68 H28 H64 H32 H20 H8 H12 H16 J66 J58 L30 L62 J34 J26 J18 J10 L14 J50 J42 L46 N22">
      <formula1>$T$7:$T$16</formula1>
    </dataValidation>
  </dataValidations>
  <printOptions horizontalCentered="1"/>
  <pageMargins left="0.35433070866141736" right="0.35433070866141736" top="0.39370078740157483" bottom="0.39370078740157483" header="0" footer="0"/>
  <pageSetup paperSize="9" scale="9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Jun_Show_CU">
                <anchor moveWithCells="1" sizeWithCells="1">
                  <from>
                    <xdr:col>11</xdr:col>
                    <xdr:colOff>514350</xdr:colOff>
                    <xdr:row>0</xdr:row>
                    <xdr:rowOff>9525</xdr:rowOff>
                  </from>
                  <to>
                    <xdr:col>13</xdr:col>
                    <xdr:colOff>361950</xdr:colOff>
                    <xdr:row>0</xdr:row>
                    <xdr:rowOff>171450</xdr:rowOff>
                  </to>
                </anchor>
              </controlPr>
            </control>
          </mc:Choice>
        </mc:AlternateContent>
        <mc:AlternateContent xmlns:mc="http://schemas.openxmlformats.org/markup-compatibility/2006">
          <mc:Choice Requires="x14">
            <control shapeId="3074" r:id="rId5" name="Button 2">
              <controlPr defaultSize="0" print="0" autoFill="0" autoPict="0" macro="[0]!Jun_Hide_CU">
                <anchor moveWithCells="1" sizeWithCells="1">
                  <from>
                    <xdr:col>11</xdr:col>
                    <xdr:colOff>504825</xdr:colOff>
                    <xdr:row>0</xdr:row>
                    <xdr:rowOff>180975</xdr:rowOff>
                  </from>
                  <to>
                    <xdr:col>13</xdr:col>
                    <xdr:colOff>361950</xdr:colOff>
                    <xdr:row>1</xdr:row>
                    <xdr:rowOff>57150</xdr:rowOff>
                  </to>
                </anchor>
              </controlPr>
            </control>
          </mc:Choice>
        </mc:AlternateContent>
        <mc:AlternateContent xmlns:mc="http://schemas.openxmlformats.org/markup-compatibility/2006">
          <mc:Choice Requires="x14">
            <control shapeId="3075" r:id="rId6" name="Button 3">
              <controlPr defaultSize="0" print="0" autoFill="0" autoPict="0" macro="[5]!Jun_Hide_CU">
                <anchor moveWithCells="1" sizeWithCells="1">
                  <from>
                    <xdr:col>11</xdr:col>
                    <xdr:colOff>504825</xdr:colOff>
                    <xdr:row>0</xdr:row>
                    <xdr:rowOff>180975</xdr:rowOff>
                  </from>
                  <to>
                    <xdr:col>13</xdr:col>
                    <xdr:colOff>361950</xdr:colOff>
                    <xdr:row>1</xdr:row>
                    <xdr:rowOff>57150</xdr:rowOff>
                  </to>
                </anchor>
              </controlPr>
            </control>
          </mc:Choice>
        </mc:AlternateContent>
        <mc:AlternateContent xmlns:mc="http://schemas.openxmlformats.org/markup-compatibility/2006">
          <mc:Choice Requires="x14">
            <control shapeId="3076" r:id="rId7" name="Button 4">
              <controlPr defaultSize="0" print="0" autoFill="0" autoPict="0" macro="[4]!Jun_Hide_CU">
                <anchor moveWithCells="1" sizeWithCells="1">
                  <from>
                    <xdr:col>11</xdr:col>
                    <xdr:colOff>504825</xdr:colOff>
                    <xdr:row>0</xdr:row>
                    <xdr:rowOff>180975</xdr:rowOff>
                  </from>
                  <to>
                    <xdr:col>13</xdr:col>
                    <xdr:colOff>361950</xdr:colOff>
                    <xdr:row>1</xdr:row>
                    <xdr:rowOff>57150</xdr:rowOff>
                  </to>
                </anchor>
              </controlPr>
            </control>
          </mc:Choice>
        </mc:AlternateContent>
        <mc:AlternateContent xmlns:mc="http://schemas.openxmlformats.org/markup-compatibility/2006">
          <mc:Choice Requires="x14">
            <control shapeId="3077" r:id="rId8" name="Button 5">
              <controlPr defaultSize="0" print="0" autoFill="0" autoPict="0" macro="[2]!Jun_Hide_CU">
                <anchor moveWithCells="1" sizeWithCells="1">
                  <from>
                    <xdr:col>11</xdr:col>
                    <xdr:colOff>504825</xdr:colOff>
                    <xdr:row>0</xdr:row>
                    <xdr:rowOff>180975</xdr:rowOff>
                  </from>
                  <to>
                    <xdr:col>13</xdr:col>
                    <xdr:colOff>361950</xdr:colOff>
                    <xdr:row>1</xdr:row>
                    <xdr:rowOff>57150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0">
    <tabColor rgb="FF0070C0"/>
    <pageSetUpPr fitToPage="1"/>
  </sheetPr>
  <dimension ref="A1:T79"/>
  <sheetViews>
    <sheetView showGridLines="0" showZeros="0" topLeftCell="A7" workbookViewId="0">
      <selection activeCell="V29" sqref="V29"/>
    </sheetView>
  </sheetViews>
  <sheetFormatPr defaultRowHeight="12.75" x14ac:dyDescent="0.2"/>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97" customWidth="1"/>
    <col min="10" max="10" width="10.7109375" customWidth="1"/>
    <col min="11" max="11" width="1.7109375" style="197" customWidth="1"/>
    <col min="12" max="12" width="10.7109375" customWidth="1"/>
    <col min="13" max="13" width="1.7109375" style="198" customWidth="1"/>
    <col min="14" max="14" width="10.7109375" customWidth="1"/>
    <col min="15" max="15" width="1.7109375" style="197" customWidth="1"/>
    <col min="16" max="16" width="10.7109375" customWidth="1"/>
    <col min="17" max="17" width="1.7109375" style="198" customWidth="1"/>
    <col min="18" max="18" width="9.140625" hidden="1" customWidth="1"/>
    <col min="19" max="19" width="8.7109375" customWidth="1"/>
    <col min="20" max="20" width="9.140625" hidden="1" customWidth="1"/>
  </cols>
  <sheetData>
    <row r="1" spans="1:20" s="68" customFormat="1" ht="70.5" customHeight="1" x14ac:dyDescent="0.2">
      <c r="A1" s="63">
        <f>'[7]Week SetUp'!$A$6</f>
        <v>0</v>
      </c>
      <c r="B1" s="63"/>
      <c r="C1" s="64"/>
      <c r="D1" s="64"/>
      <c r="E1" s="64"/>
      <c r="F1" s="64"/>
      <c r="G1" s="64"/>
      <c r="H1" s="64"/>
      <c r="I1" s="65"/>
      <c r="J1" s="66"/>
      <c r="K1" s="66"/>
      <c r="L1" s="67"/>
      <c r="M1" s="65"/>
      <c r="N1" s="65" t="s">
        <v>190</v>
      </c>
      <c r="O1" s="65"/>
      <c r="P1" s="64"/>
      <c r="Q1" s="65"/>
    </row>
    <row r="2" spans="1:20" s="73" customFormat="1" ht="27" customHeight="1" x14ac:dyDescent="0.25">
      <c r="A2" s="69"/>
      <c r="B2" s="69"/>
      <c r="C2" s="69"/>
      <c r="D2" s="69"/>
      <c r="E2" s="70" t="s">
        <v>231</v>
      </c>
      <c r="F2" s="70"/>
      <c r="G2" s="70"/>
      <c r="H2" s="70"/>
      <c r="I2" s="70"/>
      <c r="J2" s="70"/>
      <c r="K2" s="70"/>
      <c r="L2" s="70"/>
      <c r="M2" s="71"/>
      <c r="N2" s="72"/>
      <c r="O2" s="71"/>
      <c r="P2" s="72"/>
      <c r="Q2" s="71"/>
    </row>
    <row r="3" spans="1:20" s="78" customFormat="1" ht="11.25" customHeight="1" x14ac:dyDescent="0.2">
      <c r="A3" s="74" t="s">
        <v>192</v>
      </c>
      <c r="B3" s="74"/>
      <c r="C3" s="74"/>
      <c r="D3" s="74"/>
      <c r="E3" s="74"/>
      <c r="F3" s="74"/>
      <c r="G3" s="74"/>
      <c r="H3" s="74"/>
      <c r="I3" s="75"/>
      <c r="J3" s="76"/>
      <c r="K3" s="75"/>
      <c r="L3" s="74"/>
      <c r="M3" s="75"/>
      <c r="N3" s="74"/>
      <c r="O3" s="75"/>
      <c r="P3" s="74"/>
      <c r="Q3" s="77" t="s">
        <v>193</v>
      </c>
    </row>
    <row r="4" spans="1:20" s="88" customFormat="1" ht="16.5" customHeight="1" thickBot="1" x14ac:dyDescent="0.25">
      <c r="A4" s="79" t="str">
        <f>'[7]Week SetUp'!$A$10</f>
        <v>17th - 22nd December 2016</v>
      </c>
      <c r="B4" s="79"/>
      <c r="C4" s="79"/>
      <c r="D4" s="80"/>
      <c r="E4" s="80"/>
      <c r="F4" s="81">
        <f>'[7]Week SetUp'!$C$10</f>
        <v>0</v>
      </c>
      <c r="G4" s="82"/>
      <c r="H4" s="81"/>
      <c r="I4" s="83"/>
      <c r="J4" s="84">
        <f>'[7]Week SetUp'!$D$10</f>
        <v>0</v>
      </c>
      <c r="K4" s="83"/>
      <c r="L4" s="85">
        <f>'[7]Week SetUp'!$A$12</f>
        <v>0</v>
      </c>
      <c r="M4" s="83"/>
      <c r="N4" s="80"/>
      <c r="O4" s="86"/>
      <c r="P4" s="80"/>
      <c r="Q4" s="87" t="str">
        <f>'[7]Week SetUp'!$E$10</f>
        <v>Lamech Kevin Clarke</v>
      </c>
    </row>
    <row r="5" spans="1:20" s="78" customFormat="1" ht="12" x14ac:dyDescent="0.2">
      <c r="A5" s="89"/>
      <c r="B5" s="90" t="s">
        <v>194</v>
      </c>
      <c r="C5" s="90" t="s">
        <v>195</v>
      </c>
      <c r="D5" s="90" t="s">
        <v>196</v>
      </c>
      <c r="E5" s="91" t="s">
        <v>197</v>
      </c>
      <c r="F5" s="91" t="s">
        <v>198</v>
      </c>
      <c r="G5" s="91"/>
      <c r="H5" s="91"/>
      <c r="I5" s="91"/>
      <c r="J5" s="92" t="s">
        <v>199</v>
      </c>
      <c r="K5" s="93"/>
      <c r="L5" s="92" t="s">
        <v>200</v>
      </c>
      <c r="M5" s="93"/>
      <c r="N5" s="92" t="s">
        <v>201</v>
      </c>
      <c r="O5" s="93"/>
      <c r="P5" s="92" t="s">
        <v>202</v>
      </c>
      <c r="Q5" s="199"/>
    </row>
    <row r="6" spans="1:20" s="78" customFormat="1" ht="3.75" customHeight="1" thickBot="1" x14ac:dyDescent="0.25">
      <c r="A6" s="95"/>
      <c r="B6" s="96"/>
      <c r="C6" s="97"/>
      <c r="D6" s="96"/>
      <c r="E6" s="98"/>
      <c r="F6" s="98"/>
      <c r="G6" s="99"/>
      <c r="H6" s="98"/>
      <c r="I6" s="100"/>
      <c r="J6" s="96"/>
      <c r="K6" s="100"/>
      <c r="L6" s="96"/>
      <c r="M6" s="100"/>
      <c r="N6" s="96"/>
      <c r="O6" s="100"/>
      <c r="P6" s="96"/>
      <c r="Q6" s="101"/>
    </row>
    <row r="7" spans="1:20" s="113" customFormat="1" ht="10.5" customHeight="1" x14ac:dyDescent="0.2">
      <c r="A7" s="102">
        <v>1</v>
      </c>
      <c r="B7" s="103">
        <f>IF($D7="","",VLOOKUP($D7,'[7]Boys Si Main Draw Prep'!$A$7:$P$22,15))</f>
        <v>0</v>
      </c>
      <c r="C7" s="103">
        <f>IF($D7="","",VLOOKUP($D7,'[7]Boys Si Main Draw Prep'!$A$7:$P$22,16))</f>
        <v>0</v>
      </c>
      <c r="D7" s="104">
        <v>1</v>
      </c>
      <c r="E7" s="105" t="str">
        <f>UPPER(IF($D7="","",VLOOKUP($D7,'[7]Boys Si Main Draw Prep'!$A$7:$P$22,2)))</f>
        <v>HACKSHAW</v>
      </c>
      <c r="F7" s="105" t="str">
        <f>IF($D7="","",VLOOKUP($D7,'[7]Boys Si Main Draw Prep'!$A$7:$P$22,3))</f>
        <v>SCOTT</v>
      </c>
      <c r="G7" s="105"/>
      <c r="H7" s="105">
        <f>IF($D7="","",VLOOKUP($D7,'[7]Boys Si Main Draw Prep'!$A$7:$P$22,4))</f>
        <v>0</v>
      </c>
      <c r="I7" s="106"/>
      <c r="J7" s="107"/>
      <c r="K7" s="107"/>
      <c r="L7" s="107"/>
      <c r="M7" s="107"/>
      <c r="N7" s="108"/>
      <c r="O7" s="109"/>
      <c r="P7" s="110"/>
      <c r="Q7" s="111"/>
      <c r="R7" s="112"/>
      <c r="T7" s="114" t="str">
        <f>'[7]SetUp Officials'!P21</f>
        <v>Umpire</v>
      </c>
    </row>
    <row r="8" spans="1:20" s="113" customFormat="1" ht="9.6" customHeight="1" x14ac:dyDescent="0.2">
      <c r="A8" s="115"/>
      <c r="B8" s="116"/>
      <c r="C8" s="116"/>
      <c r="D8" s="116"/>
      <c r="E8" s="107"/>
      <c r="F8" s="107"/>
      <c r="G8" s="117"/>
      <c r="H8" s="118" t="s">
        <v>203</v>
      </c>
      <c r="I8" s="119" t="s">
        <v>204</v>
      </c>
      <c r="J8" s="120" t="str">
        <f>UPPER(IF(OR(I8="a",I8="as"),E7,IF(OR(I8="b",I8="bs"),E9,)))</f>
        <v>HACKSHAW</v>
      </c>
      <c r="K8" s="120"/>
      <c r="L8" s="107"/>
      <c r="M8" s="107"/>
      <c r="N8" s="108"/>
      <c r="O8" s="109"/>
      <c r="P8" s="110"/>
      <c r="Q8" s="111"/>
      <c r="R8" s="112"/>
      <c r="T8" s="121" t="str">
        <f>'[7]SetUp Officials'!P22</f>
        <v xml:space="preserve"> </v>
      </c>
    </row>
    <row r="9" spans="1:20" s="113" customFormat="1" ht="9.6" customHeight="1" x14ac:dyDescent="0.2">
      <c r="A9" s="115">
        <v>2</v>
      </c>
      <c r="B9" s="103">
        <f>IF($D9="","",VLOOKUP($D9,'[7]Boys Si Main Draw Prep'!$A$7:$P$22,15))</f>
        <v>0</v>
      </c>
      <c r="C9" s="103">
        <f>IF($D9="","",VLOOKUP($D9,'[7]Boys Si Main Draw Prep'!$A$7:$P$22,16))</f>
        <v>0</v>
      </c>
      <c r="D9" s="104">
        <v>16</v>
      </c>
      <c r="E9" s="103" t="str">
        <f>UPPER(IF($D9="","",VLOOKUP($D9,'[7]Boys Si Main Draw Prep'!$A$7:$P$22,2)))</f>
        <v>BYE</v>
      </c>
      <c r="F9" s="103">
        <f>IF($D9="","",VLOOKUP($D9,'[7]Boys Si Main Draw Prep'!$A$7:$P$22,3))</f>
        <v>0</v>
      </c>
      <c r="G9" s="103"/>
      <c r="H9" s="103">
        <f>IF($D9="","",VLOOKUP($D9,'[7]Boys Si Main Draw Prep'!$A$7:$P$22,4))</f>
        <v>0</v>
      </c>
      <c r="I9" s="122"/>
      <c r="J9" s="107"/>
      <c r="K9" s="123"/>
      <c r="L9" s="107"/>
      <c r="M9" s="107"/>
      <c r="N9" s="108"/>
      <c r="O9" s="109"/>
      <c r="P9" s="110"/>
      <c r="Q9" s="111"/>
      <c r="R9" s="112"/>
      <c r="T9" s="121" t="str">
        <f>'[7]SetUp Officials'!P23</f>
        <v xml:space="preserve"> </v>
      </c>
    </row>
    <row r="10" spans="1:20" s="113" customFormat="1" ht="9.6" customHeight="1" x14ac:dyDescent="0.2">
      <c r="A10" s="115"/>
      <c r="B10" s="116"/>
      <c r="C10" s="116"/>
      <c r="D10" s="124"/>
      <c r="E10" s="107"/>
      <c r="F10" s="107"/>
      <c r="G10" s="117"/>
      <c r="H10" s="107"/>
      <c r="I10" s="125"/>
      <c r="J10" s="118" t="s">
        <v>203</v>
      </c>
      <c r="K10" s="126"/>
      <c r="L10" s="120" t="str">
        <f>UPPER(IF(OR(K10="a",K10="as"),J8,IF(OR(K10="b",K10="bs"),J12,)))</f>
        <v/>
      </c>
      <c r="M10" s="127"/>
      <c r="N10" s="128"/>
      <c r="O10" s="128"/>
      <c r="P10" s="110"/>
      <c r="Q10" s="111"/>
      <c r="R10" s="112"/>
      <c r="T10" s="121" t="str">
        <f>'[7]SetUp Officials'!P24</f>
        <v xml:space="preserve"> </v>
      </c>
    </row>
    <row r="11" spans="1:20" s="113" customFormat="1" ht="9.6" customHeight="1" x14ac:dyDescent="0.2">
      <c r="A11" s="115">
        <v>3</v>
      </c>
      <c r="B11" s="103">
        <f>IF($D11="","",VLOOKUP($D11,'[7]Boys Si Main Draw Prep'!$A$7:$P$22,15))</f>
        <v>0</v>
      </c>
      <c r="C11" s="103">
        <f>IF($D11="","",VLOOKUP($D11,'[7]Boys Si Main Draw Prep'!$A$7:$P$22,16))</f>
        <v>0</v>
      </c>
      <c r="D11" s="104">
        <v>6</v>
      </c>
      <c r="E11" s="103" t="str">
        <f>UPPER(IF($D11="","",VLOOKUP($D11,'[7]Boys Si Main Draw Prep'!$A$7:$P$22,2)))</f>
        <v>DAVIS</v>
      </c>
      <c r="F11" s="103" t="str">
        <f>IF($D11="","",VLOOKUP($D11,'[7]Boys Si Main Draw Prep'!$A$7:$P$22,3))</f>
        <v>TIMOTHY</v>
      </c>
      <c r="G11" s="103"/>
      <c r="H11" s="103">
        <f>IF($D11="","",VLOOKUP($D11,'[7]Boys Si Main Draw Prep'!$A$7:$P$22,4))</f>
        <v>0</v>
      </c>
      <c r="I11" s="106"/>
      <c r="J11" s="107"/>
      <c r="K11" s="129"/>
      <c r="L11" s="107"/>
      <c r="M11" s="130"/>
      <c r="N11" s="128"/>
      <c r="O11" s="128"/>
      <c r="P11" s="110"/>
      <c r="Q11" s="111"/>
      <c r="R11" s="112"/>
      <c r="T11" s="121" t="str">
        <f>'[7]SetUp Officials'!P25</f>
        <v xml:space="preserve"> </v>
      </c>
    </row>
    <row r="12" spans="1:20" s="113" customFormat="1" ht="9.6" customHeight="1" x14ac:dyDescent="0.2">
      <c r="A12" s="115"/>
      <c r="B12" s="116"/>
      <c r="C12" s="116"/>
      <c r="D12" s="124"/>
      <c r="E12" s="107"/>
      <c r="F12" s="107"/>
      <c r="G12" s="117"/>
      <c r="H12" s="118" t="s">
        <v>203</v>
      </c>
      <c r="I12" s="119" t="s">
        <v>297</v>
      </c>
      <c r="J12" s="120" t="str">
        <f>UPPER(IF(OR(I12="a",I12="as"),E11,IF(OR(I12="b",I12="bs"),E13,)))</f>
        <v>MOONASAR</v>
      </c>
      <c r="K12" s="131"/>
      <c r="L12" s="107"/>
      <c r="M12" s="130"/>
      <c r="N12" s="128"/>
      <c r="O12" s="128"/>
      <c r="P12" s="110"/>
      <c r="Q12" s="111"/>
      <c r="R12" s="112"/>
      <c r="T12" s="121" t="str">
        <f>'[7]SetUp Officials'!P26</f>
        <v xml:space="preserve"> </v>
      </c>
    </row>
    <row r="13" spans="1:20" s="113" customFormat="1" ht="9.6" customHeight="1" x14ac:dyDescent="0.2">
      <c r="A13" s="115">
        <v>4</v>
      </c>
      <c r="B13" s="103">
        <f>IF($D13="","",VLOOKUP($D13,'[7]Boys Si Main Draw Prep'!$A$7:$P$22,15))</f>
        <v>0</v>
      </c>
      <c r="C13" s="103">
        <f>IF($D13="","",VLOOKUP($D13,'[7]Boys Si Main Draw Prep'!$A$7:$P$22,16))</f>
        <v>0</v>
      </c>
      <c r="D13" s="104">
        <v>9</v>
      </c>
      <c r="E13" s="103" t="str">
        <f>UPPER(IF($D13="","",VLOOKUP($D13,'[7]Boys Si Main Draw Prep'!$A$7:$P$22,2)))</f>
        <v>MOONASAR</v>
      </c>
      <c r="F13" s="103" t="str">
        <f>IF($D13="","",VLOOKUP($D13,'[7]Boys Si Main Draw Prep'!$A$7:$P$22,3))</f>
        <v>KESHAN</v>
      </c>
      <c r="G13" s="103"/>
      <c r="H13" s="103">
        <f>IF($D13="","",VLOOKUP($D13,'[7]Boys Si Main Draw Prep'!$A$7:$P$22,4))</f>
        <v>0</v>
      </c>
      <c r="I13" s="132"/>
      <c r="J13" s="107" t="s">
        <v>351</v>
      </c>
      <c r="K13" s="107"/>
      <c r="L13" s="107"/>
      <c r="M13" s="130"/>
      <c r="N13" s="128"/>
      <c r="O13" s="128"/>
      <c r="P13" s="110"/>
      <c r="Q13" s="111"/>
      <c r="R13" s="112"/>
      <c r="T13" s="121" t="str">
        <f>'[7]SetUp Officials'!P27</f>
        <v xml:space="preserve"> </v>
      </c>
    </row>
    <row r="14" spans="1:20" s="113" customFormat="1" ht="9.6" customHeight="1" x14ac:dyDescent="0.2">
      <c r="A14" s="115"/>
      <c r="B14" s="116"/>
      <c r="C14" s="116"/>
      <c r="D14" s="124"/>
      <c r="E14" s="107"/>
      <c r="F14" s="107"/>
      <c r="G14" s="117"/>
      <c r="H14" s="133"/>
      <c r="I14" s="125"/>
      <c r="J14" s="107"/>
      <c r="K14" s="107"/>
      <c r="L14" s="118" t="s">
        <v>203</v>
      </c>
      <c r="M14" s="126"/>
      <c r="N14" s="120" t="str">
        <f>UPPER(IF(OR(M14="a",M14="as"),L10,IF(OR(M14="b",M14="bs"),L18,)))</f>
        <v/>
      </c>
      <c r="O14" s="127"/>
      <c r="P14" s="110"/>
      <c r="Q14" s="111"/>
      <c r="R14" s="112"/>
      <c r="T14" s="121" t="str">
        <f>'[7]SetUp Officials'!P28</f>
        <v xml:space="preserve"> </v>
      </c>
    </row>
    <row r="15" spans="1:20" s="113" customFormat="1" ht="9.6" customHeight="1" x14ac:dyDescent="0.2">
      <c r="A15" s="102">
        <v>5</v>
      </c>
      <c r="B15" s="103">
        <f>IF($D15="","",VLOOKUP($D15,'[7]Boys Si Main Draw Prep'!$A$7:$P$22,15))</f>
        <v>0</v>
      </c>
      <c r="C15" s="103">
        <f>IF($D15="","",VLOOKUP($D15,'[7]Boys Si Main Draw Prep'!$A$7:$P$22,16))</f>
        <v>0</v>
      </c>
      <c r="D15" s="104">
        <v>3</v>
      </c>
      <c r="E15" s="105" t="str">
        <f>UPPER(IF($D15="","",VLOOKUP($D15,'[7]Boys Si Main Draw Prep'!$A$7:$P$22,2)))</f>
        <v>GREGOIRE</v>
      </c>
      <c r="F15" s="105" t="str">
        <f>IF($D15="","",VLOOKUP($D15,'[7]Boys Si Main Draw Prep'!$A$7:$P$22,3))</f>
        <v>BRANDON</v>
      </c>
      <c r="G15" s="105"/>
      <c r="H15" s="105">
        <f>IF($D15="","",VLOOKUP($D15,'[7]Boys Si Main Draw Prep'!$A$7:$P$22,4))</f>
        <v>0</v>
      </c>
      <c r="I15" s="134"/>
      <c r="J15" s="107"/>
      <c r="K15" s="107"/>
      <c r="L15" s="107"/>
      <c r="M15" s="130"/>
      <c r="N15" s="107"/>
      <c r="O15" s="130"/>
      <c r="P15" s="110"/>
      <c r="Q15" s="111"/>
      <c r="R15" s="112"/>
      <c r="T15" s="121" t="str">
        <f>'[7]SetUp Officials'!P29</f>
        <v xml:space="preserve"> </v>
      </c>
    </row>
    <row r="16" spans="1:20" s="113" customFormat="1" ht="9.6" customHeight="1" thickBot="1" x14ac:dyDescent="0.25">
      <c r="A16" s="115"/>
      <c r="B16" s="116"/>
      <c r="C16" s="116"/>
      <c r="D16" s="124"/>
      <c r="E16" s="107"/>
      <c r="F16" s="107"/>
      <c r="G16" s="117"/>
      <c r="H16" s="118" t="s">
        <v>203</v>
      </c>
      <c r="I16" s="119" t="s">
        <v>204</v>
      </c>
      <c r="J16" s="120" t="str">
        <f>UPPER(IF(OR(I16="a",I16="as"),E15,IF(OR(I16="b",I16="bs"),E17,)))</f>
        <v>GREGOIRE</v>
      </c>
      <c r="K16" s="120"/>
      <c r="L16" s="107"/>
      <c r="M16" s="130"/>
      <c r="N16" s="128"/>
      <c r="O16" s="130"/>
      <c r="P16" s="110"/>
      <c r="Q16" s="111"/>
      <c r="R16" s="112"/>
      <c r="T16" s="135" t="str">
        <f>'[7]SetUp Officials'!P30</f>
        <v>None</v>
      </c>
    </row>
    <row r="17" spans="1:18" s="113" customFormat="1" ht="9.6" customHeight="1" x14ac:dyDescent="0.2">
      <c r="A17" s="115">
        <v>6</v>
      </c>
      <c r="B17" s="103">
        <f>IF($D17="","",VLOOKUP($D17,'[7]Boys Si Main Draw Prep'!$A$7:$P$22,15))</f>
        <v>0</v>
      </c>
      <c r="C17" s="103">
        <f>IF($D17="","",VLOOKUP($D17,'[7]Boys Si Main Draw Prep'!$A$7:$P$22,16))</f>
        <v>0</v>
      </c>
      <c r="D17" s="104">
        <v>16</v>
      </c>
      <c r="E17" s="103" t="str">
        <f>UPPER(IF($D17="","",VLOOKUP($D17,'[7]Boys Si Main Draw Prep'!$A$7:$P$22,2)))</f>
        <v>BYE</v>
      </c>
      <c r="F17" s="103">
        <f>IF($D17="","",VLOOKUP($D17,'[7]Boys Si Main Draw Prep'!$A$7:$P$22,3))</f>
        <v>0</v>
      </c>
      <c r="G17" s="103"/>
      <c r="H17" s="103">
        <f>IF($D17="","",VLOOKUP($D17,'[7]Boys Si Main Draw Prep'!$A$7:$P$22,4))</f>
        <v>0</v>
      </c>
      <c r="I17" s="122"/>
      <c r="J17" s="107"/>
      <c r="K17" s="123"/>
      <c r="L17" s="107"/>
      <c r="M17" s="130"/>
      <c r="N17" s="128"/>
      <c r="O17" s="130"/>
      <c r="P17" s="110"/>
      <c r="Q17" s="111"/>
      <c r="R17" s="112"/>
    </row>
    <row r="18" spans="1:18" s="113" customFormat="1" ht="9.6" customHeight="1" x14ac:dyDescent="0.2">
      <c r="A18" s="115"/>
      <c r="B18" s="116"/>
      <c r="C18" s="116"/>
      <c r="D18" s="124"/>
      <c r="E18" s="107"/>
      <c r="F18" s="107"/>
      <c r="G18" s="117"/>
      <c r="H18" s="107"/>
      <c r="I18" s="125"/>
      <c r="J18" s="118" t="s">
        <v>203</v>
      </c>
      <c r="K18" s="126"/>
      <c r="L18" s="120" t="str">
        <f>UPPER(IF(OR(K18="a",K18="as"),J16,IF(OR(K18="b",K18="bs"),J20,)))</f>
        <v/>
      </c>
      <c r="M18" s="136"/>
      <c r="N18" s="128"/>
      <c r="O18" s="130"/>
      <c r="P18" s="110"/>
      <c r="Q18" s="111"/>
      <c r="R18" s="112"/>
    </row>
    <row r="19" spans="1:18" s="113" customFormat="1" ht="9.6" customHeight="1" x14ac:dyDescent="0.2">
      <c r="A19" s="115">
        <v>7</v>
      </c>
      <c r="B19" s="103">
        <f>IF($D19="","",VLOOKUP($D19,'[7]Boys Si Main Draw Prep'!$A$7:$P$22,15))</f>
        <v>0</v>
      </c>
      <c r="C19" s="103">
        <f>IF($D19="","",VLOOKUP($D19,'[7]Boys Si Main Draw Prep'!$A$7:$P$22,16))</f>
        <v>0</v>
      </c>
      <c r="D19" s="104">
        <v>8</v>
      </c>
      <c r="E19" s="103" t="str">
        <f>UPPER(IF($D19="","",VLOOKUP($D19,'[7]Boys Si Main Draw Prep'!$A$7:$P$22,2)))</f>
        <v>HACKSHAW</v>
      </c>
      <c r="F19" s="103" t="str">
        <f>IF($D19="","",VLOOKUP($D19,'[7]Boys Si Main Draw Prep'!$A$7:$P$22,3))</f>
        <v>ROSS</v>
      </c>
      <c r="G19" s="103"/>
      <c r="H19" s="103">
        <f>IF($D19="","",VLOOKUP($D19,'[7]Boys Si Main Draw Prep'!$A$7:$P$22,4))</f>
        <v>0</v>
      </c>
      <c r="I19" s="106"/>
      <c r="J19" s="107"/>
      <c r="K19" s="129"/>
      <c r="L19" s="107"/>
      <c r="M19" s="128"/>
      <c r="N19" s="128"/>
      <c r="O19" s="130"/>
      <c r="P19" s="110"/>
      <c r="Q19" s="111"/>
      <c r="R19" s="112"/>
    </row>
    <row r="20" spans="1:18" s="113" customFormat="1" ht="9.6" customHeight="1" x14ac:dyDescent="0.2">
      <c r="A20" s="115"/>
      <c r="B20" s="116"/>
      <c r="C20" s="116"/>
      <c r="D20" s="116"/>
      <c r="E20" s="107"/>
      <c r="F20" s="107"/>
      <c r="G20" s="117"/>
      <c r="H20" s="118" t="s">
        <v>203</v>
      </c>
      <c r="I20" s="119" t="s">
        <v>204</v>
      </c>
      <c r="J20" s="120" t="str">
        <f>UPPER(IF(OR(I20="a",I20="as"),E19,IF(OR(I20="b",I20="bs"),E21,)))</f>
        <v>HACKSHAW</v>
      </c>
      <c r="K20" s="131"/>
      <c r="L20" s="107"/>
      <c r="M20" s="128"/>
      <c r="N20" s="128"/>
      <c r="O20" s="130"/>
      <c r="P20" s="110"/>
      <c r="Q20" s="111"/>
      <c r="R20" s="112"/>
    </row>
    <row r="21" spans="1:18" s="113" customFormat="1" ht="9.6" customHeight="1" x14ac:dyDescent="0.2">
      <c r="A21" s="115">
        <v>8</v>
      </c>
      <c r="B21" s="103">
        <f>IF($D21="","",VLOOKUP($D21,'[7]Boys Si Main Draw Prep'!$A$7:$P$22,15))</f>
        <v>0</v>
      </c>
      <c r="C21" s="103">
        <f>IF($D21="","",VLOOKUP($D21,'[7]Boys Si Main Draw Prep'!$A$7:$P$22,16))</f>
        <v>0</v>
      </c>
      <c r="D21" s="104">
        <v>16</v>
      </c>
      <c r="E21" s="103" t="str">
        <f>UPPER(IF($D21="","",VLOOKUP($D21,'[7]Boys Si Main Draw Prep'!$A$7:$P$22,2)))</f>
        <v>BYE</v>
      </c>
      <c r="F21" s="103">
        <f>IF($D21="","",VLOOKUP($D21,'[7]Boys Si Main Draw Prep'!$A$7:$P$22,3))</f>
        <v>0</v>
      </c>
      <c r="G21" s="103"/>
      <c r="H21" s="103">
        <f>IF($D21="","",VLOOKUP($D21,'[7]Boys Si Main Draw Prep'!$A$7:$P$22,4))</f>
        <v>0</v>
      </c>
      <c r="I21" s="132"/>
      <c r="J21" s="107"/>
      <c r="K21" s="107"/>
      <c r="L21" s="107"/>
      <c r="M21" s="128"/>
      <c r="N21" s="128"/>
      <c r="O21" s="130"/>
      <c r="P21" s="110"/>
      <c r="Q21" s="111"/>
      <c r="R21" s="112"/>
    </row>
    <row r="22" spans="1:18" s="113" customFormat="1" ht="9.6" customHeight="1" x14ac:dyDescent="0.2">
      <c r="A22" s="115"/>
      <c r="B22" s="116"/>
      <c r="C22" s="116"/>
      <c r="D22" s="116"/>
      <c r="E22" s="133"/>
      <c r="F22" s="133"/>
      <c r="G22" s="137"/>
      <c r="H22" s="133"/>
      <c r="I22" s="125"/>
      <c r="J22" s="107"/>
      <c r="K22" s="107"/>
      <c r="L22" s="107"/>
      <c r="M22" s="128"/>
      <c r="N22" s="118" t="s">
        <v>203</v>
      </c>
      <c r="O22" s="126"/>
      <c r="P22" s="120" t="str">
        <f>UPPER(IF(OR(O22="a",O22="as"),N14,IF(OR(O22="b",O22="bs"),N30,)))</f>
        <v/>
      </c>
      <c r="Q22" s="127"/>
      <c r="R22" s="112"/>
    </row>
    <row r="23" spans="1:18" s="113" customFormat="1" ht="9.6" customHeight="1" x14ac:dyDescent="0.2">
      <c r="A23" s="115">
        <v>9</v>
      </c>
      <c r="B23" s="103">
        <f>IF($D23="","",VLOOKUP($D23,'[7]Boys Si Main Draw Prep'!$A$7:$P$22,15))</f>
        <v>0</v>
      </c>
      <c r="C23" s="103">
        <f>IF($D23="","",VLOOKUP($D23,'[7]Boys Si Main Draw Prep'!$A$7:$P$22,16))</f>
        <v>0</v>
      </c>
      <c r="D23" s="104">
        <v>5</v>
      </c>
      <c r="E23" s="103" t="str">
        <f>UPPER(IF($D23="","",VLOOKUP($D23,'[7]Boys Si Main Draw Prep'!$A$7:$P$22,2)))</f>
        <v>ALEONG</v>
      </c>
      <c r="F23" s="103" t="str">
        <f>IF($D23="","",VLOOKUP($D23,'[7]Boys Si Main Draw Prep'!$A$7:$P$22,3))</f>
        <v>JOSEPH</v>
      </c>
      <c r="G23" s="103"/>
      <c r="H23" s="103">
        <f>IF($D23="","",VLOOKUP($D23,'[7]Boys Si Main Draw Prep'!$A$7:$P$22,4))</f>
        <v>0</v>
      </c>
      <c r="I23" s="106"/>
      <c r="J23" s="107"/>
      <c r="K23" s="107"/>
      <c r="L23" s="107"/>
      <c r="M23" s="128"/>
      <c r="N23" s="107"/>
      <c r="O23" s="130"/>
      <c r="P23" s="107"/>
      <c r="Q23" s="128"/>
      <c r="R23" s="112"/>
    </row>
    <row r="24" spans="1:18" s="113" customFormat="1" ht="9.6" customHeight="1" x14ac:dyDescent="0.2">
      <c r="A24" s="115"/>
      <c r="B24" s="116"/>
      <c r="C24" s="116"/>
      <c r="D24" s="116"/>
      <c r="E24" s="107"/>
      <c r="F24" s="107"/>
      <c r="G24" s="117"/>
      <c r="H24" s="118" t="s">
        <v>203</v>
      </c>
      <c r="I24" s="119" t="s">
        <v>205</v>
      </c>
      <c r="J24" s="120" t="str">
        <f>UPPER(IF(OR(I24="a",I24="as"),E23,IF(OR(I24="b",I24="bs"),E25,)))</f>
        <v>GREIG</v>
      </c>
      <c r="K24" s="120"/>
      <c r="L24" s="107"/>
      <c r="M24" s="128"/>
      <c r="N24" s="128"/>
      <c r="O24" s="130"/>
      <c r="P24" s="110"/>
      <c r="Q24" s="111"/>
      <c r="R24" s="112"/>
    </row>
    <row r="25" spans="1:18" s="113" customFormat="1" ht="9.6" customHeight="1" x14ac:dyDescent="0.2">
      <c r="A25" s="115">
        <v>10</v>
      </c>
      <c r="B25" s="103">
        <f>IF($D25="","",VLOOKUP($D25,'[7]Boys Si Main Draw Prep'!$A$7:$P$22,15))</f>
        <v>0</v>
      </c>
      <c r="C25" s="103">
        <f>IF($D25="","",VLOOKUP($D25,'[7]Boys Si Main Draw Prep'!$A$7:$P$22,16))</f>
        <v>0</v>
      </c>
      <c r="D25" s="104">
        <v>7</v>
      </c>
      <c r="E25" s="103" t="str">
        <f>UPPER(IF($D25="","",VLOOKUP($D25,'[7]Boys Si Main Draw Prep'!$A$7:$P$22,2)))</f>
        <v>GREIG</v>
      </c>
      <c r="F25" s="103" t="str">
        <f>IF($D25="","",VLOOKUP($D25,'[7]Boys Si Main Draw Prep'!$A$7:$P$22,3))</f>
        <v>JUALON</v>
      </c>
      <c r="G25" s="103"/>
      <c r="H25" s="103">
        <f>IF($D25="","",VLOOKUP($D25,'[7]Boys Si Main Draw Prep'!$A$7:$P$22,4))</f>
        <v>0</v>
      </c>
      <c r="I25" s="122"/>
      <c r="J25" s="107" t="s">
        <v>345</v>
      </c>
      <c r="K25" s="123"/>
      <c r="L25" s="107"/>
      <c r="M25" s="128"/>
      <c r="N25" s="128"/>
      <c r="O25" s="130"/>
      <c r="P25" s="110"/>
      <c r="Q25" s="111"/>
      <c r="R25" s="112"/>
    </row>
    <row r="26" spans="1:18" s="113" customFormat="1" ht="9.6" customHeight="1" x14ac:dyDescent="0.2">
      <c r="A26" s="115"/>
      <c r="B26" s="116"/>
      <c r="C26" s="116"/>
      <c r="D26" s="124"/>
      <c r="E26" s="107"/>
      <c r="F26" s="107"/>
      <c r="G26" s="117"/>
      <c r="H26" s="107"/>
      <c r="I26" s="125"/>
      <c r="J26" s="118" t="s">
        <v>203</v>
      </c>
      <c r="K26" s="126"/>
      <c r="L26" s="120" t="str">
        <f>UPPER(IF(OR(K26="a",K26="as"),J24,IF(OR(K26="b",K26="bs"),J28,)))</f>
        <v/>
      </c>
      <c r="M26" s="127"/>
      <c r="N26" s="128"/>
      <c r="O26" s="130"/>
      <c r="P26" s="110"/>
      <c r="Q26" s="111"/>
      <c r="R26" s="112"/>
    </row>
    <row r="27" spans="1:18" s="113" customFormat="1" ht="9.6" customHeight="1" x14ac:dyDescent="0.2">
      <c r="A27" s="115">
        <v>11</v>
      </c>
      <c r="B27" s="103">
        <f>IF($D27="","",VLOOKUP($D27,'[7]Boys Si Main Draw Prep'!$A$7:$P$22,15))</f>
        <v>0</v>
      </c>
      <c r="C27" s="103">
        <f>IF($D27="","",VLOOKUP($D27,'[7]Boys Si Main Draw Prep'!$A$7:$P$22,16))</f>
        <v>0</v>
      </c>
      <c r="D27" s="104">
        <v>16</v>
      </c>
      <c r="E27" s="103" t="str">
        <f>UPPER(IF($D27="","",VLOOKUP($D27,'[7]Boys Si Main Draw Prep'!$A$7:$P$22,2)))</f>
        <v>BYE</v>
      </c>
      <c r="F27" s="103">
        <f>IF($D27="","",VLOOKUP($D27,'[7]Boys Si Main Draw Prep'!$A$7:$P$22,3))</f>
        <v>0</v>
      </c>
      <c r="G27" s="103"/>
      <c r="H27" s="103">
        <f>IF($D27="","",VLOOKUP($D27,'[7]Boys Si Main Draw Prep'!$A$7:$P$22,4))</f>
        <v>0</v>
      </c>
      <c r="I27" s="106"/>
      <c r="J27" s="107"/>
      <c r="K27" s="129"/>
      <c r="L27" s="107"/>
      <c r="M27" s="130"/>
      <c r="N27" s="128"/>
      <c r="O27" s="130"/>
      <c r="P27" s="110"/>
      <c r="Q27" s="111"/>
      <c r="R27" s="112"/>
    </row>
    <row r="28" spans="1:18" s="113" customFormat="1" ht="9.6" customHeight="1" x14ac:dyDescent="0.2">
      <c r="A28" s="102"/>
      <c r="B28" s="116"/>
      <c r="C28" s="116"/>
      <c r="D28" s="124"/>
      <c r="E28" s="107"/>
      <c r="F28" s="107"/>
      <c r="G28" s="117"/>
      <c r="H28" s="118" t="s">
        <v>203</v>
      </c>
      <c r="I28" s="119" t="s">
        <v>205</v>
      </c>
      <c r="J28" s="120" t="str">
        <f>UPPER(IF(OR(I28="a",I28="as"),E27,IF(OR(I28="b",I28="bs"),E29,)))</f>
        <v>TRIM</v>
      </c>
      <c r="K28" s="131"/>
      <c r="L28" s="107"/>
      <c r="M28" s="130"/>
      <c r="N28" s="128"/>
      <c r="O28" s="130"/>
      <c r="P28" s="110"/>
      <c r="Q28" s="111"/>
      <c r="R28" s="112"/>
    </row>
    <row r="29" spans="1:18" s="113" customFormat="1" ht="9.6" customHeight="1" x14ac:dyDescent="0.2">
      <c r="A29" s="102">
        <v>12</v>
      </c>
      <c r="B29" s="103">
        <f>IF($D29="","",VLOOKUP($D29,'[7]Boys Si Main Draw Prep'!$A$7:$P$22,15))</f>
        <v>0</v>
      </c>
      <c r="C29" s="103">
        <f>IF($D29="","",VLOOKUP($D29,'[7]Boys Si Main Draw Prep'!$A$7:$P$22,16))</f>
        <v>0</v>
      </c>
      <c r="D29" s="104">
        <v>4</v>
      </c>
      <c r="E29" s="105" t="str">
        <f>UPPER(IF($D29="","",VLOOKUP($D29,'[7]Boys Si Main Draw Prep'!$A$7:$P$22,2)))</f>
        <v>TRIM</v>
      </c>
      <c r="F29" s="105" t="str">
        <f>IF($D29="","",VLOOKUP($D29,'[7]Boys Si Main Draw Prep'!$A$7:$P$22,3))</f>
        <v>KYREL</v>
      </c>
      <c r="G29" s="105"/>
      <c r="H29" s="105">
        <f>IF($D29="","",VLOOKUP($D29,'[7]Boys Si Main Draw Prep'!$A$7:$P$22,4))</f>
        <v>0</v>
      </c>
      <c r="I29" s="132"/>
      <c r="J29" s="107"/>
      <c r="K29" s="107"/>
      <c r="L29" s="107"/>
      <c r="M29" s="130"/>
      <c r="N29" s="128"/>
      <c r="O29" s="130"/>
      <c r="P29" s="110"/>
      <c r="Q29" s="111"/>
      <c r="R29" s="112"/>
    </row>
    <row r="30" spans="1:18" s="113" customFormat="1" ht="9.6" customHeight="1" x14ac:dyDescent="0.2">
      <c r="A30" s="115"/>
      <c r="B30" s="116"/>
      <c r="C30" s="116"/>
      <c r="D30" s="124"/>
      <c r="E30" s="107"/>
      <c r="F30" s="107"/>
      <c r="G30" s="117"/>
      <c r="H30" s="133"/>
      <c r="I30" s="125"/>
      <c r="J30" s="107"/>
      <c r="K30" s="107"/>
      <c r="L30" s="118" t="s">
        <v>203</v>
      </c>
      <c r="M30" s="126"/>
      <c r="N30" s="120" t="str">
        <f>UPPER(IF(OR(M30="a",M30="as"),L26,IF(OR(M30="b",M30="bs"),L34,)))</f>
        <v/>
      </c>
      <c r="O30" s="136"/>
      <c r="P30" s="110"/>
      <c r="Q30" s="111"/>
      <c r="R30" s="112"/>
    </row>
    <row r="31" spans="1:18" s="113" customFormat="1" ht="9.6" customHeight="1" x14ac:dyDescent="0.2">
      <c r="A31" s="115">
        <v>13</v>
      </c>
      <c r="B31" s="103">
        <f>IF($D31="","",VLOOKUP($D31,'[7]Boys Si Main Draw Prep'!$A$7:$P$22,15))</f>
        <v>0</v>
      </c>
      <c r="C31" s="103">
        <f>IF($D31="","",VLOOKUP($D31,'[7]Boys Si Main Draw Prep'!$A$7:$P$22,16))</f>
        <v>0</v>
      </c>
      <c r="D31" s="104">
        <v>10</v>
      </c>
      <c r="E31" s="103" t="str">
        <f>UPPER(IF($D31="","",VLOOKUP($D31,'[7]Boys Si Main Draw Prep'!$A$7:$P$22,2)))</f>
        <v>PATRICK</v>
      </c>
      <c r="F31" s="103" t="str">
        <f>IF($D31="","",VLOOKUP($D31,'[7]Boys Si Main Draw Prep'!$A$7:$P$22,3))</f>
        <v>NKRUMAH</v>
      </c>
      <c r="G31" s="103"/>
      <c r="H31" s="103">
        <f>IF($D31="","",VLOOKUP($D31,'[7]Boys Si Main Draw Prep'!$A$7:$P$22,4))</f>
        <v>0</v>
      </c>
      <c r="I31" s="134"/>
      <c r="J31" s="107"/>
      <c r="K31" s="107"/>
      <c r="L31" s="107"/>
      <c r="M31" s="130"/>
      <c r="N31" s="107"/>
      <c r="O31" s="128"/>
      <c r="P31" s="110"/>
      <c r="Q31" s="111"/>
      <c r="R31" s="112"/>
    </row>
    <row r="32" spans="1:18" s="113" customFormat="1" ht="9.6" customHeight="1" x14ac:dyDescent="0.2">
      <c r="A32" s="115"/>
      <c r="B32" s="116"/>
      <c r="C32" s="116"/>
      <c r="D32" s="124"/>
      <c r="E32" s="107"/>
      <c r="F32" s="107"/>
      <c r="G32" s="117"/>
      <c r="H32" s="118" t="s">
        <v>203</v>
      </c>
      <c r="I32" s="119" t="s">
        <v>306</v>
      </c>
      <c r="J32" s="120" t="str">
        <f>UPPER(IF(OR(I32="a",I32="as"),E31,IF(OR(I32="b",I32="bs"),E33,)))</f>
        <v>PATRICK</v>
      </c>
      <c r="K32" s="120"/>
      <c r="L32" s="107"/>
      <c r="M32" s="130"/>
      <c r="N32" s="128"/>
      <c r="O32" s="128"/>
      <c r="P32" s="110"/>
      <c r="Q32" s="111"/>
      <c r="R32" s="112"/>
    </row>
    <row r="33" spans="1:18" s="113" customFormat="1" ht="9.6" customHeight="1" x14ac:dyDescent="0.2">
      <c r="A33" s="115">
        <v>14</v>
      </c>
      <c r="B33" s="103">
        <f>IF($D33="","",VLOOKUP($D33,'[7]Boys Si Main Draw Prep'!$A$7:$P$22,15))</f>
        <v>0</v>
      </c>
      <c r="C33" s="103">
        <f>IF($D33="","",VLOOKUP($D33,'[7]Boys Si Main Draw Prep'!$A$7:$P$22,16))</f>
        <v>0</v>
      </c>
      <c r="D33" s="104">
        <v>11</v>
      </c>
      <c r="E33" s="103" t="str">
        <f>UPPER(IF($D33="","",VLOOKUP($D33,'[7]Boys Si Main Draw Prep'!$A$7:$P$22,2)))</f>
        <v>ROBINSON</v>
      </c>
      <c r="F33" s="103" t="str">
        <f>IF($D33="","",VLOOKUP($D33,'[7]Boys Si Main Draw Prep'!$A$7:$P$22,3))</f>
        <v>GIANLUC</v>
      </c>
      <c r="G33" s="103"/>
      <c r="H33" s="103">
        <f>IF($D33="","",VLOOKUP($D33,'[7]Boys Si Main Draw Prep'!$A$7:$P$22,4))</f>
        <v>0</v>
      </c>
      <c r="I33" s="122"/>
      <c r="J33" s="107" t="s">
        <v>331</v>
      </c>
      <c r="K33" s="123"/>
      <c r="L33" s="107"/>
      <c r="M33" s="130"/>
      <c r="N33" s="128"/>
      <c r="O33" s="128"/>
      <c r="P33" s="110"/>
      <c r="Q33" s="111"/>
      <c r="R33" s="112"/>
    </row>
    <row r="34" spans="1:18" s="113" customFormat="1" ht="9.6" customHeight="1" x14ac:dyDescent="0.2">
      <c r="A34" s="115"/>
      <c r="B34" s="116"/>
      <c r="C34" s="116"/>
      <c r="D34" s="124"/>
      <c r="E34" s="107"/>
      <c r="F34" s="107"/>
      <c r="G34" s="117"/>
      <c r="H34" s="107"/>
      <c r="I34" s="125"/>
      <c r="J34" s="118" t="s">
        <v>203</v>
      </c>
      <c r="K34" s="126"/>
      <c r="L34" s="120" t="str">
        <f>UPPER(IF(OR(K34="a",K34="as"),J32,IF(OR(K34="b",K34="bs"),J36,)))</f>
        <v/>
      </c>
      <c r="M34" s="136"/>
      <c r="N34" s="128"/>
      <c r="O34" s="128"/>
      <c r="P34" s="110"/>
      <c r="Q34" s="111"/>
      <c r="R34" s="112"/>
    </row>
    <row r="35" spans="1:18" s="113" customFormat="1" ht="9.6" customHeight="1" x14ac:dyDescent="0.2">
      <c r="A35" s="115">
        <v>15</v>
      </c>
      <c r="B35" s="103">
        <f>IF($D35="","",VLOOKUP($D35,'[7]Boys Si Main Draw Prep'!$A$7:$P$22,15))</f>
        <v>0</v>
      </c>
      <c r="C35" s="103">
        <f>IF($D35="","",VLOOKUP($D35,'[7]Boys Si Main Draw Prep'!$A$7:$P$22,16))</f>
        <v>0</v>
      </c>
      <c r="D35" s="104">
        <v>16</v>
      </c>
      <c r="E35" s="103" t="str">
        <f>UPPER(IF($D35="","",VLOOKUP($D35,'[7]Boys Si Main Draw Prep'!$A$7:$P$22,2)))</f>
        <v>BYE</v>
      </c>
      <c r="F35" s="103">
        <f>IF($D35="","",VLOOKUP($D35,'[7]Boys Si Main Draw Prep'!$A$7:$P$22,3))</f>
        <v>0</v>
      </c>
      <c r="G35" s="103"/>
      <c r="H35" s="103">
        <f>IF($D35="","",VLOOKUP($D35,'[7]Boys Si Main Draw Prep'!$A$7:$P$22,4))</f>
        <v>0</v>
      </c>
      <c r="I35" s="106"/>
      <c r="J35" s="107"/>
      <c r="K35" s="129"/>
      <c r="L35" s="107"/>
      <c r="M35" s="128"/>
      <c r="N35" s="128"/>
      <c r="O35" s="128"/>
      <c r="P35" s="110"/>
      <c r="Q35" s="111"/>
      <c r="R35" s="112"/>
    </row>
    <row r="36" spans="1:18" s="113" customFormat="1" ht="9.6" customHeight="1" x14ac:dyDescent="0.2">
      <c r="A36" s="115"/>
      <c r="B36" s="116"/>
      <c r="C36" s="116"/>
      <c r="D36" s="116"/>
      <c r="E36" s="107"/>
      <c r="F36" s="107"/>
      <c r="G36" s="117"/>
      <c r="H36" s="118" t="s">
        <v>203</v>
      </c>
      <c r="I36" s="119" t="s">
        <v>205</v>
      </c>
      <c r="J36" s="120" t="str">
        <f>UPPER(IF(OR(I36="a",I36="as"),E35,IF(OR(I36="b",I36="bs"),E37,)))</f>
        <v>TOM</v>
      </c>
      <c r="K36" s="131"/>
      <c r="L36" s="107"/>
      <c r="M36" s="128"/>
      <c r="N36" s="128"/>
      <c r="O36" s="128"/>
      <c r="P36" s="110"/>
      <c r="Q36" s="111"/>
      <c r="R36" s="112"/>
    </row>
    <row r="37" spans="1:18" s="113" customFormat="1" ht="9.6" customHeight="1" x14ac:dyDescent="0.2">
      <c r="A37" s="102">
        <v>16</v>
      </c>
      <c r="B37" s="103">
        <f>IF($D37="","",VLOOKUP($D37,'[7]Boys Si Main Draw Prep'!$A$7:$P$22,15))</f>
        <v>0</v>
      </c>
      <c r="C37" s="103">
        <f>IF($D37="","",VLOOKUP($D37,'[7]Boys Si Main Draw Prep'!$A$7:$P$22,16))</f>
        <v>0</v>
      </c>
      <c r="D37" s="104">
        <v>2</v>
      </c>
      <c r="E37" s="105" t="str">
        <f>UPPER(IF($D37="","",VLOOKUP($D37,'[7]Boys Si Main Draw Prep'!$A$7:$P$22,2)))</f>
        <v>TOM</v>
      </c>
      <c r="F37" s="105" t="str">
        <f>IF($D37="","",VLOOKUP($D37,'[7]Boys Si Main Draw Prep'!$A$7:$P$22,3))</f>
        <v>BRANDON</v>
      </c>
      <c r="G37" s="103"/>
      <c r="H37" s="105">
        <f>IF($D37="","",VLOOKUP($D37,'[7]Boys Si Main Draw Prep'!$A$7:$P$22,4))</f>
        <v>0</v>
      </c>
      <c r="I37" s="132"/>
      <c r="J37" s="107"/>
      <c r="K37" s="107"/>
      <c r="L37" s="107"/>
      <c r="M37" s="128"/>
      <c r="N37" s="128"/>
      <c r="O37" s="128"/>
      <c r="P37" s="110"/>
      <c r="Q37" s="111"/>
      <c r="R37" s="112"/>
    </row>
    <row r="38" spans="1:18" s="113" customFormat="1" ht="9.6" customHeight="1" x14ac:dyDescent="0.2">
      <c r="A38" s="138"/>
      <c r="B38" s="116"/>
      <c r="C38" s="116"/>
      <c r="D38" s="116"/>
      <c r="E38" s="133"/>
      <c r="F38" s="133"/>
      <c r="G38" s="137"/>
      <c r="H38" s="107"/>
      <c r="I38" s="125"/>
      <c r="J38" s="107"/>
      <c r="K38" s="107"/>
      <c r="L38" s="107"/>
      <c r="M38" s="128"/>
      <c r="N38" s="128"/>
      <c r="O38" s="128"/>
      <c r="P38" s="110"/>
      <c r="Q38" s="111"/>
      <c r="R38" s="112"/>
    </row>
    <row r="39" spans="1:18" s="113" customFormat="1" ht="9.6" customHeight="1" x14ac:dyDescent="0.2">
      <c r="A39" s="139"/>
      <c r="B39" s="140"/>
      <c r="C39" s="140"/>
      <c r="D39" s="116"/>
      <c r="E39" s="140"/>
      <c r="F39" s="140"/>
      <c r="G39" s="140"/>
      <c r="H39" s="140"/>
      <c r="I39" s="116"/>
      <c r="J39" s="140"/>
      <c r="K39" s="140"/>
      <c r="L39" s="140"/>
      <c r="M39" s="141"/>
      <c r="N39" s="141"/>
      <c r="O39" s="141"/>
      <c r="P39" s="110"/>
      <c r="Q39" s="111"/>
      <c r="R39" s="112"/>
    </row>
    <row r="40" spans="1:18" s="113" customFormat="1" ht="9.6" customHeight="1" x14ac:dyDescent="0.2">
      <c r="A40" s="138"/>
      <c r="B40" s="116"/>
      <c r="C40" s="116"/>
      <c r="D40" s="116"/>
      <c r="E40" s="140"/>
      <c r="F40" s="140"/>
      <c r="H40" s="142"/>
      <c r="I40" s="116"/>
      <c r="J40" s="140"/>
      <c r="K40" s="140"/>
      <c r="L40" s="140"/>
      <c r="M40" s="141"/>
      <c r="N40" s="141"/>
      <c r="O40" s="141"/>
      <c r="P40" s="110"/>
      <c r="Q40" s="111"/>
      <c r="R40" s="112"/>
    </row>
    <row r="41" spans="1:18" s="113" customFormat="1" ht="9.6" hidden="1" customHeight="1" x14ac:dyDescent="0.2">
      <c r="A41" s="138"/>
      <c r="B41" s="140"/>
      <c r="C41" s="140"/>
      <c r="D41" s="116"/>
      <c r="E41" s="140"/>
      <c r="F41" s="140"/>
      <c r="G41" s="140"/>
      <c r="H41" s="140"/>
      <c r="I41" s="116"/>
      <c r="J41" s="140"/>
      <c r="K41" s="143"/>
      <c r="L41" s="140"/>
      <c r="M41" s="141"/>
      <c r="N41" s="141"/>
      <c r="O41" s="141"/>
      <c r="P41" s="110"/>
      <c r="Q41" s="111"/>
      <c r="R41" s="112"/>
    </row>
    <row r="42" spans="1:18" s="113" customFormat="1" ht="9.6" hidden="1" customHeight="1" x14ac:dyDescent="0.2">
      <c r="A42" s="138"/>
      <c r="B42" s="116"/>
      <c r="C42" s="116"/>
      <c r="D42" s="116"/>
      <c r="E42" s="140"/>
      <c r="F42" s="140"/>
      <c r="H42" s="140"/>
      <c r="I42" s="116"/>
      <c r="J42" s="142"/>
      <c r="K42" s="116"/>
      <c r="L42" s="140"/>
      <c r="M42" s="141"/>
      <c r="N42" s="141"/>
      <c r="O42" s="141"/>
      <c r="P42" s="110"/>
      <c r="Q42" s="111"/>
      <c r="R42" s="112"/>
    </row>
    <row r="43" spans="1:18" s="113" customFormat="1" ht="9.6" hidden="1" customHeight="1" x14ac:dyDescent="0.2">
      <c r="A43" s="138"/>
      <c r="B43" s="140"/>
      <c r="C43" s="140"/>
      <c r="D43" s="116"/>
      <c r="E43" s="140"/>
      <c r="F43" s="140"/>
      <c r="G43" s="140"/>
      <c r="H43" s="140"/>
      <c r="I43" s="116"/>
      <c r="J43" s="140"/>
      <c r="K43" s="140"/>
      <c r="L43" s="140"/>
      <c r="M43" s="141"/>
      <c r="N43" s="141"/>
      <c r="O43" s="141"/>
      <c r="P43" s="110"/>
      <c r="Q43" s="111"/>
      <c r="R43" s="144"/>
    </row>
    <row r="44" spans="1:18" s="113" customFormat="1" ht="9.6" hidden="1" customHeight="1" x14ac:dyDescent="0.2">
      <c r="A44" s="138"/>
      <c r="B44" s="116"/>
      <c r="C44" s="116"/>
      <c r="D44" s="116"/>
      <c r="E44" s="140"/>
      <c r="F44" s="140"/>
      <c r="H44" s="142"/>
      <c r="I44" s="116"/>
      <c r="J44" s="140"/>
      <c r="K44" s="140"/>
      <c r="L44" s="140"/>
      <c r="M44" s="141"/>
      <c r="N44" s="141"/>
      <c r="O44" s="141"/>
      <c r="P44" s="110"/>
      <c r="Q44" s="111"/>
      <c r="R44" s="112"/>
    </row>
    <row r="45" spans="1:18" s="113" customFormat="1" ht="9.6" hidden="1" customHeight="1" x14ac:dyDescent="0.2">
      <c r="A45" s="138"/>
      <c r="B45" s="140"/>
      <c r="C45" s="140"/>
      <c r="D45" s="116"/>
      <c r="E45" s="140"/>
      <c r="F45" s="140"/>
      <c r="G45" s="140"/>
      <c r="H45" s="140"/>
      <c r="I45" s="116"/>
      <c r="J45" s="140"/>
      <c r="K45" s="140"/>
      <c r="L45" s="140"/>
      <c r="M45" s="141"/>
      <c r="N45" s="141"/>
      <c r="O45" s="141"/>
      <c r="P45" s="110"/>
      <c r="Q45" s="111"/>
      <c r="R45" s="112"/>
    </row>
    <row r="46" spans="1:18" s="113" customFormat="1" ht="9.6" hidden="1" customHeight="1" x14ac:dyDescent="0.2">
      <c r="A46" s="138"/>
      <c r="B46" s="116"/>
      <c r="C46" s="116"/>
      <c r="D46" s="116"/>
      <c r="E46" s="140"/>
      <c r="F46" s="140"/>
      <c r="H46" s="140"/>
      <c r="I46" s="116"/>
      <c r="J46" s="140"/>
      <c r="K46" s="140"/>
      <c r="L46" s="142"/>
      <c r="M46" s="116"/>
      <c r="N46" s="140"/>
      <c r="O46" s="141"/>
      <c r="P46" s="110"/>
      <c r="Q46" s="111"/>
      <c r="R46" s="112"/>
    </row>
    <row r="47" spans="1:18" s="113" customFormat="1" ht="9.6" hidden="1" customHeight="1" x14ac:dyDescent="0.2">
      <c r="A47" s="138"/>
      <c r="B47" s="140"/>
      <c r="C47" s="140"/>
      <c r="D47" s="116"/>
      <c r="E47" s="140"/>
      <c r="F47" s="140"/>
      <c r="G47" s="140"/>
      <c r="H47" s="140"/>
      <c r="I47" s="116"/>
      <c r="J47" s="140"/>
      <c r="K47" s="140"/>
      <c r="L47" s="140"/>
      <c r="M47" s="141"/>
      <c r="N47" s="140"/>
      <c r="O47" s="141"/>
      <c r="P47" s="110"/>
      <c r="Q47" s="111"/>
      <c r="R47" s="112"/>
    </row>
    <row r="48" spans="1:18" s="113" customFormat="1" ht="9.6" hidden="1" customHeight="1" x14ac:dyDescent="0.2">
      <c r="A48" s="138"/>
      <c r="B48" s="116"/>
      <c r="C48" s="116"/>
      <c r="D48" s="116"/>
      <c r="E48" s="140"/>
      <c r="F48" s="140"/>
      <c r="H48" s="142"/>
      <c r="I48" s="116"/>
      <c r="J48" s="140"/>
      <c r="K48" s="140"/>
      <c r="L48" s="140"/>
      <c r="M48" s="141"/>
      <c r="N48" s="141"/>
      <c r="O48" s="141"/>
      <c r="P48" s="110"/>
      <c r="Q48" s="111"/>
      <c r="R48" s="112"/>
    </row>
    <row r="49" spans="1:18" s="113" customFormat="1" ht="9.6" hidden="1" customHeight="1" x14ac:dyDescent="0.2">
      <c r="A49" s="138"/>
      <c r="B49" s="140"/>
      <c r="C49" s="140"/>
      <c r="D49" s="116"/>
      <c r="E49" s="140"/>
      <c r="F49" s="140"/>
      <c r="G49" s="140"/>
      <c r="H49" s="140"/>
      <c r="I49" s="116"/>
      <c r="J49" s="140"/>
      <c r="K49" s="143"/>
      <c r="L49" s="140"/>
      <c r="M49" s="141"/>
      <c r="N49" s="141"/>
      <c r="O49" s="141"/>
      <c r="P49" s="110"/>
      <c r="Q49" s="111"/>
      <c r="R49" s="112"/>
    </row>
    <row r="50" spans="1:18" s="113" customFormat="1" ht="9.6" hidden="1" customHeight="1" x14ac:dyDescent="0.2">
      <c r="A50" s="138"/>
      <c r="B50" s="116"/>
      <c r="C50" s="116"/>
      <c r="D50" s="116"/>
      <c r="E50" s="140"/>
      <c r="F50" s="140"/>
      <c r="H50" s="140"/>
      <c r="I50" s="116"/>
      <c r="J50" s="142"/>
      <c r="K50" s="116"/>
      <c r="L50" s="140"/>
      <c r="M50" s="141"/>
      <c r="N50" s="141"/>
      <c r="O50" s="141"/>
      <c r="P50" s="110"/>
      <c r="Q50" s="111"/>
      <c r="R50" s="112"/>
    </row>
    <row r="51" spans="1:18" s="113" customFormat="1" ht="9.6" hidden="1" customHeight="1" x14ac:dyDescent="0.2">
      <c r="A51" s="138"/>
      <c r="B51" s="140"/>
      <c r="C51" s="140"/>
      <c r="D51" s="116"/>
      <c r="E51" s="140"/>
      <c r="F51" s="140"/>
      <c r="G51" s="140"/>
      <c r="H51" s="140"/>
      <c r="I51" s="116"/>
      <c r="J51" s="140"/>
      <c r="K51" s="140"/>
      <c r="L51" s="140"/>
      <c r="M51" s="141"/>
      <c r="N51" s="141"/>
      <c r="O51" s="141"/>
      <c r="P51" s="110"/>
      <c r="Q51" s="111"/>
      <c r="R51" s="112"/>
    </row>
    <row r="52" spans="1:18" s="113" customFormat="1" ht="9.6" hidden="1" customHeight="1" x14ac:dyDescent="0.2">
      <c r="A52" s="138"/>
      <c r="B52" s="116"/>
      <c r="C52" s="116"/>
      <c r="D52" s="116"/>
      <c r="E52" s="140"/>
      <c r="F52" s="140"/>
      <c r="H52" s="142"/>
      <c r="I52" s="116"/>
      <c r="J52" s="140"/>
      <c r="K52" s="140"/>
      <c r="L52" s="140"/>
      <c r="M52" s="141"/>
      <c r="N52" s="141"/>
      <c r="O52" s="141"/>
      <c r="P52" s="110"/>
      <c r="Q52" s="111"/>
      <c r="R52" s="112"/>
    </row>
    <row r="53" spans="1:18" s="113" customFormat="1" ht="9.6" hidden="1" customHeight="1" x14ac:dyDescent="0.2">
      <c r="A53" s="139"/>
      <c r="B53" s="140"/>
      <c r="C53" s="140"/>
      <c r="D53" s="116"/>
      <c r="E53" s="140"/>
      <c r="F53" s="140"/>
      <c r="G53" s="140"/>
      <c r="H53" s="140"/>
      <c r="I53" s="116"/>
      <c r="J53" s="140"/>
      <c r="K53" s="140"/>
      <c r="L53" s="140"/>
      <c r="M53" s="140"/>
      <c r="N53" s="108"/>
      <c r="O53" s="108"/>
      <c r="P53" s="110"/>
      <c r="Q53" s="111"/>
      <c r="R53" s="112"/>
    </row>
    <row r="54" spans="1:18" s="113" customFormat="1" ht="9.6" hidden="1" customHeight="1" x14ac:dyDescent="0.2">
      <c r="A54" s="138"/>
      <c r="B54" s="116"/>
      <c r="C54" s="116"/>
      <c r="D54" s="116"/>
      <c r="E54" s="133"/>
      <c r="F54" s="133"/>
      <c r="G54" s="137"/>
      <c r="H54" s="107"/>
      <c r="I54" s="125"/>
      <c r="J54" s="107"/>
      <c r="K54" s="107"/>
      <c r="L54" s="107"/>
      <c r="M54" s="128"/>
      <c r="N54" s="128"/>
      <c r="O54" s="128"/>
      <c r="P54" s="110"/>
      <c r="Q54" s="111"/>
      <c r="R54" s="112"/>
    </row>
    <row r="55" spans="1:18" s="113" customFormat="1" ht="9.6" hidden="1" customHeight="1" x14ac:dyDescent="0.2">
      <c r="A55" s="139"/>
      <c r="B55" s="140"/>
      <c r="C55" s="140"/>
      <c r="D55" s="116"/>
      <c r="E55" s="140"/>
      <c r="F55" s="140"/>
      <c r="G55" s="140"/>
      <c r="H55" s="140"/>
      <c r="I55" s="116"/>
      <c r="J55" s="140"/>
      <c r="K55" s="140"/>
      <c r="L55" s="140"/>
      <c r="M55" s="141"/>
      <c r="N55" s="141"/>
      <c r="O55" s="141"/>
      <c r="P55" s="110"/>
      <c r="Q55" s="111"/>
      <c r="R55" s="112"/>
    </row>
    <row r="56" spans="1:18" s="113" customFormat="1" ht="9.6" hidden="1" customHeight="1" x14ac:dyDescent="0.2">
      <c r="A56" s="138"/>
      <c r="B56" s="116"/>
      <c r="C56" s="116"/>
      <c r="D56" s="116"/>
      <c r="E56" s="140"/>
      <c r="F56" s="140"/>
      <c r="H56" s="142"/>
      <c r="I56" s="116"/>
      <c r="J56" s="140"/>
      <c r="K56" s="140"/>
      <c r="L56" s="140"/>
      <c r="M56" s="141"/>
      <c r="N56" s="141"/>
      <c r="O56" s="141"/>
      <c r="P56" s="110"/>
      <c r="Q56" s="111"/>
      <c r="R56" s="112"/>
    </row>
    <row r="57" spans="1:18" s="113" customFormat="1" ht="9.6" hidden="1" customHeight="1" x14ac:dyDescent="0.2">
      <c r="A57" s="138"/>
      <c r="B57" s="140"/>
      <c r="C57" s="140"/>
      <c r="D57" s="116"/>
      <c r="E57" s="140"/>
      <c r="F57" s="140"/>
      <c r="G57" s="140"/>
      <c r="H57" s="140"/>
      <c r="I57" s="116"/>
      <c r="J57" s="140"/>
      <c r="K57" s="143"/>
      <c r="L57" s="140"/>
      <c r="M57" s="141"/>
      <c r="N57" s="141"/>
      <c r="O57" s="141"/>
      <c r="P57" s="110"/>
      <c r="Q57" s="111"/>
      <c r="R57" s="112"/>
    </row>
    <row r="58" spans="1:18" s="113" customFormat="1" ht="9.6" hidden="1" customHeight="1" x14ac:dyDescent="0.2">
      <c r="A58" s="138"/>
      <c r="B58" s="116"/>
      <c r="C58" s="116"/>
      <c r="D58" s="116"/>
      <c r="E58" s="140"/>
      <c r="F58" s="140"/>
      <c r="H58" s="140"/>
      <c r="I58" s="116"/>
      <c r="J58" s="142"/>
      <c r="K58" s="116"/>
      <c r="L58" s="140"/>
      <c r="M58" s="141"/>
      <c r="N58" s="141"/>
      <c r="O58" s="141"/>
      <c r="P58" s="110"/>
      <c r="Q58" s="111"/>
      <c r="R58" s="112"/>
    </row>
    <row r="59" spans="1:18" s="113" customFormat="1" ht="9.6" hidden="1" customHeight="1" x14ac:dyDescent="0.2">
      <c r="A59" s="138"/>
      <c r="B59" s="140"/>
      <c r="C59" s="140"/>
      <c r="D59" s="116"/>
      <c r="E59" s="140"/>
      <c r="F59" s="140"/>
      <c r="G59" s="140"/>
      <c r="H59" s="140"/>
      <c r="I59" s="116"/>
      <c r="J59" s="140"/>
      <c r="K59" s="140"/>
      <c r="L59" s="140"/>
      <c r="M59" s="141"/>
      <c r="N59" s="141"/>
      <c r="O59" s="141"/>
      <c r="P59" s="110"/>
      <c r="Q59" s="111"/>
      <c r="R59" s="144"/>
    </row>
    <row r="60" spans="1:18" s="113" customFormat="1" ht="9.6" hidden="1" customHeight="1" x14ac:dyDescent="0.2">
      <c r="A60" s="138"/>
      <c r="B60" s="116"/>
      <c r="C60" s="116"/>
      <c r="D60" s="116"/>
      <c r="E60" s="140"/>
      <c r="F60" s="140"/>
      <c r="H60" s="142"/>
      <c r="I60" s="116"/>
      <c r="J60" s="140"/>
      <c r="K60" s="140"/>
      <c r="L60" s="140"/>
      <c r="M60" s="141"/>
      <c r="N60" s="141"/>
      <c r="O60" s="141"/>
      <c r="P60" s="110"/>
      <c r="Q60" s="111"/>
      <c r="R60" s="112"/>
    </row>
    <row r="61" spans="1:18" s="113" customFormat="1" ht="9.6" hidden="1" customHeight="1" x14ac:dyDescent="0.2">
      <c r="A61" s="138"/>
      <c r="B61" s="140"/>
      <c r="C61" s="140"/>
      <c r="D61" s="116"/>
      <c r="E61" s="140"/>
      <c r="F61" s="140"/>
      <c r="G61" s="140"/>
      <c r="H61" s="140"/>
      <c r="I61" s="116"/>
      <c r="J61" s="140"/>
      <c r="K61" s="140"/>
      <c r="L61" s="140"/>
      <c r="M61" s="141"/>
      <c r="N61" s="141"/>
      <c r="O61" s="141"/>
      <c r="P61" s="110"/>
      <c r="Q61" s="111"/>
      <c r="R61" s="112"/>
    </row>
    <row r="62" spans="1:18" s="113" customFormat="1" ht="9.6" hidden="1" customHeight="1" x14ac:dyDescent="0.2">
      <c r="A62" s="138"/>
      <c r="B62" s="116"/>
      <c r="C62" s="116"/>
      <c r="D62" s="116"/>
      <c r="E62" s="140"/>
      <c r="F62" s="140"/>
      <c r="H62" s="140"/>
      <c r="I62" s="116"/>
      <c r="J62" s="140"/>
      <c r="K62" s="140"/>
      <c r="L62" s="142"/>
      <c r="M62" s="116"/>
      <c r="N62" s="140"/>
      <c r="O62" s="141"/>
      <c r="P62" s="110"/>
      <c r="Q62" s="111"/>
      <c r="R62" s="112"/>
    </row>
    <row r="63" spans="1:18" s="113" customFormat="1" ht="9.6" hidden="1" customHeight="1" x14ac:dyDescent="0.2">
      <c r="A63" s="138"/>
      <c r="B63" s="140"/>
      <c r="C63" s="140"/>
      <c r="D63" s="116"/>
      <c r="E63" s="140"/>
      <c r="F63" s="140"/>
      <c r="G63" s="140"/>
      <c r="H63" s="140"/>
      <c r="I63" s="116"/>
      <c r="J63" s="140"/>
      <c r="K63" s="140"/>
      <c r="L63" s="140"/>
      <c r="M63" s="141"/>
      <c r="N63" s="140"/>
      <c r="O63" s="141"/>
      <c r="P63" s="110"/>
      <c r="Q63" s="111"/>
      <c r="R63" s="112"/>
    </row>
    <row r="64" spans="1:18" s="113" customFormat="1" ht="9.6" hidden="1" customHeight="1" x14ac:dyDescent="0.2">
      <c r="A64" s="138"/>
      <c r="B64" s="116"/>
      <c r="C64" s="116"/>
      <c r="D64" s="116"/>
      <c r="E64" s="140"/>
      <c r="F64" s="140"/>
      <c r="H64" s="142"/>
      <c r="I64" s="116"/>
      <c r="J64" s="140"/>
      <c r="K64" s="140"/>
      <c r="L64" s="140"/>
      <c r="M64" s="141"/>
      <c r="N64" s="141"/>
      <c r="O64" s="141"/>
      <c r="P64" s="110"/>
      <c r="Q64" s="111"/>
      <c r="R64" s="112"/>
    </row>
    <row r="65" spans="1:18" s="113" customFormat="1" ht="9.6" hidden="1" customHeight="1" x14ac:dyDescent="0.2">
      <c r="A65" s="138"/>
      <c r="B65" s="140"/>
      <c r="C65" s="140"/>
      <c r="D65" s="116"/>
      <c r="E65" s="140"/>
      <c r="F65" s="140"/>
      <c r="G65" s="140"/>
      <c r="H65" s="140"/>
      <c r="I65" s="116"/>
      <c r="J65" s="140"/>
      <c r="K65" s="143"/>
      <c r="L65" s="140"/>
      <c r="M65" s="141"/>
      <c r="N65" s="141"/>
      <c r="O65" s="141"/>
      <c r="P65" s="110"/>
      <c r="Q65" s="111"/>
      <c r="R65" s="112"/>
    </row>
    <row r="66" spans="1:18" s="113" customFormat="1" ht="9.6" hidden="1" customHeight="1" x14ac:dyDescent="0.2">
      <c r="A66" s="138"/>
      <c r="B66" s="116"/>
      <c r="C66" s="116"/>
      <c r="D66" s="116"/>
      <c r="E66" s="140"/>
      <c r="F66" s="140"/>
      <c r="H66" s="140"/>
      <c r="I66" s="116"/>
      <c r="J66" s="142"/>
      <c r="K66" s="116"/>
      <c r="L66" s="140"/>
      <c r="M66" s="141"/>
      <c r="N66" s="141"/>
      <c r="O66" s="141"/>
      <c r="P66" s="110"/>
      <c r="Q66" s="111"/>
      <c r="R66" s="112"/>
    </row>
    <row r="67" spans="1:18" s="113" customFormat="1" ht="9.6" hidden="1" customHeight="1" x14ac:dyDescent="0.2">
      <c r="A67" s="138"/>
      <c r="B67" s="140"/>
      <c r="C67" s="140"/>
      <c r="D67" s="116"/>
      <c r="E67" s="140"/>
      <c r="F67" s="140"/>
      <c r="G67" s="140"/>
      <c r="H67" s="140"/>
      <c r="I67" s="116"/>
      <c r="J67" s="140"/>
      <c r="K67" s="140"/>
      <c r="L67" s="140"/>
      <c r="M67" s="141"/>
      <c r="N67" s="141"/>
      <c r="O67" s="141"/>
      <c r="P67" s="110"/>
      <c r="Q67" s="111"/>
      <c r="R67" s="112"/>
    </row>
    <row r="68" spans="1:18" s="113" customFormat="1" ht="9.6" hidden="1" customHeight="1" x14ac:dyDescent="0.2">
      <c r="A68" s="138"/>
      <c r="B68" s="116"/>
      <c r="C68" s="116"/>
      <c r="D68" s="116"/>
      <c r="E68" s="140"/>
      <c r="F68" s="140"/>
      <c r="H68" s="142"/>
      <c r="I68" s="116"/>
      <c r="J68" s="140"/>
      <c r="K68" s="140"/>
      <c r="L68" s="140"/>
      <c r="M68" s="141"/>
      <c r="N68" s="141"/>
      <c r="O68" s="141"/>
      <c r="P68" s="110"/>
      <c r="Q68" s="111"/>
      <c r="R68" s="112"/>
    </row>
    <row r="69" spans="1:18" s="113" customFormat="1" ht="9.6" customHeight="1" x14ac:dyDescent="0.2">
      <c r="A69" s="139"/>
      <c r="B69" s="140"/>
      <c r="C69" s="140"/>
      <c r="D69" s="116"/>
      <c r="E69" s="140"/>
      <c r="F69" s="140"/>
      <c r="G69" s="140"/>
      <c r="H69" s="140"/>
      <c r="I69" s="116"/>
      <c r="J69" s="140"/>
      <c r="K69" s="140"/>
      <c r="L69" s="140"/>
      <c r="M69" s="140"/>
      <c r="N69" s="108"/>
      <c r="O69" s="108"/>
      <c r="P69" s="110"/>
      <c r="Q69" s="111"/>
      <c r="R69" s="112"/>
    </row>
    <row r="70" spans="1:18" s="151" customFormat="1" ht="6.75" customHeight="1" x14ac:dyDescent="0.2">
      <c r="A70" s="145"/>
      <c r="B70" s="145"/>
      <c r="C70" s="145"/>
      <c r="D70" s="145"/>
      <c r="E70" s="146"/>
      <c r="F70" s="146"/>
      <c r="G70" s="146"/>
      <c r="H70" s="146"/>
      <c r="I70" s="147"/>
      <c r="J70" s="148"/>
      <c r="K70" s="149"/>
      <c r="L70" s="148"/>
      <c r="M70" s="149"/>
      <c r="N70" s="148"/>
      <c r="O70" s="149"/>
      <c r="P70" s="148"/>
      <c r="Q70" s="149"/>
      <c r="R70" s="150"/>
    </row>
    <row r="71" spans="1:18" s="164" customFormat="1" ht="10.5" customHeight="1" x14ac:dyDescent="0.2">
      <c r="A71" s="152" t="s">
        <v>206</v>
      </c>
      <c r="B71" s="153"/>
      <c r="C71" s="154"/>
      <c r="D71" s="155" t="s">
        <v>207</v>
      </c>
      <c r="E71" s="156" t="s">
        <v>208</v>
      </c>
      <c r="F71" s="155"/>
      <c r="G71" s="157"/>
      <c r="H71" s="158"/>
      <c r="I71" s="155" t="s">
        <v>207</v>
      </c>
      <c r="J71" s="156" t="s">
        <v>209</v>
      </c>
      <c r="K71" s="159"/>
      <c r="L71" s="156" t="s">
        <v>210</v>
      </c>
      <c r="M71" s="160"/>
      <c r="N71" s="161" t="s">
        <v>211</v>
      </c>
      <c r="O71" s="161"/>
      <c r="P71" s="162"/>
      <c r="Q71" s="163"/>
    </row>
    <row r="72" spans="1:18" s="164" customFormat="1" ht="9" customHeight="1" x14ac:dyDescent="0.2">
      <c r="A72" s="165" t="s">
        <v>212</v>
      </c>
      <c r="B72" s="166"/>
      <c r="C72" s="167"/>
      <c r="D72" s="168">
        <v>1</v>
      </c>
      <c r="E72" s="169" t="str">
        <f>IF(D72&gt;$Q$79,,UPPER(VLOOKUP(D72,'[7]Boys Si Main Draw Prep'!$A$7:$R$134,2)))</f>
        <v>HACKSHAW</v>
      </c>
      <c r="F72" s="170"/>
      <c r="G72" s="169"/>
      <c r="H72" s="171"/>
      <c r="I72" s="172" t="s">
        <v>213</v>
      </c>
      <c r="J72" s="166"/>
      <c r="K72" s="173"/>
      <c r="L72" s="166"/>
      <c r="M72" s="174"/>
      <c r="N72" s="175" t="s">
        <v>214</v>
      </c>
      <c r="O72" s="176"/>
      <c r="P72" s="176"/>
      <c r="Q72" s="177"/>
    </row>
    <row r="73" spans="1:18" s="164" customFormat="1" ht="9" customHeight="1" x14ac:dyDescent="0.2">
      <c r="A73" s="165" t="s">
        <v>215</v>
      </c>
      <c r="B73" s="166"/>
      <c r="C73" s="167"/>
      <c r="D73" s="168">
        <v>2</v>
      </c>
      <c r="E73" s="169" t="str">
        <f>IF(D73&gt;$Q$79,,UPPER(VLOOKUP(D73,'[7]Boys Si Main Draw Prep'!$A$7:$R$134,2)))</f>
        <v>TOM</v>
      </c>
      <c r="F73" s="170"/>
      <c r="G73" s="169"/>
      <c r="H73" s="171"/>
      <c r="I73" s="172" t="s">
        <v>216</v>
      </c>
      <c r="J73" s="166"/>
      <c r="K73" s="173"/>
      <c r="L73" s="166"/>
      <c r="M73" s="174"/>
      <c r="N73" s="178"/>
      <c r="O73" s="179"/>
      <c r="P73" s="180"/>
      <c r="Q73" s="181"/>
    </row>
    <row r="74" spans="1:18" s="164" customFormat="1" ht="9" customHeight="1" x14ac:dyDescent="0.2">
      <c r="A74" s="182" t="s">
        <v>217</v>
      </c>
      <c r="B74" s="180"/>
      <c r="C74" s="183"/>
      <c r="D74" s="168">
        <v>3</v>
      </c>
      <c r="E74" s="169" t="str">
        <f>IF(D74&gt;$Q$79,,UPPER(VLOOKUP(D74,'[7]Boys Si Main Draw Prep'!$A$7:$R$134,2)))</f>
        <v>GREGOIRE</v>
      </c>
      <c r="F74" s="170"/>
      <c r="G74" s="169"/>
      <c r="H74" s="171"/>
      <c r="I74" s="172" t="s">
        <v>218</v>
      </c>
      <c r="J74" s="166"/>
      <c r="K74" s="173"/>
      <c r="L74" s="166"/>
      <c r="M74" s="174"/>
      <c r="N74" s="175" t="s">
        <v>219</v>
      </c>
      <c r="O74" s="176"/>
      <c r="P74" s="176"/>
      <c r="Q74" s="177"/>
    </row>
    <row r="75" spans="1:18" s="164" customFormat="1" ht="9" customHeight="1" x14ac:dyDescent="0.2">
      <c r="A75" s="184"/>
      <c r="B75" s="89"/>
      <c r="C75" s="185"/>
      <c r="D75" s="168">
        <v>4</v>
      </c>
      <c r="E75" s="169" t="str">
        <f>IF(D75&gt;$Q$79,,UPPER(VLOOKUP(D75,'[7]Boys Si Main Draw Prep'!$A$7:$R$134,2)))</f>
        <v>TRIM</v>
      </c>
      <c r="F75" s="170"/>
      <c r="G75" s="169"/>
      <c r="H75" s="171"/>
      <c r="I75" s="172" t="s">
        <v>220</v>
      </c>
      <c r="J75" s="166"/>
      <c r="K75" s="173"/>
      <c r="L75" s="166"/>
      <c r="M75" s="174"/>
      <c r="N75" s="166"/>
      <c r="O75" s="173"/>
      <c r="P75" s="166"/>
      <c r="Q75" s="174"/>
    </row>
    <row r="76" spans="1:18" s="164" customFormat="1" ht="9" customHeight="1" x14ac:dyDescent="0.2">
      <c r="A76" s="186" t="s">
        <v>221</v>
      </c>
      <c r="B76" s="187"/>
      <c r="C76" s="188"/>
      <c r="D76" s="168"/>
      <c r="E76" s="169"/>
      <c r="F76" s="170"/>
      <c r="G76" s="169"/>
      <c r="H76" s="171"/>
      <c r="I76" s="172" t="s">
        <v>222</v>
      </c>
      <c r="J76" s="166"/>
      <c r="K76" s="173"/>
      <c r="L76" s="166"/>
      <c r="M76" s="174"/>
      <c r="N76" s="180"/>
      <c r="O76" s="179"/>
      <c r="P76" s="180"/>
      <c r="Q76" s="181"/>
    </row>
    <row r="77" spans="1:18" s="164" customFormat="1" ht="9" customHeight="1" x14ac:dyDescent="0.2">
      <c r="A77" s="165" t="s">
        <v>212</v>
      </c>
      <c r="B77" s="166"/>
      <c r="C77" s="167"/>
      <c r="D77" s="168"/>
      <c r="E77" s="169"/>
      <c r="F77" s="170"/>
      <c r="G77" s="169"/>
      <c r="H77" s="171"/>
      <c r="I77" s="172" t="s">
        <v>223</v>
      </c>
      <c r="J77" s="166"/>
      <c r="K77" s="173"/>
      <c r="L77" s="166"/>
      <c r="M77" s="174"/>
      <c r="N77" s="175" t="s">
        <v>224</v>
      </c>
      <c r="O77" s="176"/>
      <c r="P77" s="176"/>
      <c r="Q77" s="177"/>
    </row>
    <row r="78" spans="1:18" s="164" customFormat="1" ht="9" customHeight="1" x14ac:dyDescent="0.2">
      <c r="A78" s="165" t="s">
        <v>225</v>
      </c>
      <c r="B78" s="166"/>
      <c r="C78" s="189"/>
      <c r="D78" s="168"/>
      <c r="E78" s="169"/>
      <c r="F78" s="170"/>
      <c r="G78" s="169"/>
      <c r="H78" s="171"/>
      <c r="I78" s="172" t="s">
        <v>226</v>
      </c>
      <c r="J78" s="166"/>
      <c r="K78" s="173"/>
      <c r="L78" s="166"/>
      <c r="M78" s="174"/>
      <c r="N78" s="166"/>
      <c r="O78" s="173"/>
      <c r="P78" s="166"/>
      <c r="Q78" s="174"/>
    </row>
    <row r="79" spans="1:18" s="164" customFormat="1" ht="9" customHeight="1" x14ac:dyDescent="0.2">
      <c r="A79" s="182" t="s">
        <v>227</v>
      </c>
      <c r="B79" s="180"/>
      <c r="C79" s="190"/>
      <c r="D79" s="191"/>
      <c r="E79" s="192"/>
      <c r="F79" s="193"/>
      <c r="G79" s="192"/>
      <c r="H79" s="194"/>
      <c r="I79" s="195" t="s">
        <v>228</v>
      </c>
      <c r="J79" s="180"/>
      <c r="K79" s="179"/>
      <c r="L79" s="180"/>
      <c r="M79" s="181"/>
      <c r="N79" s="180" t="str">
        <f>Q4</f>
        <v>Lamech Kevin Clarke</v>
      </c>
      <c r="O79" s="179"/>
      <c r="P79" s="180"/>
      <c r="Q79" s="196">
        <f>MIN(4,'[7]Boys Si Main Draw Prep'!R5)</f>
        <v>4</v>
      </c>
    </row>
  </sheetData>
  <conditionalFormatting sqref="F67:H67 F51:H51 F53:H53 F39:H39 F41:H41 F43:H43 F45:H45 F47:H47 G23 G25 G27 G29 G31 G33 G35 G37 F49:H49 F69:H69 F55:H55 F57:H57 F59:H59 F61:H61 F63:H63 F65:H65 G7 G9 G11 G13 G15 G17 G19 G21">
    <cfRule type="expression" dxfId="197" priority="14" stopIfTrue="1">
      <formula>AND($D7&lt;9,$C7&gt;0)</formula>
    </cfRule>
  </conditionalFormatting>
  <conditionalFormatting sqref="H40 H60 J50 H24 H48 H32 J58 H68 H36 H56 J66 H64 J10 L46 H28 L14 J18 J26 J34 L30 L62 H44 J42 H52 H8 H16 H20 H12 N22">
    <cfRule type="expression" dxfId="196" priority="11" stopIfTrue="1">
      <formula>AND($N$1="CU",H8="Umpire")</formula>
    </cfRule>
    <cfRule type="expression" dxfId="195" priority="12" stopIfTrue="1">
      <formula>AND($N$1="CU",H8&lt;&gt;"Umpire",I8&lt;&gt;"")</formula>
    </cfRule>
    <cfRule type="expression" dxfId="194" priority="13" stopIfTrue="1">
      <formula>AND($N$1="CU",H8&lt;&gt;"Umpire")</formula>
    </cfRule>
  </conditionalFormatting>
  <conditionalFormatting sqref="D53 D47 D45 D43 D41 D39 D69 D67 D49 D65 D63 D61 D59 D57 D55 D51">
    <cfRule type="expression" dxfId="193" priority="10" stopIfTrue="1">
      <formula>AND($D39&lt;9,$C39&gt;0)</formula>
    </cfRule>
  </conditionalFormatting>
  <conditionalFormatting sqref="E55 E57 E59 E61 E63 E65 E67 E69 E39 E41 E43 E45 E47 E49 E51 E53">
    <cfRule type="cellIs" dxfId="192" priority="8" stopIfTrue="1" operator="equal">
      <formula>"Bye"</formula>
    </cfRule>
    <cfRule type="expression" dxfId="191" priority="9" stopIfTrue="1">
      <formula>AND($D39&lt;9,$C39&gt;0)</formula>
    </cfRule>
  </conditionalFormatting>
  <conditionalFormatting sqref="L10 L18 L26 L34 N30 N62 L58 L66 N14 N46 L42 L50 P22 J8 J12 J16 J20 J24 J28 J32 J36 J56 J60 J64 J68 J40 J44 J48 J52">
    <cfRule type="expression" dxfId="190" priority="6" stopIfTrue="1">
      <formula>I8="as"</formula>
    </cfRule>
    <cfRule type="expression" dxfId="189" priority="7" stopIfTrue="1">
      <formula>I8="bs"</formula>
    </cfRule>
  </conditionalFormatting>
  <conditionalFormatting sqref="B7 B9 B11 B13 B15 B17 B19 B21 B23 B25 B27 B29 B31 B33 B35 B37 B55 B57 B59 B61 B63 B65 B67 B69 B39 B41 B43 B45 B47 B49 B51 B53">
    <cfRule type="cellIs" dxfId="188" priority="4" stopIfTrue="1" operator="equal">
      <formula>"QA"</formula>
    </cfRule>
    <cfRule type="cellIs" dxfId="187" priority="5" stopIfTrue="1" operator="equal">
      <formula>"DA"</formula>
    </cfRule>
  </conditionalFormatting>
  <conditionalFormatting sqref="I8 I12 I16 I20 I24 I28 I32 I36 M30 M14 K10 K34 Q79 K18 K26 O22">
    <cfRule type="expression" dxfId="186" priority="3" stopIfTrue="1">
      <formula>$N$1="CU"</formula>
    </cfRule>
  </conditionalFormatting>
  <conditionalFormatting sqref="E35 E37 E25 E33 E31 E29 E27 E23 E19 E21 E9 E17 E15 E13 E11 E7">
    <cfRule type="cellIs" dxfId="185" priority="2" stopIfTrue="1" operator="equal">
      <formula>"Bye"</formula>
    </cfRule>
  </conditionalFormatting>
  <conditionalFormatting sqref="D9 D7 D11 D13 D15 D17 D19 D21 D23 D25 D27 D29 D31 D33 D35 D37">
    <cfRule type="expression" dxfId="184" priority="1" stopIfTrue="1">
      <formula>$D7&lt;5</formula>
    </cfRule>
  </conditionalFormatting>
  <dataValidations count="1">
    <dataValidation type="list" allowBlank="1" showInputMessage="1" sqref="H40 H56 H44 H36 H52 H60 H48 H24 H68 H28 H64 H32 H20 H8 H12 H16 J66 J58 L30 L62 J34 J26 J18 J10 L14 J50 J42 L46 N22">
      <formula1>$T$7:$T$16</formula1>
    </dataValidation>
  </dataValidations>
  <printOptions horizontalCentered="1"/>
  <pageMargins left="0.35433070866141736" right="0.35433070866141736" top="0.39370078740157483" bottom="0.39370078740157483" header="0" footer="0"/>
  <pageSetup paperSize="9" scale="9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Jun_Show_CU">
                <anchor moveWithCells="1" sizeWithCells="1">
                  <from>
                    <xdr:col>11</xdr:col>
                    <xdr:colOff>514350</xdr:colOff>
                    <xdr:row>0</xdr:row>
                    <xdr:rowOff>9525</xdr:rowOff>
                  </from>
                  <to>
                    <xdr:col>13</xdr:col>
                    <xdr:colOff>361950</xdr:colOff>
                    <xdr:row>0</xdr:row>
                    <xdr:rowOff>171450</xdr:rowOff>
                  </to>
                </anchor>
              </controlPr>
            </control>
          </mc:Choice>
        </mc:AlternateContent>
        <mc:AlternateContent xmlns:mc="http://schemas.openxmlformats.org/markup-compatibility/2006">
          <mc:Choice Requires="x14">
            <control shapeId="4098" r:id="rId5" name="Button 2">
              <controlPr defaultSize="0" print="0" autoFill="0" autoPict="0" macro="[0]!Jun_Hide_CU">
                <anchor moveWithCells="1" sizeWithCells="1">
                  <from>
                    <xdr:col>11</xdr:col>
                    <xdr:colOff>504825</xdr:colOff>
                    <xdr:row>0</xdr:row>
                    <xdr:rowOff>180975</xdr:rowOff>
                  </from>
                  <to>
                    <xdr:col>13</xdr:col>
                    <xdr:colOff>361950</xdr:colOff>
                    <xdr:row>1</xdr:row>
                    <xdr:rowOff>57150</xdr:rowOff>
                  </to>
                </anchor>
              </controlPr>
            </control>
          </mc:Choice>
        </mc:AlternateContent>
        <mc:AlternateContent xmlns:mc="http://schemas.openxmlformats.org/markup-compatibility/2006">
          <mc:Choice Requires="x14">
            <control shapeId="4099" r:id="rId6" name="Button 3">
              <controlPr defaultSize="0" print="0" autoFill="0" autoPict="0" macro="[5]!Jun_Hide_CU">
                <anchor moveWithCells="1" sizeWithCells="1">
                  <from>
                    <xdr:col>11</xdr:col>
                    <xdr:colOff>504825</xdr:colOff>
                    <xdr:row>0</xdr:row>
                    <xdr:rowOff>180975</xdr:rowOff>
                  </from>
                  <to>
                    <xdr:col>13</xdr:col>
                    <xdr:colOff>361950</xdr:colOff>
                    <xdr:row>1</xdr:row>
                    <xdr:rowOff>57150</xdr:rowOff>
                  </to>
                </anchor>
              </controlPr>
            </control>
          </mc:Choice>
        </mc:AlternateContent>
        <mc:AlternateContent xmlns:mc="http://schemas.openxmlformats.org/markup-compatibility/2006">
          <mc:Choice Requires="x14">
            <control shapeId="4100" r:id="rId7" name="Button 4">
              <controlPr defaultSize="0" print="0" autoFill="0" autoPict="0" macro="[4]!Jun_Hide_CU">
                <anchor moveWithCells="1" sizeWithCells="1">
                  <from>
                    <xdr:col>11</xdr:col>
                    <xdr:colOff>504825</xdr:colOff>
                    <xdr:row>0</xdr:row>
                    <xdr:rowOff>180975</xdr:rowOff>
                  </from>
                  <to>
                    <xdr:col>13</xdr:col>
                    <xdr:colOff>361950</xdr:colOff>
                    <xdr:row>1</xdr:row>
                    <xdr:rowOff>57150</xdr:rowOff>
                  </to>
                </anchor>
              </controlPr>
            </control>
          </mc:Choice>
        </mc:AlternateContent>
        <mc:AlternateContent xmlns:mc="http://schemas.openxmlformats.org/markup-compatibility/2006">
          <mc:Choice Requires="x14">
            <control shapeId="4101" r:id="rId8" name="Button 5">
              <controlPr defaultSize="0" print="0" autoFill="0" autoPict="0" macro="[2]!Jun_Hide_CU">
                <anchor moveWithCells="1" sizeWithCells="1">
                  <from>
                    <xdr:col>11</xdr:col>
                    <xdr:colOff>504825</xdr:colOff>
                    <xdr:row>0</xdr:row>
                    <xdr:rowOff>180975</xdr:rowOff>
                  </from>
                  <to>
                    <xdr:col>13</xdr:col>
                    <xdr:colOff>361950</xdr:colOff>
                    <xdr:row>1</xdr:row>
                    <xdr:rowOff>57150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9">
    <tabColor rgb="FFFF0000"/>
    <pageSetUpPr fitToPage="1"/>
  </sheetPr>
  <dimension ref="A1:T63"/>
  <sheetViews>
    <sheetView showGridLines="0" showZeros="0" workbookViewId="0">
      <selection activeCell="V12" sqref="V12"/>
    </sheetView>
  </sheetViews>
  <sheetFormatPr defaultRowHeight="12.75" x14ac:dyDescent="0.2"/>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97" customWidth="1"/>
    <col min="10" max="10" width="10.7109375" customWidth="1"/>
    <col min="11" max="11" width="1.7109375" style="197" customWidth="1"/>
    <col min="12" max="12" width="10.7109375" customWidth="1"/>
    <col min="13" max="13" width="1.7109375" style="198" customWidth="1"/>
    <col min="14" max="14" width="10.7109375" customWidth="1"/>
    <col min="15" max="15" width="1.7109375" style="197" customWidth="1"/>
    <col min="16" max="16" width="10.7109375" customWidth="1"/>
    <col min="17" max="17" width="1.7109375" style="198" customWidth="1"/>
    <col min="18" max="18" width="9.140625" hidden="1" customWidth="1"/>
    <col min="19" max="19" width="8.7109375" customWidth="1"/>
    <col min="20" max="20" width="9.140625" hidden="1" customWidth="1"/>
    <col min="257" max="258" width="3.28515625" customWidth="1"/>
    <col min="259" max="259" width="4.7109375" customWidth="1"/>
    <col min="260" max="260" width="4.28515625" customWidth="1"/>
    <col min="261" max="261" width="12.7109375" customWidth="1"/>
    <col min="262" max="262" width="2.7109375" customWidth="1"/>
    <col min="263" max="263" width="7.7109375" customWidth="1"/>
    <col min="264" max="264" width="5.85546875" customWidth="1"/>
    <col min="265" max="265" width="1.7109375" customWidth="1"/>
    <col min="266" max="266" width="10.7109375" customWidth="1"/>
    <col min="267" max="267" width="1.7109375" customWidth="1"/>
    <col min="268" max="268" width="10.7109375" customWidth="1"/>
    <col min="269" max="269" width="1.7109375" customWidth="1"/>
    <col min="270" max="270" width="10.7109375" customWidth="1"/>
    <col min="271" max="271" width="1.7109375" customWidth="1"/>
    <col min="272" max="272" width="10.7109375" customWidth="1"/>
    <col min="273" max="273" width="1.7109375" customWidth="1"/>
    <col min="274" max="274" width="0" hidden="1" customWidth="1"/>
    <col min="275" max="275" width="8.7109375" customWidth="1"/>
    <col min="276" max="276" width="0" hidden="1" customWidth="1"/>
    <col min="513" max="514" width="3.28515625" customWidth="1"/>
    <col min="515" max="515" width="4.7109375" customWidth="1"/>
    <col min="516" max="516" width="4.28515625" customWidth="1"/>
    <col min="517" max="517" width="12.7109375" customWidth="1"/>
    <col min="518" max="518" width="2.7109375" customWidth="1"/>
    <col min="519" max="519" width="7.7109375" customWidth="1"/>
    <col min="520" max="520" width="5.85546875" customWidth="1"/>
    <col min="521" max="521" width="1.7109375" customWidth="1"/>
    <col min="522" max="522" width="10.7109375" customWidth="1"/>
    <col min="523" max="523" width="1.7109375" customWidth="1"/>
    <col min="524" max="524" width="10.7109375" customWidth="1"/>
    <col min="525" max="525" width="1.7109375" customWidth="1"/>
    <col min="526" max="526" width="10.7109375" customWidth="1"/>
    <col min="527" max="527" width="1.7109375" customWidth="1"/>
    <col min="528" max="528" width="10.7109375" customWidth="1"/>
    <col min="529" max="529" width="1.7109375" customWidth="1"/>
    <col min="530" max="530" width="0" hidden="1" customWidth="1"/>
    <col min="531" max="531" width="8.7109375" customWidth="1"/>
    <col min="532" max="532" width="0" hidden="1" customWidth="1"/>
    <col min="769" max="770" width="3.28515625" customWidth="1"/>
    <col min="771" max="771" width="4.7109375" customWidth="1"/>
    <col min="772" max="772" width="4.28515625" customWidth="1"/>
    <col min="773" max="773" width="12.7109375" customWidth="1"/>
    <col min="774" max="774" width="2.7109375" customWidth="1"/>
    <col min="775" max="775" width="7.7109375" customWidth="1"/>
    <col min="776" max="776" width="5.85546875" customWidth="1"/>
    <col min="777" max="777" width="1.7109375" customWidth="1"/>
    <col min="778" max="778" width="10.7109375" customWidth="1"/>
    <col min="779" max="779" width="1.7109375" customWidth="1"/>
    <col min="780" max="780" width="10.7109375" customWidth="1"/>
    <col min="781" max="781" width="1.7109375" customWidth="1"/>
    <col min="782" max="782" width="10.7109375" customWidth="1"/>
    <col min="783" max="783" width="1.7109375" customWidth="1"/>
    <col min="784" max="784" width="10.7109375" customWidth="1"/>
    <col min="785" max="785" width="1.7109375" customWidth="1"/>
    <col min="786" max="786" width="0" hidden="1" customWidth="1"/>
    <col min="787" max="787" width="8.7109375" customWidth="1"/>
    <col min="788" max="788" width="0" hidden="1" customWidth="1"/>
    <col min="1025" max="1026" width="3.28515625" customWidth="1"/>
    <col min="1027" max="1027" width="4.7109375" customWidth="1"/>
    <col min="1028" max="1028" width="4.28515625" customWidth="1"/>
    <col min="1029" max="1029" width="12.7109375" customWidth="1"/>
    <col min="1030" max="1030" width="2.7109375" customWidth="1"/>
    <col min="1031" max="1031" width="7.7109375" customWidth="1"/>
    <col min="1032" max="1032" width="5.85546875" customWidth="1"/>
    <col min="1033" max="1033" width="1.7109375" customWidth="1"/>
    <col min="1034" max="1034" width="10.7109375" customWidth="1"/>
    <col min="1035" max="1035" width="1.7109375" customWidth="1"/>
    <col min="1036" max="1036" width="10.7109375" customWidth="1"/>
    <col min="1037" max="1037" width="1.7109375" customWidth="1"/>
    <col min="1038" max="1038" width="10.7109375" customWidth="1"/>
    <col min="1039" max="1039" width="1.7109375" customWidth="1"/>
    <col min="1040" max="1040" width="10.7109375" customWidth="1"/>
    <col min="1041" max="1041" width="1.7109375" customWidth="1"/>
    <col min="1042" max="1042" width="0" hidden="1" customWidth="1"/>
    <col min="1043" max="1043" width="8.7109375" customWidth="1"/>
    <col min="1044" max="1044" width="0" hidden="1" customWidth="1"/>
    <col min="1281" max="1282" width="3.28515625" customWidth="1"/>
    <col min="1283" max="1283" width="4.7109375" customWidth="1"/>
    <col min="1284" max="1284" width="4.28515625" customWidth="1"/>
    <col min="1285" max="1285" width="12.7109375" customWidth="1"/>
    <col min="1286" max="1286" width="2.7109375" customWidth="1"/>
    <col min="1287" max="1287" width="7.7109375" customWidth="1"/>
    <col min="1288" max="1288" width="5.85546875" customWidth="1"/>
    <col min="1289" max="1289" width="1.7109375" customWidth="1"/>
    <col min="1290" max="1290" width="10.7109375" customWidth="1"/>
    <col min="1291" max="1291" width="1.7109375" customWidth="1"/>
    <col min="1292" max="1292" width="10.7109375" customWidth="1"/>
    <col min="1293" max="1293" width="1.7109375" customWidth="1"/>
    <col min="1294" max="1294" width="10.7109375" customWidth="1"/>
    <col min="1295" max="1295" width="1.7109375" customWidth="1"/>
    <col min="1296" max="1296" width="10.7109375" customWidth="1"/>
    <col min="1297" max="1297" width="1.7109375" customWidth="1"/>
    <col min="1298" max="1298" width="0" hidden="1" customWidth="1"/>
    <col min="1299" max="1299" width="8.7109375" customWidth="1"/>
    <col min="1300" max="1300" width="0" hidden="1" customWidth="1"/>
    <col min="1537" max="1538" width="3.28515625" customWidth="1"/>
    <col min="1539" max="1539" width="4.7109375" customWidth="1"/>
    <col min="1540" max="1540" width="4.28515625" customWidth="1"/>
    <col min="1541" max="1541" width="12.7109375" customWidth="1"/>
    <col min="1542" max="1542" width="2.7109375" customWidth="1"/>
    <col min="1543" max="1543" width="7.7109375" customWidth="1"/>
    <col min="1544" max="1544" width="5.85546875" customWidth="1"/>
    <col min="1545" max="1545" width="1.7109375" customWidth="1"/>
    <col min="1546" max="1546" width="10.7109375" customWidth="1"/>
    <col min="1547" max="1547" width="1.7109375" customWidth="1"/>
    <col min="1548" max="1548" width="10.7109375" customWidth="1"/>
    <col min="1549" max="1549" width="1.7109375" customWidth="1"/>
    <col min="1550" max="1550" width="10.7109375" customWidth="1"/>
    <col min="1551" max="1551" width="1.7109375" customWidth="1"/>
    <col min="1552" max="1552" width="10.7109375" customWidth="1"/>
    <col min="1553" max="1553" width="1.7109375" customWidth="1"/>
    <col min="1554" max="1554" width="0" hidden="1" customWidth="1"/>
    <col min="1555" max="1555" width="8.7109375" customWidth="1"/>
    <col min="1556" max="1556" width="0" hidden="1" customWidth="1"/>
    <col min="1793" max="1794" width="3.28515625" customWidth="1"/>
    <col min="1795" max="1795" width="4.7109375" customWidth="1"/>
    <col min="1796" max="1796" width="4.28515625" customWidth="1"/>
    <col min="1797" max="1797" width="12.7109375" customWidth="1"/>
    <col min="1798" max="1798" width="2.7109375" customWidth="1"/>
    <col min="1799" max="1799" width="7.7109375" customWidth="1"/>
    <col min="1800" max="1800" width="5.85546875" customWidth="1"/>
    <col min="1801" max="1801" width="1.7109375" customWidth="1"/>
    <col min="1802" max="1802" width="10.7109375" customWidth="1"/>
    <col min="1803" max="1803" width="1.7109375" customWidth="1"/>
    <col min="1804" max="1804" width="10.7109375" customWidth="1"/>
    <col min="1805" max="1805" width="1.7109375" customWidth="1"/>
    <col min="1806" max="1806" width="10.7109375" customWidth="1"/>
    <col min="1807" max="1807" width="1.7109375" customWidth="1"/>
    <col min="1808" max="1808" width="10.7109375" customWidth="1"/>
    <col min="1809" max="1809" width="1.7109375" customWidth="1"/>
    <col min="1810" max="1810" width="0" hidden="1" customWidth="1"/>
    <col min="1811" max="1811" width="8.7109375" customWidth="1"/>
    <col min="1812" max="1812" width="0" hidden="1" customWidth="1"/>
    <col min="2049" max="2050" width="3.28515625" customWidth="1"/>
    <col min="2051" max="2051" width="4.7109375" customWidth="1"/>
    <col min="2052" max="2052" width="4.28515625" customWidth="1"/>
    <col min="2053" max="2053" width="12.7109375" customWidth="1"/>
    <col min="2054" max="2054" width="2.7109375" customWidth="1"/>
    <col min="2055" max="2055" width="7.7109375" customWidth="1"/>
    <col min="2056" max="2056" width="5.85546875" customWidth="1"/>
    <col min="2057" max="2057" width="1.7109375" customWidth="1"/>
    <col min="2058" max="2058" width="10.7109375" customWidth="1"/>
    <col min="2059" max="2059" width="1.7109375" customWidth="1"/>
    <col min="2060" max="2060" width="10.7109375" customWidth="1"/>
    <col min="2061" max="2061" width="1.7109375" customWidth="1"/>
    <col min="2062" max="2062" width="10.7109375" customWidth="1"/>
    <col min="2063" max="2063" width="1.7109375" customWidth="1"/>
    <col min="2064" max="2064" width="10.7109375" customWidth="1"/>
    <col min="2065" max="2065" width="1.7109375" customWidth="1"/>
    <col min="2066" max="2066" width="0" hidden="1" customWidth="1"/>
    <col min="2067" max="2067" width="8.7109375" customWidth="1"/>
    <col min="2068" max="2068" width="0" hidden="1" customWidth="1"/>
    <col min="2305" max="2306" width="3.28515625" customWidth="1"/>
    <col min="2307" max="2307" width="4.7109375" customWidth="1"/>
    <col min="2308" max="2308" width="4.28515625" customWidth="1"/>
    <col min="2309" max="2309" width="12.7109375" customWidth="1"/>
    <col min="2310" max="2310" width="2.7109375" customWidth="1"/>
    <col min="2311" max="2311" width="7.7109375" customWidth="1"/>
    <col min="2312" max="2312" width="5.85546875" customWidth="1"/>
    <col min="2313" max="2313" width="1.7109375" customWidth="1"/>
    <col min="2314" max="2314" width="10.7109375" customWidth="1"/>
    <col min="2315" max="2315" width="1.7109375" customWidth="1"/>
    <col min="2316" max="2316" width="10.7109375" customWidth="1"/>
    <col min="2317" max="2317" width="1.7109375" customWidth="1"/>
    <col min="2318" max="2318" width="10.7109375" customWidth="1"/>
    <col min="2319" max="2319" width="1.7109375" customWidth="1"/>
    <col min="2320" max="2320" width="10.7109375" customWidth="1"/>
    <col min="2321" max="2321" width="1.7109375" customWidth="1"/>
    <col min="2322" max="2322" width="0" hidden="1" customWidth="1"/>
    <col min="2323" max="2323" width="8.7109375" customWidth="1"/>
    <col min="2324" max="2324" width="0" hidden="1" customWidth="1"/>
    <col min="2561" max="2562" width="3.28515625" customWidth="1"/>
    <col min="2563" max="2563" width="4.7109375" customWidth="1"/>
    <col min="2564" max="2564" width="4.28515625" customWidth="1"/>
    <col min="2565" max="2565" width="12.7109375" customWidth="1"/>
    <col min="2566" max="2566" width="2.7109375" customWidth="1"/>
    <col min="2567" max="2567" width="7.7109375" customWidth="1"/>
    <col min="2568" max="2568" width="5.85546875" customWidth="1"/>
    <col min="2569" max="2569" width="1.7109375" customWidth="1"/>
    <col min="2570" max="2570" width="10.7109375" customWidth="1"/>
    <col min="2571" max="2571" width="1.7109375" customWidth="1"/>
    <col min="2572" max="2572" width="10.7109375" customWidth="1"/>
    <col min="2573" max="2573" width="1.7109375" customWidth="1"/>
    <col min="2574" max="2574" width="10.7109375" customWidth="1"/>
    <col min="2575" max="2575" width="1.7109375" customWidth="1"/>
    <col min="2576" max="2576" width="10.7109375" customWidth="1"/>
    <col min="2577" max="2577" width="1.7109375" customWidth="1"/>
    <col min="2578" max="2578" width="0" hidden="1" customWidth="1"/>
    <col min="2579" max="2579" width="8.7109375" customWidth="1"/>
    <col min="2580" max="2580" width="0" hidden="1" customWidth="1"/>
    <col min="2817" max="2818" width="3.28515625" customWidth="1"/>
    <col min="2819" max="2819" width="4.7109375" customWidth="1"/>
    <col min="2820" max="2820" width="4.28515625" customWidth="1"/>
    <col min="2821" max="2821" width="12.7109375" customWidth="1"/>
    <col min="2822" max="2822" width="2.7109375" customWidth="1"/>
    <col min="2823" max="2823" width="7.7109375" customWidth="1"/>
    <col min="2824" max="2824" width="5.85546875" customWidth="1"/>
    <col min="2825" max="2825" width="1.7109375" customWidth="1"/>
    <col min="2826" max="2826" width="10.7109375" customWidth="1"/>
    <col min="2827" max="2827" width="1.7109375" customWidth="1"/>
    <col min="2828" max="2828" width="10.7109375" customWidth="1"/>
    <col min="2829" max="2829" width="1.7109375" customWidth="1"/>
    <col min="2830" max="2830" width="10.7109375" customWidth="1"/>
    <col min="2831" max="2831" width="1.7109375" customWidth="1"/>
    <col min="2832" max="2832" width="10.7109375" customWidth="1"/>
    <col min="2833" max="2833" width="1.7109375" customWidth="1"/>
    <col min="2834" max="2834" width="0" hidden="1" customWidth="1"/>
    <col min="2835" max="2835" width="8.7109375" customWidth="1"/>
    <col min="2836" max="2836" width="0" hidden="1" customWidth="1"/>
    <col min="3073" max="3074" width="3.28515625" customWidth="1"/>
    <col min="3075" max="3075" width="4.7109375" customWidth="1"/>
    <col min="3076" max="3076" width="4.28515625" customWidth="1"/>
    <col min="3077" max="3077" width="12.7109375" customWidth="1"/>
    <col min="3078" max="3078" width="2.7109375" customWidth="1"/>
    <col min="3079" max="3079" width="7.7109375" customWidth="1"/>
    <col min="3080" max="3080" width="5.85546875" customWidth="1"/>
    <col min="3081" max="3081" width="1.7109375" customWidth="1"/>
    <col min="3082" max="3082" width="10.7109375" customWidth="1"/>
    <col min="3083" max="3083" width="1.7109375" customWidth="1"/>
    <col min="3084" max="3084" width="10.7109375" customWidth="1"/>
    <col min="3085" max="3085" width="1.7109375" customWidth="1"/>
    <col min="3086" max="3086" width="10.7109375" customWidth="1"/>
    <col min="3087" max="3087" width="1.7109375" customWidth="1"/>
    <col min="3088" max="3088" width="10.7109375" customWidth="1"/>
    <col min="3089" max="3089" width="1.7109375" customWidth="1"/>
    <col min="3090" max="3090" width="0" hidden="1" customWidth="1"/>
    <col min="3091" max="3091" width="8.7109375" customWidth="1"/>
    <col min="3092" max="3092" width="0" hidden="1" customWidth="1"/>
    <col min="3329" max="3330" width="3.28515625" customWidth="1"/>
    <col min="3331" max="3331" width="4.7109375" customWidth="1"/>
    <col min="3332" max="3332" width="4.28515625" customWidth="1"/>
    <col min="3333" max="3333" width="12.7109375" customWidth="1"/>
    <col min="3334" max="3334" width="2.7109375" customWidth="1"/>
    <col min="3335" max="3335" width="7.7109375" customWidth="1"/>
    <col min="3336" max="3336" width="5.85546875" customWidth="1"/>
    <col min="3337" max="3337" width="1.7109375" customWidth="1"/>
    <col min="3338" max="3338" width="10.7109375" customWidth="1"/>
    <col min="3339" max="3339" width="1.7109375" customWidth="1"/>
    <col min="3340" max="3340" width="10.7109375" customWidth="1"/>
    <col min="3341" max="3341" width="1.7109375" customWidth="1"/>
    <col min="3342" max="3342" width="10.7109375" customWidth="1"/>
    <col min="3343" max="3343" width="1.7109375" customWidth="1"/>
    <col min="3344" max="3344" width="10.7109375" customWidth="1"/>
    <col min="3345" max="3345" width="1.7109375" customWidth="1"/>
    <col min="3346" max="3346" width="0" hidden="1" customWidth="1"/>
    <col min="3347" max="3347" width="8.7109375" customWidth="1"/>
    <col min="3348" max="3348" width="0" hidden="1" customWidth="1"/>
    <col min="3585" max="3586" width="3.28515625" customWidth="1"/>
    <col min="3587" max="3587" width="4.7109375" customWidth="1"/>
    <col min="3588" max="3588" width="4.28515625" customWidth="1"/>
    <col min="3589" max="3589" width="12.7109375" customWidth="1"/>
    <col min="3590" max="3590" width="2.7109375" customWidth="1"/>
    <col min="3591" max="3591" width="7.7109375" customWidth="1"/>
    <col min="3592" max="3592" width="5.85546875" customWidth="1"/>
    <col min="3593" max="3593" width="1.7109375" customWidth="1"/>
    <col min="3594" max="3594" width="10.7109375" customWidth="1"/>
    <col min="3595" max="3595" width="1.7109375" customWidth="1"/>
    <col min="3596" max="3596" width="10.7109375" customWidth="1"/>
    <col min="3597" max="3597" width="1.7109375" customWidth="1"/>
    <col min="3598" max="3598" width="10.7109375" customWidth="1"/>
    <col min="3599" max="3599" width="1.7109375" customWidth="1"/>
    <col min="3600" max="3600" width="10.7109375" customWidth="1"/>
    <col min="3601" max="3601" width="1.7109375" customWidth="1"/>
    <col min="3602" max="3602" width="0" hidden="1" customWidth="1"/>
    <col min="3603" max="3603" width="8.7109375" customWidth="1"/>
    <col min="3604" max="3604" width="0" hidden="1" customWidth="1"/>
    <col min="3841" max="3842" width="3.28515625" customWidth="1"/>
    <col min="3843" max="3843" width="4.7109375" customWidth="1"/>
    <col min="3844" max="3844" width="4.28515625" customWidth="1"/>
    <col min="3845" max="3845" width="12.7109375" customWidth="1"/>
    <col min="3846" max="3846" width="2.7109375" customWidth="1"/>
    <col min="3847" max="3847" width="7.7109375" customWidth="1"/>
    <col min="3848" max="3848" width="5.85546875" customWidth="1"/>
    <col min="3849" max="3849" width="1.7109375" customWidth="1"/>
    <col min="3850" max="3850" width="10.7109375" customWidth="1"/>
    <col min="3851" max="3851" width="1.7109375" customWidth="1"/>
    <col min="3852" max="3852" width="10.7109375" customWidth="1"/>
    <col min="3853" max="3853" width="1.7109375" customWidth="1"/>
    <col min="3854" max="3854" width="10.7109375" customWidth="1"/>
    <col min="3855" max="3855" width="1.7109375" customWidth="1"/>
    <col min="3856" max="3856" width="10.7109375" customWidth="1"/>
    <col min="3857" max="3857" width="1.7109375" customWidth="1"/>
    <col min="3858" max="3858" width="0" hidden="1" customWidth="1"/>
    <col min="3859" max="3859" width="8.7109375" customWidth="1"/>
    <col min="3860" max="3860" width="0" hidden="1" customWidth="1"/>
    <col min="4097" max="4098" width="3.28515625" customWidth="1"/>
    <col min="4099" max="4099" width="4.7109375" customWidth="1"/>
    <col min="4100" max="4100" width="4.28515625" customWidth="1"/>
    <col min="4101" max="4101" width="12.7109375" customWidth="1"/>
    <col min="4102" max="4102" width="2.7109375" customWidth="1"/>
    <col min="4103" max="4103" width="7.7109375" customWidth="1"/>
    <col min="4104" max="4104" width="5.85546875" customWidth="1"/>
    <col min="4105" max="4105" width="1.7109375" customWidth="1"/>
    <col min="4106" max="4106" width="10.7109375" customWidth="1"/>
    <col min="4107" max="4107" width="1.7109375" customWidth="1"/>
    <col min="4108" max="4108" width="10.7109375" customWidth="1"/>
    <col min="4109" max="4109" width="1.7109375" customWidth="1"/>
    <col min="4110" max="4110" width="10.7109375" customWidth="1"/>
    <col min="4111" max="4111" width="1.7109375" customWidth="1"/>
    <col min="4112" max="4112" width="10.7109375" customWidth="1"/>
    <col min="4113" max="4113" width="1.7109375" customWidth="1"/>
    <col min="4114" max="4114" width="0" hidden="1" customWidth="1"/>
    <col min="4115" max="4115" width="8.7109375" customWidth="1"/>
    <col min="4116" max="4116" width="0" hidden="1" customWidth="1"/>
    <col min="4353" max="4354" width="3.28515625" customWidth="1"/>
    <col min="4355" max="4355" width="4.7109375" customWidth="1"/>
    <col min="4356" max="4356" width="4.28515625" customWidth="1"/>
    <col min="4357" max="4357" width="12.7109375" customWidth="1"/>
    <col min="4358" max="4358" width="2.7109375" customWidth="1"/>
    <col min="4359" max="4359" width="7.7109375" customWidth="1"/>
    <col min="4360" max="4360" width="5.85546875" customWidth="1"/>
    <col min="4361" max="4361" width="1.7109375" customWidth="1"/>
    <col min="4362" max="4362" width="10.7109375" customWidth="1"/>
    <col min="4363" max="4363" width="1.7109375" customWidth="1"/>
    <col min="4364" max="4364" width="10.7109375" customWidth="1"/>
    <col min="4365" max="4365" width="1.7109375" customWidth="1"/>
    <col min="4366" max="4366" width="10.7109375" customWidth="1"/>
    <col min="4367" max="4367" width="1.7109375" customWidth="1"/>
    <col min="4368" max="4368" width="10.7109375" customWidth="1"/>
    <col min="4369" max="4369" width="1.7109375" customWidth="1"/>
    <col min="4370" max="4370" width="0" hidden="1" customWidth="1"/>
    <col min="4371" max="4371" width="8.7109375" customWidth="1"/>
    <col min="4372" max="4372" width="0" hidden="1" customWidth="1"/>
    <col min="4609" max="4610" width="3.28515625" customWidth="1"/>
    <col min="4611" max="4611" width="4.7109375" customWidth="1"/>
    <col min="4612" max="4612" width="4.28515625" customWidth="1"/>
    <col min="4613" max="4613" width="12.7109375" customWidth="1"/>
    <col min="4614" max="4614" width="2.7109375" customWidth="1"/>
    <col min="4615" max="4615" width="7.7109375" customWidth="1"/>
    <col min="4616" max="4616" width="5.85546875" customWidth="1"/>
    <col min="4617" max="4617" width="1.7109375" customWidth="1"/>
    <col min="4618" max="4618" width="10.7109375" customWidth="1"/>
    <col min="4619" max="4619" width="1.7109375" customWidth="1"/>
    <col min="4620" max="4620" width="10.7109375" customWidth="1"/>
    <col min="4621" max="4621" width="1.7109375" customWidth="1"/>
    <col min="4622" max="4622" width="10.7109375" customWidth="1"/>
    <col min="4623" max="4623" width="1.7109375" customWidth="1"/>
    <col min="4624" max="4624" width="10.7109375" customWidth="1"/>
    <col min="4625" max="4625" width="1.7109375" customWidth="1"/>
    <col min="4626" max="4626" width="0" hidden="1" customWidth="1"/>
    <col min="4627" max="4627" width="8.7109375" customWidth="1"/>
    <col min="4628" max="4628" width="0" hidden="1" customWidth="1"/>
    <col min="4865" max="4866" width="3.28515625" customWidth="1"/>
    <col min="4867" max="4867" width="4.7109375" customWidth="1"/>
    <col min="4868" max="4868" width="4.28515625" customWidth="1"/>
    <col min="4869" max="4869" width="12.7109375" customWidth="1"/>
    <col min="4870" max="4870" width="2.7109375" customWidth="1"/>
    <col min="4871" max="4871" width="7.7109375" customWidth="1"/>
    <col min="4872" max="4872" width="5.85546875" customWidth="1"/>
    <col min="4873" max="4873" width="1.7109375" customWidth="1"/>
    <col min="4874" max="4874" width="10.7109375" customWidth="1"/>
    <col min="4875" max="4875" width="1.7109375" customWidth="1"/>
    <col min="4876" max="4876" width="10.7109375" customWidth="1"/>
    <col min="4877" max="4877" width="1.7109375" customWidth="1"/>
    <col min="4878" max="4878" width="10.7109375" customWidth="1"/>
    <col min="4879" max="4879" width="1.7109375" customWidth="1"/>
    <col min="4880" max="4880" width="10.7109375" customWidth="1"/>
    <col min="4881" max="4881" width="1.7109375" customWidth="1"/>
    <col min="4882" max="4882" width="0" hidden="1" customWidth="1"/>
    <col min="4883" max="4883" width="8.7109375" customWidth="1"/>
    <col min="4884" max="4884" width="0" hidden="1" customWidth="1"/>
    <col min="5121" max="5122" width="3.28515625" customWidth="1"/>
    <col min="5123" max="5123" width="4.7109375" customWidth="1"/>
    <col min="5124" max="5124" width="4.28515625" customWidth="1"/>
    <col min="5125" max="5125" width="12.7109375" customWidth="1"/>
    <col min="5126" max="5126" width="2.7109375" customWidth="1"/>
    <col min="5127" max="5127" width="7.7109375" customWidth="1"/>
    <col min="5128" max="5128" width="5.85546875" customWidth="1"/>
    <col min="5129" max="5129" width="1.7109375" customWidth="1"/>
    <col min="5130" max="5130" width="10.7109375" customWidth="1"/>
    <col min="5131" max="5131" width="1.7109375" customWidth="1"/>
    <col min="5132" max="5132" width="10.7109375" customWidth="1"/>
    <col min="5133" max="5133" width="1.7109375" customWidth="1"/>
    <col min="5134" max="5134" width="10.7109375" customWidth="1"/>
    <col min="5135" max="5135" width="1.7109375" customWidth="1"/>
    <col min="5136" max="5136" width="10.7109375" customWidth="1"/>
    <col min="5137" max="5137" width="1.7109375" customWidth="1"/>
    <col min="5138" max="5138" width="0" hidden="1" customWidth="1"/>
    <col min="5139" max="5139" width="8.7109375" customWidth="1"/>
    <col min="5140" max="5140" width="0" hidden="1" customWidth="1"/>
    <col min="5377" max="5378" width="3.28515625" customWidth="1"/>
    <col min="5379" max="5379" width="4.7109375" customWidth="1"/>
    <col min="5380" max="5380" width="4.28515625" customWidth="1"/>
    <col min="5381" max="5381" width="12.7109375" customWidth="1"/>
    <col min="5382" max="5382" width="2.7109375" customWidth="1"/>
    <col min="5383" max="5383" width="7.7109375" customWidth="1"/>
    <col min="5384" max="5384" width="5.85546875" customWidth="1"/>
    <col min="5385" max="5385" width="1.7109375" customWidth="1"/>
    <col min="5386" max="5386" width="10.7109375" customWidth="1"/>
    <col min="5387" max="5387" width="1.7109375" customWidth="1"/>
    <col min="5388" max="5388" width="10.7109375" customWidth="1"/>
    <col min="5389" max="5389" width="1.7109375" customWidth="1"/>
    <col min="5390" max="5390" width="10.7109375" customWidth="1"/>
    <col min="5391" max="5391" width="1.7109375" customWidth="1"/>
    <col min="5392" max="5392" width="10.7109375" customWidth="1"/>
    <col min="5393" max="5393" width="1.7109375" customWidth="1"/>
    <col min="5394" max="5394" width="0" hidden="1" customWidth="1"/>
    <col min="5395" max="5395" width="8.7109375" customWidth="1"/>
    <col min="5396" max="5396" width="0" hidden="1" customWidth="1"/>
    <col min="5633" max="5634" width="3.28515625" customWidth="1"/>
    <col min="5635" max="5635" width="4.7109375" customWidth="1"/>
    <col min="5636" max="5636" width="4.28515625" customWidth="1"/>
    <col min="5637" max="5637" width="12.7109375" customWidth="1"/>
    <col min="5638" max="5638" width="2.7109375" customWidth="1"/>
    <col min="5639" max="5639" width="7.7109375" customWidth="1"/>
    <col min="5640" max="5640" width="5.85546875" customWidth="1"/>
    <col min="5641" max="5641" width="1.7109375" customWidth="1"/>
    <col min="5642" max="5642" width="10.7109375" customWidth="1"/>
    <col min="5643" max="5643" width="1.7109375" customWidth="1"/>
    <col min="5644" max="5644" width="10.7109375" customWidth="1"/>
    <col min="5645" max="5645" width="1.7109375" customWidth="1"/>
    <col min="5646" max="5646" width="10.7109375" customWidth="1"/>
    <col min="5647" max="5647" width="1.7109375" customWidth="1"/>
    <col min="5648" max="5648" width="10.7109375" customWidth="1"/>
    <col min="5649" max="5649" width="1.7109375" customWidth="1"/>
    <col min="5650" max="5650" width="0" hidden="1" customWidth="1"/>
    <col min="5651" max="5651" width="8.7109375" customWidth="1"/>
    <col min="5652" max="5652" width="0" hidden="1" customWidth="1"/>
    <col min="5889" max="5890" width="3.28515625" customWidth="1"/>
    <col min="5891" max="5891" width="4.7109375" customWidth="1"/>
    <col min="5892" max="5892" width="4.28515625" customWidth="1"/>
    <col min="5893" max="5893" width="12.7109375" customWidth="1"/>
    <col min="5894" max="5894" width="2.7109375" customWidth="1"/>
    <col min="5895" max="5895" width="7.7109375" customWidth="1"/>
    <col min="5896" max="5896" width="5.85546875" customWidth="1"/>
    <col min="5897" max="5897" width="1.7109375" customWidth="1"/>
    <col min="5898" max="5898" width="10.7109375" customWidth="1"/>
    <col min="5899" max="5899" width="1.7109375" customWidth="1"/>
    <col min="5900" max="5900" width="10.7109375" customWidth="1"/>
    <col min="5901" max="5901" width="1.7109375" customWidth="1"/>
    <col min="5902" max="5902" width="10.7109375" customWidth="1"/>
    <col min="5903" max="5903" width="1.7109375" customWidth="1"/>
    <col min="5904" max="5904" width="10.7109375" customWidth="1"/>
    <col min="5905" max="5905" width="1.7109375" customWidth="1"/>
    <col min="5906" max="5906" width="0" hidden="1" customWidth="1"/>
    <col min="5907" max="5907" width="8.7109375" customWidth="1"/>
    <col min="5908" max="5908" width="0" hidden="1" customWidth="1"/>
    <col min="6145" max="6146" width="3.28515625" customWidth="1"/>
    <col min="6147" max="6147" width="4.7109375" customWidth="1"/>
    <col min="6148" max="6148" width="4.28515625" customWidth="1"/>
    <col min="6149" max="6149" width="12.7109375" customWidth="1"/>
    <col min="6150" max="6150" width="2.7109375" customWidth="1"/>
    <col min="6151" max="6151" width="7.7109375" customWidth="1"/>
    <col min="6152" max="6152" width="5.85546875" customWidth="1"/>
    <col min="6153" max="6153" width="1.7109375" customWidth="1"/>
    <col min="6154" max="6154" width="10.7109375" customWidth="1"/>
    <col min="6155" max="6155" width="1.7109375" customWidth="1"/>
    <col min="6156" max="6156" width="10.7109375" customWidth="1"/>
    <col min="6157" max="6157" width="1.7109375" customWidth="1"/>
    <col min="6158" max="6158" width="10.7109375" customWidth="1"/>
    <col min="6159" max="6159" width="1.7109375" customWidth="1"/>
    <col min="6160" max="6160" width="10.7109375" customWidth="1"/>
    <col min="6161" max="6161" width="1.7109375" customWidth="1"/>
    <col min="6162" max="6162" width="0" hidden="1" customWidth="1"/>
    <col min="6163" max="6163" width="8.7109375" customWidth="1"/>
    <col min="6164" max="6164" width="0" hidden="1" customWidth="1"/>
    <col min="6401" max="6402" width="3.28515625" customWidth="1"/>
    <col min="6403" max="6403" width="4.7109375" customWidth="1"/>
    <col min="6404" max="6404" width="4.28515625" customWidth="1"/>
    <col min="6405" max="6405" width="12.7109375" customWidth="1"/>
    <col min="6406" max="6406" width="2.7109375" customWidth="1"/>
    <col min="6407" max="6407" width="7.7109375" customWidth="1"/>
    <col min="6408" max="6408" width="5.85546875" customWidth="1"/>
    <col min="6409" max="6409" width="1.7109375" customWidth="1"/>
    <col min="6410" max="6410" width="10.7109375" customWidth="1"/>
    <col min="6411" max="6411" width="1.7109375" customWidth="1"/>
    <col min="6412" max="6412" width="10.7109375" customWidth="1"/>
    <col min="6413" max="6413" width="1.7109375" customWidth="1"/>
    <col min="6414" max="6414" width="10.7109375" customWidth="1"/>
    <col min="6415" max="6415" width="1.7109375" customWidth="1"/>
    <col min="6416" max="6416" width="10.7109375" customWidth="1"/>
    <col min="6417" max="6417" width="1.7109375" customWidth="1"/>
    <col min="6418" max="6418" width="0" hidden="1" customWidth="1"/>
    <col min="6419" max="6419" width="8.7109375" customWidth="1"/>
    <col min="6420" max="6420" width="0" hidden="1" customWidth="1"/>
    <col min="6657" max="6658" width="3.28515625" customWidth="1"/>
    <col min="6659" max="6659" width="4.7109375" customWidth="1"/>
    <col min="6660" max="6660" width="4.28515625" customWidth="1"/>
    <col min="6661" max="6661" width="12.7109375" customWidth="1"/>
    <col min="6662" max="6662" width="2.7109375" customWidth="1"/>
    <col min="6663" max="6663" width="7.7109375" customWidth="1"/>
    <col min="6664" max="6664" width="5.85546875" customWidth="1"/>
    <col min="6665" max="6665" width="1.7109375" customWidth="1"/>
    <col min="6666" max="6666" width="10.7109375" customWidth="1"/>
    <col min="6667" max="6667" width="1.7109375" customWidth="1"/>
    <col min="6668" max="6668" width="10.7109375" customWidth="1"/>
    <col min="6669" max="6669" width="1.7109375" customWidth="1"/>
    <col min="6670" max="6670" width="10.7109375" customWidth="1"/>
    <col min="6671" max="6671" width="1.7109375" customWidth="1"/>
    <col min="6672" max="6672" width="10.7109375" customWidth="1"/>
    <col min="6673" max="6673" width="1.7109375" customWidth="1"/>
    <col min="6674" max="6674" width="0" hidden="1" customWidth="1"/>
    <col min="6675" max="6675" width="8.7109375" customWidth="1"/>
    <col min="6676" max="6676" width="0" hidden="1" customWidth="1"/>
    <col min="6913" max="6914" width="3.28515625" customWidth="1"/>
    <col min="6915" max="6915" width="4.7109375" customWidth="1"/>
    <col min="6916" max="6916" width="4.28515625" customWidth="1"/>
    <col min="6917" max="6917" width="12.7109375" customWidth="1"/>
    <col min="6918" max="6918" width="2.7109375" customWidth="1"/>
    <col min="6919" max="6919" width="7.7109375" customWidth="1"/>
    <col min="6920" max="6920" width="5.85546875" customWidth="1"/>
    <col min="6921" max="6921" width="1.7109375" customWidth="1"/>
    <col min="6922" max="6922" width="10.7109375" customWidth="1"/>
    <col min="6923" max="6923" width="1.7109375" customWidth="1"/>
    <col min="6924" max="6924" width="10.7109375" customWidth="1"/>
    <col min="6925" max="6925" width="1.7109375" customWidth="1"/>
    <col min="6926" max="6926" width="10.7109375" customWidth="1"/>
    <col min="6927" max="6927" width="1.7109375" customWidth="1"/>
    <col min="6928" max="6928" width="10.7109375" customWidth="1"/>
    <col min="6929" max="6929" width="1.7109375" customWidth="1"/>
    <col min="6930" max="6930" width="0" hidden="1" customWidth="1"/>
    <col min="6931" max="6931" width="8.7109375" customWidth="1"/>
    <col min="6932" max="6932" width="0" hidden="1" customWidth="1"/>
    <col min="7169" max="7170" width="3.28515625" customWidth="1"/>
    <col min="7171" max="7171" width="4.7109375" customWidth="1"/>
    <col min="7172" max="7172" width="4.28515625" customWidth="1"/>
    <col min="7173" max="7173" width="12.7109375" customWidth="1"/>
    <col min="7174" max="7174" width="2.7109375" customWidth="1"/>
    <col min="7175" max="7175" width="7.7109375" customWidth="1"/>
    <col min="7176" max="7176" width="5.85546875" customWidth="1"/>
    <col min="7177" max="7177" width="1.7109375" customWidth="1"/>
    <col min="7178" max="7178" width="10.7109375" customWidth="1"/>
    <col min="7179" max="7179" width="1.7109375" customWidth="1"/>
    <col min="7180" max="7180" width="10.7109375" customWidth="1"/>
    <col min="7181" max="7181" width="1.7109375" customWidth="1"/>
    <col min="7182" max="7182" width="10.7109375" customWidth="1"/>
    <col min="7183" max="7183" width="1.7109375" customWidth="1"/>
    <col min="7184" max="7184" width="10.7109375" customWidth="1"/>
    <col min="7185" max="7185" width="1.7109375" customWidth="1"/>
    <col min="7186" max="7186" width="0" hidden="1" customWidth="1"/>
    <col min="7187" max="7187" width="8.7109375" customWidth="1"/>
    <col min="7188" max="7188" width="0" hidden="1" customWidth="1"/>
    <col min="7425" max="7426" width="3.28515625" customWidth="1"/>
    <col min="7427" max="7427" width="4.7109375" customWidth="1"/>
    <col min="7428" max="7428" width="4.28515625" customWidth="1"/>
    <col min="7429" max="7429" width="12.7109375" customWidth="1"/>
    <col min="7430" max="7430" width="2.7109375" customWidth="1"/>
    <col min="7431" max="7431" width="7.7109375" customWidth="1"/>
    <col min="7432" max="7432" width="5.85546875" customWidth="1"/>
    <col min="7433" max="7433" width="1.7109375" customWidth="1"/>
    <col min="7434" max="7434" width="10.7109375" customWidth="1"/>
    <col min="7435" max="7435" width="1.7109375" customWidth="1"/>
    <col min="7436" max="7436" width="10.7109375" customWidth="1"/>
    <col min="7437" max="7437" width="1.7109375" customWidth="1"/>
    <col min="7438" max="7438" width="10.7109375" customWidth="1"/>
    <col min="7439" max="7439" width="1.7109375" customWidth="1"/>
    <col min="7440" max="7440" width="10.7109375" customWidth="1"/>
    <col min="7441" max="7441" width="1.7109375" customWidth="1"/>
    <col min="7442" max="7442" width="0" hidden="1" customWidth="1"/>
    <col min="7443" max="7443" width="8.7109375" customWidth="1"/>
    <col min="7444" max="7444" width="0" hidden="1" customWidth="1"/>
    <col min="7681" max="7682" width="3.28515625" customWidth="1"/>
    <col min="7683" max="7683" width="4.7109375" customWidth="1"/>
    <col min="7684" max="7684" width="4.28515625" customWidth="1"/>
    <col min="7685" max="7685" width="12.7109375" customWidth="1"/>
    <col min="7686" max="7686" width="2.7109375" customWidth="1"/>
    <col min="7687" max="7687" width="7.7109375" customWidth="1"/>
    <col min="7688" max="7688" width="5.85546875" customWidth="1"/>
    <col min="7689" max="7689" width="1.7109375" customWidth="1"/>
    <col min="7690" max="7690" width="10.7109375" customWidth="1"/>
    <col min="7691" max="7691" width="1.7109375" customWidth="1"/>
    <col min="7692" max="7692" width="10.7109375" customWidth="1"/>
    <col min="7693" max="7693" width="1.7109375" customWidth="1"/>
    <col min="7694" max="7694" width="10.7109375" customWidth="1"/>
    <col min="7695" max="7695" width="1.7109375" customWidth="1"/>
    <col min="7696" max="7696" width="10.7109375" customWidth="1"/>
    <col min="7697" max="7697" width="1.7109375" customWidth="1"/>
    <col min="7698" max="7698" width="0" hidden="1" customWidth="1"/>
    <col min="7699" max="7699" width="8.7109375" customWidth="1"/>
    <col min="7700" max="7700" width="0" hidden="1" customWidth="1"/>
    <col min="7937" max="7938" width="3.28515625" customWidth="1"/>
    <col min="7939" max="7939" width="4.7109375" customWidth="1"/>
    <col min="7940" max="7940" width="4.28515625" customWidth="1"/>
    <col min="7941" max="7941" width="12.7109375" customWidth="1"/>
    <col min="7942" max="7942" width="2.7109375" customWidth="1"/>
    <col min="7943" max="7943" width="7.7109375" customWidth="1"/>
    <col min="7944" max="7944" width="5.85546875" customWidth="1"/>
    <col min="7945" max="7945" width="1.7109375" customWidth="1"/>
    <col min="7946" max="7946" width="10.7109375" customWidth="1"/>
    <col min="7947" max="7947" width="1.7109375" customWidth="1"/>
    <col min="7948" max="7948" width="10.7109375" customWidth="1"/>
    <col min="7949" max="7949" width="1.7109375" customWidth="1"/>
    <col min="7950" max="7950" width="10.7109375" customWidth="1"/>
    <col min="7951" max="7951" width="1.7109375" customWidth="1"/>
    <col min="7952" max="7952" width="10.7109375" customWidth="1"/>
    <col min="7953" max="7953" width="1.7109375" customWidth="1"/>
    <col min="7954" max="7954" width="0" hidden="1" customWidth="1"/>
    <col min="7955" max="7955" width="8.7109375" customWidth="1"/>
    <col min="7956" max="7956" width="0" hidden="1" customWidth="1"/>
    <col min="8193" max="8194" width="3.28515625" customWidth="1"/>
    <col min="8195" max="8195" width="4.7109375" customWidth="1"/>
    <col min="8196" max="8196" width="4.28515625" customWidth="1"/>
    <col min="8197" max="8197" width="12.7109375" customWidth="1"/>
    <col min="8198" max="8198" width="2.7109375" customWidth="1"/>
    <col min="8199" max="8199" width="7.7109375" customWidth="1"/>
    <col min="8200" max="8200" width="5.85546875" customWidth="1"/>
    <col min="8201" max="8201" width="1.7109375" customWidth="1"/>
    <col min="8202" max="8202" width="10.7109375" customWidth="1"/>
    <col min="8203" max="8203" width="1.7109375" customWidth="1"/>
    <col min="8204" max="8204" width="10.7109375" customWidth="1"/>
    <col min="8205" max="8205" width="1.7109375" customWidth="1"/>
    <col min="8206" max="8206" width="10.7109375" customWidth="1"/>
    <col min="8207" max="8207" width="1.7109375" customWidth="1"/>
    <col min="8208" max="8208" width="10.7109375" customWidth="1"/>
    <col min="8209" max="8209" width="1.7109375" customWidth="1"/>
    <col min="8210" max="8210" width="0" hidden="1" customWidth="1"/>
    <col min="8211" max="8211" width="8.7109375" customWidth="1"/>
    <col min="8212" max="8212" width="0" hidden="1" customWidth="1"/>
    <col min="8449" max="8450" width="3.28515625" customWidth="1"/>
    <col min="8451" max="8451" width="4.7109375" customWidth="1"/>
    <col min="8452" max="8452" width="4.28515625" customWidth="1"/>
    <col min="8453" max="8453" width="12.7109375" customWidth="1"/>
    <col min="8454" max="8454" width="2.7109375" customWidth="1"/>
    <col min="8455" max="8455" width="7.7109375" customWidth="1"/>
    <col min="8456" max="8456" width="5.85546875" customWidth="1"/>
    <col min="8457" max="8457" width="1.7109375" customWidth="1"/>
    <col min="8458" max="8458" width="10.7109375" customWidth="1"/>
    <col min="8459" max="8459" width="1.7109375" customWidth="1"/>
    <col min="8460" max="8460" width="10.7109375" customWidth="1"/>
    <col min="8461" max="8461" width="1.7109375" customWidth="1"/>
    <col min="8462" max="8462" width="10.7109375" customWidth="1"/>
    <col min="8463" max="8463" width="1.7109375" customWidth="1"/>
    <col min="8464" max="8464" width="10.7109375" customWidth="1"/>
    <col min="8465" max="8465" width="1.7109375" customWidth="1"/>
    <col min="8466" max="8466" width="0" hidden="1" customWidth="1"/>
    <col min="8467" max="8467" width="8.7109375" customWidth="1"/>
    <col min="8468" max="8468" width="0" hidden="1" customWidth="1"/>
    <col min="8705" max="8706" width="3.28515625" customWidth="1"/>
    <col min="8707" max="8707" width="4.7109375" customWidth="1"/>
    <col min="8708" max="8708" width="4.28515625" customWidth="1"/>
    <col min="8709" max="8709" width="12.7109375" customWidth="1"/>
    <col min="8710" max="8710" width="2.7109375" customWidth="1"/>
    <col min="8711" max="8711" width="7.7109375" customWidth="1"/>
    <col min="8712" max="8712" width="5.85546875" customWidth="1"/>
    <col min="8713" max="8713" width="1.7109375" customWidth="1"/>
    <col min="8714" max="8714" width="10.7109375" customWidth="1"/>
    <col min="8715" max="8715" width="1.7109375" customWidth="1"/>
    <col min="8716" max="8716" width="10.7109375" customWidth="1"/>
    <col min="8717" max="8717" width="1.7109375" customWidth="1"/>
    <col min="8718" max="8718" width="10.7109375" customWidth="1"/>
    <col min="8719" max="8719" width="1.7109375" customWidth="1"/>
    <col min="8720" max="8720" width="10.7109375" customWidth="1"/>
    <col min="8721" max="8721" width="1.7109375" customWidth="1"/>
    <col min="8722" max="8722" width="0" hidden="1" customWidth="1"/>
    <col min="8723" max="8723" width="8.7109375" customWidth="1"/>
    <col min="8724" max="8724" width="0" hidden="1" customWidth="1"/>
    <col min="8961" max="8962" width="3.28515625" customWidth="1"/>
    <col min="8963" max="8963" width="4.7109375" customWidth="1"/>
    <col min="8964" max="8964" width="4.28515625" customWidth="1"/>
    <col min="8965" max="8965" width="12.7109375" customWidth="1"/>
    <col min="8966" max="8966" width="2.7109375" customWidth="1"/>
    <col min="8967" max="8967" width="7.7109375" customWidth="1"/>
    <col min="8968" max="8968" width="5.85546875" customWidth="1"/>
    <col min="8969" max="8969" width="1.7109375" customWidth="1"/>
    <col min="8970" max="8970" width="10.7109375" customWidth="1"/>
    <col min="8971" max="8971" width="1.7109375" customWidth="1"/>
    <col min="8972" max="8972" width="10.7109375" customWidth="1"/>
    <col min="8973" max="8973" width="1.7109375" customWidth="1"/>
    <col min="8974" max="8974" width="10.7109375" customWidth="1"/>
    <col min="8975" max="8975" width="1.7109375" customWidth="1"/>
    <col min="8976" max="8976" width="10.7109375" customWidth="1"/>
    <col min="8977" max="8977" width="1.7109375" customWidth="1"/>
    <col min="8978" max="8978" width="0" hidden="1" customWidth="1"/>
    <col min="8979" max="8979" width="8.7109375" customWidth="1"/>
    <col min="8980" max="8980" width="0" hidden="1" customWidth="1"/>
    <col min="9217" max="9218" width="3.28515625" customWidth="1"/>
    <col min="9219" max="9219" width="4.7109375" customWidth="1"/>
    <col min="9220" max="9220" width="4.28515625" customWidth="1"/>
    <col min="9221" max="9221" width="12.7109375" customWidth="1"/>
    <col min="9222" max="9222" width="2.7109375" customWidth="1"/>
    <col min="9223" max="9223" width="7.7109375" customWidth="1"/>
    <col min="9224" max="9224" width="5.85546875" customWidth="1"/>
    <col min="9225" max="9225" width="1.7109375" customWidth="1"/>
    <col min="9226" max="9226" width="10.7109375" customWidth="1"/>
    <col min="9227" max="9227" width="1.7109375" customWidth="1"/>
    <col min="9228" max="9228" width="10.7109375" customWidth="1"/>
    <col min="9229" max="9229" width="1.7109375" customWidth="1"/>
    <col min="9230" max="9230" width="10.7109375" customWidth="1"/>
    <col min="9231" max="9231" width="1.7109375" customWidth="1"/>
    <col min="9232" max="9232" width="10.7109375" customWidth="1"/>
    <col min="9233" max="9233" width="1.7109375" customWidth="1"/>
    <col min="9234" max="9234" width="0" hidden="1" customWidth="1"/>
    <col min="9235" max="9235" width="8.7109375" customWidth="1"/>
    <col min="9236" max="9236" width="0" hidden="1" customWidth="1"/>
    <col min="9473" max="9474" width="3.28515625" customWidth="1"/>
    <col min="9475" max="9475" width="4.7109375" customWidth="1"/>
    <col min="9476" max="9476" width="4.28515625" customWidth="1"/>
    <col min="9477" max="9477" width="12.7109375" customWidth="1"/>
    <col min="9478" max="9478" width="2.7109375" customWidth="1"/>
    <col min="9479" max="9479" width="7.7109375" customWidth="1"/>
    <col min="9480" max="9480" width="5.85546875" customWidth="1"/>
    <col min="9481" max="9481" width="1.7109375" customWidth="1"/>
    <col min="9482" max="9482" width="10.7109375" customWidth="1"/>
    <col min="9483" max="9483" width="1.7109375" customWidth="1"/>
    <col min="9484" max="9484" width="10.7109375" customWidth="1"/>
    <col min="9485" max="9485" width="1.7109375" customWidth="1"/>
    <col min="9486" max="9486" width="10.7109375" customWidth="1"/>
    <col min="9487" max="9487" width="1.7109375" customWidth="1"/>
    <col min="9488" max="9488" width="10.7109375" customWidth="1"/>
    <col min="9489" max="9489" width="1.7109375" customWidth="1"/>
    <col min="9490" max="9490" width="0" hidden="1" customWidth="1"/>
    <col min="9491" max="9491" width="8.7109375" customWidth="1"/>
    <col min="9492" max="9492" width="0" hidden="1" customWidth="1"/>
    <col min="9729" max="9730" width="3.28515625" customWidth="1"/>
    <col min="9731" max="9731" width="4.7109375" customWidth="1"/>
    <col min="9732" max="9732" width="4.28515625" customWidth="1"/>
    <col min="9733" max="9733" width="12.7109375" customWidth="1"/>
    <col min="9734" max="9734" width="2.7109375" customWidth="1"/>
    <col min="9735" max="9735" width="7.7109375" customWidth="1"/>
    <col min="9736" max="9736" width="5.85546875" customWidth="1"/>
    <col min="9737" max="9737" width="1.7109375" customWidth="1"/>
    <col min="9738" max="9738" width="10.7109375" customWidth="1"/>
    <col min="9739" max="9739" width="1.7109375" customWidth="1"/>
    <col min="9740" max="9740" width="10.7109375" customWidth="1"/>
    <col min="9741" max="9741" width="1.7109375" customWidth="1"/>
    <col min="9742" max="9742" width="10.7109375" customWidth="1"/>
    <col min="9743" max="9743" width="1.7109375" customWidth="1"/>
    <col min="9744" max="9744" width="10.7109375" customWidth="1"/>
    <col min="9745" max="9745" width="1.7109375" customWidth="1"/>
    <col min="9746" max="9746" width="0" hidden="1" customWidth="1"/>
    <col min="9747" max="9747" width="8.7109375" customWidth="1"/>
    <col min="9748" max="9748" width="0" hidden="1" customWidth="1"/>
    <col min="9985" max="9986" width="3.28515625" customWidth="1"/>
    <col min="9987" max="9987" width="4.7109375" customWidth="1"/>
    <col min="9988" max="9988" width="4.28515625" customWidth="1"/>
    <col min="9989" max="9989" width="12.7109375" customWidth="1"/>
    <col min="9990" max="9990" width="2.7109375" customWidth="1"/>
    <col min="9991" max="9991" width="7.7109375" customWidth="1"/>
    <col min="9992" max="9992" width="5.85546875" customWidth="1"/>
    <col min="9993" max="9993" width="1.7109375" customWidth="1"/>
    <col min="9994" max="9994" width="10.7109375" customWidth="1"/>
    <col min="9995" max="9995" width="1.7109375" customWidth="1"/>
    <col min="9996" max="9996" width="10.7109375" customWidth="1"/>
    <col min="9997" max="9997" width="1.7109375" customWidth="1"/>
    <col min="9998" max="9998" width="10.7109375" customWidth="1"/>
    <col min="9999" max="9999" width="1.7109375" customWidth="1"/>
    <col min="10000" max="10000" width="10.7109375" customWidth="1"/>
    <col min="10001" max="10001" width="1.7109375" customWidth="1"/>
    <col min="10002" max="10002" width="0" hidden="1" customWidth="1"/>
    <col min="10003" max="10003" width="8.7109375" customWidth="1"/>
    <col min="10004" max="10004" width="0" hidden="1" customWidth="1"/>
    <col min="10241" max="10242" width="3.28515625" customWidth="1"/>
    <col min="10243" max="10243" width="4.7109375" customWidth="1"/>
    <col min="10244" max="10244" width="4.28515625" customWidth="1"/>
    <col min="10245" max="10245" width="12.7109375" customWidth="1"/>
    <col min="10246" max="10246" width="2.7109375" customWidth="1"/>
    <col min="10247" max="10247" width="7.7109375" customWidth="1"/>
    <col min="10248" max="10248" width="5.85546875" customWidth="1"/>
    <col min="10249" max="10249" width="1.7109375" customWidth="1"/>
    <col min="10250" max="10250" width="10.7109375" customWidth="1"/>
    <col min="10251" max="10251" width="1.7109375" customWidth="1"/>
    <col min="10252" max="10252" width="10.7109375" customWidth="1"/>
    <col min="10253" max="10253" width="1.7109375" customWidth="1"/>
    <col min="10254" max="10254" width="10.7109375" customWidth="1"/>
    <col min="10255" max="10255" width="1.7109375" customWidth="1"/>
    <col min="10256" max="10256" width="10.7109375" customWidth="1"/>
    <col min="10257" max="10257" width="1.7109375" customWidth="1"/>
    <col min="10258" max="10258" width="0" hidden="1" customWidth="1"/>
    <col min="10259" max="10259" width="8.7109375" customWidth="1"/>
    <col min="10260" max="10260" width="0" hidden="1" customWidth="1"/>
    <col min="10497" max="10498" width="3.28515625" customWidth="1"/>
    <col min="10499" max="10499" width="4.7109375" customWidth="1"/>
    <col min="10500" max="10500" width="4.28515625" customWidth="1"/>
    <col min="10501" max="10501" width="12.7109375" customWidth="1"/>
    <col min="10502" max="10502" width="2.7109375" customWidth="1"/>
    <col min="10503" max="10503" width="7.7109375" customWidth="1"/>
    <col min="10504" max="10504" width="5.85546875" customWidth="1"/>
    <col min="10505" max="10505" width="1.7109375" customWidth="1"/>
    <col min="10506" max="10506" width="10.7109375" customWidth="1"/>
    <col min="10507" max="10507" width="1.7109375" customWidth="1"/>
    <col min="10508" max="10508" width="10.7109375" customWidth="1"/>
    <col min="10509" max="10509" width="1.7109375" customWidth="1"/>
    <col min="10510" max="10510" width="10.7109375" customWidth="1"/>
    <col min="10511" max="10511" width="1.7109375" customWidth="1"/>
    <col min="10512" max="10512" width="10.7109375" customWidth="1"/>
    <col min="10513" max="10513" width="1.7109375" customWidth="1"/>
    <col min="10514" max="10514" width="0" hidden="1" customWidth="1"/>
    <col min="10515" max="10515" width="8.7109375" customWidth="1"/>
    <col min="10516" max="10516" width="0" hidden="1" customWidth="1"/>
    <col min="10753" max="10754" width="3.28515625" customWidth="1"/>
    <col min="10755" max="10755" width="4.7109375" customWidth="1"/>
    <col min="10756" max="10756" width="4.28515625" customWidth="1"/>
    <col min="10757" max="10757" width="12.7109375" customWidth="1"/>
    <col min="10758" max="10758" width="2.7109375" customWidth="1"/>
    <col min="10759" max="10759" width="7.7109375" customWidth="1"/>
    <col min="10760" max="10760" width="5.85546875" customWidth="1"/>
    <col min="10761" max="10761" width="1.7109375" customWidth="1"/>
    <col min="10762" max="10762" width="10.7109375" customWidth="1"/>
    <col min="10763" max="10763" width="1.7109375" customWidth="1"/>
    <col min="10764" max="10764" width="10.7109375" customWidth="1"/>
    <col min="10765" max="10765" width="1.7109375" customWidth="1"/>
    <col min="10766" max="10766" width="10.7109375" customWidth="1"/>
    <col min="10767" max="10767" width="1.7109375" customWidth="1"/>
    <col min="10768" max="10768" width="10.7109375" customWidth="1"/>
    <col min="10769" max="10769" width="1.7109375" customWidth="1"/>
    <col min="10770" max="10770" width="0" hidden="1" customWidth="1"/>
    <col min="10771" max="10771" width="8.7109375" customWidth="1"/>
    <col min="10772" max="10772" width="0" hidden="1" customWidth="1"/>
    <col min="11009" max="11010" width="3.28515625" customWidth="1"/>
    <col min="11011" max="11011" width="4.7109375" customWidth="1"/>
    <col min="11012" max="11012" width="4.28515625" customWidth="1"/>
    <col min="11013" max="11013" width="12.7109375" customWidth="1"/>
    <col min="11014" max="11014" width="2.7109375" customWidth="1"/>
    <col min="11015" max="11015" width="7.7109375" customWidth="1"/>
    <col min="11016" max="11016" width="5.85546875" customWidth="1"/>
    <col min="11017" max="11017" width="1.7109375" customWidth="1"/>
    <col min="11018" max="11018" width="10.7109375" customWidth="1"/>
    <col min="11019" max="11019" width="1.7109375" customWidth="1"/>
    <col min="11020" max="11020" width="10.7109375" customWidth="1"/>
    <col min="11021" max="11021" width="1.7109375" customWidth="1"/>
    <col min="11022" max="11022" width="10.7109375" customWidth="1"/>
    <col min="11023" max="11023" width="1.7109375" customWidth="1"/>
    <col min="11024" max="11024" width="10.7109375" customWidth="1"/>
    <col min="11025" max="11025" width="1.7109375" customWidth="1"/>
    <col min="11026" max="11026" width="0" hidden="1" customWidth="1"/>
    <col min="11027" max="11027" width="8.7109375" customWidth="1"/>
    <col min="11028" max="11028" width="0" hidden="1" customWidth="1"/>
    <col min="11265" max="11266" width="3.28515625" customWidth="1"/>
    <col min="11267" max="11267" width="4.7109375" customWidth="1"/>
    <col min="11268" max="11268" width="4.28515625" customWidth="1"/>
    <col min="11269" max="11269" width="12.7109375" customWidth="1"/>
    <col min="11270" max="11270" width="2.7109375" customWidth="1"/>
    <col min="11271" max="11271" width="7.7109375" customWidth="1"/>
    <col min="11272" max="11272" width="5.85546875" customWidth="1"/>
    <col min="11273" max="11273" width="1.7109375" customWidth="1"/>
    <col min="11274" max="11274" width="10.7109375" customWidth="1"/>
    <col min="11275" max="11275" width="1.7109375" customWidth="1"/>
    <col min="11276" max="11276" width="10.7109375" customWidth="1"/>
    <col min="11277" max="11277" width="1.7109375" customWidth="1"/>
    <col min="11278" max="11278" width="10.7109375" customWidth="1"/>
    <col min="11279" max="11279" width="1.7109375" customWidth="1"/>
    <col min="11280" max="11280" width="10.7109375" customWidth="1"/>
    <col min="11281" max="11281" width="1.7109375" customWidth="1"/>
    <col min="11282" max="11282" width="0" hidden="1" customWidth="1"/>
    <col min="11283" max="11283" width="8.7109375" customWidth="1"/>
    <col min="11284" max="11284" width="0" hidden="1" customWidth="1"/>
    <col min="11521" max="11522" width="3.28515625" customWidth="1"/>
    <col min="11523" max="11523" width="4.7109375" customWidth="1"/>
    <col min="11524" max="11524" width="4.28515625" customWidth="1"/>
    <col min="11525" max="11525" width="12.7109375" customWidth="1"/>
    <col min="11526" max="11526" width="2.7109375" customWidth="1"/>
    <col min="11527" max="11527" width="7.7109375" customWidth="1"/>
    <col min="11528" max="11528" width="5.85546875" customWidth="1"/>
    <col min="11529" max="11529" width="1.7109375" customWidth="1"/>
    <col min="11530" max="11530" width="10.7109375" customWidth="1"/>
    <col min="11531" max="11531" width="1.7109375" customWidth="1"/>
    <col min="11532" max="11532" width="10.7109375" customWidth="1"/>
    <col min="11533" max="11533" width="1.7109375" customWidth="1"/>
    <col min="11534" max="11534" width="10.7109375" customWidth="1"/>
    <col min="11535" max="11535" width="1.7109375" customWidth="1"/>
    <col min="11536" max="11536" width="10.7109375" customWidth="1"/>
    <col min="11537" max="11537" width="1.7109375" customWidth="1"/>
    <col min="11538" max="11538" width="0" hidden="1" customWidth="1"/>
    <col min="11539" max="11539" width="8.7109375" customWidth="1"/>
    <col min="11540" max="11540" width="0" hidden="1" customWidth="1"/>
    <col min="11777" max="11778" width="3.28515625" customWidth="1"/>
    <col min="11779" max="11779" width="4.7109375" customWidth="1"/>
    <col min="11780" max="11780" width="4.28515625" customWidth="1"/>
    <col min="11781" max="11781" width="12.7109375" customWidth="1"/>
    <col min="11782" max="11782" width="2.7109375" customWidth="1"/>
    <col min="11783" max="11783" width="7.7109375" customWidth="1"/>
    <col min="11784" max="11784" width="5.85546875" customWidth="1"/>
    <col min="11785" max="11785" width="1.7109375" customWidth="1"/>
    <col min="11786" max="11786" width="10.7109375" customWidth="1"/>
    <col min="11787" max="11787" width="1.7109375" customWidth="1"/>
    <col min="11788" max="11788" width="10.7109375" customWidth="1"/>
    <col min="11789" max="11789" width="1.7109375" customWidth="1"/>
    <col min="11790" max="11790" width="10.7109375" customWidth="1"/>
    <col min="11791" max="11791" width="1.7109375" customWidth="1"/>
    <col min="11792" max="11792" width="10.7109375" customWidth="1"/>
    <col min="11793" max="11793" width="1.7109375" customWidth="1"/>
    <col min="11794" max="11794" width="0" hidden="1" customWidth="1"/>
    <col min="11795" max="11795" width="8.7109375" customWidth="1"/>
    <col min="11796" max="11796" width="0" hidden="1" customWidth="1"/>
    <col min="12033" max="12034" width="3.28515625" customWidth="1"/>
    <col min="12035" max="12035" width="4.7109375" customWidth="1"/>
    <col min="12036" max="12036" width="4.28515625" customWidth="1"/>
    <col min="12037" max="12037" width="12.7109375" customWidth="1"/>
    <col min="12038" max="12038" width="2.7109375" customWidth="1"/>
    <col min="12039" max="12039" width="7.7109375" customWidth="1"/>
    <col min="12040" max="12040" width="5.85546875" customWidth="1"/>
    <col min="12041" max="12041" width="1.7109375" customWidth="1"/>
    <col min="12042" max="12042" width="10.7109375" customWidth="1"/>
    <col min="12043" max="12043" width="1.7109375" customWidth="1"/>
    <col min="12044" max="12044" width="10.7109375" customWidth="1"/>
    <col min="12045" max="12045" width="1.7109375" customWidth="1"/>
    <col min="12046" max="12046" width="10.7109375" customWidth="1"/>
    <col min="12047" max="12047" width="1.7109375" customWidth="1"/>
    <col min="12048" max="12048" width="10.7109375" customWidth="1"/>
    <col min="12049" max="12049" width="1.7109375" customWidth="1"/>
    <col min="12050" max="12050" width="0" hidden="1" customWidth="1"/>
    <col min="12051" max="12051" width="8.7109375" customWidth="1"/>
    <col min="12052" max="12052" width="0" hidden="1" customWidth="1"/>
    <col min="12289" max="12290" width="3.28515625" customWidth="1"/>
    <col min="12291" max="12291" width="4.7109375" customWidth="1"/>
    <col min="12292" max="12292" width="4.28515625" customWidth="1"/>
    <col min="12293" max="12293" width="12.7109375" customWidth="1"/>
    <col min="12294" max="12294" width="2.7109375" customWidth="1"/>
    <col min="12295" max="12295" width="7.7109375" customWidth="1"/>
    <col min="12296" max="12296" width="5.85546875" customWidth="1"/>
    <col min="12297" max="12297" width="1.7109375" customWidth="1"/>
    <col min="12298" max="12298" width="10.7109375" customWidth="1"/>
    <col min="12299" max="12299" width="1.7109375" customWidth="1"/>
    <col min="12300" max="12300" width="10.7109375" customWidth="1"/>
    <col min="12301" max="12301" width="1.7109375" customWidth="1"/>
    <col min="12302" max="12302" width="10.7109375" customWidth="1"/>
    <col min="12303" max="12303" width="1.7109375" customWidth="1"/>
    <col min="12304" max="12304" width="10.7109375" customWidth="1"/>
    <col min="12305" max="12305" width="1.7109375" customWidth="1"/>
    <col min="12306" max="12306" width="0" hidden="1" customWidth="1"/>
    <col min="12307" max="12307" width="8.7109375" customWidth="1"/>
    <col min="12308" max="12308" width="0" hidden="1" customWidth="1"/>
    <col min="12545" max="12546" width="3.28515625" customWidth="1"/>
    <col min="12547" max="12547" width="4.7109375" customWidth="1"/>
    <col min="12548" max="12548" width="4.28515625" customWidth="1"/>
    <col min="12549" max="12549" width="12.7109375" customWidth="1"/>
    <col min="12550" max="12550" width="2.7109375" customWidth="1"/>
    <col min="12551" max="12551" width="7.7109375" customWidth="1"/>
    <col min="12552" max="12552" width="5.85546875" customWidth="1"/>
    <col min="12553" max="12553" width="1.7109375" customWidth="1"/>
    <col min="12554" max="12554" width="10.7109375" customWidth="1"/>
    <col min="12555" max="12555" width="1.7109375" customWidth="1"/>
    <col min="12556" max="12556" width="10.7109375" customWidth="1"/>
    <col min="12557" max="12557" width="1.7109375" customWidth="1"/>
    <col min="12558" max="12558" width="10.7109375" customWidth="1"/>
    <col min="12559" max="12559" width="1.7109375" customWidth="1"/>
    <col min="12560" max="12560" width="10.7109375" customWidth="1"/>
    <col min="12561" max="12561" width="1.7109375" customWidth="1"/>
    <col min="12562" max="12562" width="0" hidden="1" customWidth="1"/>
    <col min="12563" max="12563" width="8.7109375" customWidth="1"/>
    <col min="12564" max="12564" width="0" hidden="1" customWidth="1"/>
    <col min="12801" max="12802" width="3.28515625" customWidth="1"/>
    <col min="12803" max="12803" width="4.7109375" customWidth="1"/>
    <col min="12804" max="12804" width="4.28515625" customWidth="1"/>
    <col min="12805" max="12805" width="12.7109375" customWidth="1"/>
    <col min="12806" max="12806" width="2.7109375" customWidth="1"/>
    <col min="12807" max="12807" width="7.7109375" customWidth="1"/>
    <col min="12808" max="12808" width="5.85546875" customWidth="1"/>
    <col min="12809" max="12809" width="1.7109375" customWidth="1"/>
    <col min="12810" max="12810" width="10.7109375" customWidth="1"/>
    <col min="12811" max="12811" width="1.7109375" customWidth="1"/>
    <col min="12812" max="12812" width="10.7109375" customWidth="1"/>
    <col min="12813" max="12813" width="1.7109375" customWidth="1"/>
    <col min="12814" max="12814" width="10.7109375" customWidth="1"/>
    <col min="12815" max="12815" width="1.7109375" customWidth="1"/>
    <col min="12816" max="12816" width="10.7109375" customWidth="1"/>
    <col min="12817" max="12817" width="1.7109375" customWidth="1"/>
    <col min="12818" max="12818" width="0" hidden="1" customWidth="1"/>
    <col min="12819" max="12819" width="8.7109375" customWidth="1"/>
    <col min="12820" max="12820" width="0" hidden="1" customWidth="1"/>
    <col min="13057" max="13058" width="3.28515625" customWidth="1"/>
    <col min="13059" max="13059" width="4.7109375" customWidth="1"/>
    <col min="13060" max="13060" width="4.28515625" customWidth="1"/>
    <col min="13061" max="13061" width="12.7109375" customWidth="1"/>
    <col min="13062" max="13062" width="2.7109375" customWidth="1"/>
    <col min="13063" max="13063" width="7.7109375" customWidth="1"/>
    <col min="13064" max="13064" width="5.85546875" customWidth="1"/>
    <col min="13065" max="13065" width="1.7109375" customWidth="1"/>
    <col min="13066" max="13066" width="10.7109375" customWidth="1"/>
    <col min="13067" max="13067" width="1.7109375" customWidth="1"/>
    <col min="13068" max="13068" width="10.7109375" customWidth="1"/>
    <col min="13069" max="13069" width="1.7109375" customWidth="1"/>
    <col min="13070" max="13070" width="10.7109375" customWidth="1"/>
    <col min="13071" max="13071" width="1.7109375" customWidth="1"/>
    <col min="13072" max="13072" width="10.7109375" customWidth="1"/>
    <col min="13073" max="13073" width="1.7109375" customWidth="1"/>
    <col min="13074" max="13074" width="0" hidden="1" customWidth="1"/>
    <col min="13075" max="13075" width="8.7109375" customWidth="1"/>
    <col min="13076" max="13076" width="0" hidden="1" customWidth="1"/>
    <col min="13313" max="13314" width="3.28515625" customWidth="1"/>
    <col min="13315" max="13315" width="4.7109375" customWidth="1"/>
    <col min="13316" max="13316" width="4.28515625" customWidth="1"/>
    <col min="13317" max="13317" width="12.7109375" customWidth="1"/>
    <col min="13318" max="13318" width="2.7109375" customWidth="1"/>
    <col min="13319" max="13319" width="7.7109375" customWidth="1"/>
    <col min="13320" max="13320" width="5.85546875" customWidth="1"/>
    <col min="13321" max="13321" width="1.7109375" customWidth="1"/>
    <col min="13322" max="13322" width="10.7109375" customWidth="1"/>
    <col min="13323" max="13323" width="1.7109375" customWidth="1"/>
    <col min="13324" max="13324" width="10.7109375" customWidth="1"/>
    <col min="13325" max="13325" width="1.7109375" customWidth="1"/>
    <col min="13326" max="13326" width="10.7109375" customWidth="1"/>
    <col min="13327" max="13327" width="1.7109375" customWidth="1"/>
    <col min="13328" max="13328" width="10.7109375" customWidth="1"/>
    <col min="13329" max="13329" width="1.7109375" customWidth="1"/>
    <col min="13330" max="13330" width="0" hidden="1" customWidth="1"/>
    <col min="13331" max="13331" width="8.7109375" customWidth="1"/>
    <col min="13332" max="13332" width="0" hidden="1" customWidth="1"/>
    <col min="13569" max="13570" width="3.28515625" customWidth="1"/>
    <col min="13571" max="13571" width="4.7109375" customWidth="1"/>
    <col min="13572" max="13572" width="4.28515625" customWidth="1"/>
    <col min="13573" max="13573" width="12.7109375" customWidth="1"/>
    <col min="13574" max="13574" width="2.7109375" customWidth="1"/>
    <col min="13575" max="13575" width="7.7109375" customWidth="1"/>
    <col min="13576" max="13576" width="5.85546875" customWidth="1"/>
    <col min="13577" max="13577" width="1.7109375" customWidth="1"/>
    <col min="13578" max="13578" width="10.7109375" customWidth="1"/>
    <col min="13579" max="13579" width="1.7109375" customWidth="1"/>
    <col min="13580" max="13580" width="10.7109375" customWidth="1"/>
    <col min="13581" max="13581" width="1.7109375" customWidth="1"/>
    <col min="13582" max="13582" width="10.7109375" customWidth="1"/>
    <col min="13583" max="13583" width="1.7109375" customWidth="1"/>
    <col min="13584" max="13584" width="10.7109375" customWidth="1"/>
    <col min="13585" max="13585" width="1.7109375" customWidth="1"/>
    <col min="13586" max="13586" width="0" hidden="1" customWidth="1"/>
    <col min="13587" max="13587" width="8.7109375" customWidth="1"/>
    <col min="13588" max="13588" width="0" hidden="1" customWidth="1"/>
    <col min="13825" max="13826" width="3.28515625" customWidth="1"/>
    <col min="13827" max="13827" width="4.7109375" customWidth="1"/>
    <col min="13828" max="13828" width="4.28515625" customWidth="1"/>
    <col min="13829" max="13829" width="12.7109375" customWidth="1"/>
    <col min="13830" max="13830" width="2.7109375" customWidth="1"/>
    <col min="13831" max="13831" width="7.7109375" customWidth="1"/>
    <col min="13832" max="13832" width="5.85546875" customWidth="1"/>
    <col min="13833" max="13833" width="1.7109375" customWidth="1"/>
    <col min="13834" max="13834" width="10.7109375" customWidth="1"/>
    <col min="13835" max="13835" width="1.7109375" customWidth="1"/>
    <col min="13836" max="13836" width="10.7109375" customWidth="1"/>
    <col min="13837" max="13837" width="1.7109375" customWidth="1"/>
    <col min="13838" max="13838" width="10.7109375" customWidth="1"/>
    <col min="13839" max="13839" width="1.7109375" customWidth="1"/>
    <col min="13840" max="13840" width="10.7109375" customWidth="1"/>
    <col min="13841" max="13841" width="1.7109375" customWidth="1"/>
    <col min="13842" max="13842" width="0" hidden="1" customWidth="1"/>
    <col min="13843" max="13843" width="8.7109375" customWidth="1"/>
    <col min="13844" max="13844" width="0" hidden="1" customWidth="1"/>
    <col min="14081" max="14082" width="3.28515625" customWidth="1"/>
    <col min="14083" max="14083" width="4.7109375" customWidth="1"/>
    <col min="14084" max="14084" width="4.28515625" customWidth="1"/>
    <col min="14085" max="14085" width="12.7109375" customWidth="1"/>
    <col min="14086" max="14086" width="2.7109375" customWidth="1"/>
    <col min="14087" max="14087" width="7.7109375" customWidth="1"/>
    <col min="14088" max="14088" width="5.85546875" customWidth="1"/>
    <col min="14089" max="14089" width="1.7109375" customWidth="1"/>
    <col min="14090" max="14090" width="10.7109375" customWidth="1"/>
    <col min="14091" max="14091" width="1.7109375" customWidth="1"/>
    <col min="14092" max="14092" width="10.7109375" customWidth="1"/>
    <col min="14093" max="14093" width="1.7109375" customWidth="1"/>
    <col min="14094" max="14094" width="10.7109375" customWidth="1"/>
    <col min="14095" max="14095" width="1.7109375" customWidth="1"/>
    <col min="14096" max="14096" width="10.7109375" customWidth="1"/>
    <col min="14097" max="14097" width="1.7109375" customWidth="1"/>
    <col min="14098" max="14098" width="0" hidden="1" customWidth="1"/>
    <col min="14099" max="14099" width="8.7109375" customWidth="1"/>
    <col min="14100" max="14100" width="0" hidden="1" customWidth="1"/>
    <col min="14337" max="14338" width="3.28515625" customWidth="1"/>
    <col min="14339" max="14339" width="4.7109375" customWidth="1"/>
    <col min="14340" max="14340" width="4.28515625" customWidth="1"/>
    <col min="14341" max="14341" width="12.7109375" customWidth="1"/>
    <col min="14342" max="14342" width="2.7109375" customWidth="1"/>
    <col min="14343" max="14343" width="7.7109375" customWidth="1"/>
    <col min="14344" max="14344" width="5.85546875" customWidth="1"/>
    <col min="14345" max="14345" width="1.7109375" customWidth="1"/>
    <col min="14346" max="14346" width="10.7109375" customWidth="1"/>
    <col min="14347" max="14347" width="1.7109375" customWidth="1"/>
    <col min="14348" max="14348" width="10.7109375" customWidth="1"/>
    <col min="14349" max="14349" width="1.7109375" customWidth="1"/>
    <col min="14350" max="14350" width="10.7109375" customWidth="1"/>
    <col min="14351" max="14351" width="1.7109375" customWidth="1"/>
    <col min="14352" max="14352" width="10.7109375" customWidth="1"/>
    <col min="14353" max="14353" width="1.7109375" customWidth="1"/>
    <col min="14354" max="14354" width="0" hidden="1" customWidth="1"/>
    <col min="14355" max="14355" width="8.7109375" customWidth="1"/>
    <col min="14356" max="14356" width="0" hidden="1" customWidth="1"/>
    <col min="14593" max="14594" width="3.28515625" customWidth="1"/>
    <col min="14595" max="14595" width="4.7109375" customWidth="1"/>
    <col min="14596" max="14596" width="4.28515625" customWidth="1"/>
    <col min="14597" max="14597" width="12.7109375" customWidth="1"/>
    <col min="14598" max="14598" width="2.7109375" customWidth="1"/>
    <col min="14599" max="14599" width="7.7109375" customWidth="1"/>
    <col min="14600" max="14600" width="5.85546875" customWidth="1"/>
    <col min="14601" max="14601" width="1.7109375" customWidth="1"/>
    <col min="14602" max="14602" width="10.7109375" customWidth="1"/>
    <col min="14603" max="14603" width="1.7109375" customWidth="1"/>
    <col min="14604" max="14604" width="10.7109375" customWidth="1"/>
    <col min="14605" max="14605" width="1.7109375" customWidth="1"/>
    <col min="14606" max="14606" width="10.7109375" customWidth="1"/>
    <col min="14607" max="14607" width="1.7109375" customWidth="1"/>
    <col min="14608" max="14608" width="10.7109375" customWidth="1"/>
    <col min="14609" max="14609" width="1.7109375" customWidth="1"/>
    <col min="14610" max="14610" width="0" hidden="1" customWidth="1"/>
    <col min="14611" max="14611" width="8.7109375" customWidth="1"/>
    <col min="14612" max="14612" width="0" hidden="1" customWidth="1"/>
    <col min="14849" max="14850" width="3.28515625" customWidth="1"/>
    <col min="14851" max="14851" width="4.7109375" customWidth="1"/>
    <col min="14852" max="14852" width="4.28515625" customWidth="1"/>
    <col min="14853" max="14853" width="12.7109375" customWidth="1"/>
    <col min="14854" max="14854" width="2.7109375" customWidth="1"/>
    <col min="14855" max="14855" width="7.7109375" customWidth="1"/>
    <col min="14856" max="14856" width="5.85546875" customWidth="1"/>
    <col min="14857" max="14857" width="1.7109375" customWidth="1"/>
    <col min="14858" max="14858" width="10.7109375" customWidth="1"/>
    <col min="14859" max="14859" width="1.7109375" customWidth="1"/>
    <col min="14860" max="14860" width="10.7109375" customWidth="1"/>
    <col min="14861" max="14861" width="1.7109375" customWidth="1"/>
    <col min="14862" max="14862" width="10.7109375" customWidth="1"/>
    <col min="14863" max="14863" width="1.7109375" customWidth="1"/>
    <col min="14864" max="14864" width="10.7109375" customWidth="1"/>
    <col min="14865" max="14865" width="1.7109375" customWidth="1"/>
    <col min="14866" max="14866" width="0" hidden="1" customWidth="1"/>
    <col min="14867" max="14867" width="8.7109375" customWidth="1"/>
    <col min="14868" max="14868" width="0" hidden="1" customWidth="1"/>
    <col min="15105" max="15106" width="3.28515625" customWidth="1"/>
    <col min="15107" max="15107" width="4.7109375" customWidth="1"/>
    <col min="15108" max="15108" width="4.28515625" customWidth="1"/>
    <col min="15109" max="15109" width="12.7109375" customWidth="1"/>
    <col min="15110" max="15110" width="2.7109375" customWidth="1"/>
    <col min="15111" max="15111" width="7.7109375" customWidth="1"/>
    <col min="15112" max="15112" width="5.85546875" customWidth="1"/>
    <col min="15113" max="15113" width="1.7109375" customWidth="1"/>
    <col min="15114" max="15114" width="10.7109375" customWidth="1"/>
    <col min="15115" max="15115" width="1.7109375" customWidth="1"/>
    <col min="15116" max="15116" width="10.7109375" customWidth="1"/>
    <col min="15117" max="15117" width="1.7109375" customWidth="1"/>
    <col min="15118" max="15118" width="10.7109375" customWidth="1"/>
    <col min="15119" max="15119" width="1.7109375" customWidth="1"/>
    <col min="15120" max="15120" width="10.7109375" customWidth="1"/>
    <col min="15121" max="15121" width="1.7109375" customWidth="1"/>
    <col min="15122" max="15122" width="0" hidden="1" customWidth="1"/>
    <col min="15123" max="15123" width="8.7109375" customWidth="1"/>
    <col min="15124" max="15124" width="0" hidden="1" customWidth="1"/>
    <col min="15361" max="15362" width="3.28515625" customWidth="1"/>
    <col min="15363" max="15363" width="4.7109375" customWidth="1"/>
    <col min="15364" max="15364" width="4.28515625" customWidth="1"/>
    <col min="15365" max="15365" width="12.7109375" customWidth="1"/>
    <col min="15366" max="15366" width="2.7109375" customWidth="1"/>
    <col min="15367" max="15367" width="7.7109375" customWidth="1"/>
    <col min="15368" max="15368" width="5.85546875" customWidth="1"/>
    <col min="15369" max="15369" width="1.7109375" customWidth="1"/>
    <col min="15370" max="15370" width="10.7109375" customWidth="1"/>
    <col min="15371" max="15371" width="1.7109375" customWidth="1"/>
    <col min="15372" max="15372" width="10.7109375" customWidth="1"/>
    <col min="15373" max="15373" width="1.7109375" customWidth="1"/>
    <col min="15374" max="15374" width="10.7109375" customWidth="1"/>
    <col min="15375" max="15375" width="1.7109375" customWidth="1"/>
    <col min="15376" max="15376" width="10.7109375" customWidth="1"/>
    <col min="15377" max="15377" width="1.7109375" customWidth="1"/>
    <col min="15378" max="15378" width="0" hidden="1" customWidth="1"/>
    <col min="15379" max="15379" width="8.7109375" customWidth="1"/>
    <col min="15380" max="15380" width="0" hidden="1" customWidth="1"/>
    <col min="15617" max="15618" width="3.28515625" customWidth="1"/>
    <col min="15619" max="15619" width="4.7109375" customWidth="1"/>
    <col min="15620" max="15620" width="4.28515625" customWidth="1"/>
    <col min="15621" max="15621" width="12.7109375" customWidth="1"/>
    <col min="15622" max="15622" width="2.7109375" customWidth="1"/>
    <col min="15623" max="15623" width="7.7109375" customWidth="1"/>
    <col min="15624" max="15624" width="5.85546875" customWidth="1"/>
    <col min="15625" max="15625" width="1.7109375" customWidth="1"/>
    <col min="15626" max="15626" width="10.7109375" customWidth="1"/>
    <col min="15627" max="15627" width="1.7109375" customWidth="1"/>
    <col min="15628" max="15628" width="10.7109375" customWidth="1"/>
    <col min="15629" max="15629" width="1.7109375" customWidth="1"/>
    <col min="15630" max="15630" width="10.7109375" customWidth="1"/>
    <col min="15631" max="15631" width="1.7109375" customWidth="1"/>
    <col min="15632" max="15632" width="10.7109375" customWidth="1"/>
    <col min="15633" max="15633" width="1.7109375" customWidth="1"/>
    <col min="15634" max="15634" width="0" hidden="1" customWidth="1"/>
    <col min="15635" max="15635" width="8.7109375" customWidth="1"/>
    <col min="15636" max="15636" width="0" hidden="1" customWidth="1"/>
    <col min="15873" max="15874" width="3.28515625" customWidth="1"/>
    <col min="15875" max="15875" width="4.7109375" customWidth="1"/>
    <col min="15876" max="15876" width="4.28515625" customWidth="1"/>
    <col min="15877" max="15877" width="12.7109375" customWidth="1"/>
    <col min="15878" max="15878" width="2.7109375" customWidth="1"/>
    <col min="15879" max="15879" width="7.7109375" customWidth="1"/>
    <col min="15880" max="15880" width="5.85546875" customWidth="1"/>
    <col min="15881" max="15881" width="1.7109375" customWidth="1"/>
    <col min="15882" max="15882" width="10.7109375" customWidth="1"/>
    <col min="15883" max="15883" width="1.7109375" customWidth="1"/>
    <col min="15884" max="15884" width="10.7109375" customWidth="1"/>
    <col min="15885" max="15885" width="1.7109375" customWidth="1"/>
    <col min="15886" max="15886" width="10.7109375" customWidth="1"/>
    <col min="15887" max="15887" width="1.7109375" customWidth="1"/>
    <col min="15888" max="15888" width="10.7109375" customWidth="1"/>
    <col min="15889" max="15889" width="1.7109375" customWidth="1"/>
    <col min="15890" max="15890" width="0" hidden="1" customWidth="1"/>
    <col min="15891" max="15891" width="8.7109375" customWidth="1"/>
    <col min="15892" max="15892" width="0" hidden="1" customWidth="1"/>
    <col min="16129" max="16130" width="3.28515625" customWidth="1"/>
    <col min="16131" max="16131" width="4.7109375" customWidth="1"/>
    <col min="16132" max="16132" width="4.28515625" customWidth="1"/>
    <col min="16133" max="16133" width="12.7109375" customWidth="1"/>
    <col min="16134" max="16134" width="2.7109375" customWidth="1"/>
    <col min="16135" max="16135" width="7.7109375" customWidth="1"/>
    <col min="16136" max="16136" width="5.85546875" customWidth="1"/>
    <col min="16137" max="16137" width="1.7109375" customWidth="1"/>
    <col min="16138" max="16138" width="10.7109375" customWidth="1"/>
    <col min="16139" max="16139" width="1.7109375" customWidth="1"/>
    <col min="16140" max="16140" width="10.7109375" customWidth="1"/>
    <col min="16141" max="16141" width="1.7109375" customWidth="1"/>
    <col min="16142" max="16142" width="10.7109375" customWidth="1"/>
    <col min="16143" max="16143" width="1.7109375" customWidth="1"/>
    <col min="16144" max="16144" width="10.7109375" customWidth="1"/>
    <col min="16145" max="16145" width="1.7109375" customWidth="1"/>
    <col min="16146" max="16146" width="0" hidden="1" customWidth="1"/>
    <col min="16147" max="16147" width="8.7109375" customWidth="1"/>
    <col min="16148" max="16148" width="0" hidden="1" customWidth="1"/>
  </cols>
  <sheetData>
    <row r="1" spans="1:20" s="68" customFormat="1" ht="72.75" customHeight="1" x14ac:dyDescent="0.2">
      <c r="A1" s="63">
        <f>'[3]Week SetUp'!$A$6</f>
        <v>0</v>
      </c>
      <c r="B1" s="63"/>
      <c r="C1" s="64"/>
      <c r="D1" s="64"/>
      <c r="E1" s="64"/>
      <c r="F1" s="64"/>
      <c r="G1" s="64"/>
      <c r="H1" s="64"/>
      <c r="I1" s="65"/>
      <c r="J1" s="66"/>
      <c r="K1" s="66"/>
      <c r="L1" s="67"/>
      <c r="M1" s="65"/>
      <c r="N1" s="65" t="s">
        <v>190</v>
      </c>
      <c r="O1" s="65"/>
      <c r="P1" s="64"/>
      <c r="Q1" s="65"/>
    </row>
    <row r="2" spans="1:20" s="73" customFormat="1" ht="18" x14ac:dyDescent="0.25">
      <c r="A2" s="69"/>
      <c r="B2" s="69"/>
      <c r="C2" s="69"/>
      <c r="D2" s="69"/>
      <c r="E2" s="70" t="s">
        <v>300</v>
      </c>
      <c r="F2" s="70"/>
      <c r="G2" s="70"/>
      <c r="H2" s="70"/>
      <c r="I2" s="70"/>
      <c r="J2" s="70"/>
      <c r="K2" s="70"/>
      <c r="L2" s="70"/>
      <c r="M2" s="71"/>
      <c r="N2" s="72"/>
      <c r="O2" s="71"/>
      <c r="P2" s="72"/>
      <c r="Q2" s="71"/>
    </row>
    <row r="3" spans="1:20" s="78" customFormat="1" ht="11.25" customHeight="1" x14ac:dyDescent="0.2">
      <c r="A3" s="74" t="s">
        <v>192</v>
      </c>
      <c r="B3" s="74"/>
      <c r="C3" s="74"/>
      <c r="D3" s="74"/>
      <c r="E3" s="74"/>
      <c r="F3" s="74"/>
      <c r="G3" s="74"/>
      <c r="H3" s="74"/>
      <c r="I3" s="75"/>
      <c r="J3" s="76"/>
      <c r="K3" s="75"/>
      <c r="L3" s="74"/>
      <c r="M3" s="75"/>
      <c r="N3" s="74"/>
      <c r="O3" s="75"/>
      <c r="P3" s="74"/>
      <c r="Q3" s="77" t="s">
        <v>193</v>
      </c>
    </row>
    <row r="4" spans="1:20" s="88" customFormat="1" ht="15" customHeight="1" thickBot="1" x14ac:dyDescent="0.25">
      <c r="A4" s="79" t="str">
        <f>'[3]Week SetUp'!$A$10</f>
        <v>17th - 22nd December 2016</v>
      </c>
      <c r="B4" s="79"/>
      <c r="C4" s="79"/>
      <c r="D4" s="80"/>
      <c r="E4" s="80"/>
      <c r="F4" s="81">
        <f>'[3]Week SetUp'!$C$10</f>
        <v>0</v>
      </c>
      <c r="G4" s="82"/>
      <c r="H4" s="81"/>
      <c r="I4" s="83"/>
      <c r="J4" s="84">
        <f>'[3]Week SetUp'!$D$10</f>
        <v>0</v>
      </c>
      <c r="K4" s="83"/>
      <c r="L4" s="85">
        <f>'[3]Week SetUp'!$A$12</f>
        <v>0</v>
      </c>
      <c r="M4" s="83"/>
      <c r="N4" s="80"/>
      <c r="O4" s="86"/>
      <c r="P4" s="80"/>
      <c r="Q4" s="87" t="str">
        <f>'[3]Week SetUp'!$E$10</f>
        <v>Lamech Kevin Clarke</v>
      </c>
    </row>
    <row r="5" spans="1:20" s="78" customFormat="1" ht="12" x14ac:dyDescent="0.2">
      <c r="A5" s="89"/>
      <c r="B5" s="90" t="s">
        <v>194</v>
      </c>
      <c r="C5" s="90" t="s">
        <v>195</v>
      </c>
      <c r="D5" s="90" t="s">
        <v>196</v>
      </c>
      <c r="E5" s="91" t="s">
        <v>197</v>
      </c>
      <c r="F5" s="91" t="s">
        <v>198</v>
      </c>
      <c r="G5" s="91"/>
      <c r="H5" s="91"/>
      <c r="I5" s="91"/>
      <c r="J5" s="92" t="s">
        <v>200</v>
      </c>
      <c r="K5" s="93"/>
      <c r="L5" s="92" t="s">
        <v>201</v>
      </c>
      <c r="M5" s="93"/>
      <c r="N5" s="92" t="s">
        <v>202</v>
      </c>
      <c r="O5" s="93"/>
      <c r="P5" s="92"/>
      <c r="Q5" s="199"/>
    </row>
    <row r="6" spans="1:20" s="78" customFormat="1" ht="3.75" customHeight="1" thickBot="1" x14ac:dyDescent="0.25">
      <c r="A6" s="95"/>
      <c r="B6" s="96"/>
      <c r="C6" s="97"/>
      <c r="D6" s="96"/>
      <c r="E6" s="98"/>
      <c r="F6" s="98"/>
      <c r="G6" s="99"/>
      <c r="H6" s="98"/>
      <c r="I6" s="100"/>
      <c r="J6" s="96"/>
      <c r="K6" s="100"/>
      <c r="L6" s="96"/>
      <c r="M6" s="100"/>
      <c r="N6" s="96"/>
      <c r="O6" s="100"/>
      <c r="P6" s="96"/>
      <c r="Q6" s="101"/>
    </row>
    <row r="7" spans="1:20" s="113" customFormat="1" ht="10.5" customHeight="1" x14ac:dyDescent="0.2">
      <c r="A7" s="102">
        <v>1</v>
      </c>
      <c r="B7" s="103">
        <f>IF($D7="","",VLOOKUP($D7,'[3]Girls Si Main Draw Prep'!$A$7:$P$22,15))</f>
        <v>0</v>
      </c>
      <c r="C7" s="103">
        <f>IF($D7="","",VLOOKUP($D7,'[3]Girls Si Main Draw Prep'!$A$7:$P$22,16))</f>
        <v>0</v>
      </c>
      <c r="D7" s="104">
        <v>1</v>
      </c>
      <c r="E7" s="105" t="str">
        <f>UPPER(IF($D7="","",VLOOKUP($D7,'[3]Girls Si Main Draw Prep'!$A$7:$P$22,2)))</f>
        <v>WONG</v>
      </c>
      <c r="F7" s="105" t="str">
        <f>IF($D7="","",VLOOKUP($D7,'[3]Girls Si Main Draw Prep'!$A$7:$P$22,3))</f>
        <v>CAMERON</v>
      </c>
      <c r="G7" s="105"/>
      <c r="H7" s="105">
        <f>IF($D7="","",VLOOKUP($D7,'[3]Girls Si Main Draw Prep'!$A$7:$P$22,4))</f>
        <v>0</v>
      </c>
      <c r="I7" s="106"/>
      <c r="J7" s="107"/>
      <c r="K7" s="107"/>
      <c r="L7" s="107"/>
      <c r="M7" s="107"/>
      <c r="N7" s="108"/>
      <c r="O7" s="109"/>
      <c r="P7" s="110"/>
      <c r="Q7" s="111"/>
      <c r="R7" s="112"/>
      <c r="T7" s="114" t="str">
        <f>'[3]SetUp Officials'!P21</f>
        <v>Umpire</v>
      </c>
    </row>
    <row r="8" spans="1:20" s="113" customFormat="1" ht="9.6" customHeight="1" x14ac:dyDescent="0.2">
      <c r="A8" s="115"/>
      <c r="B8" s="116"/>
      <c r="C8" s="116"/>
      <c r="D8" s="116"/>
      <c r="E8" s="107"/>
      <c r="F8" s="107"/>
      <c r="G8" s="117"/>
      <c r="H8" s="118" t="s">
        <v>203</v>
      </c>
      <c r="I8" s="119" t="s">
        <v>204</v>
      </c>
      <c r="J8" s="120" t="str">
        <f>UPPER(IF(OR(I8="a",I8="as"),E7,IF(OR(I8="b",I8="bs"),E9,)))</f>
        <v>WONG</v>
      </c>
      <c r="K8" s="120"/>
      <c r="L8" s="107"/>
      <c r="M8" s="107"/>
      <c r="N8" s="108"/>
      <c r="O8" s="109"/>
      <c r="P8" s="110"/>
      <c r="Q8" s="111"/>
      <c r="R8" s="112"/>
      <c r="T8" s="121" t="str">
        <f>'[3]SetUp Officials'!P22</f>
        <v xml:space="preserve"> </v>
      </c>
    </row>
    <row r="9" spans="1:20" s="113" customFormat="1" ht="9.6" customHeight="1" x14ac:dyDescent="0.2">
      <c r="A9" s="115">
        <v>2</v>
      </c>
      <c r="B9" s="103">
        <f>IF($D9="","",VLOOKUP($D9,'[3]Girls Si Main Draw Prep'!$A$7:$P$22,15))</f>
        <v>0</v>
      </c>
      <c r="C9" s="103">
        <f>IF($D9="","",VLOOKUP($D9,'[3]Girls Si Main Draw Prep'!$A$7:$P$22,16))</f>
        <v>0</v>
      </c>
      <c r="D9" s="104">
        <v>8</v>
      </c>
      <c r="E9" s="103" t="str">
        <f>UPPER(IF($D9="","",VLOOKUP($D9,'[3]Girls Si Main Draw Prep'!$A$7:$P$22,2)))</f>
        <v>BYE</v>
      </c>
      <c r="F9" s="103">
        <f>IF($D9="","",VLOOKUP($D9,'[3]Girls Si Main Draw Prep'!$A$7:$P$22,3))</f>
        <v>0</v>
      </c>
      <c r="G9" s="103"/>
      <c r="H9" s="103">
        <f>IF($D9="","",VLOOKUP($D9,'[3]Girls Si Main Draw Prep'!$A$7:$P$22,4))</f>
        <v>0</v>
      </c>
      <c r="I9" s="122"/>
      <c r="J9" s="107"/>
      <c r="K9" s="123"/>
      <c r="L9" s="107"/>
      <c r="M9" s="107"/>
      <c r="N9" s="108"/>
      <c r="O9" s="109"/>
      <c r="P9" s="110"/>
      <c r="Q9" s="111"/>
      <c r="R9" s="112"/>
      <c r="T9" s="121" t="str">
        <f>'[3]SetUp Officials'!P23</f>
        <v xml:space="preserve"> </v>
      </c>
    </row>
    <row r="10" spans="1:20" s="113" customFormat="1" ht="9.6" customHeight="1" x14ac:dyDescent="0.2">
      <c r="A10" s="115"/>
      <c r="B10" s="116"/>
      <c r="C10" s="116"/>
      <c r="D10" s="124"/>
      <c r="E10" s="107"/>
      <c r="F10" s="107"/>
      <c r="G10" s="117"/>
      <c r="H10" s="107"/>
      <c r="I10" s="125"/>
      <c r="J10" s="118" t="s">
        <v>203</v>
      </c>
      <c r="K10" s="126"/>
      <c r="L10" s="120" t="str">
        <f>UPPER(IF(OR(K10="a",K10="as"),J8,IF(OR(K10="b",K10="bs"),J12,)))</f>
        <v/>
      </c>
      <c r="M10" s="127"/>
      <c r="N10" s="128"/>
      <c r="O10" s="128"/>
      <c r="P10" s="110"/>
      <c r="Q10" s="111"/>
      <c r="R10" s="112"/>
      <c r="T10" s="121" t="str">
        <f>'[3]SetUp Officials'!P24</f>
        <v xml:space="preserve"> </v>
      </c>
    </row>
    <row r="11" spans="1:20" s="113" customFormat="1" ht="9.6" customHeight="1" x14ac:dyDescent="0.2">
      <c r="A11" s="115">
        <v>3</v>
      </c>
      <c r="B11" s="103">
        <f>IF($D11="","",VLOOKUP($D11,'[3]Girls Si Main Draw Prep'!$A$7:$P$22,15))</f>
        <v>0</v>
      </c>
      <c r="C11" s="103">
        <f>IF($D11="","",VLOOKUP($D11,'[3]Girls Si Main Draw Prep'!$A$7:$P$22,16))</f>
        <v>0</v>
      </c>
      <c r="D11" s="104">
        <v>4</v>
      </c>
      <c r="E11" s="103" t="str">
        <f>UPPER(IF($D11="","",VLOOKUP($D11,'[3]Girls Si Main Draw Prep'!$A$7:$P$22,2)))</f>
        <v>BADROE</v>
      </c>
      <c r="F11" s="103" t="str">
        <f>IF($D11="","",VLOOKUP($D11,'[3]Girls Si Main Draw Prep'!$A$7:$P$22,3))</f>
        <v>ADALIA</v>
      </c>
      <c r="G11" s="103"/>
      <c r="H11" s="103">
        <f>IF($D11="","",VLOOKUP($D11,'[3]Girls Si Main Draw Prep'!$A$7:$P$22,4))</f>
        <v>0</v>
      </c>
      <c r="I11" s="106"/>
      <c r="J11" s="107"/>
      <c r="K11" s="129"/>
      <c r="L11" s="107"/>
      <c r="M11" s="130"/>
      <c r="N11" s="128"/>
      <c r="O11" s="128"/>
      <c r="P11" s="110"/>
      <c r="Q11" s="111"/>
      <c r="R11" s="112"/>
      <c r="T11" s="121" t="str">
        <f>'[3]SetUp Officials'!P25</f>
        <v xml:space="preserve"> </v>
      </c>
    </row>
    <row r="12" spans="1:20" s="113" customFormat="1" ht="9.6" customHeight="1" x14ac:dyDescent="0.2">
      <c r="A12" s="115"/>
      <c r="B12" s="116"/>
      <c r="C12" s="116"/>
      <c r="D12" s="124"/>
      <c r="E12" s="107"/>
      <c r="F12" s="107"/>
      <c r="G12" s="117"/>
      <c r="H12" s="118" t="s">
        <v>203</v>
      </c>
      <c r="I12" s="119" t="s">
        <v>297</v>
      </c>
      <c r="J12" s="120" t="str">
        <f>UPPER(IF(OR(I12="a",I12="as"),E11,IF(OR(I12="b",I12="bs"),E13,)))</f>
        <v>MAC KENZIE</v>
      </c>
      <c r="K12" s="131"/>
      <c r="L12" s="107"/>
      <c r="M12" s="130"/>
      <c r="N12" s="128"/>
      <c r="O12" s="128"/>
      <c r="P12" s="110"/>
      <c r="Q12" s="111"/>
      <c r="R12" s="112"/>
      <c r="T12" s="121" t="str">
        <f>'[3]SetUp Officials'!P26</f>
        <v xml:space="preserve"> </v>
      </c>
    </row>
    <row r="13" spans="1:20" s="113" customFormat="1" ht="9.6" customHeight="1" x14ac:dyDescent="0.2">
      <c r="A13" s="115">
        <v>4</v>
      </c>
      <c r="B13" s="103">
        <f>IF($D13="","",VLOOKUP($D13,'[3]Girls Si Main Draw Prep'!$A$7:$P$22,15))</f>
        <v>0</v>
      </c>
      <c r="C13" s="103">
        <f>IF($D13="","",VLOOKUP($D13,'[3]Girls Si Main Draw Prep'!$A$7:$P$22,16))</f>
        <v>0</v>
      </c>
      <c r="D13" s="104">
        <v>5</v>
      </c>
      <c r="E13" s="103" t="str">
        <f>UPPER(IF($D13="","",VLOOKUP($D13,'[3]Girls Si Main Draw Prep'!$A$7:$P$22,2)))</f>
        <v>MAC KENZIE</v>
      </c>
      <c r="F13" s="103" t="str">
        <f>IF($D13="","",VLOOKUP($D13,'[3]Girls Si Main Draw Prep'!$A$7:$P$22,3))</f>
        <v>GABRIELLE</v>
      </c>
      <c r="G13" s="103"/>
      <c r="H13" s="103">
        <f>IF($D13="","",VLOOKUP($D13,'[3]Girls Si Main Draw Prep'!$A$7:$P$22,4))</f>
        <v>0</v>
      </c>
      <c r="I13" s="132"/>
      <c r="J13" s="107" t="s">
        <v>352</v>
      </c>
      <c r="K13" s="107"/>
      <c r="L13" s="107"/>
      <c r="M13" s="130"/>
      <c r="N13" s="128"/>
      <c r="O13" s="128"/>
      <c r="P13" s="110"/>
      <c r="Q13" s="111"/>
      <c r="R13" s="112"/>
      <c r="T13" s="121" t="str">
        <f>'[3]SetUp Officials'!P27</f>
        <v xml:space="preserve"> </v>
      </c>
    </row>
    <row r="14" spans="1:20" s="113" customFormat="1" ht="9.6" customHeight="1" x14ac:dyDescent="0.2">
      <c r="A14" s="115"/>
      <c r="B14" s="116"/>
      <c r="C14" s="116"/>
      <c r="D14" s="124"/>
      <c r="E14" s="107"/>
      <c r="F14" s="107"/>
      <c r="G14" s="117"/>
      <c r="H14" s="133"/>
      <c r="I14" s="125"/>
      <c r="J14" s="107"/>
      <c r="K14" s="107"/>
      <c r="L14" s="118" t="s">
        <v>203</v>
      </c>
      <c r="M14" s="126"/>
      <c r="N14" s="120" t="str">
        <f>UPPER(IF(OR(M14="a",M14="as"),L10,IF(OR(M14="b",M14="bs"),L18,)))</f>
        <v/>
      </c>
      <c r="O14" s="127"/>
      <c r="P14" s="110"/>
      <c r="Q14" s="111"/>
      <c r="R14" s="112"/>
      <c r="T14" s="121" t="str">
        <f>'[3]SetUp Officials'!P28</f>
        <v xml:space="preserve"> </v>
      </c>
    </row>
    <row r="15" spans="1:20" s="113" customFormat="1" ht="9.6" customHeight="1" x14ac:dyDescent="0.2">
      <c r="A15" s="102">
        <v>5</v>
      </c>
      <c r="B15" s="103">
        <f>IF($D15="","",VLOOKUP($D15,'[3]Girls Si Main Draw Prep'!$A$7:$P$22,15))</f>
        <v>0</v>
      </c>
      <c r="C15" s="103">
        <f>IF($D15="","",VLOOKUP($D15,'[3]Girls Si Main Draw Prep'!$A$7:$P$22,16))</f>
        <v>0</v>
      </c>
      <c r="D15" s="104">
        <v>3</v>
      </c>
      <c r="E15" s="105" t="str">
        <f>UPPER(IF($D15="","",VLOOKUP($D15,'[3]Girls Si Main Draw Prep'!$A$7:$P$22,2)))</f>
        <v>ALI</v>
      </c>
      <c r="F15" s="105" t="str">
        <f>IF($D15="","",VLOOKUP($D15,'[3]Girls Si Main Draw Prep'!$A$7:$P$22,3))</f>
        <v>JADE</v>
      </c>
      <c r="G15" s="105"/>
      <c r="H15" s="105">
        <f>IF($D15="","",VLOOKUP($D15,'[3]Girls Si Main Draw Prep'!$A$7:$P$22,4))</f>
        <v>0</v>
      </c>
      <c r="I15" s="134"/>
      <c r="J15" s="107"/>
      <c r="K15" s="107"/>
      <c r="L15" s="107"/>
      <c r="M15" s="130"/>
      <c r="N15" s="107"/>
      <c r="O15" s="204"/>
      <c r="P15" s="200"/>
      <c r="Q15" s="201"/>
      <c r="R15" s="202"/>
      <c r="S15" s="203"/>
      <c r="T15" s="121" t="str">
        <f>'[3]SetUp Officials'!P29</f>
        <v xml:space="preserve"> </v>
      </c>
    </row>
    <row r="16" spans="1:20" s="113" customFormat="1" ht="9.6" customHeight="1" thickBot="1" x14ac:dyDescent="0.25">
      <c r="A16" s="115"/>
      <c r="B16" s="116"/>
      <c r="C16" s="116"/>
      <c r="D16" s="124"/>
      <c r="E16" s="107"/>
      <c r="F16" s="107"/>
      <c r="G16" s="117"/>
      <c r="H16" s="118" t="s">
        <v>203</v>
      </c>
      <c r="I16" s="119" t="s">
        <v>306</v>
      </c>
      <c r="J16" s="120" t="str">
        <f>UPPER(IF(OR(I16="a",I16="as"),E15,IF(OR(I16="b",I16="bs"),E17,)))</f>
        <v>ALI</v>
      </c>
      <c r="K16" s="120"/>
      <c r="L16" s="107"/>
      <c r="M16" s="130"/>
      <c r="N16" s="128"/>
      <c r="O16" s="204"/>
      <c r="P16" s="200"/>
      <c r="Q16" s="201"/>
      <c r="R16" s="202"/>
      <c r="S16" s="203"/>
      <c r="T16" s="135" t="str">
        <f>'[3]SetUp Officials'!P30</f>
        <v>None</v>
      </c>
    </row>
    <row r="17" spans="1:19" s="113" customFormat="1" ht="9.6" customHeight="1" x14ac:dyDescent="0.2">
      <c r="A17" s="115">
        <v>6</v>
      </c>
      <c r="B17" s="103">
        <f>IF($D17="","",VLOOKUP($D17,'[3]Girls Si Main Draw Prep'!$A$7:$P$22,15))</f>
        <v>0</v>
      </c>
      <c r="C17" s="103">
        <f>IF($D17="","",VLOOKUP($D17,'[3]Girls Si Main Draw Prep'!$A$7:$P$22,16))</f>
        <v>0</v>
      </c>
      <c r="D17" s="104">
        <v>6</v>
      </c>
      <c r="E17" s="103" t="str">
        <f>UPPER(IF($D17="","",VLOOKUP($D17,'[3]Girls Si Main Draw Prep'!$A$7:$P$22,2)))</f>
        <v>SEENATH</v>
      </c>
      <c r="F17" s="103" t="str">
        <f>IF($D17="","",VLOOKUP($D17,'[3]Girls Si Main Draw Prep'!$A$7:$P$22,3))</f>
        <v>SANJILI</v>
      </c>
      <c r="G17" s="103"/>
      <c r="H17" s="103">
        <f>IF($D17="","",VLOOKUP($D17,'[3]Girls Si Main Draw Prep'!$A$7:$P$22,4))</f>
        <v>0</v>
      </c>
      <c r="I17" s="122"/>
      <c r="J17" s="107" t="s">
        <v>353</v>
      </c>
      <c r="K17" s="123"/>
      <c r="L17" s="107"/>
      <c r="M17" s="130"/>
      <c r="N17" s="128"/>
      <c r="O17" s="204"/>
      <c r="P17" s="200"/>
      <c r="Q17" s="201"/>
      <c r="R17" s="202"/>
      <c r="S17" s="203"/>
    </row>
    <row r="18" spans="1:19" s="113" customFormat="1" ht="9.6" customHeight="1" x14ac:dyDescent="0.2">
      <c r="A18" s="115"/>
      <c r="B18" s="116"/>
      <c r="C18" s="116"/>
      <c r="D18" s="124"/>
      <c r="E18" s="107"/>
      <c r="F18" s="107"/>
      <c r="G18" s="117"/>
      <c r="H18" s="107"/>
      <c r="I18" s="125"/>
      <c r="J18" s="118" t="s">
        <v>203</v>
      </c>
      <c r="K18" s="126"/>
      <c r="L18" s="120" t="str">
        <f>UPPER(IF(OR(K18="a",K18="as"),J16,IF(OR(K18="b",K18="bs"),J20,)))</f>
        <v/>
      </c>
      <c r="M18" s="136"/>
      <c r="N18" s="128"/>
      <c r="O18" s="204"/>
      <c r="P18" s="200"/>
      <c r="Q18" s="201"/>
      <c r="R18" s="202"/>
      <c r="S18" s="203"/>
    </row>
    <row r="19" spans="1:19" s="113" customFormat="1" ht="9.6" customHeight="1" x14ac:dyDescent="0.2">
      <c r="A19" s="115">
        <v>7</v>
      </c>
      <c r="B19" s="103">
        <f>IF($D19="","",VLOOKUP($D19,'[3]Girls Si Main Draw Prep'!$A$7:$P$22,15))</f>
        <v>0</v>
      </c>
      <c r="C19" s="103">
        <f>IF($D19="","",VLOOKUP($D19,'[3]Girls Si Main Draw Prep'!$A$7:$P$22,16))</f>
        <v>0</v>
      </c>
      <c r="D19" s="104">
        <v>8</v>
      </c>
      <c r="E19" s="103" t="str">
        <f>UPPER(IF($D19="","",VLOOKUP($D19,'[3]Girls Si Main Draw Prep'!$A$7:$P$22,2)))</f>
        <v>BYE</v>
      </c>
      <c r="F19" s="103">
        <f>IF($D19="","",VLOOKUP($D19,'[3]Girls Si Main Draw Prep'!$A$7:$P$22,3))</f>
        <v>0</v>
      </c>
      <c r="G19" s="103"/>
      <c r="H19" s="103">
        <f>IF($D19="","",VLOOKUP($D19,'[3]Girls Si Main Draw Prep'!$A$7:$P$22,4))</f>
        <v>0</v>
      </c>
      <c r="I19" s="106"/>
      <c r="J19" s="107"/>
      <c r="K19" s="129"/>
      <c r="L19" s="107"/>
      <c r="M19" s="128"/>
      <c r="N19" s="128"/>
      <c r="O19" s="204"/>
      <c r="P19" s="200"/>
      <c r="Q19" s="201"/>
      <c r="R19" s="202"/>
      <c r="S19" s="203"/>
    </row>
    <row r="20" spans="1:19" s="113" customFormat="1" ht="9.6" customHeight="1" x14ac:dyDescent="0.2">
      <c r="A20" s="115"/>
      <c r="B20" s="116"/>
      <c r="C20" s="116"/>
      <c r="D20" s="116"/>
      <c r="E20" s="107"/>
      <c r="F20" s="107"/>
      <c r="G20" s="117"/>
      <c r="H20" s="118" t="s">
        <v>203</v>
      </c>
      <c r="I20" s="119" t="s">
        <v>205</v>
      </c>
      <c r="J20" s="120" t="str">
        <f>UPPER(IF(OR(I20="a",I20="as"),E19,IF(OR(I20="b",I20="bs"),E21,)))</f>
        <v>READY</v>
      </c>
      <c r="K20" s="131"/>
      <c r="L20" s="107"/>
      <c r="M20" s="128"/>
      <c r="N20" s="128"/>
      <c r="O20" s="204"/>
      <c r="P20" s="200"/>
      <c r="Q20" s="201"/>
      <c r="R20" s="202"/>
      <c r="S20" s="203"/>
    </row>
    <row r="21" spans="1:19" s="113" customFormat="1" ht="9.6" customHeight="1" x14ac:dyDescent="0.2">
      <c r="A21" s="115">
        <v>8</v>
      </c>
      <c r="B21" s="103">
        <f>IF($D21="","",VLOOKUP($D21,'[3]Girls Si Main Draw Prep'!$A$7:$P$22,15))</f>
        <v>0</v>
      </c>
      <c r="C21" s="103">
        <f>IF($D21="","",VLOOKUP($D21,'[3]Girls Si Main Draw Prep'!$A$7:$P$22,16))</f>
        <v>0</v>
      </c>
      <c r="D21" s="104">
        <v>2</v>
      </c>
      <c r="E21" s="103" t="str">
        <f>UPPER(IF($D21="","",VLOOKUP($D21,'[3]Girls Si Main Draw Prep'!$A$7:$P$22,2)))</f>
        <v>READY</v>
      </c>
      <c r="F21" s="103" t="str">
        <f>IF($D21="","",VLOOKUP($D21,'[3]Girls Si Main Draw Prep'!$A$7:$P$22,3))</f>
        <v>CHARLOTTE</v>
      </c>
      <c r="G21" s="103"/>
      <c r="H21" s="103">
        <f>IF($D21="","",VLOOKUP($D21,'[3]Girls Si Main Draw Prep'!$A$7:$P$22,4))</f>
        <v>0</v>
      </c>
      <c r="I21" s="132"/>
      <c r="J21" s="107"/>
      <c r="K21" s="107"/>
      <c r="L21" s="107"/>
      <c r="M21" s="128"/>
      <c r="N21" s="128"/>
      <c r="O21" s="204"/>
      <c r="P21" s="200"/>
      <c r="Q21" s="201"/>
      <c r="R21" s="202"/>
      <c r="S21" s="203"/>
    </row>
    <row r="22" spans="1:19" s="113" customFormat="1" ht="9.6" customHeight="1" x14ac:dyDescent="0.2">
      <c r="A22" s="115"/>
      <c r="B22" s="116"/>
      <c r="C22" s="116"/>
      <c r="D22" s="116"/>
      <c r="E22" s="133"/>
      <c r="F22" s="133"/>
      <c r="G22" s="137"/>
      <c r="H22" s="133"/>
      <c r="I22" s="125"/>
      <c r="J22" s="107"/>
      <c r="K22" s="107"/>
      <c r="L22" s="107"/>
      <c r="M22" s="128"/>
      <c r="N22" s="118" t="s">
        <v>203</v>
      </c>
      <c r="O22" s="205"/>
      <c r="P22" s="206" t="str">
        <f>UPPER(IF(OR(O22="a",O22="as"),N14,IF(OR(O22="b",O22="bs"),#REF!,)))</f>
        <v/>
      </c>
      <c r="Q22" s="204"/>
      <c r="R22" s="202"/>
      <c r="S22" s="203"/>
    </row>
    <row r="23" spans="1:19" s="113" customFormat="1" ht="9.6" customHeight="1" x14ac:dyDescent="0.2">
      <c r="A23" s="139"/>
      <c r="B23" s="140"/>
      <c r="C23" s="140"/>
      <c r="D23" s="116"/>
      <c r="E23" s="140"/>
      <c r="F23" s="140"/>
      <c r="G23" s="140"/>
      <c r="H23" s="140"/>
      <c r="I23" s="116"/>
      <c r="J23" s="140"/>
      <c r="K23" s="140"/>
      <c r="L23" s="140"/>
      <c r="M23" s="141"/>
      <c r="N23" s="141"/>
      <c r="O23" s="141"/>
      <c r="P23" s="110"/>
      <c r="Q23" s="111"/>
      <c r="R23" s="112"/>
    </row>
    <row r="24" spans="1:19" s="113" customFormat="1" ht="9.6" hidden="1" customHeight="1" x14ac:dyDescent="0.2">
      <c r="A24" s="138"/>
      <c r="B24" s="116"/>
      <c r="C24" s="116"/>
      <c r="D24" s="116"/>
      <c r="E24" s="140"/>
      <c r="F24" s="140"/>
      <c r="H24" s="142"/>
      <c r="I24" s="116"/>
      <c r="J24" s="140"/>
      <c r="K24" s="140"/>
      <c r="L24" s="140"/>
      <c r="M24" s="141"/>
      <c r="N24" s="141"/>
      <c r="O24" s="141"/>
      <c r="P24" s="110"/>
      <c r="Q24" s="111"/>
      <c r="R24" s="112"/>
    </row>
    <row r="25" spans="1:19" s="113" customFormat="1" ht="9.6" hidden="1" customHeight="1" x14ac:dyDescent="0.2">
      <c r="A25" s="138"/>
      <c r="B25" s="140"/>
      <c r="C25" s="140"/>
      <c r="D25" s="116"/>
      <c r="E25" s="140"/>
      <c r="F25" s="140"/>
      <c r="G25" s="140"/>
      <c r="H25" s="140"/>
      <c r="I25" s="116"/>
      <c r="J25" s="140"/>
      <c r="K25" s="143"/>
      <c r="L25" s="140"/>
      <c r="M25" s="141"/>
      <c r="N25" s="141"/>
      <c r="O25" s="141"/>
      <c r="P25" s="110"/>
      <c r="Q25" s="111"/>
      <c r="R25" s="112"/>
    </row>
    <row r="26" spans="1:19" s="113" customFormat="1" ht="9.6" hidden="1" customHeight="1" x14ac:dyDescent="0.2">
      <c r="A26" s="138"/>
      <c r="B26" s="116"/>
      <c r="C26" s="116"/>
      <c r="D26" s="116"/>
      <c r="E26" s="140"/>
      <c r="F26" s="140"/>
      <c r="H26" s="140"/>
      <c r="I26" s="116"/>
      <c r="J26" s="142"/>
      <c r="K26" s="116"/>
      <c r="L26" s="140"/>
      <c r="M26" s="141"/>
      <c r="N26" s="141"/>
      <c r="O26" s="141"/>
      <c r="P26" s="110"/>
      <c r="Q26" s="111"/>
      <c r="R26" s="112"/>
    </row>
    <row r="27" spans="1:19" s="113" customFormat="1" ht="9.6" hidden="1" customHeight="1" x14ac:dyDescent="0.2">
      <c r="A27" s="138"/>
      <c r="B27" s="140"/>
      <c r="C27" s="140"/>
      <c r="D27" s="116"/>
      <c r="E27" s="140"/>
      <c r="F27" s="140"/>
      <c r="G27" s="140"/>
      <c r="H27" s="140"/>
      <c r="I27" s="116"/>
      <c r="J27" s="140"/>
      <c r="K27" s="140"/>
      <c r="L27" s="140"/>
      <c r="M27" s="141"/>
      <c r="N27" s="141"/>
      <c r="O27" s="141"/>
      <c r="P27" s="110"/>
      <c r="Q27" s="111"/>
      <c r="R27" s="144"/>
    </row>
    <row r="28" spans="1:19" s="113" customFormat="1" ht="9.6" hidden="1" customHeight="1" x14ac:dyDescent="0.2">
      <c r="A28" s="138"/>
      <c r="B28" s="116"/>
      <c r="C28" s="116"/>
      <c r="D28" s="116"/>
      <c r="E28" s="140"/>
      <c r="F28" s="140"/>
      <c r="H28" s="142"/>
      <c r="I28" s="116"/>
      <c r="J28" s="140"/>
      <c r="K28" s="140"/>
      <c r="L28" s="140"/>
      <c r="M28" s="141"/>
      <c r="N28" s="141"/>
      <c r="O28" s="141"/>
      <c r="P28" s="110"/>
      <c r="Q28" s="111"/>
      <c r="R28" s="112"/>
    </row>
    <row r="29" spans="1:19" s="113" customFormat="1" ht="9.6" hidden="1" customHeight="1" x14ac:dyDescent="0.2">
      <c r="A29" s="138"/>
      <c r="B29" s="140"/>
      <c r="C29" s="140"/>
      <c r="D29" s="116"/>
      <c r="E29" s="140"/>
      <c r="F29" s="140"/>
      <c r="G29" s="140"/>
      <c r="H29" s="140"/>
      <c r="I29" s="116"/>
      <c r="J29" s="140"/>
      <c r="K29" s="140"/>
      <c r="L29" s="140"/>
      <c r="M29" s="141"/>
      <c r="N29" s="141"/>
      <c r="O29" s="141"/>
      <c r="P29" s="110"/>
      <c r="Q29" s="111"/>
      <c r="R29" s="112"/>
    </row>
    <row r="30" spans="1:19" s="113" customFormat="1" ht="9.6" hidden="1" customHeight="1" x14ac:dyDescent="0.2">
      <c r="A30" s="138"/>
      <c r="B30" s="116"/>
      <c r="C30" s="116"/>
      <c r="D30" s="116"/>
      <c r="E30" s="140"/>
      <c r="F30" s="140"/>
      <c r="H30" s="140"/>
      <c r="I30" s="116"/>
      <c r="J30" s="140"/>
      <c r="K30" s="140"/>
      <c r="L30" s="142"/>
      <c r="M30" s="116"/>
      <c r="N30" s="140"/>
      <c r="O30" s="141"/>
      <c r="P30" s="110"/>
      <c r="Q30" s="111"/>
      <c r="R30" s="112"/>
    </row>
    <row r="31" spans="1:19" s="113" customFormat="1" ht="9.6" hidden="1" customHeight="1" x14ac:dyDescent="0.2">
      <c r="A31" s="138"/>
      <c r="B31" s="140"/>
      <c r="C31" s="140"/>
      <c r="D31" s="116"/>
      <c r="E31" s="140"/>
      <c r="F31" s="140"/>
      <c r="G31" s="140"/>
      <c r="H31" s="140"/>
      <c r="I31" s="116"/>
      <c r="J31" s="140"/>
      <c r="K31" s="140"/>
      <c r="L31" s="140"/>
      <c r="M31" s="141"/>
      <c r="N31" s="140"/>
      <c r="O31" s="141"/>
      <c r="P31" s="110"/>
      <c r="Q31" s="111"/>
      <c r="R31" s="112"/>
    </row>
    <row r="32" spans="1:19" s="113" customFormat="1" ht="9.6" hidden="1" customHeight="1" x14ac:dyDescent="0.2">
      <c r="A32" s="138"/>
      <c r="B32" s="116"/>
      <c r="C32" s="116"/>
      <c r="D32" s="116"/>
      <c r="E32" s="140"/>
      <c r="F32" s="140"/>
      <c r="H32" s="142"/>
      <c r="I32" s="116"/>
      <c r="J32" s="140"/>
      <c r="K32" s="140"/>
      <c r="L32" s="140"/>
      <c r="M32" s="141"/>
      <c r="N32" s="141"/>
      <c r="O32" s="141"/>
      <c r="P32" s="110"/>
      <c r="Q32" s="111"/>
      <c r="R32" s="112"/>
    </row>
    <row r="33" spans="1:18" s="113" customFormat="1" ht="9.6" hidden="1" customHeight="1" x14ac:dyDescent="0.2">
      <c r="A33" s="138"/>
      <c r="B33" s="140"/>
      <c r="C33" s="140"/>
      <c r="D33" s="116"/>
      <c r="E33" s="140"/>
      <c r="F33" s="140"/>
      <c r="G33" s="140"/>
      <c r="H33" s="140"/>
      <c r="I33" s="116"/>
      <c r="J33" s="140"/>
      <c r="K33" s="143"/>
      <c r="L33" s="140"/>
      <c r="M33" s="141"/>
      <c r="N33" s="141"/>
      <c r="O33" s="141"/>
      <c r="P33" s="110"/>
      <c r="Q33" s="111"/>
      <c r="R33" s="112"/>
    </row>
    <row r="34" spans="1:18" s="113" customFormat="1" ht="9.6" hidden="1" customHeight="1" x14ac:dyDescent="0.2">
      <c r="A34" s="138"/>
      <c r="B34" s="116"/>
      <c r="C34" s="116"/>
      <c r="D34" s="116"/>
      <c r="E34" s="140"/>
      <c r="F34" s="140"/>
      <c r="H34" s="140"/>
      <c r="I34" s="116"/>
      <c r="J34" s="142"/>
      <c r="K34" s="116"/>
      <c r="L34" s="140"/>
      <c r="M34" s="141"/>
      <c r="N34" s="141"/>
      <c r="O34" s="141"/>
      <c r="P34" s="110"/>
      <c r="Q34" s="111"/>
      <c r="R34" s="112"/>
    </row>
    <row r="35" spans="1:18" s="113" customFormat="1" ht="9.6" hidden="1" customHeight="1" x14ac:dyDescent="0.2">
      <c r="A35" s="138"/>
      <c r="B35" s="140"/>
      <c r="C35" s="140"/>
      <c r="D35" s="116"/>
      <c r="E35" s="140"/>
      <c r="F35" s="140"/>
      <c r="G35" s="140"/>
      <c r="H35" s="140"/>
      <c r="I35" s="116"/>
      <c r="J35" s="140"/>
      <c r="K35" s="140"/>
      <c r="L35" s="140"/>
      <c r="M35" s="141"/>
      <c r="N35" s="141"/>
      <c r="O35" s="141"/>
      <c r="P35" s="110"/>
      <c r="Q35" s="111"/>
      <c r="R35" s="112"/>
    </row>
    <row r="36" spans="1:18" s="113" customFormat="1" ht="9.6" hidden="1" customHeight="1" x14ac:dyDescent="0.2">
      <c r="A36" s="138"/>
      <c r="B36" s="116"/>
      <c r="C36" s="116"/>
      <c r="D36" s="116"/>
      <c r="E36" s="140"/>
      <c r="F36" s="140"/>
      <c r="H36" s="142"/>
      <c r="I36" s="116"/>
      <c r="J36" s="140"/>
      <c r="K36" s="140"/>
      <c r="L36" s="140"/>
      <c r="M36" s="141"/>
      <c r="N36" s="141"/>
      <c r="O36" s="141"/>
      <c r="P36" s="110"/>
      <c r="Q36" s="111"/>
      <c r="R36" s="112"/>
    </row>
    <row r="37" spans="1:18" s="113" customFormat="1" ht="9.6" hidden="1" customHeight="1" x14ac:dyDescent="0.2">
      <c r="A37" s="139"/>
      <c r="B37" s="140"/>
      <c r="C37" s="140"/>
      <c r="D37" s="116"/>
      <c r="E37" s="140"/>
      <c r="F37" s="140"/>
      <c r="G37" s="140"/>
      <c r="H37" s="140"/>
      <c r="I37" s="116"/>
      <c r="J37" s="140"/>
      <c r="K37" s="140"/>
      <c r="L37" s="140"/>
      <c r="M37" s="140"/>
      <c r="N37" s="108"/>
      <c r="O37" s="108"/>
      <c r="P37" s="110"/>
      <c r="Q37" s="111"/>
      <c r="R37" s="112"/>
    </row>
    <row r="38" spans="1:18" s="113" customFormat="1" ht="9.6" hidden="1" customHeight="1" x14ac:dyDescent="0.2">
      <c r="A38" s="138"/>
      <c r="B38" s="116"/>
      <c r="C38" s="116"/>
      <c r="D38" s="116"/>
      <c r="E38" s="133"/>
      <c r="F38" s="133"/>
      <c r="G38" s="137"/>
      <c r="H38" s="107"/>
      <c r="I38" s="125"/>
      <c r="J38" s="107"/>
      <c r="K38" s="107"/>
      <c r="L38" s="107"/>
      <c r="M38" s="128"/>
      <c r="N38" s="128"/>
      <c r="O38" s="128"/>
      <c r="P38" s="110"/>
      <c r="Q38" s="111"/>
      <c r="R38" s="112"/>
    </row>
    <row r="39" spans="1:18" s="113" customFormat="1" ht="9.6" hidden="1" customHeight="1" x14ac:dyDescent="0.2">
      <c r="A39" s="139"/>
      <c r="B39" s="140"/>
      <c r="C39" s="140"/>
      <c r="D39" s="116"/>
      <c r="E39" s="140"/>
      <c r="F39" s="140"/>
      <c r="G39" s="140"/>
      <c r="H39" s="140"/>
      <c r="I39" s="116"/>
      <c r="J39" s="140"/>
      <c r="K39" s="140"/>
      <c r="L39" s="140"/>
      <c r="M39" s="141"/>
      <c r="N39" s="141"/>
      <c r="O39" s="141"/>
      <c r="P39" s="110"/>
      <c r="Q39" s="111"/>
      <c r="R39" s="112"/>
    </row>
    <row r="40" spans="1:18" s="113" customFormat="1" ht="9.6" hidden="1" customHeight="1" x14ac:dyDescent="0.2">
      <c r="A40" s="138"/>
      <c r="B40" s="116"/>
      <c r="C40" s="116"/>
      <c r="D40" s="116"/>
      <c r="E40" s="140"/>
      <c r="F40" s="140"/>
      <c r="H40" s="142"/>
      <c r="I40" s="116"/>
      <c r="J40" s="140"/>
      <c r="K40" s="140"/>
      <c r="L40" s="140"/>
      <c r="M40" s="141"/>
      <c r="N40" s="141"/>
      <c r="O40" s="141"/>
      <c r="P40" s="110"/>
      <c r="Q40" s="111"/>
      <c r="R40" s="112"/>
    </row>
    <row r="41" spans="1:18" s="113" customFormat="1" ht="9.6" hidden="1" customHeight="1" x14ac:dyDescent="0.2">
      <c r="A41" s="138"/>
      <c r="B41" s="140"/>
      <c r="C41" s="140"/>
      <c r="D41" s="116"/>
      <c r="E41" s="140"/>
      <c r="F41" s="140"/>
      <c r="G41" s="140"/>
      <c r="H41" s="140"/>
      <c r="I41" s="116"/>
      <c r="J41" s="140"/>
      <c r="K41" s="143"/>
      <c r="L41" s="140"/>
      <c r="M41" s="141"/>
      <c r="N41" s="141"/>
      <c r="O41" s="141"/>
      <c r="P41" s="110"/>
      <c r="Q41" s="111"/>
      <c r="R41" s="112"/>
    </row>
    <row r="42" spans="1:18" s="113" customFormat="1" ht="9.6" hidden="1" customHeight="1" x14ac:dyDescent="0.2">
      <c r="A42" s="138"/>
      <c r="B42" s="116"/>
      <c r="C42" s="116"/>
      <c r="D42" s="116"/>
      <c r="E42" s="140"/>
      <c r="F42" s="140"/>
      <c r="H42" s="140"/>
      <c r="I42" s="116"/>
      <c r="J42" s="142"/>
      <c r="K42" s="116"/>
      <c r="L42" s="140"/>
      <c r="M42" s="141"/>
      <c r="N42" s="141"/>
      <c r="O42" s="141"/>
      <c r="P42" s="110"/>
      <c r="Q42" s="111"/>
      <c r="R42" s="112"/>
    </row>
    <row r="43" spans="1:18" s="113" customFormat="1" ht="9.6" hidden="1" customHeight="1" x14ac:dyDescent="0.2">
      <c r="A43" s="138"/>
      <c r="B43" s="140"/>
      <c r="C43" s="140"/>
      <c r="D43" s="116"/>
      <c r="E43" s="140"/>
      <c r="F43" s="140"/>
      <c r="G43" s="140"/>
      <c r="H43" s="140"/>
      <c r="I43" s="116"/>
      <c r="J43" s="140"/>
      <c r="K43" s="140"/>
      <c r="L43" s="140"/>
      <c r="M43" s="141"/>
      <c r="N43" s="141"/>
      <c r="O43" s="141"/>
      <c r="P43" s="110"/>
      <c r="Q43" s="111"/>
      <c r="R43" s="144"/>
    </row>
    <row r="44" spans="1:18" s="113" customFormat="1" ht="9.6" hidden="1" customHeight="1" x14ac:dyDescent="0.2">
      <c r="A44" s="138"/>
      <c r="B44" s="116"/>
      <c r="C44" s="116"/>
      <c r="D44" s="116"/>
      <c r="E44" s="140"/>
      <c r="F44" s="140"/>
      <c r="H44" s="142"/>
      <c r="I44" s="116"/>
      <c r="J44" s="140"/>
      <c r="K44" s="140"/>
      <c r="L44" s="140"/>
      <c r="M44" s="141"/>
      <c r="N44" s="141"/>
      <c r="O44" s="141"/>
      <c r="P44" s="110"/>
      <c r="Q44" s="111"/>
      <c r="R44" s="112"/>
    </row>
    <row r="45" spans="1:18" s="113" customFormat="1" ht="9.6" hidden="1" customHeight="1" x14ac:dyDescent="0.2">
      <c r="A45" s="138"/>
      <c r="B45" s="140"/>
      <c r="C45" s="140"/>
      <c r="D45" s="116"/>
      <c r="E45" s="140"/>
      <c r="F45" s="140"/>
      <c r="G45" s="140"/>
      <c r="H45" s="140"/>
      <c r="I45" s="116"/>
      <c r="J45" s="140"/>
      <c r="K45" s="140"/>
      <c r="L45" s="140"/>
      <c r="M45" s="141"/>
      <c r="N45" s="141"/>
      <c r="O45" s="141"/>
      <c r="P45" s="110"/>
      <c r="Q45" s="111"/>
      <c r="R45" s="112"/>
    </row>
    <row r="46" spans="1:18" s="113" customFormat="1" ht="9.6" hidden="1" customHeight="1" x14ac:dyDescent="0.2">
      <c r="A46" s="138"/>
      <c r="B46" s="116"/>
      <c r="C46" s="116"/>
      <c r="D46" s="116"/>
      <c r="E46" s="140"/>
      <c r="F46" s="140"/>
      <c r="H46" s="140"/>
      <c r="I46" s="116"/>
      <c r="J46" s="140"/>
      <c r="K46" s="140"/>
      <c r="L46" s="142"/>
      <c r="M46" s="116"/>
      <c r="N46" s="140"/>
      <c r="O46" s="141"/>
      <c r="P46" s="110"/>
      <c r="Q46" s="111"/>
      <c r="R46" s="112"/>
    </row>
    <row r="47" spans="1:18" s="113" customFormat="1" ht="9.6" hidden="1" customHeight="1" x14ac:dyDescent="0.2">
      <c r="A47" s="138"/>
      <c r="B47" s="140"/>
      <c r="C47" s="140"/>
      <c r="D47" s="116"/>
      <c r="E47" s="140"/>
      <c r="F47" s="140"/>
      <c r="G47" s="140"/>
      <c r="H47" s="140"/>
      <c r="I47" s="116"/>
      <c r="J47" s="140"/>
      <c r="K47" s="140"/>
      <c r="L47" s="140"/>
      <c r="M47" s="141"/>
      <c r="N47" s="140"/>
      <c r="O47" s="141"/>
      <c r="P47" s="110"/>
      <c r="Q47" s="111"/>
      <c r="R47" s="112"/>
    </row>
    <row r="48" spans="1:18" s="113" customFormat="1" ht="9.6" hidden="1" customHeight="1" x14ac:dyDescent="0.2">
      <c r="A48" s="138"/>
      <c r="B48" s="116"/>
      <c r="C48" s="116"/>
      <c r="D48" s="116"/>
      <c r="E48" s="140"/>
      <c r="F48" s="140"/>
      <c r="H48" s="142"/>
      <c r="I48" s="116"/>
      <c r="J48" s="140"/>
      <c r="K48" s="140"/>
      <c r="L48" s="140"/>
      <c r="M48" s="141"/>
      <c r="N48" s="141"/>
      <c r="O48" s="141"/>
      <c r="P48" s="110"/>
      <c r="Q48" s="111"/>
      <c r="R48" s="112"/>
    </row>
    <row r="49" spans="1:18" s="113" customFormat="1" ht="9.6" hidden="1" customHeight="1" x14ac:dyDescent="0.2">
      <c r="A49" s="138"/>
      <c r="B49" s="140"/>
      <c r="C49" s="140"/>
      <c r="D49" s="116"/>
      <c r="E49" s="140"/>
      <c r="F49" s="140"/>
      <c r="G49" s="140"/>
      <c r="H49" s="140"/>
      <c r="I49" s="116"/>
      <c r="J49" s="140"/>
      <c r="K49" s="143"/>
      <c r="L49" s="140"/>
      <c r="M49" s="141"/>
      <c r="N49" s="141"/>
      <c r="O49" s="141"/>
      <c r="P49" s="110"/>
      <c r="Q49" s="111"/>
      <c r="R49" s="112"/>
    </row>
    <row r="50" spans="1:18" s="113" customFormat="1" ht="9.6" hidden="1" customHeight="1" x14ac:dyDescent="0.2">
      <c r="A50" s="138"/>
      <c r="B50" s="116"/>
      <c r="C50" s="116"/>
      <c r="D50" s="116"/>
      <c r="E50" s="140"/>
      <c r="F50" s="140"/>
      <c r="H50" s="140"/>
      <c r="I50" s="116"/>
      <c r="J50" s="142"/>
      <c r="K50" s="116"/>
      <c r="L50" s="140"/>
      <c r="M50" s="141"/>
      <c r="N50" s="141"/>
      <c r="O50" s="141"/>
      <c r="P50" s="110"/>
      <c r="Q50" s="111"/>
      <c r="R50" s="112"/>
    </row>
    <row r="51" spans="1:18" s="113" customFormat="1" ht="9.6" hidden="1" customHeight="1" x14ac:dyDescent="0.2">
      <c r="A51" s="138"/>
      <c r="B51" s="140"/>
      <c r="C51" s="140"/>
      <c r="D51" s="116"/>
      <c r="E51" s="140"/>
      <c r="F51" s="140"/>
      <c r="G51" s="140"/>
      <c r="H51" s="140"/>
      <c r="I51" s="116"/>
      <c r="J51" s="140"/>
      <c r="K51" s="140"/>
      <c r="L51" s="140"/>
      <c r="M51" s="141"/>
      <c r="N51" s="141"/>
      <c r="O51" s="141"/>
      <c r="P51" s="110"/>
      <c r="Q51" s="111"/>
      <c r="R51" s="112"/>
    </row>
    <row r="52" spans="1:18" s="113" customFormat="1" ht="9.6" hidden="1" customHeight="1" x14ac:dyDescent="0.2">
      <c r="A52" s="138"/>
      <c r="B52" s="116"/>
      <c r="C52" s="116"/>
      <c r="D52" s="116"/>
      <c r="E52" s="140"/>
      <c r="F52" s="140"/>
      <c r="H52" s="142"/>
      <c r="I52" s="116"/>
      <c r="J52" s="140"/>
      <c r="K52" s="140"/>
      <c r="L52" s="140"/>
      <c r="M52" s="141"/>
      <c r="N52" s="141"/>
      <c r="O52" s="141"/>
      <c r="P52" s="110"/>
      <c r="Q52" s="111"/>
      <c r="R52" s="112"/>
    </row>
    <row r="53" spans="1:18" s="113" customFormat="1" ht="9.6" customHeight="1" x14ac:dyDescent="0.2">
      <c r="A53" s="139"/>
      <c r="B53" s="140"/>
      <c r="C53" s="140"/>
      <c r="D53" s="116"/>
      <c r="E53" s="140"/>
      <c r="F53" s="140"/>
      <c r="G53" s="140"/>
      <c r="H53" s="140"/>
      <c r="I53" s="116"/>
      <c r="J53" s="140"/>
      <c r="K53" s="140"/>
      <c r="L53" s="140"/>
      <c r="M53" s="140"/>
      <c r="N53" s="108"/>
      <c r="O53" s="108"/>
      <c r="P53" s="110"/>
      <c r="Q53" s="111"/>
      <c r="R53" s="112"/>
    </row>
    <row r="54" spans="1:18" s="151" customFormat="1" ht="6.75" customHeight="1" x14ac:dyDescent="0.2">
      <c r="A54" s="145"/>
      <c r="B54" s="145"/>
      <c r="C54" s="145"/>
      <c r="D54" s="145"/>
      <c r="E54" s="146"/>
      <c r="F54" s="146"/>
      <c r="G54" s="146"/>
      <c r="H54" s="146"/>
      <c r="I54" s="147"/>
      <c r="J54" s="148"/>
      <c r="K54" s="149"/>
      <c r="L54" s="148"/>
      <c r="M54" s="149"/>
      <c r="N54" s="148"/>
      <c r="O54" s="149"/>
      <c r="P54" s="148"/>
      <c r="Q54" s="149"/>
      <c r="R54" s="150"/>
    </row>
    <row r="55" spans="1:18" s="164" customFormat="1" ht="10.5" customHeight="1" x14ac:dyDescent="0.2">
      <c r="A55" s="152" t="s">
        <v>206</v>
      </c>
      <c r="B55" s="153"/>
      <c r="C55" s="154"/>
      <c r="D55" s="155" t="s">
        <v>207</v>
      </c>
      <c r="E55" s="156" t="s">
        <v>208</v>
      </c>
      <c r="F55" s="155"/>
      <c r="G55" s="157"/>
      <c r="H55" s="158"/>
      <c r="I55" s="155" t="s">
        <v>207</v>
      </c>
      <c r="J55" s="156" t="s">
        <v>209</v>
      </c>
      <c r="K55" s="159"/>
      <c r="L55" s="156" t="s">
        <v>210</v>
      </c>
      <c r="M55" s="160"/>
      <c r="N55" s="161" t="s">
        <v>211</v>
      </c>
      <c r="O55" s="161"/>
      <c r="P55" s="162"/>
      <c r="Q55" s="163"/>
    </row>
    <row r="56" spans="1:18" s="164" customFormat="1" ht="9" customHeight="1" x14ac:dyDescent="0.2">
      <c r="A56" s="165" t="s">
        <v>212</v>
      </c>
      <c r="B56" s="166"/>
      <c r="C56" s="167"/>
      <c r="D56" s="168">
        <v>1</v>
      </c>
      <c r="E56" s="169" t="str">
        <f>IF(D56&gt;$Q$63,,UPPER(VLOOKUP(D56,'[3]Girls Si Main Draw Prep'!$A$7:$R$134,2)))</f>
        <v>WONG</v>
      </c>
      <c r="F56" s="170"/>
      <c r="G56" s="169"/>
      <c r="H56" s="171"/>
      <c r="I56" s="172" t="s">
        <v>213</v>
      </c>
      <c r="J56" s="166"/>
      <c r="K56" s="173"/>
      <c r="L56" s="166"/>
      <c r="M56" s="174"/>
      <c r="N56" s="175" t="s">
        <v>214</v>
      </c>
      <c r="O56" s="176"/>
      <c r="P56" s="176"/>
      <c r="Q56" s="177"/>
    </row>
    <row r="57" spans="1:18" s="164" customFormat="1" ht="9" customHeight="1" x14ac:dyDescent="0.2">
      <c r="A57" s="165" t="s">
        <v>215</v>
      </c>
      <c r="B57" s="166"/>
      <c r="C57" s="167"/>
      <c r="D57" s="168">
        <v>2</v>
      </c>
      <c r="E57" s="169" t="str">
        <f>IF(D57&gt;$Q$63,,UPPER(VLOOKUP(D57,'[3]Girls Si Main Draw Prep'!$A$7:$R$134,2)))</f>
        <v>READY</v>
      </c>
      <c r="F57" s="170"/>
      <c r="G57" s="169"/>
      <c r="H57" s="171"/>
      <c r="I57" s="172" t="s">
        <v>216</v>
      </c>
      <c r="J57" s="166"/>
      <c r="K57" s="173"/>
      <c r="L57" s="166"/>
      <c r="M57" s="174"/>
      <c r="N57" s="178"/>
      <c r="O57" s="179"/>
      <c r="P57" s="180"/>
      <c r="Q57" s="181"/>
    </row>
    <row r="58" spans="1:18" s="164" customFormat="1" ht="9" customHeight="1" x14ac:dyDescent="0.2">
      <c r="A58" s="182" t="s">
        <v>217</v>
      </c>
      <c r="B58" s="180"/>
      <c r="C58" s="183"/>
      <c r="D58" s="168">
        <v>3</v>
      </c>
      <c r="E58" s="169">
        <f>IF(D58&gt;$Q$63,,UPPER(VLOOKUP(D58,'[3]Girls Si Main Draw Prep'!$A$7:$R$134,2)))</f>
        <v>0</v>
      </c>
      <c r="F58" s="170"/>
      <c r="G58" s="169"/>
      <c r="H58" s="171"/>
      <c r="I58" s="172" t="s">
        <v>218</v>
      </c>
      <c r="J58" s="166"/>
      <c r="K58" s="173"/>
      <c r="L58" s="166"/>
      <c r="M58" s="174"/>
      <c r="N58" s="175" t="s">
        <v>219</v>
      </c>
      <c r="O58" s="176"/>
      <c r="P58" s="176"/>
      <c r="Q58" s="177"/>
    </row>
    <row r="59" spans="1:18" s="164" customFormat="1" ht="9" customHeight="1" x14ac:dyDescent="0.2">
      <c r="A59" s="184"/>
      <c r="B59" s="89"/>
      <c r="C59" s="185"/>
      <c r="D59" s="168">
        <v>4</v>
      </c>
      <c r="E59" s="169">
        <f>IF(D59&gt;$Q$63,,UPPER(VLOOKUP(D59,'[3]Girls Si Main Draw Prep'!$A$7:$R$134,2)))</f>
        <v>0</v>
      </c>
      <c r="F59" s="170"/>
      <c r="G59" s="169"/>
      <c r="H59" s="171"/>
      <c r="I59" s="172" t="s">
        <v>220</v>
      </c>
      <c r="J59" s="166"/>
      <c r="K59" s="173"/>
      <c r="L59" s="166"/>
      <c r="M59" s="174"/>
      <c r="N59" s="166"/>
      <c r="O59" s="173"/>
      <c r="P59" s="166"/>
      <c r="Q59" s="174"/>
    </row>
    <row r="60" spans="1:18" s="164" customFormat="1" ht="9" customHeight="1" x14ac:dyDescent="0.2">
      <c r="A60" s="186" t="s">
        <v>221</v>
      </c>
      <c r="B60" s="187"/>
      <c r="C60" s="188"/>
      <c r="D60" s="168"/>
      <c r="E60" s="169"/>
      <c r="F60" s="170"/>
      <c r="G60" s="169"/>
      <c r="H60" s="171"/>
      <c r="I60" s="172" t="s">
        <v>222</v>
      </c>
      <c r="J60" s="166"/>
      <c r="K60" s="173"/>
      <c r="L60" s="166"/>
      <c r="M60" s="174"/>
      <c r="N60" s="180"/>
      <c r="O60" s="179"/>
      <c r="P60" s="180"/>
      <c r="Q60" s="181"/>
    </row>
    <row r="61" spans="1:18" s="164" customFormat="1" ht="9" customHeight="1" x14ac:dyDescent="0.2">
      <c r="A61" s="165" t="s">
        <v>212</v>
      </c>
      <c r="B61" s="166"/>
      <c r="C61" s="167"/>
      <c r="D61" s="168"/>
      <c r="E61" s="169"/>
      <c r="F61" s="170"/>
      <c r="G61" s="169"/>
      <c r="H61" s="171"/>
      <c r="I61" s="172" t="s">
        <v>223</v>
      </c>
      <c r="J61" s="166"/>
      <c r="K61" s="173"/>
      <c r="L61" s="166"/>
      <c r="M61" s="174"/>
      <c r="N61" s="175" t="s">
        <v>224</v>
      </c>
      <c r="O61" s="176"/>
      <c r="P61" s="176"/>
      <c r="Q61" s="177"/>
    </row>
    <row r="62" spans="1:18" s="164" customFormat="1" ht="9" customHeight="1" x14ac:dyDescent="0.2">
      <c r="A62" s="165" t="s">
        <v>225</v>
      </c>
      <c r="B62" s="166"/>
      <c r="C62" s="189"/>
      <c r="D62" s="168"/>
      <c r="E62" s="169"/>
      <c r="F62" s="170"/>
      <c r="G62" s="169"/>
      <c r="H62" s="171"/>
      <c r="I62" s="172" t="s">
        <v>226</v>
      </c>
      <c r="J62" s="166"/>
      <c r="K62" s="173"/>
      <c r="L62" s="166"/>
      <c r="M62" s="174"/>
      <c r="N62" s="166"/>
      <c r="O62" s="173"/>
      <c r="P62" s="166"/>
      <c r="Q62" s="174"/>
    </row>
    <row r="63" spans="1:18" s="164" customFormat="1" ht="9" customHeight="1" x14ac:dyDescent="0.2">
      <c r="A63" s="182" t="s">
        <v>227</v>
      </c>
      <c r="B63" s="180"/>
      <c r="C63" s="190"/>
      <c r="D63" s="191"/>
      <c r="E63" s="192"/>
      <c r="F63" s="193"/>
      <c r="G63" s="192"/>
      <c r="H63" s="194"/>
      <c r="I63" s="195" t="s">
        <v>228</v>
      </c>
      <c r="J63" s="180"/>
      <c r="K63" s="179"/>
      <c r="L63" s="180"/>
      <c r="M63" s="181"/>
      <c r="N63" s="180" t="str">
        <f>Q4</f>
        <v>Lamech Kevin Clarke</v>
      </c>
      <c r="O63" s="179"/>
      <c r="P63" s="180"/>
      <c r="Q63" s="196">
        <f>MIN(4,'[3]Girls Si Main Draw Prep'!R5)</f>
        <v>2</v>
      </c>
    </row>
  </sheetData>
  <conditionalFormatting sqref="F51:H51 F35:H35 F37:H37 F23:H23 F25:H25 F27:H27 F29:H29 F31:H31 F33:H33 F53:H53 F39:H39 F41:H41 F43:H43 F45:H45 F47:H47 F49:H49 G7 G9 G11 G13 G15 G17 G19 G21">
    <cfRule type="expression" dxfId="183" priority="14" stopIfTrue="1">
      <formula>AND($D7&lt;9,$C7&gt;0)</formula>
    </cfRule>
  </conditionalFormatting>
  <conditionalFormatting sqref="H24 H44 J34 H32 J42 H52 H40 J50 H48 J10 L30 L14 J18 L46 H28 J26 H36 H8 H16 H20 H12 N22">
    <cfRule type="expression" dxfId="182" priority="11" stopIfTrue="1">
      <formula>AND($N$1="CU",H8="Umpire")</formula>
    </cfRule>
    <cfRule type="expression" dxfId="181" priority="12" stopIfTrue="1">
      <formula>AND($N$1="CU",H8&lt;&gt;"Umpire",I8&lt;&gt;"")</formula>
    </cfRule>
    <cfRule type="expression" dxfId="180" priority="13" stopIfTrue="1">
      <formula>AND($N$1="CU",H8&lt;&gt;"Umpire")</formula>
    </cfRule>
  </conditionalFormatting>
  <conditionalFormatting sqref="D37 D31 D29 D27 D25 D23 D53 D51 D33 D49 D47 D45 D43 D41 D39 D35">
    <cfRule type="expression" dxfId="179" priority="10" stopIfTrue="1">
      <formula>AND($D23&lt;9,$C23&gt;0)</formula>
    </cfRule>
  </conditionalFormatting>
  <conditionalFormatting sqref="E39 E41 E43 E45 E47 E49 E51 E53 E23 E25 E27 E29 E31 E33 E35 E37">
    <cfRule type="cellIs" dxfId="178" priority="8" stopIfTrue="1" operator="equal">
      <formula>"Bye"</formula>
    </cfRule>
    <cfRule type="expression" dxfId="177" priority="9" stopIfTrue="1">
      <formula>AND($D23&lt;9,$C23&gt;0)</formula>
    </cfRule>
  </conditionalFormatting>
  <conditionalFormatting sqref="L10 L18 N46 L42 L50 N14 N30 L26 L34 P22 J8 J12 J16 J20 J40 J44 J48 J52 J24 J28 J32 J36">
    <cfRule type="expression" dxfId="176" priority="6" stopIfTrue="1">
      <formula>I8="as"</formula>
    </cfRule>
    <cfRule type="expression" dxfId="175" priority="7" stopIfTrue="1">
      <formula>I8="bs"</formula>
    </cfRule>
  </conditionalFormatting>
  <conditionalFormatting sqref="B39 B41 B43 B45 B47 B49 B51 B53 B23 B25 B27 B29 B31 B33 B35 B37 B7 B9 B11 B13 B15 B17 B19 B21">
    <cfRule type="cellIs" dxfId="174" priority="4" stopIfTrue="1" operator="equal">
      <formula>"QA"</formula>
    </cfRule>
    <cfRule type="cellIs" dxfId="173" priority="5" stopIfTrue="1" operator="equal">
      <formula>"DA"</formula>
    </cfRule>
  </conditionalFormatting>
  <conditionalFormatting sqref="Q63 I8 I12 I16 I20 M14 K10 K18 O22">
    <cfRule type="expression" dxfId="172" priority="3" stopIfTrue="1">
      <formula>$N$1="CU"</formula>
    </cfRule>
  </conditionalFormatting>
  <conditionalFormatting sqref="E19 E21 E9 E17 E15 E13 E11 E7">
    <cfRule type="cellIs" dxfId="171" priority="2" stopIfTrue="1" operator="equal">
      <formula>"Bye"</formula>
    </cfRule>
  </conditionalFormatting>
  <conditionalFormatting sqref="D7 D9 D21 D13 D19 D17">
    <cfRule type="expression" dxfId="170" priority="1" stopIfTrue="1">
      <formula>$D7&lt;5</formula>
    </cfRule>
  </conditionalFormatting>
  <printOptions horizontalCentered="1"/>
  <pageMargins left="0.35433070866141736" right="0.35433070866141736" top="0.39370078740157483" bottom="0.39370078740157483" header="0" footer="0"/>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0]!Jun_Show_CU">
                <anchor moveWithCells="1" sizeWithCells="1">
                  <from>
                    <xdr:col>11</xdr:col>
                    <xdr:colOff>514350</xdr:colOff>
                    <xdr:row>0</xdr:row>
                    <xdr:rowOff>9525</xdr:rowOff>
                  </from>
                  <to>
                    <xdr:col>13</xdr:col>
                    <xdr:colOff>361950</xdr:colOff>
                    <xdr:row>0</xdr:row>
                    <xdr:rowOff>171450</xdr:rowOff>
                  </to>
                </anchor>
              </controlPr>
            </control>
          </mc:Choice>
        </mc:AlternateContent>
        <mc:AlternateContent xmlns:mc="http://schemas.openxmlformats.org/markup-compatibility/2006">
          <mc:Choice Requires="x14">
            <control shapeId="9218" r:id="rId5" name="Button 2">
              <controlPr defaultSize="0" print="0" autoFill="0" autoPict="0" macro="[0]!Jun_Hide_CU">
                <anchor moveWithCells="1" sizeWithCells="1">
                  <from>
                    <xdr:col>11</xdr:col>
                    <xdr:colOff>504825</xdr:colOff>
                    <xdr:row>0</xdr:row>
                    <xdr:rowOff>180975</xdr:rowOff>
                  </from>
                  <to>
                    <xdr:col>13</xdr:col>
                    <xdr:colOff>361950</xdr:colOff>
                    <xdr:row>1</xdr:row>
                    <xdr:rowOff>57150</xdr:rowOff>
                  </to>
                </anchor>
              </controlPr>
            </control>
          </mc:Choice>
        </mc:AlternateContent>
        <mc:AlternateContent xmlns:mc="http://schemas.openxmlformats.org/markup-compatibility/2006">
          <mc:Choice Requires="x14">
            <control shapeId="9219" r:id="rId6" name="Button 3">
              <controlPr defaultSize="0" print="0" autoFill="0" autoPict="0" macro="[2]!Jun_Hide_CU">
                <anchor moveWithCells="1" sizeWithCells="1">
                  <from>
                    <xdr:col>11</xdr:col>
                    <xdr:colOff>504825</xdr:colOff>
                    <xdr:row>0</xdr:row>
                    <xdr:rowOff>180975</xdr:rowOff>
                  </from>
                  <to>
                    <xdr:col>13</xdr:col>
                    <xdr:colOff>361950</xdr:colOff>
                    <xdr:row>1</xdr:row>
                    <xdr:rowOff>57150</xdr:rowOff>
                  </to>
                </anchor>
              </controlPr>
            </control>
          </mc:Choice>
        </mc:AlternateContent>
        <mc:AlternateContent xmlns:mc="http://schemas.openxmlformats.org/markup-compatibility/2006">
          <mc:Choice Requires="x14">
            <control shapeId="9220" r:id="rId7" name="Button 4">
              <controlPr defaultSize="0" print="0" autoFill="0" autoPict="0" macro="[2]!Jun_Hide_CU">
                <anchor moveWithCells="1" sizeWithCells="1">
                  <from>
                    <xdr:col>11</xdr:col>
                    <xdr:colOff>504825</xdr:colOff>
                    <xdr:row>0</xdr:row>
                    <xdr:rowOff>180975</xdr:rowOff>
                  </from>
                  <to>
                    <xdr:col>13</xdr:col>
                    <xdr:colOff>361950</xdr:colOff>
                    <xdr:row>1</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14:formula1>
            <xm:f>$T$7:$T$16</xm:f>
          </x14:formula1>
          <xm: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H36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H44 JD44 SZ44 ACV44 AMR44 AWN44 BGJ44 BQF44 CAB44 CJX44 CTT44 DDP44 DNL44 DXH44 EHD44 EQZ44 FAV44 FKR44 FUN44 GEJ44 GOF44 GYB44 HHX44 HRT44 IBP44 ILL44 IVH44 JFD44 JOZ44 JYV44 KIR44 KSN44 LCJ44 LMF44 LWB44 MFX44 MPT44 MZP44 NJL44 NTH44 ODD44 OMZ44 OWV44 PGR44 PQN44 QAJ44 QKF44 QUB44 RDX44 RNT44 RXP44 SHL44 SRH44 TBD44 TKZ44 TUV44 UER44 UON44 UYJ44 VIF44 VSB44 WBX44 WLT44 WVP44 H65580 JD65580 SZ65580 ACV65580 AMR65580 AWN65580 BGJ65580 BQF65580 CAB65580 CJX65580 CTT65580 DDP65580 DNL65580 DXH65580 EHD65580 EQZ65580 FAV65580 FKR65580 FUN65580 GEJ65580 GOF65580 GYB65580 HHX65580 HRT65580 IBP65580 ILL65580 IVH65580 JFD65580 JOZ65580 JYV65580 KIR65580 KSN65580 LCJ65580 LMF65580 LWB65580 MFX65580 MPT65580 MZP65580 NJL65580 NTH65580 ODD65580 OMZ65580 OWV65580 PGR65580 PQN65580 QAJ65580 QKF65580 QUB65580 RDX65580 RNT65580 RXP65580 SHL65580 SRH65580 TBD65580 TKZ65580 TUV65580 UER65580 UON65580 UYJ65580 VIF65580 VSB65580 WBX65580 WLT65580 WVP65580 H131116 JD131116 SZ131116 ACV131116 AMR131116 AWN131116 BGJ131116 BQF131116 CAB131116 CJX131116 CTT131116 DDP131116 DNL131116 DXH131116 EHD131116 EQZ131116 FAV131116 FKR131116 FUN131116 GEJ131116 GOF131116 GYB131116 HHX131116 HRT131116 IBP131116 ILL131116 IVH131116 JFD131116 JOZ131116 JYV131116 KIR131116 KSN131116 LCJ131116 LMF131116 LWB131116 MFX131116 MPT131116 MZP131116 NJL131116 NTH131116 ODD131116 OMZ131116 OWV131116 PGR131116 PQN131116 QAJ131116 QKF131116 QUB131116 RDX131116 RNT131116 RXP131116 SHL131116 SRH131116 TBD131116 TKZ131116 TUV131116 UER131116 UON131116 UYJ131116 VIF131116 VSB131116 WBX131116 WLT131116 WVP131116 H196652 JD196652 SZ196652 ACV196652 AMR196652 AWN196652 BGJ196652 BQF196652 CAB196652 CJX196652 CTT196652 DDP196652 DNL196652 DXH196652 EHD196652 EQZ196652 FAV196652 FKR196652 FUN196652 GEJ196652 GOF196652 GYB196652 HHX196652 HRT196652 IBP196652 ILL196652 IVH196652 JFD196652 JOZ196652 JYV196652 KIR196652 KSN196652 LCJ196652 LMF196652 LWB196652 MFX196652 MPT196652 MZP196652 NJL196652 NTH196652 ODD196652 OMZ196652 OWV196652 PGR196652 PQN196652 QAJ196652 QKF196652 QUB196652 RDX196652 RNT196652 RXP196652 SHL196652 SRH196652 TBD196652 TKZ196652 TUV196652 UER196652 UON196652 UYJ196652 VIF196652 VSB196652 WBX196652 WLT196652 WVP196652 H262188 JD262188 SZ262188 ACV262188 AMR262188 AWN262188 BGJ262188 BQF262188 CAB262188 CJX262188 CTT262188 DDP262188 DNL262188 DXH262188 EHD262188 EQZ262188 FAV262188 FKR262188 FUN262188 GEJ262188 GOF262188 GYB262188 HHX262188 HRT262188 IBP262188 ILL262188 IVH262188 JFD262188 JOZ262188 JYV262188 KIR262188 KSN262188 LCJ262188 LMF262188 LWB262188 MFX262188 MPT262188 MZP262188 NJL262188 NTH262188 ODD262188 OMZ262188 OWV262188 PGR262188 PQN262188 QAJ262188 QKF262188 QUB262188 RDX262188 RNT262188 RXP262188 SHL262188 SRH262188 TBD262188 TKZ262188 TUV262188 UER262188 UON262188 UYJ262188 VIF262188 VSB262188 WBX262188 WLT262188 WVP262188 H327724 JD327724 SZ327724 ACV327724 AMR327724 AWN327724 BGJ327724 BQF327724 CAB327724 CJX327724 CTT327724 DDP327724 DNL327724 DXH327724 EHD327724 EQZ327724 FAV327724 FKR327724 FUN327724 GEJ327724 GOF327724 GYB327724 HHX327724 HRT327724 IBP327724 ILL327724 IVH327724 JFD327724 JOZ327724 JYV327724 KIR327724 KSN327724 LCJ327724 LMF327724 LWB327724 MFX327724 MPT327724 MZP327724 NJL327724 NTH327724 ODD327724 OMZ327724 OWV327724 PGR327724 PQN327724 QAJ327724 QKF327724 QUB327724 RDX327724 RNT327724 RXP327724 SHL327724 SRH327724 TBD327724 TKZ327724 TUV327724 UER327724 UON327724 UYJ327724 VIF327724 VSB327724 WBX327724 WLT327724 WVP327724 H393260 JD393260 SZ393260 ACV393260 AMR393260 AWN393260 BGJ393260 BQF393260 CAB393260 CJX393260 CTT393260 DDP393260 DNL393260 DXH393260 EHD393260 EQZ393260 FAV393260 FKR393260 FUN393260 GEJ393260 GOF393260 GYB393260 HHX393260 HRT393260 IBP393260 ILL393260 IVH393260 JFD393260 JOZ393260 JYV393260 KIR393260 KSN393260 LCJ393260 LMF393260 LWB393260 MFX393260 MPT393260 MZP393260 NJL393260 NTH393260 ODD393260 OMZ393260 OWV393260 PGR393260 PQN393260 QAJ393260 QKF393260 QUB393260 RDX393260 RNT393260 RXP393260 SHL393260 SRH393260 TBD393260 TKZ393260 TUV393260 UER393260 UON393260 UYJ393260 VIF393260 VSB393260 WBX393260 WLT393260 WVP393260 H458796 JD458796 SZ458796 ACV458796 AMR458796 AWN458796 BGJ458796 BQF458796 CAB458796 CJX458796 CTT458796 DDP458796 DNL458796 DXH458796 EHD458796 EQZ458796 FAV458796 FKR458796 FUN458796 GEJ458796 GOF458796 GYB458796 HHX458796 HRT458796 IBP458796 ILL458796 IVH458796 JFD458796 JOZ458796 JYV458796 KIR458796 KSN458796 LCJ458796 LMF458796 LWB458796 MFX458796 MPT458796 MZP458796 NJL458796 NTH458796 ODD458796 OMZ458796 OWV458796 PGR458796 PQN458796 QAJ458796 QKF458796 QUB458796 RDX458796 RNT458796 RXP458796 SHL458796 SRH458796 TBD458796 TKZ458796 TUV458796 UER458796 UON458796 UYJ458796 VIF458796 VSB458796 WBX458796 WLT458796 WVP458796 H524332 JD524332 SZ524332 ACV524332 AMR524332 AWN524332 BGJ524332 BQF524332 CAB524332 CJX524332 CTT524332 DDP524332 DNL524332 DXH524332 EHD524332 EQZ524332 FAV524332 FKR524332 FUN524332 GEJ524332 GOF524332 GYB524332 HHX524332 HRT524332 IBP524332 ILL524332 IVH524332 JFD524332 JOZ524332 JYV524332 KIR524332 KSN524332 LCJ524332 LMF524332 LWB524332 MFX524332 MPT524332 MZP524332 NJL524332 NTH524332 ODD524332 OMZ524332 OWV524332 PGR524332 PQN524332 QAJ524332 QKF524332 QUB524332 RDX524332 RNT524332 RXP524332 SHL524332 SRH524332 TBD524332 TKZ524332 TUV524332 UER524332 UON524332 UYJ524332 VIF524332 VSB524332 WBX524332 WLT524332 WVP524332 H589868 JD589868 SZ589868 ACV589868 AMR589868 AWN589868 BGJ589868 BQF589868 CAB589868 CJX589868 CTT589868 DDP589868 DNL589868 DXH589868 EHD589868 EQZ589868 FAV589868 FKR589868 FUN589868 GEJ589868 GOF589868 GYB589868 HHX589868 HRT589868 IBP589868 ILL589868 IVH589868 JFD589868 JOZ589868 JYV589868 KIR589868 KSN589868 LCJ589868 LMF589868 LWB589868 MFX589868 MPT589868 MZP589868 NJL589868 NTH589868 ODD589868 OMZ589868 OWV589868 PGR589868 PQN589868 QAJ589868 QKF589868 QUB589868 RDX589868 RNT589868 RXP589868 SHL589868 SRH589868 TBD589868 TKZ589868 TUV589868 UER589868 UON589868 UYJ589868 VIF589868 VSB589868 WBX589868 WLT589868 WVP589868 H655404 JD655404 SZ655404 ACV655404 AMR655404 AWN655404 BGJ655404 BQF655404 CAB655404 CJX655404 CTT655404 DDP655404 DNL655404 DXH655404 EHD655404 EQZ655404 FAV655404 FKR655404 FUN655404 GEJ655404 GOF655404 GYB655404 HHX655404 HRT655404 IBP655404 ILL655404 IVH655404 JFD655404 JOZ655404 JYV655404 KIR655404 KSN655404 LCJ655404 LMF655404 LWB655404 MFX655404 MPT655404 MZP655404 NJL655404 NTH655404 ODD655404 OMZ655404 OWV655404 PGR655404 PQN655404 QAJ655404 QKF655404 QUB655404 RDX655404 RNT655404 RXP655404 SHL655404 SRH655404 TBD655404 TKZ655404 TUV655404 UER655404 UON655404 UYJ655404 VIF655404 VSB655404 WBX655404 WLT655404 WVP655404 H720940 JD720940 SZ720940 ACV720940 AMR720940 AWN720940 BGJ720940 BQF720940 CAB720940 CJX720940 CTT720940 DDP720940 DNL720940 DXH720940 EHD720940 EQZ720940 FAV720940 FKR720940 FUN720940 GEJ720940 GOF720940 GYB720940 HHX720940 HRT720940 IBP720940 ILL720940 IVH720940 JFD720940 JOZ720940 JYV720940 KIR720940 KSN720940 LCJ720940 LMF720940 LWB720940 MFX720940 MPT720940 MZP720940 NJL720940 NTH720940 ODD720940 OMZ720940 OWV720940 PGR720940 PQN720940 QAJ720940 QKF720940 QUB720940 RDX720940 RNT720940 RXP720940 SHL720940 SRH720940 TBD720940 TKZ720940 TUV720940 UER720940 UON720940 UYJ720940 VIF720940 VSB720940 WBX720940 WLT720940 WVP720940 H786476 JD786476 SZ786476 ACV786476 AMR786476 AWN786476 BGJ786476 BQF786476 CAB786476 CJX786476 CTT786476 DDP786476 DNL786476 DXH786476 EHD786476 EQZ786476 FAV786476 FKR786476 FUN786476 GEJ786476 GOF786476 GYB786476 HHX786476 HRT786476 IBP786476 ILL786476 IVH786476 JFD786476 JOZ786476 JYV786476 KIR786476 KSN786476 LCJ786476 LMF786476 LWB786476 MFX786476 MPT786476 MZP786476 NJL786476 NTH786476 ODD786476 OMZ786476 OWV786476 PGR786476 PQN786476 QAJ786476 QKF786476 QUB786476 RDX786476 RNT786476 RXP786476 SHL786476 SRH786476 TBD786476 TKZ786476 TUV786476 UER786476 UON786476 UYJ786476 VIF786476 VSB786476 WBX786476 WLT786476 WVP786476 H852012 JD852012 SZ852012 ACV852012 AMR852012 AWN852012 BGJ852012 BQF852012 CAB852012 CJX852012 CTT852012 DDP852012 DNL852012 DXH852012 EHD852012 EQZ852012 FAV852012 FKR852012 FUN852012 GEJ852012 GOF852012 GYB852012 HHX852012 HRT852012 IBP852012 ILL852012 IVH852012 JFD852012 JOZ852012 JYV852012 KIR852012 KSN852012 LCJ852012 LMF852012 LWB852012 MFX852012 MPT852012 MZP852012 NJL852012 NTH852012 ODD852012 OMZ852012 OWV852012 PGR852012 PQN852012 QAJ852012 QKF852012 QUB852012 RDX852012 RNT852012 RXP852012 SHL852012 SRH852012 TBD852012 TKZ852012 TUV852012 UER852012 UON852012 UYJ852012 VIF852012 VSB852012 WBX852012 WLT852012 WVP852012 H917548 JD917548 SZ917548 ACV917548 AMR917548 AWN917548 BGJ917548 BQF917548 CAB917548 CJX917548 CTT917548 DDP917548 DNL917548 DXH917548 EHD917548 EQZ917548 FAV917548 FKR917548 FUN917548 GEJ917548 GOF917548 GYB917548 HHX917548 HRT917548 IBP917548 ILL917548 IVH917548 JFD917548 JOZ917548 JYV917548 KIR917548 KSN917548 LCJ917548 LMF917548 LWB917548 MFX917548 MPT917548 MZP917548 NJL917548 NTH917548 ODD917548 OMZ917548 OWV917548 PGR917548 PQN917548 QAJ917548 QKF917548 QUB917548 RDX917548 RNT917548 RXP917548 SHL917548 SRH917548 TBD917548 TKZ917548 TUV917548 UER917548 UON917548 UYJ917548 VIF917548 VSB917548 WBX917548 WLT917548 WVP917548 H983084 JD983084 SZ983084 ACV983084 AMR983084 AWN983084 BGJ983084 BQF983084 CAB983084 CJX983084 CTT983084 DDP983084 DNL983084 DXH983084 EHD983084 EQZ983084 FAV983084 FKR983084 FUN983084 GEJ983084 GOF983084 GYB983084 HHX983084 HRT983084 IBP983084 ILL983084 IVH983084 JFD983084 JOZ983084 JYV983084 KIR983084 KSN983084 LCJ983084 LMF983084 LWB983084 MFX983084 MPT983084 MZP983084 NJL983084 NTH983084 ODD983084 OMZ983084 OWV983084 PGR983084 PQN983084 QAJ983084 QKF983084 QUB983084 RDX983084 RNT983084 RXP983084 SHL983084 SRH983084 TBD983084 TKZ983084 TUV983084 UER983084 UON983084 UYJ983084 VIF983084 VSB983084 WBX983084 WLT983084 WVP983084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H52 JD52 SZ52 ACV52 AMR52 AWN52 BGJ52 BQF52 CAB52 CJX52 CTT52 DDP52 DNL52 DXH52 EHD52 EQZ52 FAV52 FKR52 FUN52 GEJ52 GOF52 GYB52 HHX52 HRT52 IBP52 ILL52 IVH52 JFD52 JOZ52 JYV52 KIR52 KSN52 LCJ52 LMF52 LWB52 MFX52 MPT52 MZP52 NJL52 NTH52 ODD52 OMZ52 OWV52 PGR52 PQN52 QAJ52 QKF52 QUB52 RDX52 RNT52 RXP52 SHL52 SRH52 TBD52 TKZ52 TUV52 UER52 UON52 UYJ52 VIF52 VSB52 WBX52 WLT52 WVP52 H65588 JD65588 SZ65588 ACV65588 AMR65588 AWN65588 BGJ65588 BQF65588 CAB65588 CJX65588 CTT65588 DDP65588 DNL65588 DXH65588 EHD65588 EQZ65588 FAV65588 FKR65588 FUN65588 GEJ65588 GOF65588 GYB65588 HHX65588 HRT65588 IBP65588 ILL65588 IVH65588 JFD65588 JOZ65588 JYV65588 KIR65588 KSN65588 LCJ65588 LMF65588 LWB65588 MFX65588 MPT65588 MZP65588 NJL65588 NTH65588 ODD65588 OMZ65588 OWV65588 PGR65588 PQN65588 QAJ65588 QKF65588 QUB65588 RDX65588 RNT65588 RXP65588 SHL65588 SRH65588 TBD65588 TKZ65588 TUV65588 UER65588 UON65588 UYJ65588 VIF65588 VSB65588 WBX65588 WLT65588 WVP65588 H131124 JD131124 SZ131124 ACV131124 AMR131124 AWN131124 BGJ131124 BQF131124 CAB131124 CJX131124 CTT131124 DDP131124 DNL131124 DXH131124 EHD131124 EQZ131124 FAV131124 FKR131124 FUN131124 GEJ131124 GOF131124 GYB131124 HHX131124 HRT131124 IBP131124 ILL131124 IVH131124 JFD131124 JOZ131124 JYV131124 KIR131124 KSN131124 LCJ131124 LMF131124 LWB131124 MFX131124 MPT131124 MZP131124 NJL131124 NTH131124 ODD131124 OMZ131124 OWV131124 PGR131124 PQN131124 QAJ131124 QKF131124 QUB131124 RDX131124 RNT131124 RXP131124 SHL131124 SRH131124 TBD131124 TKZ131124 TUV131124 UER131124 UON131124 UYJ131124 VIF131124 VSB131124 WBX131124 WLT131124 WVP131124 H196660 JD196660 SZ196660 ACV196660 AMR196660 AWN196660 BGJ196660 BQF196660 CAB196660 CJX196660 CTT196660 DDP196660 DNL196660 DXH196660 EHD196660 EQZ196660 FAV196660 FKR196660 FUN196660 GEJ196660 GOF196660 GYB196660 HHX196660 HRT196660 IBP196660 ILL196660 IVH196660 JFD196660 JOZ196660 JYV196660 KIR196660 KSN196660 LCJ196660 LMF196660 LWB196660 MFX196660 MPT196660 MZP196660 NJL196660 NTH196660 ODD196660 OMZ196660 OWV196660 PGR196660 PQN196660 QAJ196660 QKF196660 QUB196660 RDX196660 RNT196660 RXP196660 SHL196660 SRH196660 TBD196660 TKZ196660 TUV196660 UER196660 UON196660 UYJ196660 VIF196660 VSB196660 WBX196660 WLT196660 WVP196660 H262196 JD262196 SZ262196 ACV262196 AMR262196 AWN262196 BGJ262196 BQF262196 CAB262196 CJX262196 CTT262196 DDP262196 DNL262196 DXH262196 EHD262196 EQZ262196 FAV262196 FKR262196 FUN262196 GEJ262196 GOF262196 GYB262196 HHX262196 HRT262196 IBP262196 ILL262196 IVH262196 JFD262196 JOZ262196 JYV262196 KIR262196 KSN262196 LCJ262196 LMF262196 LWB262196 MFX262196 MPT262196 MZP262196 NJL262196 NTH262196 ODD262196 OMZ262196 OWV262196 PGR262196 PQN262196 QAJ262196 QKF262196 QUB262196 RDX262196 RNT262196 RXP262196 SHL262196 SRH262196 TBD262196 TKZ262196 TUV262196 UER262196 UON262196 UYJ262196 VIF262196 VSB262196 WBX262196 WLT262196 WVP262196 H327732 JD327732 SZ327732 ACV327732 AMR327732 AWN327732 BGJ327732 BQF327732 CAB327732 CJX327732 CTT327732 DDP327732 DNL327732 DXH327732 EHD327732 EQZ327732 FAV327732 FKR327732 FUN327732 GEJ327732 GOF327732 GYB327732 HHX327732 HRT327732 IBP327732 ILL327732 IVH327732 JFD327732 JOZ327732 JYV327732 KIR327732 KSN327732 LCJ327732 LMF327732 LWB327732 MFX327732 MPT327732 MZP327732 NJL327732 NTH327732 ODD327732 OMZ327732 OWV327732 PGR327732 PQN327732 QAJ327732 QKF327732 QUB327732 RDX327732 RNT327732 RXP327732 SHL327732 SRH327732 TBD327732 TKZ327732 TUV327732 UER327732 UON327732 UYJ327732 VIF327732 VSB327732 WBX327732 WLT327732 WVP327732 H393268 JD393268 SZ393268 ACV393268 AMR393268 AWN393268 BGJ393268 BQF393268 CAB393268 CJX393268 CTT393268 DDP393268 DNL393268 DXH393268 EHD393268 EQZ393268 FAV393268 FKR393268 FUN393268 GEJ393268 GOF393268 GYB393268 HHX393268 HRT393268 IBP393268 ILL393268 IVH393268 JFD393268 JOZ393268 JYV393268 KIR393268 KSN393268 LCJ393268 LMF393268 LWB393268 MFX393268 MPT393268 MZP393268 NJL393268 NTH393268 ODD393268 OMZ393268 OWV393268 PGR393268 PQN393268 QAJ393268 QKF393268 QUB393268 RDX393268 RNT393268 RXP393268 SHL393268 SRH393268 TBD393268 TKZ393268 TUV393268 UER393268 UON393268 UYJ393268 VIF393268 VSB393268 WBX393268 WLT393268 WVP393268 H458804 JD458804 SZ458804 ACV458804 AMR458804 AWN458804 BGJ458804 BQF458804 CAB458804 CJX458804 CTT458804 DDP458804 DNL458804 DXH458804 EHD458804 EQZ458804 FAV458804 FKR458804 FUN458804 GEJ458804 GOF458804 GYB458804 HHX458804 HRT458804 IBP458804 ILL458804 IVH458804 JFD458804 JOZ458804 JYV458804 KIR458804 KSN458804 LCJ458804 LMF458804 LWB458804 MFX458804 MPT458804 MZP458804 NJL458804 NTH458804 ODD458804 OMZ458804 OWV458804 PGR458804 PQN458804 QAJ458804 QKF458804 QUB458804 RDX458804 RNT458804 RXP458804 SHL458804 SRH458804 TBD458804 TKZ458804 TUV458804 UER458804 UON458804 UYJ458804 VIF458804 VSB458804 WBX458804 WLT458804 WVP458804 H524340 JD524340 SZ524340 ACV524340 AMR524340 AWN524340 BGJ524340 BQF524340 CAB524340 CJX524340 CTT524340 DDP524340 DNL524340 DXH524340 EHD524340 EQZ524340 FAV524340 FKR524340 FUN524340 GEJ524340 GOF524340 GYB524340 HHX524340 HRT524340 IBP524340 ILL524340 IVH524340 JFD524340 JOZ524340 JYV524340 KIR524340 KSN524340 LCJ524340 LMF524340 LWB524340 MFX524340 MPT524340 MZP524340 NJL524340 NTH524340 ODD524340 OMZ524340 OWV524340 PGR524340 PQN524340 QAJ524340 QKF524340 QUB524340 RDX524340 RNT524340 RXP524340 SHL524340 SRH524340 TBD524340 TKZ524340 TUV524340 UER524340 UON524340 UYJ524340 VIF524340 VSB524340 WBX524340 WLT524340 WVP524340 H589876 JD589876 SZ589876 ACV589876 AMR589876 AWN589876 BGJ589876 BQF589876 CAB589876 CJX589876 CTT589876 DDP589876 DNL589876 DXH589876 EHD589876 EQZ589876 FAV589876 FKR589876 FUN589876 GEJ589876 GOF589876 GYB589876 HHX589876 HRT589876 IBP589876 ILL589876 IVH589876 JFD589876 JOZ589876 JYV589876 KIR589876 KSN589876 LCJ589876 LMF589876 LWB589876 MFX589876 MPT589876 MZP589876 NJL589876 NTH589876 ODD589876 OMZ589876 OWV589876 PGR589876 PQN589876 QAJ589876 QKF589876 QUB589876 RDX589876 RNT589876 RXP589876 SHL589876 SRH589876 TBD589876 TKZ589876 TUV589876 UER589876 UON589876 UYJ589876 VIF589876 VSB589876 WBX589876 WLT589876 WVP589876 H655412 JD655412 SZ655412 ACV655412 AMR655412 AWN655412 BGJ655412 BQF655412 CAB655412 CJX655412 CTT655412 DDP655412 DNL655412 DXH655412 EHD655412 EQZ655412 FAV655412 FKR655412 FUN655412 GEJ655412 GOF655412 GYB655412 HHX655412 HRT655412 IBP655412 ILL655412 IVH655412 JFD655412 JOZ655412 JYV655412 KIR655412 KSN655412 LCJ655412 LMF655412 LWB655412 MFX655412 MPT655412 MZP655412 NJL655412 NTH655412 ODD655412 OMZ655412 OWV655412 PGR655412 PQN655412 QAJ655412 QKF655412 QUB655412 RDX655412 RNT655412 RXP655412 SHL655412 SRH655412 TBD655412 TKZ655412 TUV655412 UER655412 UON655412 UYJ655412 VIF655412 VSB655412 WBX655412 WLT655412 WVP655412 H720948 JD720948 SZ720948 ACV720948 AMR720948 AWN720948 BGJ720948 BQF720948 CAB720948 CJX720948 CTT720948 DDP720948 DNL720948 DXH720948 EHD720948 EQZ720948 FAV720948 FKR720948 FUN720948 GEJ720948 GOF720948 GYB720948 HHX720948 HRT720948 IBP720948 ILL720948 IVH720948 JFD720948 JOZ720948 JYV720948 KIR720948 KSN720948 LCJ720948 LMF720948 LWB720948 MFX720948 MPT720948 MZP720948 NJL720948 NTH720948 ODD720948 OMZ720948 OWV720948 PGR720948 PQN720948 QAJ720948 QKF720948 QUB720948 RDX720948 RNT720948 RXP720948 SHL720948 SRH720948 TBD720948 TKZ720948 TUV720948 UER720948 UON720948 UYJ720948 VIF720948 VSB720948 WBX720948 WLT720948 WVP720948 H786484 JD786484 SZ786484 ACV786484 AMR786484 AWN786484 BGJ786484 BQF786484 CAB786484 CJX786484 CTT786484 DDP786484 DNL786484 DXH786484 EHD786484 EQZ786484 FAV786484 FKR786484 FUN786484 GEJ786484 GOF786484 GYB786484 HHX786484 HRT786484 IBP786484 ILL786484 IVH786484 JFD786484 JOZ786484 JYV786484 KIR786484 KSN786484 LCJ786484 LMF786484 LWB786484 MFX786484 MPT786484 MZP786484 NJL786484 NTH786484 ODD786484 OMZ786484 OWV786484 PGR786484 PQN786484 QAJ786484 QKF786484 QUB786484 RDX786484 RNT786484 RXP786484 SHL786484 SRH786484 TBD786484 TKZ786484 TUV786484 UER786484 UON786484 UYJ786484 VIF786484 VSB786484 WBX786484 WLT786484 WVP786484 H852020 JD852020 SZ852020 ACV852020 AMR852020 AWN852020 BGJ852020 BQF852020 CAB852020 CJX852020 CTT852020 DDP852020 DNL852020 DXH852020 EHD852020 EQZ852020 FAV852020 FKR852020 FUN852020 GEJ852020 GOF852020 GYB852020 HHX852020 HRT852020 IBP852020 ILL852020 IVH852020 JFD852020 JOZ852020 JYV852020 KIR852020 KSN852020 LCJ852020 LMF852020 LWB852020 MFX852020 MPT852020 MZP852020 NJL852020 NTH852020 ODD852020 OMZ852020 OWV852020 PGR852020 PQN852020 QAJ852020 QKF852020 QUB852020 RDX852020 RNT852020 RXP852020 SHL852020 SRH852020 TBD852020 TKZ852020 TUV852020 UER852020 UON852020 UYJ852020 VIF852020 VSB852020 WBX852020 WLT852020 WVP852020 H917556 JD917556 SZ917556 ACV917556 AMR917556 AWN917556 BGJ917556 BQF917556 CAB917556 CJX917556 CTT917556 DDP917556 DNL917556 DXH917556 EHD917556 EQZ917556 FAV917556 FKR917556 FUN917556 GEJ917556 GOF917556 GYB917556 HHX917556 HRT917556 IBP917556 ILL917556 IVH917556 JFD917556 JOZ917556 JYV917556 KIR917556 KSN917556 LCJ917556 LMF917556 LWB917556 MFX917556 MPT917556 MZP917556 NJL917556 NTH917556 ODD917556 OMZ917556 OWV917556 PGR917556 PQN917556 QAJ917556 QKF917556 QUB917556 RDX917556 RNT917556 RXP917556 SHL917556 SRH917556 TBD917556 TKZ917556 TUV917556 UER917556 UON917556 UYJ917556 VIF917556 VSB917556 WBX917556 WLT917556 WVP917556 H983092 JD983092 SZ983092 ACV983092 AMR983092 AWN983092 BGJ983092 BQF983092 CAB983092 CJX983092 CTT983092 DDP983092 DNL983092 DXH983092 EHD983092 EQZ983092 FAV983092 FKR983092 FUN983092 GEJ983092 GOF983092 GYB983092 HHX983092 HRT983092 IBP983092 ILL983092 IVH983092 JFD983092 JOZ983092 JYV983092 KIR983092 KSN983092 LCJ983092 LMF983092 LWB983092 MFX983092 MPT983092 MZP983092 NJL983092 NTH983092 ODD983092 OMZ983092 OWV983092 PGR983092 PQN983092 QAJ983092 QKF983092 QUB983092 RDX983092 RNT983092 RXP983092 SHL983092 SRH983092 TBD983092 TKZ983092 TUV983092 UER983092 UON983092 UYJ983092 VIF983092 VSB983092 WBX983092 WLT983092 WVP983092 H48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J42 JF42 TB42 ACX42 AMT42 AWP42 BGL42 BQH42 CAD42 CJZ42 CTV42 DDR42 DNN42 DXJ42 EHF42 ERB42 FAX42 FKT42 FUP42 GEL42 GOH42 GYD42 HHZ42 HRV42 IBR42 ILN42 IVJ42 JFF42 JPB42 JYX42 KIT42 KSP42 LCL42 LMH42 LWD42 MFZ42 MPV42 MZR42 NJN42 NTJ42 ODF42 ONB42 OWX42 PGT42 PQP42 QAL42 QKH42 QUD42 RDZ42 RNV42 RXR42 SHN42 SRJ42 TBF42 TLB42 TUX42 UET42 UOP42 UYL42 VIH42 VSD42 WBZ42 WLV42 WVR42 J65578 JF65578 TB65578 ACX65578 AMT65578 AWP65578 BGL65578 BQH65578 CAD65578 CJZ65578 CTV65578 DDR65578 DNN65578 DXJ65578 EHF65578 ERB65578 FAX65578 FKT65578 FUP65578 GEL65578 GOH65578 GYD65578 HHZ65578 HRV65578 IBR65578 ILN65578 IVJ65578 JFF65578 JPB65578 JYX65578 KIT65578 KSP65578 LCL65578 LMH65578 LWD65578 MFZ65578 MPV65578 MZR65578 NJN65578 NTJ65578 ODF65578 ONB65578 OWX65578 PGT65578 PQP65578 QAL65578 QKH65578 QUD65578 RDZ65578 RNV65578 RXR65578 SHN65578 SRJ65578 TBF65578 TLB65578 TUX65578 UET65578 UOP65578 UYL65578 VIH65578 VSD65578 WBZ65578 WLV65578 WVR65578 J131114 JF131114 TB131114 ACX131114 AMT131114 AWP131114 BGL131114 BQH131114 CAD131114 CJZ131114 CTV131114 DDR131114 DNN131114 DXJ131114 EHF131114 ERB131114 FAX131114 FKT131114 FUP131114 GEL131114 GOH131114 GYD131114 HHZ131114 HRV131114 IBR131114 ILN131114 IVJ131114 JFF131114 JPB131114 JYX131114 KIT131114 KSP131114 LCL131114 LMH131114 LWD131114 MFZ131114 MPV131114 MZR131114 NJN131114 NTJ131114 ODF131114 ONB131114 OWX131114 PGT131114 PQP131114 QAL131114 QKH131114 QUD131114 RDZ131114 RNV131114 RXR131114 SHN131114 SRJ131114 TBF131114 TLB131114 TUX131114 UET131114 UOP131114 UYL131114 VIH131114 VSD131114 WBZ131114 WLV131114 WVR131114 J196650 JF196650 TB196650 ACX196650 AMT196650 AWP196650 BGL196650 BQH196650 CAD196650 CJZ196650 CTV196650 DDR196650 DNN196650 DXJ196650 EHF196650 ERB196650 FAX196650 FKT196650 FUP196650 GEL196650 GOH196650 GYD196650 HHZ196650 HRV196650 IBR196650 ILN196650 IVJ196650 JFF196650 JPB196650 JYX196650 KIT196650 KSP196650 LCL196650 LMH196650 LWD196650 MFZ196650 MPV196650 MZR196650 NJN196650 NTJ196650 ODF196650 ONB196650 OWX196650 PGT196650 PQP196650 QAL196650 QKH196650 QUD196650 RDZ196650 RNV196650 RXR196650 SHN196650 SRJ196650 TBF196650 TLB196650 TUX196650 UET196650 UOP196650 UYL196650 VIH196650 VSD196650 WBZ196650 WLV196650 WVR196650 J262186 JF262186 TB262186 ACX262186 AMT262186 AWP262186 BGL262186 BQH262186 CAD262186 CJZ262186 CTV262186 DDR262186 DNN262186 DXJ262186 EHF262186 ERB262186 FAX262186 FKT262186 FUP262186 GEL262186 GOH262186 GYD262186 HHZ262186 HRV262186 IBR262186 ILN262186 IVJ262186 JFF262186 JPB262186 JYX262186 KIT262186 KSP262186 LCL262186 LMH262186 LWD262186 MFZ262186 MPV262186 MZR262186 NJN262186 NTJ262186 ODF262186 ONB262186 OWX262186 PGT262186 PQP262186 QAL262186 QKH262186 QUD262186 RDZ262186 RNV262186 RXR262186 SHN262186 SRJ262186 TBF262186 TLB262186 TUX262186 UET262186 UOP262186 UYL262186 VIH262186 VSD262186 WBZ262186 WLV262186 WVR262186 J327722 JF327722 TB327722 ACX327722 AMT327722 AWP327722 BGL327722 BQH327722 CAD327722 CJZ327722 CTV327722 DDR327722 DNN327722 DXJ327722 EHF327722 ERB327722 FAX327722 FKT327722 FUP327722 GEL327722 GOH327722 GYD327722 HHZ327722 HRV327722 IBR327722 ILN327722 IVJ327722 JFF327722 JPB327722 JYX327722 KIT327722 KSP327722 LCL327722 LMH327722 LWD327722 MFZ327722 MPV327722 MZR327722 NJN327722 NTJ327722 ODF327722 ONB327722 OWX327722 PGT327722 PQP327722 QAL327722 QKH327722 QUD327722 RDZ327722 RNV327722 RXR327722 SHN327722 SRJ327722 TBF327722 TLB327722 TUX327722 UET327722 UOP327722 UYL327722 VIH327722 VSD327722 WBZ327722 WLV327722 WVR327722 J393258 JF393258 TB393258 ACX393258 AMT393258 AWP393258 BGL393258 BQH393258 CAD393258 CJZ393258 CTV393258 DDR393258 DNN393258 DXJ393258 EHF393258 ERB393258 FAX393258 FKT393258 FUP393258 GEL393258 GOH393258 GYD393258 HHZ393258 HRV393258 IBR393258 ILN393258 IVJ393258 JFF393258 JPB393258 JYX393258 KIT393258 KSP393258 LCL393258 LMH393258 LWD393258 MFZ393258 MPV393258 MZR393258 NJN393258 NTJ393258 ODF393258 ONB393258 OWX393258 PGT393258 PQP393258 QAL393258 QKH393258 QUD393258 RDZ393258 RNV393258 RXR393258 SHN393258 SRJ393258 TBF393258 TLB393258 TUX393258 UET393258 UOP393258 UYL393258 VIH393258 VSD393258 WBZ393258 WLV393258 WVR393258 J458794 JF458794 TB458794 ACX458794 AMT458794 AWP458794 BGL458794 BQH458794 CAD458794 CJZ458794 CTV458794 DDR458794 DNN458794 DXJ458794 EHF458794 ERB458794 FAX458794 FKT458794 FUP458794 GEL458794 GOH458794 GYD458794 HHZ458794 HRV458794 IBR458794 ILN458794 IVJ458794 JFF458794 JPB458794 JYX458794 KIT458794 KSP458794 LCL458794 LMH458794 LWD458794 MFZ458794 MPV458794 MZR458794 NJN458794 NTJ458794 ODF458794 ONB458794 OWX458794 PGT458794 PQP458794 QAL458794 QKH458794 QUD458794 RDZ458794 RNV458794 RXR458794 SHN458794 SRJ458794 TBF458794 TLB458794 TUX458794 UET458794 UOP458794 UYL458794 VIH458794 VSD458794 WBZ458794 WLV458794 WVR458794 J524330 JF524330 TB524330 ACX524330 AMT524330 AWP524330 BGL524330 BQH524330 CAD524330 CJZ524330 CTV524330 DDR524330 DNN524330 DXJ524330 EHF524330 ERB524330 FAX524330 FKT524330 FUP524330 GEL524330 GOH524330 GYD524330 HHZ524330 HRV524330 IBR524330 ILN524330 IVJ524330 JFF524330 JPB524330 JYX524330 KIT524330 KSP524330 LCL524330 LMH524330 LWD524330 MFZ524330 MPV524330 MZR524330 NJN524330 NTJ524330 ODF524330 ONB524330 OWX524330 PGT524330 PQP524330 QAL524330 QKH524330 QUD524330 RDZ524330 RNV524330 RXR524330 SHN524330 SRJ524330 TBF524330 TLB524330 TUX524330 UET524330 UOP524330 UYL524330 VIH524330 VSD524330 WBZ524330 WLV524330 WVR524330 J589866 JF589866 TB589866 ACX589866 AMT589866 AWP589866 BGL589866 BQH589866 CAD589866 CJZ589866 CTV589866 DDR589866 DNN589866 DXJ589866 EHF589866 ERB589866 FAX589866 FKT589866 FUP589866 GEL589866 GOH589866 GYD589866 HHZ589866 HRV589866 IBR589866 ILN589866 IVJ589866 JFF589866 JPB589866 JYX589866 KIT589866 KSP589866 LCL589866 LMH589866 LWD589866 MFZ589866 MPV589866 MZR589866 NJN589866 NTJ589866 ODF589866 ONB589866 OWX589866 PGT589866 PQP589866 QAL589866 QKH589866 QUD589866 RDZ589866 RNV589866 RXR589866 SHN589866 SRJ589866 TBF589866 TLB589866 TUX589866 UET589866 UOP589866 UYL589866 VIH589866 VSD589866 WBZ589866 WLV589866 WVR589866 J655402 JF655402 TB655402 ACX655402 AMT655402 AWP655402 BGL655402 BQH655402 CAD655402 CJZ655402 CTV655402 DDR655402 DNN655402 DXJ655402 EHF655402 ERB655402 FAX655402 FKT655402 FUP655402 GEL655402 GOH655402 GYD655402 HHZ655402 HRV655402 IBR655402 ILN655402 IVJ655402 JFF655402 JPB655402 JYX655402 KIT655402 KSP655402 LCL655402 LMH655402 LWD655402 MFZ655402 MPV655402 MZR655402 NJN655402 NTJ655402 ODF655402 ONB655402 OWX655402 PGT655402 PQP655402 QAL655402 QKH655402 QUD655402 RDZ655402 RNV655402 RXR655402 SHN655402 SRJ655402 TBF655402 TLB655402 TUX655402 UET655402 UOP655402 UYL655402 VIH655402 VSD655402 WBZ655402 WLV655402 WVR655402 J720938 JF720938 TB720938 ACX720938 AMT720938 AWP720938 BGL720938 BQH720938 CAD720938 CJZ720938 CTV720938 DDR720938 DNN720938 DXJ720938 EHF720938 ERB720938 FAX720938 FKT720938 FUP720938 GEL720938 GOH720938 GYD720938 HHZ720938 HRV720938 IBR720938 ILN720938 IVJ720938 JFF720938 JPB720938 JYX720938 KIT720938 KSP720938 LCL720938 LMH720938 LWD720938 MFZ720938 MPV720938 MZR720938 NJN720938 NTJ720938 ODF720938 ONB720938 OWX720938 PGT720938 PQP720938 QAL720938 QKH720938 QUD720938 RDZ720938 RNV720938 RXR720938 SHN720938 SRJ720938 TBF720938 TLB720938 TUX720938 UET720938 UOP720938 UYL720938 VIH720938 VSD720938 WBZ720938 WLV720938 WVR720938 J786474 JF786474 TB786474 ACX786474 AMT786474 AWP786474 BGL786474 BQH786474 CAD786474 CJZ786474 CTV786474 DDR786474 DNN786474 DXJ786474 EHF786474 ERB786474 FAX786474 FKT786474 FUP786474 GEL786474 GOH786474 GYD786474 HHZ786474 HRV786474 IBR786474 ILN786474 IVJ786474 JFF786474 JPB786474 JYX786474 KIT786474 KSP786474 LCL786474 LMH786474 LWD786474 MFZ786474 MPV786474 MZR786474 NJN786474 NTJ786474 ODF786474 ONB786474 OWX786474 PGT786474 PQP786474 QAL786474 QKH786474 QUD786474 RDZ786474 RNV786474 RXR786474 SHN786474 SRJ786474 TBF786474 TLB786474 TUX786474 UET786474 UOP786474 UYL786474 VIH786474 VSD786474 WBZ786474 WLV786474 WVR786474 J852010 JF852010 TB852010 ACX852010 AMT852010 AWP852010 BGL852010 BQH852010 CAD852010 CJZ852010 CTV852010 DDR852010 DNN852010 DXJ852010 EHF852010 ERB852010 FAX852010 FKT852010 FUP852010 GEL852010 GOH852010 GYD852010 HHZ852010 HRV852010 IBR852010 ILN852010 IVJ852010 JFF852010 JPB852010 JYX852010 KIT852010 KSP852010 LCL852010 LMH852010 LWD852010 MFZ852010 MPV852010 MZR852010 NJN852010 NTJ852010 ODF852010 ONB852010 OWX852010 PGT852010 PQP852010 QAL852010 QKH852010 QUD852010 RDZ852010 RNV852010 RXR852010 SHN852010 SRJ852010 TBF852010 TLB852010 TUX852010 UET852010 UOP852010 UYL852010 VIH852010 VSD852010 WBZ852010 WLV852010 WVR852010 J917546 JF917546 TB917546 ACX917546 AMT917546 AWP917546 BGL917546 BQH917546 CAD917546 CJZ917546 CTV917546 DDR917546 DNN917546 DXJ917546 EHF917546 ERB917546 FAX917546 FKT917546 FUP917546 GEL917546 GOH917546 GYD917546 HHZ917546 HRV917546 IBR917546 ILN917546 IVJ917546 JFF917546 JPB917546 JYX917546 KIT917546 KSP917546 LCL917546 LMH917546 LWD917546 MFZ917546 MPV917546 MZR917546 NJN917546 NTJ917546 ODF917546 ONB917546 OWX917546 PGT917546 PQP917546 QAL917546 QKH917546 QUD917546 RDZ917546 RNV917546 RXR917546 SHN917546 SRJ917546 TBF917546 TLB917546 TUX917546 UET917546 UOP917546 UYL917546 VIH917546 VSD917546 WBZ917546 WLV917546 WVR917546 J983082 JF983082 TB983082 ACX983082 AMT983082 AWP983082 BGL983082 BQH983082 CAD983082 CJZ983082 CTV983082 DDR983082 DNN983082 DXJ983082 EHF983082 ERB983082 FAX983082 FKT983082 FUP983082 GEL983082 GOH983082 GYD983082 HHZ983082 HRV983082 IBR983082 ILN983082 IVJ983082 JFF983082 JPB983082 JYX983082 KIT983082 KSP983082 LCL983082 LMH983082 LWD983082 MFZ983082 MPV983082 MZR983082 NJN983082 NTJ983082 ODF983082 ONB983082 OWX983082 PGT983082 PQP983082 QAL983082 QKH983082 QUD983082 RDZ983082 RNV983082 RXR983082 SHN983082 SRJ983082 TBF983082 TLB983082 TUX983082 UET983082 UOP983082 UYL983082 VIH983082 VSD983082 WBZ983082 WLV983082 WVR983082 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N65558 JJ65558 TF65558 ADB65558 AMX65558 AWT65558 BGP65558 BQL65558 CAH65558 CKD65558 CTZ65558 DDV65558 DNR65558 DXN65558 EHJ65558 ERF65558 FBB65558 FKX65558 FUT65558 GEP65558 GOL65558 GYH65558 HID65558 HRZ65558 IBV65558 ILR65558 IVN65558 JFJ65558 JPF65558 JZB65558 KIX65558 KST65558 LCP65558 LML65558 LWH65558 MGD65558 MPZ65558 MZV65558 NJR65558 NTN65558 ODJ65558 ONF65558 OXB65558 PGX65558 PQT65558 QAP65558 QKL65558 QUH65558 RED65558 RNZ65558 RXV65558 SHR65558 SRN65558 TBJ65558 TLF65558 TVB65558 UEX65558 UOT65558 UYP65558 VIL65558 VSH65558 WCD65558 WLZ65558 WVV65558 N131094 JJ131094 TF131094 ADB131094 AMX131094 AWT131094 BGP131094 BQL131094 CAH131094 CKD131094 CTZ131094 DDV131094 DNR131094 DXN131094 EHJ131094 ERF131094 FBB131094 FKX131094 FUT131094 GEP131094 GOL131094 GYH131094 HID131094 HRZ131094 IBV131094 ILR131094 IVN131094 JFJ131094 JPF131094 JZB131094 KIX131094 KST131094 LCP131094 LML131094 LWH131094 MGD131094 MPZ131094 MZV131094 NJR131094 NTN131094 ODJ131094 ONF131094 OXB131094 PGX131094 PQT131094 QAP131094 QKL131094 QUH131094 RED131094 RNZ131094 RXV131094 SHR131094 SRN131094 TBJ131094 TLF131094 TVB131094 UEX131094 UOT131094 UYP131094 VIL131094 VSH131094 WCD131094 WLZ131094 WVV131094 N196630 JJ196630 TF196630 ADB196630 AMX196630 AWT196630 BGP196630 BQL196630 CAH196630 CKD196630 CTZ196630 DDV196630 DNR196630 DXN196630 EHJ196630 ERF196630 FBB196630 FKX196630 FUT196630 GEP196630 GOL196630 GYH196630 HID196630 HRZ196630 IBV196630 ILR196630 IVN196630 JFJ196630 JPF196630 JZB196630 KIX196630 KST196630 LCP196630 LML196630 LWH196630 MGD196630 MPZ196630 MZV196630 NJR196630 NTN196630 ODJ196630 ONF196630 OXB196630 PGX196630 PQT196630 QAP196630 QKL196630 QUH196630 RED196630 RNZ196630 RXV196630 SHR196630 SRN196630 TBJ196630 TLF196630 TVB196630 UEX196630 UOT196630 UYP196630 VIL196630 VSH196630 WCD196630 WLZ196630 WVV196630 N262166 JJ262166 TF262166 ADB262166 AMX262166 AWT262166 BGP262166 BQL262166 CAH262166 CKD262166 CTZ262166 DDV262166 DNR262166 DXN262166 EHJ262166 ERF262166 FBB262166 FKX262166 FUT262166 GEP262166 GOL262166 GYH262166 HID262166 HRZ262166 IBV262166 ILR262166 IVN262166 JFJ262166 JPF262166 JZB262166 KIX262166 KST262166 LCP262166 LML262166 LWH262166 MGD262166 MPZ262166 MZV262166 NJR262166 NTN262166 ODJ262166 ONF262166 OXB262166 PGX262166 PQT262166 QAP262166 QKL262166 QUH262166 RED262166 RNZ262166 RXV262166 SHR262166 SRN262166 TBJ262166 TLF262166 TVB262166 UEX262166 UOT262166 UYP262166 VIL262166 VSH262166 WCD262166 WLZ262166 WVV262166 N327702 JJ327702 TF327702 ADB327702 AMX327702 AWT327702 BGP327702 BQL327702 CAH327702 CKD327702 CTZ327702 DDV327702 DNR327702 DXN327702 EHJ327702 ERF327702 FBB327702 FKX327702 FUT327702 GEP327702 GOL327702 GYH327702 HID327702 HRZ327702 IBV327702 ILR327702 IVN327702 JFJ327702 JPF327702 JZB327702 KIX327702 KST327702 LCP327702 LML327702 LWH327702 MGD327702 MPZ327702 MZV327702 NJR327702 NTN327702 ODJ327702 ONF327702 OXB327702 PGX327702 PQT327702 QAP327702 QKL327702 QUH327702 RED327702 RNZ327702 RXV327702 SHR327702 SRN327702 TBJ327702 TLF327702 TVB327702 UEX327702 UOT327702 UYP327702 VIL327702 VSH327702 WCD327702 WLZ327702 WVV327702 N393238 JJ393238 TF393238 ADB393238 AMX393238 AWT393238 BGP393238 BQL393238 CAH393238 CKD393238 CTZ393238 DDV393238 DNR393238 DXN393238 EHJ393238 ERF393238 FBB393238 FKX393238 FUT393238 GEP393238 GOL393238 GYH393238 HID393238 HRZ393238 IBV393238 ILR393238 IVN393238 JFJ393238 JPF393238 JZB393238 KIX393238 KST393238 LCP393238 LML393238 LWH393238 MGD393238 MPZ393238 MZV393238 NJR393238 NTN393238 ODJ393238 ONF393238 OXB393238 PGX393238 PQT393238 QAP393238 QKL393238 QUH393238 RED393238 RNZ393238 RXV393238 SHR393238 SRN393238 TBJ393238 TLF393238 TVB393238 UEX393238 UOT393238 UYP393238 VIL393238 VSH393238 WCD393238 WLZ393238 WVV393238 N458774 JJ458774 TF458774 ADB458774 AMX458774 AWT458774 BGP458774 BQL458774 CAH458774 CKD458774 CTZ458774 DDV458774 DNR458774 DXN458774 EHJ458774 ERF458774 FBB458774 FKX458774 FUT458774 GEP458774 GOL458774 GYH458774 HID458774 HRZ458774 IBV458774 ILR458774 IVN458774 JFJ458774 JPF458774 JZB458774 KIX458774 KST458774 LCP458774 LML458774 LWH458774 MGD458774 MPZ458774 MZV458774 NJR458774 NTN458774 ODJ458774 ONF458774 OXB458774 PGX458774 PQT458774 QAP458774 QKL458774 QUH458774 RED458774 RNZ458774 RXV458774 SHR458774 SRN458774 TBJ458774 TLF458774 TVB458774 UEX458774 UOT458774 UYP458774 VIL458774 VSH458774 WCD458774 WLZ458774 WVV458774 N524310 JJ524310 TF524310 ADB524310 AMX524310 AWT524310 BGP524310 BQL524310 CAH524310 CKD524310 CTZ524310 DDV524310 DNR524310 DXN524310 EHJ524310 ERF524310 FBB524310 FKX524310 FUT524310 GEP524310 GOL524310 GYH524310 HID524310 HRZ524310 IBV524310 ILR524310 IVN524310 JFJ524310 JPF524310 JZB524310 KIX524310 KST524310 LCP524310 LML524310 LWH524310 MGD524310 MPZ524310 MZV524310 NJR524310 NTN524310 ODJ524310 ONF524310 OXB524310 PGX524310 PQT524310 QAP524310 QKL524310 QUH524310 RED524310 RNZ524310 RXV524310 SHR524310 SRN524310 TBJ524310 TLF524310 TVB524310 UEX524310 UOT524310 UYP524310 VIL524310 VSH524310 WCD524310 WLZ524310 WVV524310 N589846 JJ589846 TF589846 ADB589846 AMX589846 AWT589846 BGP589846 BQL589846 CAH589846 CKD589846 CTZ589846 DDV589846 DNR589846 DXN589846 EHJ589846 ERF589846 FBB589846 FKX589846 FUT589846 GEP589846 GOL589846 GYH589846 HID589846 HRZ589846 IBV589846 ILR589846 IVN589846 JFJ589846 JPF589846 JZB589846 KIX589846 KST589846 LCP589846 LML589846 LWH589846 MGD589846 MPZ589846 MZV589846 NJR589846 NTN589846 ODJ589846 ONF589846 OXB589846 PGX589846 PQT589846 QAP589846 QKL589846 QUH589846 RED589846 RNZ589846 RXV589846 SHR589846 SRN589846 TBJ589846 TLF589846 TVB589846 UEX589846 UOT589846 UYP589846 VIL589846 VSH589846 WCD589846 WLZ589846 WVV589846 N655382 JJ655382 TF655382 ADB655382 AMX655382 AWT655382 BGP655382 BQL655382 CAH655382 CKD655382 CTZ655382 DDV655382 DNR655382 DXN655382 EHJ655382 ERF655382 FBB655382 FKX655382 FUT655382 GEP655382 GOL655382 GYH655382 HID655382 HRZ655382 IBV655382 ILR655382 IVN655382 JFJ655382 JPF655382 JZB655382 KIX655382 KST655382 LCP655382 LML655382 LWH655382 MGD655382 MPZ655382 MZV655382 NJR655382 NTN655382 ODJ655382 ONF655382 OXB655382 PGX655382 PQT655382 QAP655382 QKL655382 QUH655382 RED655382 RNZ655382 RXV655382 SHR655382 SRN655382 TBJ655382 TLF655382 TVB655382 UEX655382 UOT655382 UYP655382 VIL655382 VSH655382 WCD655382 WLZ655382 WVV655382 N720918 JJ720918 TF720918 ADB720918 AMX720918 AWT720918 BGP720918 BQL720918 CAH720918 CKD720918 CTZ720918 DDV720918 DNR720918 DXN720918 EHJ720918 ERF720918 FBB720918 FKX720918 FUT720918 GEP720918 GOL720918 GYH720918 HID720918 HRZ720918 IBV720918 ILR720918 IVN720918 JFJ720918 JPF720918 JZB720918 KIX720918 KST720918 LCP720918 LML720918 LWH720918 MGD720918 MPZ720918 MZV720918 NJR720918 NTN720918 ODJ720918 ONF720918 OXB720918 PGX720918 PQT720918 QAP720918 QKL720918 QUH720918 RED720918 RNZ720918 RXV720918 SHR720918 SRN720918 TBJ720918 TLF720918 TVB720918 UEX720918 UOT720918 UYP720918 VIL720918 VSH720918 WCD720918 WLZ720918 WVV720918 N786454 JJ786454 TF786454 ADB786454 AMX786454 AWT786454 BGP786454 BQL786454 CAH786454 CKD786454 CTZ786454 DDV786454 DNR786454 DXN786454 EHJ786454 ERF786454 FBB786454 FKX786454 FUT786454 GEP786454 GOL786454 GYH786454 HID786454 HRZ786454 IBV786454 ILR786454 IVN786454 JFJ786454 JPF786454 JZB786454 KIX786454 KST786454 LCP786454 LML786454 LWH786454 MGD786454 MPZ786454 MZV786454 NJR786454 NTN786454 ODJ786454 ONF786454 OXB786454 PGX786454 PQT786454 QAP786454 QKL786454 QUH786454 RED786454 RNZ786454 RXV786454 SHR786454 SRN786454 TBJ786454 TLF786454 TVB786454 UEX786454 UOT786454 UYP786454 VIL786454 VSH786454 WCD786454 WLZ786454 WVV786454 N851990 JJ851990 TF851990 ADB851990 AMX851990 AWT851990 BGP851990 BQL851990 CAH851990 CKD851990 CTZ851990 DDV851990 DNR851990 DXN851990 EHJ851990 ERF851990 FBB851990 FKX851990 FUT851990 GEP851990 GOL851990 GYH851990 HID851990 HRZ851990 IBV851990 ILR851990 IVN851990 JFJ851990 JPF851990 JZB851990 KIX851990 KST851990 LCP851990 LML851990 LWH851990 MGD851990 MPZ851990 MZV851990 NJR851990 NTN851990 ODJ851990 ONF851990 OXB851990 PGX851990 PQT851990 QAP851990 QKL851990 QUH851990 RED851990 RNZ851990 RXV851990 SHR851990 SRN851990 TBJ851990 TLF851990 TVB851990 UEX851990 UOT851990 UYP851990 VIL851990 VSH851990 WCD851990 WLZ851990 WVV851990 N917526 JJ917526 TF917526 ADB917526 AMX917526 AWT917526 BGP917526 BQL917526 CAH917526 CKD917526 CTZ917526 DDV917526 DNR917526 DXN917526 EHJ917526 ERF917526 FBB917526 FKX917526 FUT917526 GEP917526 GOL917526 GYH917526 HID917526 HRZ917526 IBV917526 ILR917526 IVN917526 JFJ917526 JPF917526 JZB917526 KIX917526 KST917526 LCP917526 LML917526 LWH917526 MGD917526 MPZ917526 MZV917526 NJR917526 NTN917526 ODJ917526 ONF917526 OXB917526 PGX917526 PQT917526 QAP917526 QKL917526 QUH917526 RED917526 RNZ917526 RXV917526 SHR917526 SRN917526 TBJ917526 TLF917526 TVB917526 UEX917526 UOT917526 UYP917526 VIL917526 VSH917526 WCD917526 WLZ917526 WVV917526 N983062 JJ983062 TF983062 ADB983062 AMX983062 AWT983062 BGP983062 BQL983062 CAH983062 CKD983062 CTZ983062 DDV983062 DNR983062 DXN983062 EHJ983062 ERF983062 FBB983062 FKX983062 FUT983062 GEP983062 GOL983062 GYH983062 HID983062 HRZ983062 IBV983062 ILR983062 IVN983062 JFJ983062 JPF983062 JZB983062 KIX983062 KST983062 LCP983062 LML983062 LWH983062 MGD983062 MPZ983062 MZV983062 NJR983062 NTN983062 ODJ983062 ONF983062 OXB983062 PGX983062 PQT983062 QAP983062 QKL983062 QUH983062 RED983062 RNZ983062 RXV983062 SHR983062 SRN983062 TBJ983062 TLF983062 TVB983062 UEX983062 UOT983062 UYP983062 VIL983062 VSH983062 WCD983062 WLZ983062 WVV983062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1">
    <tabColor rgb="FFFF0000"/>
    <pageSetUpPr fitToPage="1"/>
  </sheetPr>
  <dimension ref="A1:T79"/>
  <sheetViews>
    <sheetView showGridLines="0" showZeros="0" topLeftCell="A7" workbookViewId="0">
      <selection activeCell="P83" sqref="P83"/>
    </sheetView>
  </sheetViews>
  <sheetFormatPr defaultRowHeight="12.75" x14ac:dyDescent="0.2"/>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97" customWidth="1"/>
    <col min="10" max="10" width="10.7109375" customWidth="1"/>
    <col min="11" max="11" width="1.7109375" style="197" customWidth="1"/>
    <col min="12" max="12" width="10.7109375" customWidth="1"/>
    <col min="13" max="13" width="1.7109375" style="198" customWidth="1"/>
    <col min="14" max="14" width="10.7109375" customWidth="1"/>
    <col min="15" max="15" width="1.7109375" style="197" customWidth="1"/>
    <col min="16" max="16" width="10.7109375" customWidth="1"/>
    <col min="17" max="17" width="1.7109375" style="198" customWidth="1"/>
    <col min="18" max="18" width="9.140625" hidden="1" customWidth="1"/>
    <col min="19" max="19" width="8.7109375" customWidth="1"/>
    <col min="20" max="20" width="9.140625" hidden="1" customWidth="1"/>
    <col min="257" max="258" width="3.28515625" customWidth="1"/>
    <col min="259" max="259" width="4.7109375" customWidth="1"/>
    <col min="260" max="260" width="4.28515625" customWidth="1"/>
    <col min="261" max="261" width="12.7109375" customWidth="1"/>
    <col min="262" max="262" width="2.7109375" customWidth="1"/>
    <col min="263" max="263" width="7.7109375" customWidth="1"/>
    <col min="264" max="264" width="5.85546875" customWidth="1"/>
    <col min="265" max="265" width="1.7109375" customWidth="1"/>
    <col min="266" max="266" width="10.7109375" customWidth="1"/>
    <col min="267" max="267" width="1.7109375" customWidth="1"/>
    <col min="268" max="268" width="10.7109375" customWidth="1"/>
    <col min="269" max="269" width="1.7109375" customWidth="1"/>
    <col min="270" max="270" width="10.7109375" customWidth="1"/>
    <col min="271" max="271" width="1.7109375" customWidth="1"/>
    <col min="272" max="272" width="10.7109375" customWidth="1"/>
    <col min="273" max="273" width="1.7109375" customWidth="1"/>
    <col min="274" max="274" width="0" hidden="1" customWidth="1"/>
    <col min="275" max="275" width="8.7109375" customWidth="1"/>
    <col min="276" max="276" width="0" hidden="1" customWidth="1"/>
    <col min="513" max="514" width="3.28515625" customWidth="1"/>
    <col min="515" max="515" width="4.7109375" customWidth="1"/>
    <col min="516" max="516" width="4.28515625" customWidth="1"/>
    <col min="517" max="517" width="12.7109375" customWidth="1"/>
    <col min="518" max="518" width="2.7109375" customWidth="1"/>
    <col min="519" max="519" width="7.7109375" customWidth="1"/>
    <col min="520" max="520" width="5.85546875" customWidth="1"/>
    <col min="521" max="521" width="1.7109375" customWidth="1"/>
    <col min="522" max="522" width="10.7109375" customWidth="1"/>
    <col min="523" max="523" width="1.7109375" customWidth="1"/>
    <col min="524" max="524" width="10.7109375" customWidth="1"/>
    <col min="525" max="525" width="1.7109375" customWidth="1"/>
    <col min="526" max="526" width="10.7109375" customWidth="1"/>
    <col min="527" max="527" width="1.7109375" customWidth="1"/>
    <col min="528" max="528" width="10.7109375" customWidth="1"/>
    <col min="529" max="529" width="1.7109375" customWidth="1"/>
    <col min="530" max="530" width="0" hidden="1" customWidth="1"/>
    <col min="531" max="531" width="8.7109375" customWidth="1"/>
    <col min="532" max="532" width="0" hidden="1" customWidth="1"/>
    <col min="769" max="770" width="3.28515625" customWidth="1"/>
    <col min="771" max="771" width="4.7109375" customWidth="1"/>
    <col min="772" max="772" width="4.28515625" customWidth="1"/>
    <col min="773" max="773" width="12.7109375" customWidth="1"/>
    <col min="774" max="774" width="2.7109375" customWidth="1"/>
    <col min="775" max="775" width="7.7109375" customWidth="1"/>
    <col min="776" max="776" width="5.85546875" customWidth="1"/>
    <col min="777" max="777" width="1.7109375" customWidth="1"/>
    <col min="778" max="778" width="10.7109375" customWidth="1"/>
    <col min="779" max="779" width="1.7109375" customWidth="1"/>
    <col min="780" max="780" width="10.7109375" customWidth="1"/>
    <col min="781" max="781" width="1.7109375" customWidth="1"/>
    <col min="782" max="782" width="10.7109375" customWidth="1"/>
    <col min="783" max="783" width="1.7109375" customWidth="1"/>
    <col min="784" max="784" width="10.7109375" customWidth="1"/>
    <col min="785" max="785" width="1.7109375" customWidth="1"/>
    <col min="786" max="786" width="0" hidden="1" customWidth="1"/>
    <col min="787" max="787" width="8.7109375" customWidth="1"/>
    <col min="788" max="788" width="0" hidden="1" customWidth="1"/>
    <col min="1025" max="1026" width="3.28515625" customWidth="1"/>
    <col min="1027" max="1027" width="4.7109375" customWidth="1"/>
    <col min="1028" max="1028" width="4.28515625" customWidth="1"/>
    <col min="1029" max="1029" width="12.7109375" customWidth="1"/>
    <col min="1030" max="1030" width="2.7109375" customWidth="1"/>
    <col min="1031" max="1031" width="7.7109375" customWidth="1"/>
    <col min="1032" max="1032" width="5.85546875" customWidth="1"/>
    <col min="1033" max="1033" width="1.7109375" customWidth="1"/>
    <col min="1034" max="1034" width="10.7109375" customWidth="1"/>
    <col min="1035" max="1035" width="1.7109375" customWidth="1"/>
    <col min="1036" max="1036" width="10.7109375" customWidth="1"/>
    <col min="1037" max="1037" width="1.7109375" customWidth="1"/>
    <col min="1038" max="1038" width="10.7109375" customWidth="1"/>
    <col min="1039" max="1039" width="1.7109375" customWidth="1"/>
    <col min="1040" max="1040" width="10.7109375" customWidth="1"/>
    <col min="1041" max="1041" width="1.7109375" customWidth="1"/>
    <col min="1042" max="1042" width="0" hidden="1" customWidth="1"/>
    <col min="1043" max="1043" width="8.7109375" customWidth="1"/>
    <col min="1044" max="1044" width="0" hidden="1" customWidth="1"/>
    <col min="1281" max="1282" width="3.28515625" customWidth="1"/>
    <col min="1283" max="1283" width="4.7109375" customWidth="1"/>
    <col min="1284" max="1284" width="4.28515625" customWidth="1"/>
    <col min="1285" max="1285" width="12.7109375" customWidth="1"/>
    <col min="1286" max="1286" width="2.7109375" customWidth="1"/>
    <col min="1287" max="1287" width="7.7109375" customWidth="1"/>
    <col min="1288" max="1288" width="5.85546875" customWidth="1"/>
    <col min="1289" max="1289" width="1.7109375" customWidth="1"/>
    <col min="1290" max="1290" width="10.7109375" customWidth="1"/>
    <col min="1291" max="1291" width="1.7109375" customWidth="1"/>
    <col min="1292" max="1292" width="10.7109375" customWidth="1"/>
    <col min="1293" max="1293" width="1.7109375" customWidth="1"/>
    <col min="1294" max="1294" width="10.7109375" customWidth="1"/>
    <col min="1295" max="1295" width="1.7109375" customWidth="1"/>
    <col min="1296" max="1296" width="10.7109375" customWidth="1"/>
    <col min="1297" max="1297" width="1.7109375" customWidth="1"/>
    <col min="1298" max="1298" width="0" hidden="1" customWidth="1"/>
    <col min="1299" max="1299" width="8.7109375" customWidth="1"/>
    <col min="1300" max="1300" width="0" hidden="1" customWidth="1"/>
    <col min="1537" max="1538" width="3.28515625" customWidth="1"/>
    <col min="1539" max="1539" width="4.7109375" customWidth="1"/>
    <col min="1540" max="1540" width="4.28515625" customWidth="1"/>
    <col min="1541" max="1541" width="12.7109375" customWidth="1"/>
    <col min="1542" max="1542" width="2.7109375" customWidth="1"/>
    <col min="1543" max="1543" width="7.7109375" customWidth="1"/>
    <col min="1544" max="1544" width="5.85546875" customWidth="1"/>
    <col min="1545" max="1545" width="1.7109375" customWidth="1"/>
    <col min="1546" max="1546" width="10.7109375" customWidth="1"/>
    <col min="1547" max="1547" width="1.7109375" customWidth="1"/>
    <col min="1548" max="1548" width="10.7109375" customWidth="1"/>
    <col min="1549" max="1549" width="1.7109375" customWidth="1"/>
    <col min="1550" max="1550" width="10.7109375" customWidth="1"/>
    <col min="1551" max="1551" width="1.7109375" customWidth="1"/>
    <col min="1552" max="1552" width="10.7109375" customWidth="1"/>
    <col min="1553" max="1553" width="1.7109375" customWidth="1"/>
    <col min="1554" max="1554" width="0" hidden="1" customWidth="1"/>
    <col min="1555" max="1555" width="8.7109375" customWidth="1"/>
    <col min="1556" max="1556" width="0" hidden="1" customWidth="1"/>
    <col min="1793" max="1794" width="3.28515625" customWidth="1"/>
    <col min="1795" max="1795" width="4.7109375" customWidth="1"/>
    <col min="1796" max="1796" width="4.28515625" customWidth="1"/>
    <col min="1797" max="1797" width="12.7109375" customWidth="1"/>
    <col min="1798" max="1798" width="2.7109375" customWidth="1"/>
    <col min="1799" max="1799" width="7.7109375" customWidth="1"/>
    <col min="1800" max="1800" width="5.85546875" customWidth="1"/>
    <col min="1801" max="1801" width="1.7109375" customWidth="1"/>
    <col min="1802" max="1802" width="10.7109375" customWidth="1"/>
    <col min="1803" max="1803" width="1.7109375" customWidth="1"/>
    <col min="1804" max="1804" width="10.7109375" customWidth="1"/>
    <col min="1805" max="1805" width="1.7109375" customWidth="1"/>
    <col min="1806" max="1806" width="10.7109375" customWidth="1"/>
    <col min="1807" max="1807" width="1.7109375" customWidth="1"/>
    <col min="1808" max="1808" width="10.7109375" customWidth="1"/>
    <col min="1809" max="1809" width="1.7109375" customWidth="1"/>
    <col min="1810" max="1810" width="0" hidden="1" customWidth="1"/>
    <col min="1811" max="1811" width="8.7109375" customWidth="1"/>
    <col min="1812" max="1812" width="0" hidden="1" customWidth="1"/>
    <col min="2049" max="2050" width="3.28515625" customWidth="1"/>
    <col min="2051" max="2051" width="4.7109375" customWidth="1"/>
    <col min="2052" max="2052" width="4.28515625" customWidth="1"/>
    <col min="2053" max="2053" width="12.7109375" customWidth="1"/>
    <col min="2054" max="2054" width="2.7109375" customWidth="1"/>
    <col min="2055" max="2055" width="7.7109375" customWidth="1"/>
    <col min="2056" max="2056" width="5.85546875" customWidth="1"/>
    <col min="2057" max="2057" width="1.7109375" customWidth="1"/>
    <col min="2058" max="2058" width="10.7109375" customWidth="1"/>
    <col min="2059" max="2059" width="1.7109375" customWidth="1"/>
    <col min="2060" max="2060" width="10.7109375" customWidth="1"/>
    <col min="2061" max="2061" width="1.7109375" customWidth="1"/>
    <col min="2062" max="2062" width="10.7109375" customWidth="1"/>
    <col min="2063" max="2063" width="1.7109375" customWidth="1"/>
    <col min="2064" max="2064" width="10.7109375" customWidth="1"/>
    <col min="2065" max="2065" width="1.7109375" customWidth="1"/>
    <col min="2066" max="2066" width="0" hidden="1" customWidth="1"/>
    <col min="2067" max="2067" width="8.7109375" customWidth="1"/>
    <col min="2068" max="2068" width="0" hidden="1" customWidth="1"/>
    <col min="2305" max="2306" width="3.28515625" customWidth="1"/>
    <col min="2307" max="2307" width="4.7109375" customWidth="1"/>
    <col min="2308" max="2308" width="4.28515625" customWidth="1"/>
    <col min="2309" max="2309" width="12.7109375" customWidth="1"/>
    <col min="2310" max="2310" width="2.7109375" customWidth="1"/>
    <col min="2311" max="2311" width="7.7109375" customWidth="1"/>
    <col min="2312" max="2312" width="5.85546875" customWidth="1"/>
    <col min="2313" max="2313" width="1.7109375" customWidth="1"/>
    <col min="2314" max="2314" width="10.7109375" customWidth="1"/>
    <col min="2315" max="2315" width="1.7109375" customWidth="1"/>
    <col min="2316" max="2316" width="10.7109375" customWidth="1"/>
    <col min="2317" max="2317" width="1.7109375" customWidth="1"/>
    <col min="2318" max="2318" width="10.7109375" customWidth="1"/>
    <col min="2319" max="2319" width="1.7109375" customWidth="1"/>
    <col min="2320" max="2320" width="10.7109375" customWidth="1"/>
    <col min="2321" max="2321" width="1.7109375" customWidth="1"/>
    <col min="2322" max="2322" width="0" hidden="1" customWidth="1"/>
    <col min="2323" max="2323" width="8.7109375" customWidth="1"/>
    <col min="2324" max="2324" width="0" hidden="1" customWidth="1"/>
    <col min="2561" max="2562" width="3.28515625" customWidth="1"/>
    <col min="2563" max="2563" width="4.7109375" customWidth="1"/>
    <col min="2564" max="2564" width="4.28515625" customWidth="1"/>
    <col min="2565" max="2565" width="12.7109375" customWidth="1"/>
    <col min="2566" max="2566" width="2.7109375" customWidth="1"/>
    <col min="2567" max="2567" width="7.7109375" customWidth="1"/>
    <col min="2568" max="2568" width="5.85546875" customWidth="1"/>
    <col min="2569" max="2569" width="1.7109375" customWidth="1"/>
    <col min="2570" max="2570" width="10.7109375" customWidth="1"/>
    <col min="2571" max="2571" width="1.7109375" customWidth="1"/>
    <col min="2572" max="2572" width="10.7109375" customWidth="1"/>
    <col min="2573" max="2573" width="1.7109375" customWidth="1"/>
    <col min="2574" max="2574" width="10.7109375" customWidth="1"/>
    <col min="2575" max="2575" width="1.7109375" customWidth="1"/>
    <col min="2576" max="2576" width="10.7109375" customWidth="1"/>
    <col min="2577" max="2577" width="1.7109375" customWidth="1"/>
    <col min="2578" max="2578" width="0" hidden="1" customWidth="1"/>
    <col min="2579" max="2579" width="8.7109375" customWidth="1"/>
    <col min="2580" max="2580" width="0" hidden="1" customWidth="1"/>
    <col min="2817" max="2818" width="3.28515625" customWidth="1"/>
    <col min="2819" max="2819" width="4.7109375" customWidth="1"/>
    <col min="2820" max="2820" width="4.28515625" customWidth="1"/>
    <col min="2821" max="2821" width="12.7109375" customWidth="1"/>
    <col min="2822" max="2822" width="2.7109375" customWidth="1"/>
    <col min="2823" max="2823" width="7.7109375" customWidth="1"/>
    <col min="2824" max="2824" width="5.85546875" customWidth="1"/>
    <col min="2825" max="2825" width="1.7109375" customWidth="1"/>
    <col min="2826" max="2826" width="10.7109375" customWidth="1"/>
    <col min="2827" max="2827" width="1.7109375" customWidth="1"/>
    <col min="2828" max="2828" width="10.7109375" customWidth="1"/>
    <col min="2829" max="2829" width="1.7109375" customWidth="1"/>
    <col min="2830" max="2830" width="10.7109375" customWidth="1"/>
    <col min="2831" max="2831" width="1.7109375" customWidth="1"/>
    <col min="2832" max="2832" width="10.7109375" customWidth="1"/>
    <col min="2833" max="2833" width="1.7109375" customWidth="1"/>
    <col min="2834" max="2834" width="0" hidden="1" customWidth="1"/>
    <col min="2835" max="2835" width="8.7109375" customWidth="1"/>
    <col min="2836" max="2836" width="0" hidden="1" customWidth="1"/>
    <col min="3073" max="3074" width="3.28515625" customWidth="1"/>
    <col min="3075" max="3075" width="4.7109375" customWidth="1"/>
    <col min="3076" max="3076" width="4.28515625" customWidth="1"/>
    <col min="3077" max="3077" width="12.7109375" customWidth="1"/>
    <col min="3078" max="3078" width="2.7109375" customWidth="1"/>
    <col min="3079" max="3079" width="7.7109375" customWidth="1"/>
    <col min="3080" max="3080" width="5.85546875" customWidth="1"/>
    <col min="3081" max="3081" width="1.7109375" customWidth="1"/>
    <col min="3082" max="3082" width="10.7109375" customWidth="1"/>
    <col min="3083" max="3083" width="1.7109375" customWidth="1"/>
    <col min="3084" max="3084" width="10.7109375" customWidth="1"/>
    <col min="3085" max="3085" width="1.7109375" customWidth="1"/>
    <col min="3086" max="3086" width="10.7109375" customWidth="1"/>
    <col min="3087" max="3087" width="1.7109375" customWidth="1"/>
    <col min="3088" max="3088" width="10.7109375" customWidth="1"/>
    <col min="3089" max="3089" width="1.7109375" customWidth="1"/>
    <col min="3090" max="3090" width="0" hidden="1" customWidth="1"/>
    <col min="3091" max="3091" width="8.7109375" customWidth="1"/>
    <col min="3092" max="3092" width="0" hidden="1" customWidth="1"/>
    <col min="3329" max="3330" width="3.28515625" customWidth="1"/>
    <col min="3331" max="3331" width="4.7109375" customWidth="1"/>
    <col min="3332" max="3332" width="4.28515625" customWidth="1"/>
    <col min="3333" max="3333" width="12.7109375" customWidth="1"/>
    <col min="3334" max="3334" width="2.7109375" customWidth="1"/>
    <col min="3335" max="3335" width="7.7109375" customWidth="1"/>
    <col min="3336" max="3336" width="5.85546875" customWidth="1"/>
    <col min="3337" max="3337" width="1.7109375" customWidth="1"/>
    <col min="3338" max="3338" width="10.7109375" customWidth="1"/>
    <col min="3339" max="3339" width="1.7109375" customWidth="1"/>
    <col min="3340" max="3340" width="10.7109375" customWidth="1"/>
    <col min="3341" max="3341" width="1.7109375" customWidth="1"/>
    <col min="3342" max="3342" width="10.7109375" customWidth="1"/>
    <col min="3343" max="3343" width="1.7109375" customWidth="1"/>
    <col min="3344" max="3344" width="10.7109375" customWidth="1"/>
    <col min="3345" max="3345" width="1.7109375" customWidth="1"/>
    <col min="3346" max="3346" width="0" hidden="1" customWidth="1"/>
    <col min="3347" max="3347" width="8.7109375" customWidth="1"/>
    <col min="3348" max="3348" width="0" hidden="1" customWidth="1"/>
    <col min="3585" max="3586" width="3.28515625" customWidth="1"/>
    <col min="3587" max="3587" width="4.7109375" customWidth="1"/>
    <col min="3588" max="3588" width="4.28515625" customWidth="1"/>
    <col min="3589" max="3589" width="12.7109375" customWidth="1"/>
    <col min="3590" max="3590" width="2.7109375" customWidth="1"/>
    <col min="3591" max="3591" width="7.7109375" customWidth="1"/>
    <col min="3592" max="3592" width="5.85546875" customWidth="1"/>
    <col min="3593" max="3593" width="1.7109375" customWidth="1"/>
    <col min="3594" max="3594" width="10.7109375" customWidth="1"/>
    <col min="3595" max="3595" width="1.7109375" customWidth="1"/>
    <col min="3596" max="3596" width="10.7109375" customWidth="1"/>
    <col min="3597" max="3597" width="1.7109375" customWidth="1"/>
    <col min="3598" max="3598" width="10.7109375" customWidth="1"/>
    <col min="3599" max="3599" width="1.7109375" customWidth="1"/>
    <col min="3600" max="3600" width="10.7109375" customWidth="1"/>
    <col min="3601" max="3601" width="1.7109375" customWidth="1"/>
    <col min="3602" max="3602" width="0" hidden="1" customWidth="1"/>
    <col min="3603" max="3603" width="8.7109375" customWidth="1"/>
    <col min="3604" max="3604" width="0" hidden="1" customWidth="1"/>
    <col min="3841" max="3842" width="3.28515625" customWidth="1"/>
    <col min="3843" max="3843" width="4.7109375" customWidth="1"/>
    <col min="3844" max="3844" width="4.28515625" customWidth="1"/>
    <col min="3845" max="3845" width="12.7109375" customWidth="1"/>
    <col min="3846" max="3846" width="2.7109375" customWidth="1"/>
    <col min="3847" max="3847" width="7.7109375" customWidth="1"/>
    <col min="3848" max="3848" width="5.85546875" customWidth="1"/>
    <col min="3849" max="3849" width="1.7109375" customWidth="1"/>
    <col min="3850" max="3850" width="10.7109375" customWidth="1"/>
    <col min="3851" max="3851" width="1.7109375" customWidth="1"/>
    <col min="3852" max="3852" width="10.7109375" customWidth="1"/>
    <col min="3853" max="3853" width="1.7109375" customWidth="1"/>
    <col min="3854" max="3854" width="10.7109375" customWidth="1"/>
    <col min="3855" max="3855" width="1.7109375" customWidth="1"/>
    <col min="3856" max="3856" width="10.7109375" customWidth="1"/>
    <col min="3857" max="3857" width="1.7109375" customWidth="1"/>
    <col min="3858" max="3858" width="0" hidden="1" customWidth="1"/>
    <col min="3859" max="3859" width="8.7109375" customWidth="1"/>
    <col min="3860" max="3860" width="0" hidden="1" customWidth="1"/>
    <col min="4097" max="4098" width="3.28515625" customWidth="1"/>
    <col min="4099" max="4099" width="4.7109375" customWidth="1"/>
    <col min="4100" max="4100" width="4.28515625" customWidth="1"/>
    <col min="4101" max="4101" width="12.7109375" customWidth="1"/>
    <col min="4102" max="4102" width="2.7109375" customWidth="1"/>
    <col min="4103" max="4103" width="7.7109375" customWidth="1"/>
    <col min="4104" max="4104" width="5.85546875" customWidth="1"/>
    <col min="4105" max="4105" width="1.7109375" customWidth="1"/>
    <col min="4106" max="4106" width="10.7109375" customWidth="1"/>
    <col min="4107" max="4107" width="1.7109375" customWidth="1"/>
    <col min="4108" max="4108" width="10.7109375" customWidth="1"/>
    <col min="4109" max="4109" width="1.7109375" customWidth="1"/>
    <col min="4110" max="4110" width="10.7109375" customWidth="1"/>
    <col min="4111" max="4111" width="1.7109375" customWidth="1"/>
    <col min="4112" max="4112" width="10.7109375" customWidth="1"/>
    <col min="4113" max="4113" width="1.7109375" customWidth="1"/>
    <col min="4114" max="4114" width="0" hidden="1" customWidth="1"/>
    <col min="4115" max="4115" width="8.7109375" customWidth="1"/>
    <col min="4116" max="4116" width="0" hidden="1" customWidth="1"/>
    <col min="4353" max="4354" width="3.28515625" customWidth="1"/>
    <col min="4355" max="4355" width="4.7109375" customWidth="1"/>
    <col min="4356" max="4356" width="4.28515625" customWidth="1"/>
    <col min="4357" max="4357" width="12.7109375" customWidth="1"/>
    <col min="4358" max="4358" width="2.7109375" customWidth="1"/>
    <col min="4359" max="4359" width="7.7109375" customWidth="1"/>
    <col min="4360" max="4360" width="5.85546875" customWidth="1"/>
    <col min="4361" max="4361" width="1.7109375" customWidth="1"/>
    <col min="4362" max="4362" width="10.7109375" customWidth="1"/>
    <col min="4363" max="4363" width="1.7109375" customWidth="1"/>
    <col min="4364" max="4364" width="10.7109375" customWidth="1"/>
    <col min="4365" max="4365" width="1.7109375" customWidth="1"/>
    <col min="4366" max="4366" width="10.7109375" customWidth="1"/>
    <col min="4367" max="4367" width="1.7109375" customWidth="1"/>
    <col min="4368" max="4368" width="10.7109375" customWidth="1"/>
    <col min="4369" max="4369" width="1.7109375" customWidth="1"/>
    <col min="4370" max="4370" width="0" hidden="1" customWidth="1"/>
    <col min="4371" max="4371" width="8.7109375" customWidth="1"/>
    <col min="4372" max="4372" width="0" hidden="1" customWidth="1"/>
    <col min="4609" max="4610" width="3.28515625" customWidth="1"/>
    <col min="4611" max="4611" width="4.7109375" customWidth="1"/>
    <col min="4612" max="4612" width="4.28515625" customWidth="1"/>
    <col min="4613" max="4613" width="12.7109375" customWidth="1"/>
    <col min="4614" max="4614" width="2.7109375" customWidth="1"/>
    <col min="4615" max="4615" width="7.7109375" customWidth="1"/>
    <col min="4616" max="4616" width="5.85546875" customWidth="1"/>
    <col min="4617" max="4617" width="1.7109375" customWidth="1"/>
    <col min="4618" max="4618" width="10.7109375" customWidth="1"/>
    <col min="4619" max="4619" width="1.7109375" customWidth="1"/>
    <col min="4620" max="4620" width="10.7109375" customWidth="1"/>
    <col min="4621" max="4621" width="1.7109375" customWidth="1"/>
    <col min="4622" max="4622" width="10.7109375" customWidth="1"/>
    <col min="4623" max="4623" width="1.7109375" customWidth="1"/>
    <col min="4624" max="4624" width="10.7109375" customWidth="1"/>
    <col min="4625" max="4625" width="1.7109375" customWidth="1"/>
    <col min="4626" max="4626" width="0" hidden="1" customWidth="1"/>
    <col min="4627" max="4627" width="8.7109375" customWidth="1"/>
    <col min="4628" max="4628" width="0" hidden="1" customWidth="1"/>
    <col min="4865" max="4866" width="3.28515625" customWidth="1"/>
    <col min="4867" max="4867" width="4.7109375" customWidth="1"/>
    <col min="4868" max="4868" width="4.28515625" customWidth="1"/>
    <col min="4869" max="4869" width="12.7109375" customWidth="1"/>
    <col min="4870" max="4870" width="2.7109375" customWidth="1"/>
    <col min="4871" max="4871" width="7.7109375" customWidth="1"/>
    <col min="4872" max="4872" width="5.85546875" customWidth="1"/>
    <col min="4873" max="4873" width="1.7109375" customWidth="1"/>
    <col min="4874" max="4874" width="10.7109375" customWidth="1"/>
    <col min="4875" max="4875" width="1.7109375" customWidth="1"/>
    <col min="4876" max="4876" width="10.7109375" customWidth="1"/>
    <col min="4877" max="4877" width="1.7109375" customWidth="1"/>
    <col min="4878" max="4878" width="10.7109375" customWidth="1"/>
    <col min="4879" max="4879" width="1.7109375" customWidth="1"/>
    <col min="4880" max="4880" width="10.7109375" customWidth="1"/>
    <col min="4881" max="4881" width="1.7109375" customWidth="1"/>
    <col min="4882" max="4882" width="0" hidden="1" customWidth="1"/>
    <col min="4883" max="4883" width="8.7109375" customWidth="1"/>
    <col min="4884" max="4884" width="0" hidden="1" customWidth="1"/>
    <col min="5121" max="5122" width="3.28515625" customWidth="1"/>
    <col min="5123" max="5123" width="4.7109375" customWidth="1"/>
    <col min="5124" max="5124" width="4.28515625" customWidth="1"/>
    <col min="5125" max="5125" width="12.7109375" customWidth="1"/>
    <col min="5126" max="5126" width="2.7109375" customWidth="1"/>
    <col min="5127" max="5127" width="7.7109375" customWidth="1"/>
    <col min="5128" max="5128" width="5.85546875" customWidth="1"/>
    <col min="5129" max="5129" width="1.7109375" customWidth="1"/>
    <col min="5130" max="5130" width="10.7109375" customWidth="1"/>
    <col min="5131" max="5131" width="1.7109375" customWidth="1"/>
    <col min="5132" max="5132" width="10.7109375" customWidth="1"/>
    <col min="5133" max="5133" width="1.7109375" customWidth="1"/>
    <col min="5134" max="5134" width="10.7109375" customWidth="1"/>
    <col min="5135" max="5135" width="1.7109375" customWidth="1"/>
    <col min="5136" max="5136" width="10.7109375" customWidth="1"/>
    <col min="5137" max="5137" width="1.7109375" customWidth="1"/>
    <col min="5138" max="5138" width="0" hidden="1" customWidth="1"/>
    <col min="5139" max="5139" width="8.7109375" customWidth="1"/>
    <col min="5140" max="5140" width="0" hidden="1" customWidth="1"/>
    <col min="5377" max="5378" width="3.28515625" customWidth="1"/>
    <col min="5379" max="5379" width="4.7109375" customWidth="1"/>
    <col min="5380" max="5380" width="4.28515625" customWidth="1"/>
    <col min="5381" max="5381" width="12.7109375" customWidth="1"/>
    <col min="5382" max="5382" width="2.7109375" customWidth="1"/>
    <col min="5383" max="5383" width="7.7109375" customWidth="1"/>
    <col min="5384" max="5384" width="5.85546875" customWidth="1"/>
    <col min="5385" max="5385" width="1.7109375" customWidth="1"/>
    <col min="5386" max="5386" width="10.7109375" customWidth="1"/>
    <col min="5387" max="5387" width="1.7109375" customWidth="1"/>
    <col min="5388" max="5388" width="10.7109375" customWidth="1"/>
    <col min="5389" max="5389" width="1.7109375" customWidth="1"/>
    <col min="5390" max="5390" width="10.7109375" customWidth="1"/>
    <col min="5391" max="5391" width="1.7109375" customWidth="1"/>
    <col min="5392" max="5392" width="10.7109375" customWidth="1"/>
    <col min="5393" max="5393" width="1.7109375" customWidth="1"/>
    <col min="5394" max="5394" width="0" hidden="1" customWidth="1"/>
    <col min="5395" max="5395" width="8.7109375" customWidth="1"/>
    <col min="5396" max="5396" width="0" hidden="1" customWidth="1"/>
    <col min="5633" max="5634" width="3.28515625" customWidth="1"/>
    <col min="5635" max="5635" width="4.7109375" customWidth="1"/>
    <col min="5636" max="5636" width="4.28515625" customWidth="1"/>
    <col min="5637" max="5637" width="12.7109375" customWidth="1"/>
    <col min="5638" max="5638" width="2.7109375" customWidth="1"/>
    <col min="5639" max="5639" width="7.7109375" customWidth="1"/>
    <col min="5640" max="5640" width="5.85546875" customWidth="1"/>
    <col min="5641" max="5641" width="1.7109375" customWidth="1"/>
    <col min="5642" max="5642" width="10.7109375" customWidth="1"/>
    <col min="5643" max="5643" width="1.7109375" customWidth="1"/>
    <col min="5644" max="5644" width="10.7109375" customWidth="1"/>
    <col min="5645" max="5645" width="1.7109375" customWidth="1"/>
    <col min="5646" max="5646" width="10.7109375" customWidth="1"/>
    <col min="5647" max="5647" width="1.7109375" customWidth="1"/>
    <col min="5648" max="5648" width="10.7109375" customWidth="1"/>
    <col min="5649" max="5649" width="1.7109375" customWidth="1"/>
    <col min="5650" max="5650" width="0" hidden="1" customWidth="1"/>
    <col min="5651" max="5651" width="8.7109375" customWidth="1"/>
    <col min="5652" max="5652" width="0" hidden="1" customWidth="1"/>
    <col min="5889" max="5890" width="3.28515625" customWidth="1"/>
    <col min="5891" max="5891" width="4.7109375" customWidth="1"/>
    <col min="5892" max="5892" width="4.28515625" customWidth="1"/>
    <col min="5893" max="5893" width="12.7109375" customWidth="1"/>
    <col min="5894" max="5894" width="2.7109375" customWidth="1"/>
    <col min="5895" max="5895" width="7.7109375" customWidth="1"/>
    <col min="5896" max="5896" width="5.85546875" customWidth="1"/>
    <col min="5897" max="5897" width="1.7109375" customWidth="1"/>
    <col min="5898" max="5898" width="10.7109375" customWidth="1"/>
    <col min="5899" max="5899" width="1.7109375" customWidth="1"/>
    <col min="5900" max="5900" width="10.7109375" customWidth="1"/>
    <col min="5901" max="5901" width="1.7109375" customWidth="1"/>
    <col min="5902" max="5902" width="10.7109375" customWidth="1"/>
    <col min="5903" max="5903" width="1.7109375" customWidth="1"/>
    <col min="5904" max="5904" width="10.7109375" customWidth="1"/>
    <col min="5905" max="5905" width="1.7109375" customWidth="1"/>
    <col min="5906" max="5906" width="0" hidden="1" customWidth="1"/>
    <col min="5907" max="5907" width="8.7109375" customWidth="1"/>
    <col min="5908" max="5908" width="0" hidden="1" customWidth="1"/>
    <col min="6145" max="6146" width="3.28515625" customWidth="1"/>
    <col min="6147" max="6147" width="4.7109375" customWidth="1"/>
    <col min="6148" max="6148" width="4.28515625" customWidth="1"/>
    <col min="6149" max="6149" width="12.7109375" customWidth="1"/>
    <col min="6150" max="6150" width="2.7109375" customWidth="1"/>
    <col min="6151" max="6151" width="7.7109375" customWidth="1"/>
    <col min="6152" max="6152" width="5.85546875" customWidth="1"/>
    <col min="6153" max="6153" width="1.7109375" customWidth="1"/>
    <col min="6154" max="6154" width="10.7109375" customWidth="1"/>
    <col min="6155" max="6155" width="1.7109375" customWidth="1"/>
    <col min="6156" max="6156" width="10.7109375" customWidth="1"/>
    <col min="6157" max="6157" width="1.7109375" customWidth="1"/>
    <col min="6158" max="6158" width="10.7109375" customWidth="1"/>
    <col min="6159" max="6159" width="1.7109375" customWidth="1"/>
    <col min="6160" max="6160" width="10.7109375" customWidth="1"/>
    <col min="6161" max="6161" width="1.7109375" customWidth="1"/>
    <col min="6162" max="6162" width="0" hidden="1" customWidth="1"/>
    <col min="6163" max="6163" width="8.7109375" customWidth="1"/>
    <col min="6164" max="6164" width="0" hidden="1" customWidth="1"/>
    <col min="6401" max="6402" width="3.28515625" customWidth="1"/>
    <col min="6403" max="6403" width="4.7109375" customWidth="1"/>
    <col min="6404" max="6404" width="4.28515625" customWidth="1"/>
    <col min="6405" max="6405" width="12.7109375" customWidth="1"/>
    <col min="6406" max="6406" width="2.7109375" customWidth="1"/>
    <col min="6407" max="6407" width="7.7109375" customWidth="1"/>
    <col min="6408" max="6408" width="5.85546875" customWidth="1"/>
    <col min="6409" max="6409" width="1.7109375" customWidth="1"/>
    <col min="6410" max="6410" width="10.7109375" customWidth="1"/>
    <col min="6411" max="6411" width="1.7109375" customWidth="1"/>
    <col min="6412" max="6412" width="10.7109375" customWidth="1"/>
    <col min="6413" max="6413" width="1.7109375" customWidth="1"/>
    <col min="6414" max="6414" width="10.7109375" customWidth="1"/>
    <col min="6415" max="6415" width="1.7109375" customWidth="1"/>
    <col min="6416" max="6416" width="10.7109375" customWidth="1"/>
    <col min="6417" max="6417" width="1.7109375" customWidth="1"/>
    <col min="6418" max="6418" width="0" hidden="1" customWidth="1"/>
    <col min="6419" max="6419" width="8.7109375" customWidth="1"/>
    <col min="6420" max="6420" width="0" hidden="1" customWidth="1"/>
    <col min="6657" max="6658" width="3.28515625" customWidth="1"/>
    <col min="6659" max="6659" width="4.7109375" customWidth="1"/>
    <col min="6660" max="6660" width="4.28515625" customWidth="1"/>
    <col min="6661" max="6661" width="12.7109375" customWidth="1"/>
    <col min="6662" max="6662" width="2.7109375" customWidth="1"/>
    <col min="6663" max="6663" width="7.7109375" customWidth="1"/>
    <col min="6664" max="6664" width="5.85546875" customWidth="1"/>
    <col min="6665" max="6665" width="1.7109375" customWidth="1"/>
    <col min="6666" max="6666" width="10.7109375" customWidth="1"/>
    <col min="6667" max="6667" width="1.7109375" customWidth="1"/>
    <col min="6668" max="6668" width="10.7109375" customWidth="1"/>
    <col min="6669" max="6669" width="1.7109375" customWidth="1"/>
    <col min="6670" max="6670" width="10.7109375" customWidth="1"/>
    <col min="6671" max="6671" width="1.7109375" customWidth="1"/>
    <col min="6672" max="6672" width="10.7109375" customWidth="1"/>
    <col min="6673" max="6673" width="1.7109375" customWidth="1"/>
    <col min="6674" max="6674" width="0" hidden="1" customWidth="1"/>
    <col min="6675" max="6675" width="8.7109375" customWidth="1"/>
    <col min="6676" max="6676" width="0" hidden="1" customWidth="1"/>
    <col min="6913" max="6914" width="3.28515625" customWidth="1"/>
    <col min="6915" max="6915" width="4.7109375" customWidth="1"/>
    <col min="6916" max="6916" width="4.28515625" customWidth="1"/>
    <col min="6917" max="6917" width="12.7109375" customWidth="1"/>
    <col min="6918" max="6918" width="2.7109375" customWidth="1"/>
    <col min="6919" max="6919" width="7.7109375" customWidth="1"/>
    <col min="6920" max="6920" width="5.85546875" customWidth="1"/>
    <col min="6921" max="6921" width="1.7109375" customWidth="1"/>
    <col min="6922" max="6922" width="10.7109375" customWidth="1"/>
    <col min="6923" max="6923" width="1.7109375" customWidth="1"/>
    <col min="6924" max="6924" width="10.7109375" customWidth="1"/>
    <col min="6925" max="6925" width="1.7109375" customWidth="1"/>
    <col min="6926" max="6926" width="10.7109375" customWidth="1"/>
    <col min="6927" max="6927" width="1.7109375" customWidth="1"/>
    <col min="6928" max="6928" width="10.7109375" customWidth="1"/>
    <col min="6929" max="6929" width="1.7109375" customWidth="1"/>
    <col min="6930" max="6930" width="0" hidden="1" customWidth="1"/>
    <col min="6931" max="6931" width="8.7109375" customWidth="1"/>
    <col min="6932" max="6932" width="0" hidden="1" customWidth="1"/>
    <col min="7169" max="7170" width="3.28515625" customWidth="1"/>
    <col min="7171" max="7171" width="4.7109375" customWidth="1"/>
    <col min="7172" max="7172" width="4.28515625" customWidth="1"/>
    <col min="7173" max="7173" width="12.7109375" customWidth="1"/>
    <col min="7174" max="7174" width="2.7109375" customWidth="1"/>
    <col min="7175" max="7175" width="7.7109375" customWidth="1"/>
    <col min="7176" max="7176" width="5.85546875" customWidth="1"/>
    <col min="7177" max="7177" width="1.7109375" customWidth="1"/>
    <col min="7178" max="7178" width="10.7109375" customWidth="1"/>
    <col min="7179" max="7179" width="1.7109375" customWidth="1"/>
    <col min="7180" max="7180" width="10.7109375" customWidth="1"/>
    <col min="7181" max="7181" width="1.7109375" customWidth="1"/>
    <col min="7182" max="7182" width="10.7109375" customWidth="1"/>
    <col min="7183" max="7183" width="1.7109375" customWidth="1"/>
    <col min="7184" max="7184" width="10.7109375" customWidth="1"/>
    <col min="7185" max="7185" width="1.7109375" customWidth="1"/>
    <col min="7186" max="7186" width="0" hidden="1" customWidth="1"/>
    <col min="7187" max="7187" width="8.7109375" customWidth="1"/>
    <col min="7188" max="7188" width="0" hidden="1" customWidth="1"/>
    <col min="7425" max="7426" width="3.28515625" customWidth="1"/>
    <col min="7427" max="7427" width="4.7109375" customWidth="1"/>
    <col min="7428" max="7428" width="4.28515625" customWidth="1"/>
    <col min="7429" max="7429" width="12.7109375" customWidth="1"/>
    <col min="7430" max="7430" width="2.7109375" customWidth="1"/>
    <col min="7431" max="7431" width="7.7109375" customWidth="1"/>
    <col min="7432" max="7432" width="5.85546875" customWidth="1"/>
    <col min="7433" max="7433" width="1.7109375" customWidth="1"/>
    <col min="7434" max="7434" width="10.7109375" customWidth="1"/>
    <col min="7435" max="7435" width="1.7109375" customWidth="1"/>
    <col min="7436" max="7436" width="10.7109375" customWidth="1"/>
    <col min="7437" max="7437" width="1.7109375" customWidth="1"/>
    <col min="7438" max="7438" width="10.7109375" customWidth="1"/>
    <col min="7439" max="7439" width="1.7109375" customWidth="1"/>
    <col min="7440" max="7440" width="10.7109375" customWidth="1"/>
    <col min="7441" max="7441" width="1.7109375" customWidth="1"/>
    <col min="7442" max="7442" width="0" hidden="1" customWidth="1"/>
    <col min="7443" max="7443" width="8.7109375" customWidth="1"/>
    <col min="7444" max="7444" width="0" hidden="1" customWidth="1"/>
    <col min="7681" max="7682" width="3.28515625" customWidth="1"/>
    <col min="7683" max="7683" width="4.7109375" customWidth="1"/>
    <col min="7684" max="7684" width="4.28515625" customWidth="1"/>
    <col min="7685" max="7685" width="12.7109375" customWidth="1"/>
    <col min="7686" max="7686" width="2.7109375" customWidth="1"/>
    <col min="7687" max="7687" width="7.7109375" customWidth="1"/>
    <col min="7688" max="7688" width="5.85546875" customWidth="1"/>
    <col min="7689" max="7689" width="1.7109375" customWidth="1"/>
    <col min="7690" max="7690" width="10.7109375" customWidth="1"/>
    <col min="7691" max="7691" width="1.7109375" customWidth="1"/>
    <col min="7692" max="7692" width="10.7109375" customWidth="1"/>
    <col min="7693" max="7693" width="1.7109375" customWidth="1"/>
    <col min="7694" max="7694" width="10.7109375" customWidth="1"/>
    <col min="7695" max="7695" width="1.7109375" customWidth="1"/>
    <col min="7696" max="7696" width="10.7109375" customWidth="1"/>
    <col min="7697" max="7697" width="1.7109375" customWidth="1"/>
    <col min="7698" max="7698" width="0" hidden="1" customWidth="1"/>
    <col min="7699" max="7699" width="8.7109375" customWidth="1"/>
    <col min="7700" max="7700" width="0" hidden="1" customWidth="1"/>
    <col min="7937" max="7938" width="3.28515625" customWidth="1"/>
    <col min="7939" max="7939" width="4.7109375" customWidth="1"/>
    <col min="7940" max="7940" width="4.28515625" customWidth="1"/>
    <col min="7941" max="7941" width="12.7109375" customWidth="1"/>
    <col min="7942" max="7942" width="2.7109375" customWidth="1"/>
    <col min="7943" max="7943" width="7.7109375" customWidth="1"/>
    <col min="7944" max="7944" width="5.85546875" customWidth="1"/>
    <col min="7945" max="7945" width="1.7109375" customWidth="1"/>
    <col min="7946" max="7946" width="10.7109375" customWidth="1"/>
    <col min="7947" max="7947" width="1.7109375" customWidth="1"/>
    <col min="7948" max="7948" width="10.7109375" customWidth="1"/>
    <col min="7949" max="7949" width="1.7109375" customWidth="1"/>
    <col min="7950" max="7950" width="10.7109375" customWidth="1"/>
    <col min="7951" max="7951" width="1.7109375" customWidth="1"/>
    <col min="7952" max="7952" width="10.7109375" customWidth="1"/>
    <col min="7953" max="7953" width="1.7109375" customWidth="1"/>
    <col min="7954" max="7954" width="0" hidden="1" customWidth="1"/>
    <col min="7955" max="7955" width="8.7109375" customWidth="1"/>
    <col min="7956" max="7956" width="0" hidden="1" customWidth="1"/>
    <col min="8193" max="8194" width="3.28515625" customWidth="1"/>
    <col min="8195" max="8195" width="4.7109375" customWidth="1"/>
    <col min="8196" max="8196" width="4.28515625" customWidth="1"/>
    <col min="8197" max="8197" width="12.7109375" customWidth="1"/>
    <col min="8198" max="8198" width="2.7109375" customWidth="1"/>
    <col min="8199" max="8199" width="7.7109375" customWidth="1"/>
    <col min="8200" max="8200" width="5.85546875" customWidth="1"/>
    <col min="8201" max="8201" width="1.7109375" customWidth="1"/>
    <col min="8202" max="8202" width="10.7109375" customWidth="1"/>
    <col min="8203" max="8203" width="1.7109375" customWidth="1"/>
    <col min="8204" max="8204" width="10.7109375" customWidth="1"/>
    <col min="8205" max="8205" width="1.7109375" customWidth="1"/>
    <col min="8206" max="8206" width="10.7109375" customWidth="1"/>
    <col min="8207" max="8207" width="1.7109375" customWidth="1"/>
    <col min="8208" max="8208" width="10.7109375" customWidth="1"/>
    <col min="8209" max="8209" width="1.7109375" customWidth="1"/>
    <col min="8210" max="8210" width="0" hidden="1" customWidth="1"/>
    <col min="8211" max="8211" width="8.7109375" customWidth="1"/>
    <col min="8212" max="8212" width="0" hidden="1" customWidth="1"/>
    <col min="8449" max="8450" width="3.28515625" customWidth="1"/>
    <col min="8451" max="8451" width="4.7109375" customWidth="1"/>
    <col min="8452" max="8452" width="4.28515625" customWidth="1"/>
    <col min="8453" max="8453" width="12.7109375" customWidth="1"/>
    <col min="8454" max="8454" width="2.7109375" customWidth="1"/>
    <col min="8455" max="8455" width="7.7109375" customWidth="1"/>
    <col min="8456" max="8456" width="5.85546875" customWidth="1"/>
    <col min="8457" max="8457" width="1.7109375" customWidth="1"/>
    <col min="8458" max="8458" width="10.7109375" customWidth="1"/>
    <col min="8459" max="8459" width="1.7109375" customWidth="1"/>
    <col min="8460" max="8460" width="10.7109375" customWidth="1"/>
    <col min="8461" max="8461" width="1.7109375" customWidth="1"/>
    <col min="8462" max="8462" width="10.7109375" customWidth="1"/>
    <col min="8463" max="8463" width="1.7109375" customWidth="1"/>
    <col min="8464" max="8464" width="10.7109375" customWidth="1"/>
    <col min="8465" max="8465" width="1.7109375" customWidth="1"/>
    <col min="8466" max="8466" width="0" hidden="1" customWidth="1"/>
    <col min="8467" max="8467" width="8.7109375" customWidth="1"/>
    <col min="8468" max="8468" width="0" hidden="1" customWidth="1"/>
    <col min="8705" max="8706" width="3.28515625" customWidth="1"/>
    <col min="8707" max="8707" width="4.7109375" customWidth="1"/>
    <col min="8708" max="8708" width="4.28515625" customWidth="1"/>
    <col min="8709" max="8709" width="12.7109375" customWidth="1"/>
    <col min="8710" max="8710" width="2.7109375" customWidth="1"/>
    <col min="8711" max="8711" width="7.7109375" customWidth="1"/>
    <col min="8712" max="8712" width="5.85546875" customWidth="1"/>
    <col min="8713" max="8713" width="1.7109375" customWidth="1"/>
    <col min="8714" max="8714" width="10.7109375" customWidth="1"/>
    <col min="8715" max="8715" width="1.7109375" customWidth="1"/>
    <col min="8716" max="8716" width="10.7109375" customWidth="1"/>
    <col min="8717" max="8717" width="1.7109375" customWidth="1"/>
    <col min="8718" max="8718" width="10.7109375" customWidth="1"/>
    <col min="8719" max="8719" width="1.7109375" customWidth="1"/>
    <col min="8720" max="8720" width="10.7109375" customWidth="1"/>
    <col min="8721" max="8721" width="1.7109375" customWidth="1"/>
    <col min="8722" max="8722" width="0" hidden="1" customWidth="1"/>
    <col min="8723" max="8723" width="8.7109375" customWidth="1"/>
    <col min="8724" max="8724" width="0" hidden="1" customWidth="1"/>
    <col min="8961" max="8962" width="3.28515625" customWidth="1"/>
    <col min="8963" max="8963" width="4.7109375" customWidth="1"/>
    <col min="8964" max="8964" width="4.28515625" customWidth="1"/>
    <col min="8965" max="8965" width="12.7109375" customWidth="1"/>
    <col min="8966" max="8966" width="2.7109375" customWidth="1"/>
    <col min="8967" max="8967" width="7.7109375" customWidth="1"/>
    <col min="8968" max="8968" width="5.85546875" customWidth="1"/>
    <col min="8969" max="8969" width="1.7109375" customWidth="1"/>
    <col min="8970" max="8970" width="10.7109375" customWidth="1"/>
    <col min="8971" max="8971" width="1.7109375" customWidth="1"/>
    <col min="8972" max="8972" width="10.7109375" customWidth="1"/>
    <col min="8973" max="8973" width="1.7109375" customWidth="1"/>
    <col min="8974" max="8974" width="10.7109375" customWidth="1"/>
    <col min="8975" max="8975" width="1.7109375" customWidth="1"/>
    <col min="8976" max="8976" width="10.7109375" customWidth="1"/>
    <col min="8977" max="8977" width="1.7109375" customWidth="1"/>
    <col min="8978" max="8978" width="0" hidden="1" customWidth="1"/>
    <col min="8979" max="8979" width="8.7109375" customWidth="1"/>
    <col min="8980" max="8980" width="0" hidden="1" customWidth="1"/>
    <col min="9217" max="9218" width="3.28515625" customWidth="1"/>
    <col min="9219" max="9219" width="4.7109375" customWidth="1"/>
    <col min="9220" max="9220" width="4.28515625" customWidth="1"/>
    <col min="9221" max="9221" width="12.7109375" customWidth="1"/>
    <col min="9222" max="9222" width="2.7109375" customWidth="1"/>
    <col min="9223" max="9223" width="7.7109375" customWidth="1"/>
    <col min="9224" max="9224" width="5.85546875" customWidth="1"/>
    <col min="9225" max="9225" width="1.7109375" customWidth="1"/>
    <col min="9226" max="9226" width="10.7109375" customWidth="1"/>
    <col min="9227" max="9227" width="1.7109375" customWidth="1"/>
    <col min="9228" max="9228" width="10.7109375" customWidth="1"/>
    <col min="9229" max="9229" width="1.7109375" customWidth="1"/>
    <col min="9230" max="9230" width="10.7109375" customWidth="1"/>
    <col min="9231" max="9231" width="1.7109375" customWidth="1"/>
    <col min="9232" max="9232" width="10.7109375" customWidth="1"/>
    <col min="9233" max="9233" width="1.7109375" customWidth="1"/>
    <col min="9234" max="9234" width="0" hidden="1" customWidth="1"/>
    <col min="9235" max="9235" width="8.7109375" customWidth="1"/>
    <col min="9236" max="9236" width="0" hidden="1" customWidth="1"/>
    <col min="9473" max="9474" width="3.28515625" customWidth="1"/>
    <col min="9475" max="9475" width="4.7109375" customWidth="1"/>
    <col min="9476" max="9476" width="4.28515625" customWidth="1"/>
    <col min="9477" max="9477" width="12.7109375" customWidth="1"/>
    <col min="9478" max="9478" width="2.7109375" customWidth="1"/>
    <col min="9479" max="9479" width="7.7109375" customWidth="1"/>
    <col min="9480" max="9480" width="5.85546875" customWidth="1"/>
    <col min="9481" max="9481" width="1.7109375" customWidth="1"/>
    <col min="9482" max="9482" width="10.7109375" customWidth="1"/>
    <col min="9483" max="9483" width="1.7109375" customWidth="1"/>
    <col min="9484" max="9484" width="10.7109375" customWidth="1"/>
    <col min="9485" max="9485" width="1.7109375" customWidth="1"/>
    <col min="9486" max="9486" width="10.7109375" customWidth="1"/>
    <col min="9487" max="9487" width="1.7109375" customWidth="1"/>
    <col min="9488" max="9488" width="10.7109375" customWidth="1"/>
    <col min="9489" max="9489" width="1.7109375" customWidth="1"/>
    <col min="9490" max="9490" width="0" hidden="1" customWidth="1"/>
    <col min="9491" max="9491" width="8.7109375" customWidth="1"/>
    <col min="9492" max="9492" width="0" hidden="1" customWidth="1"/>
    <col min="9729" max="9730" width="3.28515625" customWidth="1"/>
    <col min="9731" max="9731" width="4.7109375" customWidth="1"/>
    <col min="9732" max="9732" width="4.28515625" customWidth="1"/>
    <col min="9733" max="9733" width="12.7109375" customWidth="1"/>
    <col min="9734" max="9734" width="2.7109375" customWidth="1"/>
    <col min="9735" max="9735" width="7.7109375" customWidth="1"/>
    <col min="9736" max="9736" width="5.85546875" customWidth="1"/>
    <col min="9737" max="9737" width="1.7109375" customWidth="1"/>
    <col min="9738" max="9738" width="10.7109375" customWidth="1"/>
    <col min="9739" max="9739" width="1.7109375" customWidth="1"/>
    <col min="9740" max="9740" width="10.7109375" customWidth="1"/>
    <col min="9741" max="9741" width="1.7109375" customWidth="1"/>
    <col min="9742" max="9742" width="10.7109375" customWidth="1"/>
    <col min="9743" max="9743" width="1.7109375" customWidth="1"/>
    <col min="9744" max="9744" width="10.7109375" customWidth="1"/>
    <col min="9745" max="9745" width="1.7109375" customWidth="1"/>
    <col min="9746" max="9746" width="0" hidden="1" customWidth="1"/>
    <col min="9747" max="9747" width="8.7109375" customWidth="1"/>
    <col min="9748" max="9748" width="0" hidden="1" customWidth="1"/>
    <col min="9985" max="9986" width="3.28515625" customWidth="1"/>
    <col min="9987" max="9987" width="4.7109375" customWidth="1"/>
    <col min="9988" max="9988" width="4.28515625" customWidth="1"/>
    <col min="9989" max="9989" width="12.7109375" customWidth="1"/>
    <col min="9990" max="9990" width="2.7109375" customWidth="1"/>
    <col min="9991" max="9991" width="7.7109375" customWidth="1"/>
    <col min="9992" max="9992" width="5.85546875" customWidth="1"/>
    <col min="9993" max="9993" width="1.7109375" customWidth="1"/>
    <col min="9994" max="9994" width="10.7109375" customWidth="1"/>
    <col min="9995" max="9995" width="1.7109375" customWidth="1"/>
    <col min="9996" max="9996" width="10.7109375" customWidth="1"/>
    <col min="9997" max="9997" width="1.7109375" customWidth="1"/>
    <col min="9998" max="9998" width="10.7109375" customWidth="1"/>
    <col min="9999" max="9999" width="1.7109375" customWidth="1"/>
    <col min="10000" max="10000" width="10.7109375" customWidth="1"/>
    <col min="10001" max="10001" width="1.7109375" customWidth="1"/>
    <col min="10002" max="10002" width="0" hidden="1" customWidth="1"/>
    <col min="10003" max="10003" width="8.7109375" customWidth="1"/>
    <col min="10004" max="10004" width="0" hidden="1" customWidth="1"/>
    <col min="10241" max="10242" width="3.28515625" customWidth="1"/>
    <col min="10243" max="10243" width="4.7109375" customWidth="1"/>
    <col min="10244" max="10244" width="4.28515625" customWidth="1"/>
    <col min="10245" max="10245" width="12.7109375" customWidth="1"/>
    <col min="10246" max="10246" width="2.7109375" customWidth="1"/>
    <col min="10247" max="10247" width="7.7109375" customWidth="1"/>
    <col min="10248" max="10248" width="5.85546875" customWidth="1"/>
    <col min="10249" max="10249" width="1.7109375" customWidth="1"/>
    <col min="10250" max="10250" width="10.7109375" customWidth="1"/>
    <col min="10251" max="10251" width="1.7109375" customWidth="1"/>
    <col min="10252" max="10252" width="10.7109375" customWidth="1"/>
    <col min="10253" max="10253" width="1.7109375" customWidth="1"/>
    <col min="10254" max="10254" width="10.7109375" customWidth="1"/>
    <col min="10255" max="10255" width="1.7109375" customWidth="1"/>
    <col min="10256" max="10256" width="10.7109375" customWidth="1"/>
    <col min="10257" max="10257" width="1.7109375" customWidth="1"/>
    <col min="10258" max="10258" width="0" hidden="1" customWidth="1"/>
    <col min="10259" max="10259" width="8.7109375" customWidth="1"/>
    <col min="10260" max="10260" width="0" hidden="1" customWidth="1"/>
    <col min="10497" max="10498" width="3.28515625" customWidth="1"/>
    <col min="10499" max="10499" width="4.7109375" customWidth="1"/>
    <col min="10500" max="10500" width="4.28515625" customWidth="1"/>
    <col min="10501" max="10501" width="12.7109375" customWidth="1"/>
    <col min="10502" max="10502" width="2.7109375" customWidth="1"/>
    <col min="10503" max="10503" width="7.7109375" customWidth="1"/>
    <col min="10504" max="10504" width="5.85546875" customWidth="1"/>
    <col min="10505" max="10505" width="1.7109375" customWidth="1"/>
    <col min="10506" max="10506" width="10.7109375" customWidth="1"/>
    <col min="10507" max="10507" width="1.7109375" customWidth="1"/>
    <col min="10508" max="10508" width="10.7109375" customWidth="1"/>
    <col min="10509" max="10509" width="1.7109375" customWidth="1"/>
    <col min="10510" max="10510" width="10.7109375" customWidth="1"/>
    <col min="10511" max="10511" width="1.7109375" customWidth="1"/>
    <col min="10512" max="10512" width="10.7109375" customWidth="1"/>
    <col min="10513" max="10513" width="1.7109375" customWidth="1"/>
    <col min="10514" max="10514" width="0" hidden="1" customWidth="1"/>
    <col min="10515" max="10515" width="8.7109375" customWidth="1"/>
    <col min="10516" max="10516" width="0" hidden="1" customWidth="1"/>
    <col min="10753" max="10754" width="3.28515625" customWidth="1"/>
    <col min="10755" max="10755" width="4.7109375" customWidth="1"/>
    <col min="10756" max="10756" width="4.28515625" customWidth="1"/>
    <col min="10757" max="10757" width="12.7109375" customWidth="1"/>
    <col min="10758" max="10758" width="2.7109375" customWidth="1"/>
    <col min="10759" max="10759" width="7.7109375" customWidth="1"/>
    <col min="10760" max="10760" width="5.85546875" customWidth="1"/>
    <col min="10761" max="10761" width="1.7109375" customWidth="1"/>
    <col min="10762" max="10762" width="10.7109375" customWidth="1"/>
    <col min="10763" max="10763" width="1.7109375" customWidth="1"/>
    <col min="10764" max="10764" width="10.7109375" customWidth="1"/>
    <col min="10765" max="10765" width="1.7109375" customWidth="1"/>
    <col min="10766" max="10766" width="10.7109375" customWidth="1"/>
    <col min="10767" max="10767" width="1.7109375" customWidth="1"/>
    <col min="10768" max="10768" width="10.7109375" customWidth="1"/>
    <col min="10769" max="10769" width="1.7109375" customWidth="1"/>
    <col min="10770" max="10770" width="0" hidden="1" customWidth="1"/>
    <col min="10771" max="10771" width="8.7109375" customWidth="1"/>
    <col min="10772" max="10772" width="0" hidden="1" customWidth="1"/>
    <col min="11009" max="11010" width="3.28515625" customWidth="1"/>
    <col min="11011" max="11011" width="4.7109375" customWidth="1"/>
    <col min="11012" max="11012" width="4.28515625" customWidth="1"/>
    <col min="11013" max="11013" width="12.7109375" customWidth="1"/>
    <col min="11014" max="11014" width="2.7109375" customWidth="1"/>
    <col min="11015" max="11015" width="7.7109375" customWidth="1"/>
    <col min="11016" max="11016" width="5.85546875" customWidth="1"/>
    <col min="11017" max="11017" width="1.7109375" customWidth="1"/>
    <col min="11018" max="11018" width="10.7109375" customWidth="1"/>
    <col min="11019" max="11019" width="1.7109375" customWidth="1"/>
    <col min="11020" max="11020" width="10.7109375" customWidth="1"/>
    <col min="11021" max="11021" width="1.7109375" customWidth="1"/>
    <col min="11022" max="11022" width="10.7109375" customWidth="1"/>
    <col min="11023" max="11023" width="1.7109375" customWidth="1"/>
    <col min="11024" max="11024" width="10.7109375" customWidth="1"/>
    <col min="11025" max="11025" width="1.7109375" customWidth="1"/>
    <col min="11026" max="11026" width="0" hidden="1" customWidth="1"/>
    <col min="11027" max="11027" width="8.7109375" customWidth="1"/>
    <col min="11028" max="11028" width="0" hidden="1" customWidth="1"/>
    <col min="11265" max="11266" width="3.28515625" customWidth="1"/>
    <col min="11267" max="11267" width="4.7109375" customWidth="1"/>
    <col min="11268" max="11268" width="4.28515625" customWidth="1"/>
    <col min="11269" max="11269" width="12.7109375" customWidth="1"/>
    <col min="11270" max="11270" width="2.7109375" customWidth="1"/>
    <col min="11271" max="11271" width="7.7109375" customWidth="1"/>
    <col min="11272" max="11272" width="5.85546875" customWidth="1"/>
    <col min="11273" max="11273" width="1.7109375" customWidth="1"/>
    <col min="11274" max="11274" width="10.7109375" customWidth="1"/>
    <col min="11275" max="11275" width="1.7109375" customWidth="1"/>
    <col min="11276" max="11276" width="10.7109375" customWidth="1"/>
    <col min="11277" max="11277" width="1.7109375" customWidth="1"/>
    <col min="11278" max="11278" width="10.7109375" customWidth="1"/>
    <col min="11279" max="11279" width="1.7109375" customWidth="1"/>
    <col min="11280" max="11280" width="10.7109375" customWidth="1"/>
    <col min="11281" max="11281" width="1.7109375" customWidth="1"/>
    <col min="11282" max="11282" width="0" hidden="1" customWidth="1"/>
    <col min="11283" max="11283" width="8.7109375" customWidth="1"/>
    <col min="11284" max="11284" width="0" hidden="1" customWidth="1"/>
    <col min="11521" max="11522" width="3.28515625" customWidth="1"/>
    <col min="11523" max="11523" width="4.7109375" customWidth="1"/>
    <col min="11524" max="11524" width="4.28515625" customWidth="1"/>
    <col min="11525" max="11525" width="12.7109375" customWidth="1"/>
    <col min="11526" max="11526" width="2.7109375" customWidth="1"/>
    <col min="11527" max="11527" width="7.7109375" customWidth="1"/>
    <col min="11528" max="11528" width="5.85546875" customWidth="1"/>
    <col min="11529" max="11529" width="1.7109375" customWidth="1"/>
    <col min="11530" max="11530" width="10.7109375" customWidth="1"/>
    <col min="11531" max="11531" width="1.7109375" customWidth="1"/>
    <col min="11532" max="11532" width="10.7109375" customWidth="1"/>
    <col min="11533" max="11533" width="1.7109375" customWidth="1"/>
    <col min="11534" max="11534" width="10.7109375" customWidth="1"/>
    <col min="11535" max="11535" width="1.7109375" customWidth="1"/>
    <col min="11536" max="11536" width="10.7109375" customWidth="1"/>
    <col min="11537" max="11537" width="1.7109375" customWidth="1"/>
    <col min="11538" max="11538" width="0" hidden="1" customWidth="1"/>
    <col min="11539" max="11539" width="8.7109375" customWidth="1"/>
    <col min="11540" max="11540" width="0" hidden="1" customWidth="1"/>
    <col min="11777" max="11778" width="3.28515625" customWidth="1"/>
    <col min="11779" max="11779" width="4.7109375" customWidth="1"/>
    <col min="11780" max="11780" width="4.28515625" customWidth="1"/>
    <col min="11781" max="11781" width="12.7109375" customWidth="1"/>
    <col min="11782" max="11782" width="2.7109375" customWidth="1"/>
    <col min="11783" max="11783" width="7.7109375" customWidth="1"/>
    <col min="11784" max="11784" width="5.85546875" customWidth="1"/>
    <col min="11785" max="11785" width="1.7109375" customWidth="1"/>
    <col min="11786" max="11786" width="10.7109375" customWidth="1"/>
    <col min="11787" max="11787" width="1.7109375" customWidth="1"/>
    <col min="11788" max="11788" width="10.7109375" customWidth="1"/>
    <col min="11789" max="11789" width="1.7109375" customWidth="1"/>
    <col min="11790" max="11790" width="10.7109375" customWidth="1"/>
    <col min="11791" max="11791" width="1.7109375" customWidth="1"/>
    <col min="11792" max="11792" width="10.7109375" customWidth="1"/>
    <col min="11793" max="11793" width="1.7109375" customWidth="1"/>
    <col min="11794" max="11794" width="0" hidden="1" customWidth="1"/>
    <col min="11795" max="11795" width="8.7109375" customWidth="1"/>
    <col min="11796" max="11796" width="0" hidden="1" customWidth="1"/>
    <col min="12033" max="12034" width="3.28515625" customWidth="1"/>
    <col min="12035" max="12035" width="4.7109375" customWidth="1"/>
    <col min="12036" max="12036" width="4.28515625" customWidth="1"/>
    <col min="12037" max="12037" width="12.7109375" customWidth="1"/>
    <col min="12038" max="12038" width="2.7109375" customWidth="1"/>
    <col min="12039" max="12039" width="7.7109375" customWidth="1"/>
    <col min="12040" max="12040" width="5.85546875" customWidth="1"/>
    <col min="12041" max="12041" width="1.7109375" customWidth="1"/>
    <col min="12042" max="12042" width="10.7109375" customWidth="1"/>
    <col min="12043" max="12043" width="1.7109375" customWidth="1"/>
    <col min="12044" max="12044" width="10.7109375" customWidth="1"/>
    <col min="12045" max="12045" width="1.7109375" customWidth="1"/>
    <col min="12046" max="12046" width="10.7109375" customWidth="1"/>
    <col min="12047" max="12047" width="1.7109375" customWidth="1"/>
    <col min="12048" max="12048" width="10.7109375" customWidth="1"/>
    <col min="12049" max="12049" width="1.7109375" customWidth="1"/>
    <col min="12050" max="12050" width="0" hidden="1" customWidth="1"/>
    <col min="12051" max="12051" width="8.7109375" customWidth="1"/>
    <col min="12052" max="12052" width="0" hidden="1" customWidth="1"/>
    <col min="12289" max="12290" width="3.28515625" customWidth="1"/>
    <col min="12291" max="12291" width="4.7109375" customWidth="1"/>
    <col min="12292" max="12292" width="4.28515625" customWidth="1"/>
    <col min="12293" max="12293" width="12.7109375" customWidth="1"/>
    <col min="12294" max="12294" width="2.7109375" customWidth="1"/>
    <col min="12295" max="12295" width="7.7109375" customWidth="1"/>
    <col min="12296" max="12296" width="5.85546875" customWidth="1"/>
    <col min="12297" max="12297" width="1.7109375" customWidth="1"/>
    <col min="12298" max="12298" width="10.7109375" customWidth="1"/>
    <col min="12299" max="12299" width="1.7109375" customWidth="1"/>
    <col min="12300" max="12300" width="10.7109375" customWidth="1"/>
    <col min="12301" max="12301" width="1.7109375" customWidth="1"/>
    <col min="12302" max="12302" width="10.7109375" customWidth="1"/>
    <col min="12303" max="12303" width="1.7109375" customWidth="1"/>
    <col min="12304" max="12304" width="10.7109375" customWidth="1"/>
    <col min="12305" max="12305" width="1.7109375" customWidth="1"/>
    <col min="12306" max="12306" width="0" hidden="1" customWidth="1"/>
    <col min="12307" max="12307" width="8.7109375" customWidth="1"/>
    <col min="12308" max="12308" width="0" hidden="1" customWidth="1"/>
    <col min="12545" max="12546" width="3.28515625" customWidth="1"/>
    <col min="12547" max="12547" width="4.7109375" customWidth="1"/>
    <col min="12548" max="12548" width="4.28515625" customWidth="1"/>
    <col min="12549" max="12549" width="12.7109375" customWidth="1"/>
    <col min="12550" max="12550" width="2.7109375" customWidth="1"/>
    <col min="12551" max="12551" width="7.7109375" customWidth="1"/>
    <col min="12552" max="12552" width="5.85546875" customWidth="1"/>
    <col min="12553" max="12553" width="1.7109375" customWidth="1"/>
    <col min="12554" max="12554" width="10.7109375" customWidth="1"/>
    <col min="12555" max="12555" width="1.7109375" customWidth="1"/>
    <col min="12556" max="12556" width="10.7109375" customWidth="1"/>
    <col min="12557" max="12557" width="1.7109375" customWidth="1"/>
    <col min="12558" max="12558" width="10.7109375" customWidth="1"/>
    <col min="12559" max="12559" width="1.7109375" customWidth="1"/>
    <col min="12560" max="12560" width="10.7109375" customWidth="1"/>
    <col min="12561" max="12561" width="1.7109375" customWidth="1"/>
    <col min="12562" max="12562" width="0" hidden="1" customWidth="1"/>
    <col min="12563" max="12563" width="8.7109375" customWidth="1"/>
    <col min="12564" max="12564" width="0" hidden="1" customWidth="1"/>
    <col min="12801" max="12802" width="3.28515625" customWidth="1"/>
    <col min="12803" max="12803" width="4.7109375" customWidth="1"/>
    <col min="12804" max="12804" width="4.28515625" customWidth="1"/>
    <col min="12805" max="12805" width="12.7109375" customWidth="1"/>
    <col min="12806" max="12806" width="2.7109375" customWidth="1"/>
    <col min="12807" max="12807" width="7.7109375" customWidth="1"/>
    <col min="12808" max="12808" width="5.85546875" customWidth="1"/>
    <col min="12809" max="12809" width="1.7109375" customWidth="1"/>
    <col min="12810" max="12810" width="10.7109375" customWidth="1"/>
    <col min="12811" max="12811" width="1.7109375" customWidth="1"/>
    <col min="12812" max="12812" width="10.7109375" customWidth="1"/>
    <col min="12813" max="12813" width="1.7109375" customWidth="1"/>
    <col min="12814" max="12814" width="10.7109375" customWidth="1"/>
    <col min="12815" max="12815" width="1.7109375" customWidth="1"/>
    <col min="12816" max="12816" width="10.7109375" customWidth="1"/>
    <col min="12817" max="12817" width="1.7109375" customWidth="1"/>
    <col min="12818" max="12818" width="0" hidden="1" customWidth="1"/>
    <col min="12819" max="12819" width="8.7109375" customWidth="1"/>
    <col min="12820" max="12820" width="0" hidden="1" customWidth="1"/>
    <col min="13057" max="13058" width="3.28515625" customWidth="1"/>
    <col min="13059" max="13059" width="4.7109375" customWidth="1"/>
    <col min="13060" max="13060" width="4.28515625" customWidth="1"/>
    <col min="13061" max="13061" width="12.7109375" customWidth="1"/>
    <col min="13062" max="13062" width="2.7109375" customWidth="1"/>
    <col min="13063" max="13063" width="7.7109375" customWidth="1"/>
    <col min="13064" max="13064" width="5.85546875" customWidth="1"/>
    <col min="13065" max="13065" width="1.7109375" customWidth="1"/>
    <col min="13066" max="13066" width="10.7109375" customWidth="1"/>
    <col min="13067" max="13067" width="1.7109375" customWidth="1"/>
    <col min="13068" max="13068" width="10.7109375" customWidth="1"/>
    <col min="13069" max="13069" width="1.7109375" customWidth="1"/>
    <col min="13070" max="13070" width="10.7109375" customWidth="1"/>
    <col min="13071" max="13071" width="1.7109375" customWidth="1"/>
    <col min="13072" max="13072" width="10.7109375" customWidth="1"/>
    <col min="13073" max="13073" width="1.7109375" customWidth="1"/>
    <col min="13074" max="13074" width="0" hidden="1" customWidth="1"/>
    <col min="13075" max="13075" width="8.7109375" customWidth="1"/>
    <col min="13076" max="13076" width="0" hidden="1" customWidth="1"/>
    <col min="13313" max="13314" width="3.28515625" customWidth="1"/>
    <col min="13315" max="13315" width="4.7109375" customWidth="1"/>
    <col min="13316" max="13316" width="4.28515625" customWidth="1"/>
    <col min="13317" max="13317" width="12.7109375" customWidth="1"/>
    <col min="13318" max="13318" width="2.7109375" customWidth="1"/>
    <col min="13319" max="13319" width="7.7109375" customWidth="1"/>
    <col min="13320" max="13320" width="5.85546875" customWidth="1"/>
    <col min="13321" max="13321" width="1.7109375" customWidth="1"/>
    <col min="13322" max="13322" width="10.7109375" customWidth="1"/>
    <col min="13323" max="13323" width="1.7109375" customWidth="1"/>
    <col min="13324" max="13324" width="10.7109375" customWidth="1"/>
    <col min="13325" max="13325" width="1.7109375" customWidth="1"/>
    <col min="13326" max="13326" width="10.7109375" customWidth="1"/>
    <col min="13327" max="13327" width="1.7109375" customWidth="1"/>
    <col min="13328" max="13328" width="10.7109375" customWidth="1"/>
    <col min="13329" max="13329" width="1.7109375" customWidth="1"/>
    <col min="13330" max="13330" width="0" hidden="1" customWidth="1"/>
    <col min="13331" max="13331" width="8.7109375" customWidth="1"/>
    <col min="13332" max="13332" width="0" hidden="1" customWidth="1"/>
    <col min="13569" max="13570" width="3.28515625" customWidth="1"/>
    <col min="13571" max="13571" width="4.7109375" customWidth="1"/>
    <col min="13572" max="13572" width="4.28515625" customWidth="1"/>
    <col min="13573" max="13573" width="12.7109375" customWidth="1"/>
    <col min="13574" max="13574" width="2.7109375" customWidth="1"/>
    <col min="13575" max="13575" width="7.7109375" customWidth="1"/>
    <col min="13576" max="13576" width="5.85546875" customWidth="1"/>
    <col min="13577" max="13577" width="1.7109375" customWidth="1"/>
    <col min="13578" max="13578" width="10.7109375" customWidth="1"/>
    <col min="13579" max="13579" width="1.7109375" customWidth="1"/>
    <col min="13580" max="13580" width="10.7109375" customWidth="1"/>
    <col min="13581" max="13581" width="1.7109375" customWidth="1"/>
    <col min="13582" max="13582" width="10.7109375" customWidth="1"/>
    <col min="13583" max="13583" width="1.7109375" customWidth="1"/>
    <col min="13584" max="13584" width="10.7109375" customWidth="1"/>
    <col min="13585" max="13585" width="1.7109375" customWidth="1"/>
    <col min="13586" max="13586" width="0" hidden="1" customWidth="1"/>
    <col min="13587" max="13587" width="8.7109375" customWidth="1"/>
    <col min="13588" max="13588" width="0" hidden="1" customWidth="1"/>
    <col min="13825" max="13826" width="3.28515625" customWidth="1"/>
    <col min="13827" max="13827" width="4.7109375" customWidth="1"/>
    <col min="13828" max="13828" width="4.28515625" customWidth="1"/>
    <col min="13829" max="13829" width="12.7109375" customWidth="1"/>
    <col min="13830" max="13830" width="2.7109375" customWidth="1"/>
    <col min="13831" max="13831" width="7.7109375" customWidth="1"/>
    <col min="13832" max="13832" width="5.85546875" customWidth="1"/>
    <col min="13833" max="13833" width="1.7109375" customWidth="1"/>
    <col min="13834" max="13834" width="10.7109375" customWidth="1"/>
    <col min="13835" max="13835" width="1.7109375" customWidth="1"/>
    <col min="13836" max="13836" width="10.7109375" customWidth="1"/>
    <col min="13837" max="13837" width="1.7109375" customWidth="1"/>
    <col min="13838" max="13838" width="10.7109375" customWidth="1"/>
    <col min="13839" max="13839" width="1.7109375" customWidth="1"/>
    <col min="13840" max="13840" width="10.7109375" customWidth="1"/>
    <col min="13841" max="13841" width="1.7109375" customWidth="1"/>
    <col min="13842" max="13842" width="0" hidden="1" customWidth="1"/>
    <col min="13843" max="13843" width="8.7109375" customWidth="1"/>
    <col min="13844" max="13844" width="0" hidden="1" customWidth="1"/>
    <col min="14081" max="14082" width="3.28515625" customWidth="1"/>
    <col min="14083" max="14083" width="4.7109375" customWidth="1"/>
    <col min="14084" max="14084" width="4.28515625" customWidth="1"/>
    <col min="14085" max="14085" width="12.7109375" customWidth="1"/>
    <col min="14086" max="14086" width="2.7109375" customWidth="1"/>
    <col min="14087" max="14087" width="7.7109375" customWidth="1"/>
    <col min="14088" max="14088" width="5.85546875" customWidth="1"/>
    <col min="14089" max="14089" width="1.7109375" customWidth="1"/>
    <col min="14090" max="14090" width="10.7109375" customWidth="1"/>
    <col min="14091" max="14091" width="1.7109375" customWidth="1"/>
    <col min="14092" max="14092" width="10.7109375" customWidth="1"/>
    <col min="14093" max="14093" width="1.7109375" customWidth="1"/>
    <col min="14094" max="14094" width="10.7109375" customWidth="1"/>
    <col min="14095" max="14095" width="1.7109375" customWidth="1"/>
    <col min="14096" max="14096" width="10.7109375" customWidth="1"/>
    <col min="14097" max="14097" width="1.7109375" customWidth="1"/>
    <col min="14098" max="14098" width="0" hidden="1" customWidth="1"/>
    <col min="14099" max="14099" width="8.7109375" customWidth="1"/>
    <col min="14100" max="14100" width="0" hidden="1" customWidth="1"/>
    <col min="14337" max="14338" width="3.28515625" customWidth="1"/>
    <col min="14339" max="14339" width="4.7109375" customWidth="1"/>
    <col min="14340" max="14340" width="4.28515625" customWidth="1"/>
    <col min="14341" max="14341" width="12.7109375" customWidth="1"/>
    <col min="14342" max="14342" width="2.7109375" customWidth="1"/>
    <col min="14343" max="14343" width="7.7109375" customWidth="1"/>
    <col min="14344" max="14344" width="5.85546875" customWidth="1"/>
    <col min="14345" max="14345" width="1.7109375" customWidth="1"/>
    <col min="14346" max="14346" width="10.7109375" customWidth="1"/>
    <col min="14347" max="14347" width="1.7109375" customWidth="1"/>
    <col min="14348" max="14348" width="10.7109375" customWidth="1"/>
    <col min="14349" max="14349" width="1.7109375" customWidth="1"/>
    <col min="14350" max="14350" width="10.7109375" customWidth="1"/>
    <col min="14351" max="14351" width="1.7109375" customWidth="1"/>
    <col min="14352" max="14352" width="10.7109375" customWidth="1"/>
    <col min="14353" max="14353" width="1.7109375" customWidth="1"/>
    <col min="14354" max="14354" width="0" hidden="1" customWidth="1"/>
    <col min="14355" max="14355" width="8.7109375" customWidth="1"/>
    <col min="14356" max="14356" width="0" hidden="1" customWidth="1"/>
    <col min="14593" max="14594" width="3.28515625" customWidth="1"/>
    <col min="14595" max="14595" width="4.7109375" customWidth="1"/>
    <col min="14596" max="14596" width="4.28515625" customWidth="1"/>
    <col min="14597" max="14597" width="12.7109375" customWidth="1"/>
    <col min="14598" max="14598" width="2.7109375" customWidth="1"/>
    <col min="14599" max="14599" width="7.7109375" customWidth="1"/>
    <col min="14600" max="14600" width="5.85546875" customWidth="1"/>
    <col min="14601" max="14601" width="1.7109375" customWidth="1"/>
    <col min="14602" max="14602" width="10.7109375" customWidth="1"/>
    <col min="14603" max="14603" width="1.7109375" customWidth="1"/>
    <col min="14604" max="14604" width="10.7109375" customWidth="1"/>
    <col min="14605" max="14605" width="1.7109375" customWidth="1"/>
    <col min="14606" max="14606" width="10.7109375" customWidth="1"/>
    <col min="14607" max="14607" width="1.7109375" customWidth="1"/>
    <col min="14608" max="14608" width="10.7109375" customWidth="1"/>
    <col min="14609" max="14609" width="1.7109375" customWidth="1"/>
    <col min="14610" max="14610" width="0" hidden="1" customWidth="1"/>
    <col min="14611" max="14611" width="8.7109375" customWidth="1"/>
    <col min="14612" max="14612" width="0" hidden="1" customWidth="1"/>
    <col min="14849" max="14850" width="3.28515625" customWidth="1"/>
    <col min="14851" max="14851" width="4.7109375" customWidth="1"/>
    <col min="14852" max="14852" width="4.28515625" customWidth="1"/>
    <col min="14853" max="14853" width="12.7109375" customWidth="1"/>
    <col min="14854" max="14854" width="2.7109375" customWidth="1"/>
    <col min="14855" max="14855" width="7.7109375" customWidth="1"/>
    <col min="14856" max="14856" width="5.85546875" customWidth="1"/>
    <col min="14857" max="14857" width="1.7109375" customWidth="1"/>
    <col min="14858" max="14858" width="10.7109375" customWidth="1"/>
    <col min="14859" max="14859" width="1.7109375" customWidth="1"/>
    <col min="14860" max="14860" width="10.7109375" customWidth="1"/>
    <col min="14861" max="14861" width="1.7109375" customWidth="1"/>
    <col min="14862" max="14862" width="10.7109375" customWidth="1"/>
    <col min="14863" max="14863" width="1.7109375" customWidth="1"/>
    <col min="14864" max="14864" width="10.7109375" customWidth="1"/>
    <col min="14865" max="14865" width="1.7109375" customWidth="1"/>
    <col min="14866" max="14866" width="0" hidden="1" customWidth="1"/>
    <col min="14867" max="14867" width="8.7109375" customWidth="1"/>
    <col min="14868" max="14868" width="0" hidden="1" customWidth="1"/>
    <col min="15105" max="15106" width="3.28515625" customWidth="1"/>
    <col min="15107" max="15107" width="4.7109375" customWidth="1"/>
    <col min="15108" max="15108" width="4.28515625" customWidth="1"/>
    <col min="15109" max="15109" width="12.7109375" customWidth="1"/>
    <col min="15110" max="15110" width="2.7109375" customWidth="1"/>
    <col min="15111" max="15111" width="7.7109375" customWidth="1"/>
    <col min="15112" max="15112" width="5.85546875" customWidth="1"/>
    <col min="15113" max="15113" width="1.7109375" customWidth="1"/>
    <col min="15114" max="15114" width="10.7109375" customWidth="1"/>
    <col min="15115" max="15115" width="1.7109375" customWidth="1"/>
    <col min="15116" max="15116" width="10.7109375" customWidth="1"/>
    <col min="15117" max="15117" width="1.7109375" customWidth="1"/>
    <col min="15118" max="15118" width="10.7109375" customWidth="1"/>
    <col min="15119" max="15119" width="1.7109375" customWidth="1"/>
    <col min="15120" max="15120" width="10.7109375" customWidth="1"/>
    <col min="15121" max="15121" width="1.7109375" customWidth="1"/>
    <col min="15122" max="15122" width="0" hidden="1" customWidth="1"/>
    <col min="15123" max="15123" width="8.7109375" customWidth="1"/>
    <col min="15124" max="15124" width="0" hidden="1" customWidth="1"/>
    <col min="15361" max="15362" width="3.28515625" customWidth="1"/>
    <col min="15363" max="15363" width="4.7109375" customWidth="1"/>
    <col min="15364" max="15364" width="4.28515625" customWidth="1"/>
    <col min="15365" max="15365" width="12.7109375" customWidth="1"/>
    <col min="15366" max="15366" width="2.7109375" customWidth="1"/>
    <col min="15367" max="15367" width="7.7109375" customWidth="1"/>
    <col min="15368" max="15368" width="5.85546875" customWidth="1"/>
    <col min="15369" max="15369" width="1.7109375" customWidth="1"/>
    <col min="15370" max="15370" width="10.7109375" customWidth="1"/>
    <col min="15371" max="15371" width="1.7109375" customWidth="1"/>
    <col min="15372" max="15372" width="10.7109375" customWidth="1"/>
    <col min="15373" max="15373" width="1.7109375" customWidth="1"/>
    <col min="15374" max="15374" width="10.7109375" customWidth="1"/>
    <col min="15375" max="15375" width="1.7109375" customWidth="1"/>
    <col min="15376" max="15376" width="10.7109375" customWidth="1"/>
    <col min="15377" max="15377" width="1.7109375" customWidth="1"/>
    <col min="15378" max="15378" width="0" hidden="1" customWidth="1"/>
    <col min="15379" max="15379" width="8.7109375" customWidth="1"/>
    <col min="15380" max="15380" width="0" hidden="1" customWidth="1"/>
    <col min="15617" max="15618" width="3.28515625" customWidth="1"/>
    <col min="15619" max="15619" width="4.7109375" customWidth="1"/>
    <col min="15620" max="15620" width="4.28515625" customWidth="1"/>
    <col min="15621" max="15621" width="12.7109375" customWidth="1"/>
    <col min="15622" max="15622" width="2.7109375" customWidth="1"/>
    <col min="15623" max="15623" width="7.7109375" customWidth="1"/>
    <col min="15624" max="15624" width="5.85546875" customWidth="1"/>
    <col min="15625" max="15625" width="1.7109375" customWidth="1"/>
    <col min="15626" max="15626" width="10.7109375" customWidth="1"/>
    <col min="15627" max="15627" width="1.7109375" customWidth="1"/>
    <col min="15628" max="15628" width="10.7109375" customWidth="1"/>
    <col min="15629" max="15629" width="1.7109375" customWidth="1"/>
    <col min="15630" max="15630" width="10.7109375" customWidth="1"/>
    <col min="15631" max="15631" width="1.7109375" customWidth="1"/>
    <col min="15632" max="15632" width="10.7109375" customWidth="1"/>
    <col min="15633" max="15633" width="1.7109375" customWidth="1"/>
    <col min="15634" max="15634" width="0" hidden="1" customWidth="1"/>
    <col min="15635" max="15635" width="8.7109375" customWidth="1"/>
    <col min="15636" max="15636" width="0" hidden="1" customWidth="1"/>
    <col min="15873" max="15874" width="3.28515625" customWidth="1"/>
    <col min="15875" max="15875" width="4.7109375" customWidth="1"/>
    <col min="15876" max="15876" width="4.28515625" customWidth="1"/>
    <col min="15877" max="15877" width="12.7109375" customWidth="1"/>
    <col min="15878" max="15878" width="2.7109375" customWidth="1"/>
    <col min="15879" max="15879" width="7.7109375" customWidth="1"/>
    <col min="15880" max="15880" width="5.85546875" customWidth="1"/>
    <col min="15881" max="15881" width="1.7109375" customWidth="1"/>
    <col min="15882" max="15882" width="10.7109375" customWidth="1"/>
    <col min="15883" max="15883" width="1.7109375" customWidth="1"/>
    <col min="15884" max="15884" width="10.7109375" customWidth="1"/>
    <col min="15885" max="15885" width="1.7109375" customWidth="1"/>
    <col min="15886" max="15886" width="10.7109375" customWidth="1"/>
    <col min="15887" max="15887" width="1.7109375" customWidth="1"/>
    <col min="15888" max="15888" width="10.7109375" customWidth="1"/>
    <col min="15889" max="15889" width="1.7109375" customWidth="1"/>
    <col min="15890" max="15890" width="0" hidden="1" customWidth="1"/>
    <col min="15891" max="15891" width="8.7109375" customWidth="1"/>
    <col min="15892" max="15892" width="0" hidden="1" customWidth="1"/>
    <col min="16129" max="16130" width="3.28515625" customWidth="1"/>
    <col min="16131" max="16131" width="4.7109375" customWidth="1"/>
    <col min="16132" max="16132" width="4.28515625" customWidth="1"/>
    <col min="16133" max="16133" width="12.7109375" customWidth="1"/>
    <col min="16134" max="16134" width="2.7109375" customWidth="1"/>
    <col min="16135" max="16135" width="7.7109375" customWidth="1"/>
    <col min="16136" max="16136" width="5.85546875" customWidth="1"/>
    <col min="16137" max="16137" width="1.7109375" customWidth="1"/>
    <col min="16138" max="16138" width="10.7109375" customWidth="1"/>
    <col min="16139" max="16139" width="1.7109375" customWidth="1"/>
    <col min="16140" max="16140" width="10.7109375" customWidth="1"/>
    <col min="16141" max="16141" width="1.7109375" customWidth="1"/>
    <col min="16142" max="16142" width="10.7109375" customWidth="1"/>
    <col min="16143" max="16143" width="1.7109375" customWidth="1"/>
    <col min="16144" max="16144" width="10.7109375" customWidth="1"/>
    <col min="16145" max="16145" width="1.7109375" customWidth="1"/>
    <col min="16146" max="16146" width="0" hidden="1" customWidth="1"/>
    <col min="16147" max="16147" width="8.7109375" customWidth="1"/>
    <col min="16148" max="16148" width="0" hidden="1" customWidth="1"/>
  </cols>
  <sheetData>
    <row r="1" spans="1:20" s="68" customFormat="1" ht="72.75" customHeight="1" x14ac:dyDescent="0.2">
      <c r="A1" s="63">
        <f>'[4]Week SetUp'!$A$6</f>
        <v>0</v>
      </c>
      <c r="B1" s="63"/>
      <c r="C1" s="64"/>
      <c r="D1" s="64"/>
      <c r="E1" s="64"/>
      <c r="F1" s="64"/>
      <c r="G1" s="64"/>
      <c r="H1" s="64"/>
      <c r="I1" s="65"/>
      <c r="J1" s="66"/>
      <c r="K1" s="66"/>
      <c r="L1" s="67"/>
      <c r="M1" s="65"/>
      <c r="N1" s="65" t="s">
        <v>190</v>
      </c>
      <c r="O1" s="65"/>
      <c r="P1" s="64"/>
      <c r="Q1" s="65"/>
    </row>
    <row r="2" spans="1:20" s="73" customFormat="1" ht="18" x14ac:dyDescent="0.25">
      <c r="A2" s="69"/>
      <c r="B2" s="69"/>
      <c r="C2" s="69"/>
      <c r="D2" s="69"/>
      <c r="E2" s="70" t="s">
        <v>302</v>
      </c>
      <c r="F2" s="70"/>
      <c r="G2" s="70"/>
      <c r="H2" s="70"/>
      <c r="I2" s="70"/>
      <c r="J2" s="70"/>
      <c r="K2" s="70"/>
      <c r="L2" s="70"/>
      <c r="M2" s="71"/>
      <c r="N2" s="72"/>
      <c r="O2" s="71"/>
      <c r="P2" s="72"/>
      <c r="Q2" s="71"/>
    </row>
    <row r="3" spans="1:20" s="78" customFormat="1" ht="11.25" customHeight="1" x14ac:dyDescent="0.2">
      <c r="A3" s="74" t="s">
        <v>192</v>
      </c>
      <c r="B3" s="74"/>
      <c r="C3" s="74"/>
      <c r="D3" s="74"/>
      <c r="E3" s="74"/>
      <c r="F3" s="74"/>
      <c r="G3" s="74"/>
      <c r="H3" s="74"/>
      <c r="I3" s="75"/>
      <c r="J3" s="76"/>
      <c r="K3" s="75"/>
      <c r="L3" s="74"/>
      <c r="M3" s="75"/>
      <c r="N3" s="74"/>
      <c r="O3" s="75"/>
      <c r="P3" s="74"/>
      <c r="Q3" s="77" t="s">
        <v>193</v>
      </c>
    </row>
    <row r="4" spans="1:20" s="88" customFormat="1" ht="15" customHeight="1" thickBot="1" x14ac:dyDescent="0.25">
      <c r="A4" s="79" t="str">
        <f>'[4]Week SetUp'!$A$10</f>
        <v>17th - 22nd December 2016</v>
      </c>
      <c r="B4" s="79"/>
      <c r="C4" s="79"/>
      <c r="D4" s="80"/>
      <c r="E4" s="80"/>
      <c r="F4" s="81">
        <f>'[4]Week SetUp'!$C$10</f>
        <v>0</v>
      </c>
      <c r="G4" s="82"/>
      <c r="H4" s="81"/>
      <c r="I4" s="83"/>
      <c r="J4" s="84">
        <f>'[4]Week SetUp'!$D$10</f>
        <v>0</v>
      </c>
      <c r="K4" s="83"/>
      <c r="L4" s="85">
        <f>'[4]Week SetUp'!$A$12</f>
        <v>0</v>
      </c>
      <c r="M4" s="83"/>
      <c r="N4" s="80"/>
      <c r="O4" s="86"/>
      <c r="P4" s="80"/>
      <c r="Q4" s="87" t="str">
        <f>'[4]Week SetUp'!$E$10</f>
        <v>Lamech Kevin Clarke</v>
      </c>
    </row>
    <row r="5" spans="1:20" s="78" customFormat="1" ht="12" x14ac:dyDescent="0.2">
      <c r="A5" s="89"/>
      <c r="B5" s="90" t="s">
        <v>194</v>
      </c>
      <c r="C5" s="90" t="s">
        <v>195</v>
      </c>
      <c r="D5" s="90" t="s">
        <v>196</v>
      </c>
      <c r="E5" s="91" t="s">
        <v>197</v>
      </c>
      <c r="F5" s="91" t="s">
        <v>198</v>
      </c>
      <c r="G5" s="91"/>
      <c r="H5" s="91"/>
      <c r="I5" s="91"/>
      <c r="J5" s="92" t="s">
        <v>199</v>
      </c>
      <c r="K5" s="93"/>
      <c r="L5" s="92" t="s">
        <v>200</v>
      </c>
      <c r="M5" s="93"/>
      <c r="N5" s="92" t="s">
        <v>201</v>
      </c>
      <c r="O5" s="93"/>
      <c r="P5" s="92" t="s">
        <v>202</v>
      </c>
      <c r="Q5" s="199"/>
    </row>
    <row r="6" spans="1:20" s="78" customFormat="1" ht="3.75" customHeight="1" thickBot="1" x14ac:dyDescent="0.25">
      <c r="A6" s="95"/>
      <c r="B6" s="96"/>
      <c r="C6" s="97"/>
      <c r="D6" s="96"/>
      <c r="E6" s="98"/>
      <c r="F6" s="98"/>
      <c r="G6" s="99"/>
      <c r="H6" s="98"/>
      <c r="I6" s="100"/>
      <c r="J6" s="96"/>
      <c r="K6" s="100"/>
      <c r="L6" s="96"/>
      <c r="M6" s="100"/>
      <c r="N6" s="96"/>
      <c r="O6" s="100"/>
      <c r="P6" s="96"/>
      <c r="Q6" s="101"/>
    </row>
    <row r="7" spans="1:20" s="113" customFormat="1" ht="10.5" customHeight="1" x14ac:dyDescent="0.2">
      <c r="A7" s="102">
        <v>1</v>
      </c>
      <c r="B7" s="103">
        <f>IF($D7="","",VLOOKUP($D7,'[4]Girls Si Main Draw Prep'!$A$7:$P$22,15))</f>
        <v>0</v>
      </c>
      <c r="C7" s="103">
        <f>IF($D7="","",VLOOKUP($D7,'[4]Girls Si Main Draw Prep'!$A$7:$P$22,16))</f>
        <v>0</v>
      </c>
      <c r="D7" s="104">
        <v>1</v>
      </c>
      <c r="E7" s="105" t="str">
        <f>UPPER(IF($D7="","",VLOOKUP($D7,'[4]Girls Si Main Draw Prep'!$A$7:$P$22,2)))</f>
        <v>VALENTINE</v>
      </c>
      <c r="F7" s="105" t="str">
        <f>IF($D7="","",VLOOKUP($D7,'[4]Girls Si Main Draw Prep'!$A$7:$P$22,3))</f>
        <v>SHAUNA</v>
      </c>
      <c r="G7" s="105"/>
      <c r="H7" s="105">
        <f>IF($D7="","",VLOOKUP($D7,'[4]Girls Si Main Draw Prep'!$A$7:$P$22,4))</f>
        <v>0</v>
      </c>
      <c r="I7" s="106"/>
      <c r="J7" s="107"/>
      <c r="K7" s="107"/>
      <c r="L7" s="107"/>
      <c r="M7" s="107"/>
      <c r="N7" s="108"/>
      <c r="O7" s="109"/>
      <c r="P7" s="110"/>
      <c r="Q7" s="111"/>
      <c r="R7" s="112"/>
      <c r="T7" s="114" t="str">
        <f>'[4]SetUp Officials'!P21</f>
        <v>Umpire</v>
      </c>
    </row>
    <row r="8" spans="1:20" s="113" customFormat="1" ht="9.6" customHeight="1" x14ac:dyDescent="0.2">
      <c r="A8" s="115"/>
      <c r="B8" s="116"/>
      <c r="C8" s="116"/>
      <c r="D8" s="116"/>
      <c r="E8" s="107"/>
      <c r="F8" s="107"/>
      <c r="G8" s="117"/>
      <c r="H8" s="118" t="s">
        <v>203</v>
      </c>
      <c r="I8" s="119" t="s">
        <v>204</v>
      </c>
      <c r="J8" s="120" t="str">
        <f>UPPER(IF(OR(I8="a",I8="as"),E7,IF(OR(I8="b",I8="bs"),E9,)))</f>
        <v>VALENTINE</v>
      </c>
      <c r="K8" s="120"/>
      <c r="L8" s="107"/>
      <c r="M8" s="107"/>
      <c r="N8" s="108"/>
      <c r="O8" s="109"/>
      <c r="P8" s="110"/>
      <c r="Q8" s="111"/>
      <c r="R8" s="112"/>
      <c r="T8" s="121" t="str">
        <f>'[4]SetUp Officials'!P22</f>
        <v xml:space="preserve"> </v>
      </c>
    </row>
    <row r="9" spans="1:20" s="113" customFormat="1" ht="9.6" customHeight="1" x14ac:dyDescent="0.2">
      <c r="A9" s="115">
        <v>2</v>
      </c>
      <c r="B9" s="103">
        <f>IF($D9="","",VLOOKUP($D9,'[4]Girls Si Main Draw Prep'!$A$7:$P$22,15))</f>
        <v>0</v>
      </c>
      <c r="C9" s="103">
        <f>IF($D9="","",VLOOKUP($D9,'[4]Girls Si Main Draw Prep'!$A$7:$P$22,16))</f>
        <v>0</v>
      </c>
      <c r="D9" s="104">
        <v>16</v>
      </c>
      <c r="E9" s="103" t="str">
        <f>UPPER(IF($D9="","",VLOOKUP($D9,'[4]Girls Si Main Draw Prep'!$A$7:$P$22,2)))</f>
        <v>BYE</v>
      </c>
      <c r="F9" s="103">
        <f>IF($D9="","",VLOOKUP($D9,'[4]Girls Si Main Draw Prep'!$A$7:$P$22,3))</f>
        <v>0</v>
      </c>
      <c r="G9" s="103"/>
      <c r="H9" s="103">
        <f>IF($D9="","",VLOOKUP($D9,'[4]Girls Si Main Draw Prep'!$A$7:$P$22,4))</f>
        <v>0</v>
      </c>
      <c r="I9" s="122"/>
      <c r="J9" s="107"/>
      <c r="K9" s="123"/>
      <c r="L9" s="107"/>
      <c r="M9" s="107"/>
      <c r="N9" s="108"/>
      <c r="O9" s="109"/>
      <c r="P9" s="110"/>
      <c r="Q9" s="111"/>
      <c r="R9" s="112"/>
      <c r="T9" s="121" t="str">
        <f>'[4]SetUp Officials'!P23</f>
        <v xml:space="preserve"> </v>
      </c>
    </row>
    <row r="10" spans="1:20" s="113" customFormat="1" ht="9.6" customHeight="1" x14ac:dyDescent="0.2">
      <c r="A10" s="115"/>
      <c r="B10" s="116"/>
      <c r="C10" s="116"/>
      <c r="D10" s="124"/>
      <c r="E10" s="107"/>
      <c r="F10" s="107"/>
      <c r="G10" s="117"/>
      <c r="H10" s="107"/>
      <c r="I10" s="125"/>
      <c r="J10" s="118" t="s">
        <v>203</v>
      </c>
      <c r="K10" s="126"/>
      <c r="L10" s="120" t="str">
        <f>UPPER(IF(OR(K10="a",K10="as"),J8,IF(OR(K10="b",K10="bs"),J12,)))</f>
        <v/>
      </c>
      <c r="M10" s="127"/>
      <c r="N10" s="128"/>
      <c r="O10" s="128"/>
      <c r="P10" s="110"/>
      <c r="Q10" s="111"/>
      <c r="R10" s="112"/>
      <c r="T10" s="121" t="str">
        <f>'[4]SetUp Officials'!P24</f>
        <v xml:space="preserve"> </v>
      </c>
    </row>
    <row r="11" spans="1:20" s="113" customFormat="1" ht="9.6" customHeight="1" x14ac:dyDescent="0.2">
      <c r="A11" s="115">
        <v>3</v>
      </c>
      <c r="B11" s="103">
        <f>IF($D11="","",VLOOKUP($D11,'[4]Girls Si Main Draw Prep'!$A$7:$P$22,15))</f>
        <v>0</v>
      </c>
      <c r="C11" s="103">
        <f>IF($D11="","",VLOOKUP($D11,'[4]Girls Si Main Draw Prep'!$A$7:$P$22,16))</f>
        <v>0</v>
      </c>
      <c r="D11" s="104">
        <v>11</v>
      </c>
      <c r="E11" s="103" t="str">
        <f>UPPER(IF($D11="","",VLOOKUP($D11,'[4]Girls Si Main Draw Prep'!$A$7:$P$22,2)))</f>
        <v>ORR</v>
      </c>
      <c r="F11" s="103" t="str">
        <f>IF($D11="","",VLOOKUP($D11,'[4]Girls Si Main Draw Prep'!$A$7:$P$22,3))</f>
        <v>NICOETTE</v>
      </c>
      <c r="G11" s="103"/>
      <c r="H11" s="103">
        <f>IF($D11="","",VLOOKUP($D11,'[4]Girls Si Main Draw Prep'!$A$7:$P$22,4))</f>
        <v>0</v>
      </c>
      <c r="I11" s="106"/>
      <c r="J11" s="107"/>
      <c r="K11" s="129"/>
      <c r="L11" s="107"/>
      <c r="M11" s="130"/>
      <c r="N11" s="128"/>
      <c r="O11" s="128"/>
      <c r="P11" s="110"/>
      <c r="Q11" s="111"/>
      <c r="R11" s="112"/>
      <c r="T11" s="121" t="str">
        <f>'[4]SetUp Officials'!P25</f>
        <v xml:space="preserve"> </v>
      </c>
    </row>
    <row r="12" spans="1:20" s="113" customFormat="1" ht="9.6" customHeight="1" x14ac:dyDescent="0.2">
      <c r="A12" s="115"/>
      <c r="B12" s="116"/>
      <c r="C12" s="116"/>
      <c r="D12" s="124"/>
      <c r="E12" s="107"/>
      <c r="F12" s="107"/>
      <c r="G12" s="117"/>
      <c r="H12" s="118" t="s">
        <v>203</v>
      </c>
      <c r="I12" s="119" t="s">
        <v>297</v>
      </c>
      <c r="J12" s="120" t="str">
        <f>UPPER(IF(OR(I12="a",I12="as"),E11,IF(OR(I12="b",I12="bs"),E13,)))</f>
        <v>ALEXIS</v>
      </c>
      <c r="K12" s="131"/>
      <c r="L12" s="107"/>
      <c r="M12" s="130"/>
      <c r="N12" s="128"/>
      <c r="O12" s="128"/>
      <c r="P12" s="110"/>
      <c r="Q12" s="111"/>
      <c r="R12" s="112"/>
      <c r="T12" s="121" t="str">
        <f>'[4]SetUp Officials'!P26</f>
        <v xml:space="preserve"> </v>
      </c>
    </row>
    <row r="13" spans="1:20" s="113" customFormat="1" ht="9.6" customHeight="1" x14ac:dyDescent="0.2">
      <c r="A13" s="115">
        <v>4</v>
      </c>
      <c r="B13" s="103">
        <f>IF($D13="","",VLOOKUP($D13,'[4]Girls Si Main Draw Prep'!$A$7:$P$22,15))</f>
        <v>0</v>
      </c>
      <c r="C13" s="103">
        <f>IF($D13="","",VLOOKUP($D13,'[4]Girls Si Main Draw Prep'!$A$7:$P$22,16))</f>
        <v>0</v>
      </c>
      <c r="D13" s="104">
        <v>6</v>
      </c>
      <c r="E13" s="103" t="str">
        <f>UPPER(IF($D13="","",VLOOKUP($D13,'[4]Girls Si Main Draw Prep'!$A$7:$P$22,2)))</f>
        <v>ALEXIS</v>
      </c>
      <c r="F13" s="103" t="str">
        <f>IF($D13="","",VLOOKUP($D13,'[4]Girls Si Main Draw Prep'!$A$7:$P$22,3))</f>
        <v>AALISHA</v>
      </c>
      <c r="G13" s="103"/>
      <c r="H13" s="103">
        <f>IF($D13="","",VLOOKUP($D13,'[4]Girls Si Main Draw Prep'!$A$7:$P$22,4))</f>
        <v>0</v>
      </c>
      <c r="I13" s="132"/>
      <c r="J13" s="107" t="s">
        <v>354</v>
      </c>
      <c r="K13" s="107"/>
      <c r="L13" s="107"/>
      <c r="M13" s="130"/>
      <c r="N13" s="128"/>
      <c r="O13" s="128"/>
      <c r="P13" s="110"/>
      <c r="Q13" s="111"/>
      <c r="R13" s="112"/>
      <c r="T13" s="121" t="str">
        <f>'[4]SetUp Officials'!P27</f>
        <v xml:space="preserve"> </v>
      </c>
    </row>
    <row r="14" spans="1:20" s="113" customFormat="1" ht="9.6" customHeight="1" x14ac:dyDescent="0.2">
      <c r="A14" s="115"/>
      <c r="B14" s="116"/>
      <c r="C14" s="116"/>
      <c r="D14" s="124"/>
      <c r="E14" s="107"/>
      <c r="F14" s="107"/>
      <c r="G14" s="117"/>
      <c r="H14" s="133"/>
      <c r="I14" s="125"/>
      <c r="J14" s="107"/>
      <c r="K14" s="107"/>
      <c r="L14" s="118" t="s">
        <v>203</v>
      </c>
      <c r="M14" s="126"/>
      <c r="N14" s="120" t="str">
        <f>UPPER(IF(OR(M14="a",M14="as"),L10,IF(OR(M14="b",M14="bs"),L18,)))</f>
        <v/>
      </c>
      <c r="O14" s="127"/>
      <c r="P14" s="110"/>
      <c r="Q14" s="111"/>
      <c r="R14" s="112"/>
      <c r="T14" s="121" t="str">
        <f>'[4]SetUp Officials'!P28</f>
        <v xml:space="preserve"> </v>
      </c>
    </row>
    <row r="15" spans="1:20" s="113" customFormat="1" ht="9.6" customHeight="1" x14ac:dyDescent="0.2">
      <c r="A15" s="102">
        <v>5</v>
      </c>
      <c r="B15" s="103">
        <f>IF($D15="","",VLOOKUP($D15,'[4]Girls Si Main Draw Prep'!$A$7:$P$22,15))</f>
        <v>0</v>
      </c>
      <c r="C15" s="103">
        <f>IF($D15="","",VLOOKUP($D15,'[4]Girls Si Main Draw Prep'!$A$7:$P$22,16))</f>
        <v>0</v>
      </c>
      <c r="D15" s="104">
        <v>4</v>
      </c>
      <c r="E15" s="105" t="str">
        <f>UPPER(IF($D15="","",VLOOKUP($D15,'[4]Girls Si Main Draw Prep'!$A$7:$P$22,2)))</f>
        <v>HONORE</v>
      </c>
      <c r="F15" s="105" t="str">
        <f>IF($D15="","",VLOOKUP($D15,'[4]Girls Si Main Draw Prep'!$A$7:$P$22,3))</f>
        <v>MARIA</v>
      </c>
      <c r="G15" s="105"/>
      <c r="H15" s="105">
        <f>IF($D15="","",VLOOKUP($D15,'[4]Girls Si Main Draw Prep'!$A$7:$P$22,4))</f>
        <v>0</v>
      </c>
      <c r="I15" s="134"/>
      <c r="J15" s="107"/>
      <c r="K15" s="107"/>
      <c r="L15" s="107"/>
      <c r="M15" s="130"/>
      <c r="N15" s="107"/>
      <c r="O15" s="130"/>
      <c r="P15" s="110"/>
      <c r="Q15" s="111"/>
      <c r="R15" s="112"/>
      <c r="T15" s="121" t="str">
        <f>'[4]SetUp Officials'!P29</f>
        <v xml:space="preserve"> </v>
      </c>
    </row>
    <row r="16" spans="1:20" s="113" customFormat="1" ht="9.6" customHeight="1" thickBot="1" x14ac:dyDescent="0.25">
      <c r="A16" s="115"/>
      <c r="B16" s="116"/>
      <c r="C16" s="116"/>
      <c r="D16" s="124"/>
      <c r="E16" s="107"/>
      <c r="F16" s="107"/>
      <c r="G16" s="117"/>
      <c r="H16" s="118" t="s">
        <v>203</v>
      </c>
      <c r="I16" s="119" t="s">
        <v>204</v>
      </c>
      <c r="J16" s="120" t="str">
        <f>UPPER(IF(OR(I16="a",I16="as"),E15,IF(OR(I16="b",I16="bs"),E17,)))</f>
        <v>HONORE</v>
      </c>
      <c r="K16" s="120"/>
      <c r="L16" s="107"/>
      <c r="M16" s="130"/>
      <c r="N16" s="128"/>
      <c r="O16" s="130"/>
      <c r="P16" s="110"/>
      <c r="Q16" s="111"/>
      <c r="R16" s="112"/>
      <c r="T16" s="135" t="str">
        <f>'[4]SetUp Officials'!P30</f>
        <v>None</v>
      </c>
    </row>
    <row r="17" spans="1:18" s="113" customFormat="1" ht="9.6" customHeight="1" x14ac:dyDescent="0.2">
      <c r="A17" s="115">
        <v>6</v>
      </c>
      <c r="B17" s="103">
        <f>IF($D17="","",VLOOKUP($D17,'[4]Girls Si Main Draw Prep'!$A$7:$P$22,15))</f>
        <v>0</v>
      </c>
      <c r="C17" s="103">
        <f>IF($D17="","",VLOOKUP($D17,'[4]Girls Si Main Draw Prep'!$A$7:$P$22,16))</f>
        <v>0</v>
      </c>
      <c r="D17" s="104">
        <v>16</v>
      </c>
      <c r="E17" s="103" t="str">
        <f>UPPER(IF($D17="","",VLOOKUP($D17,'[4]Girls Si Main Draw Prep'!$A$7:$P$22,2)))</f>
        <v>BYE</v>
      </c>
      <c r="F17" s="103">
        <f>IF($D17="","",VLOOKUP($D17,'[4]Girls Si Main Draw Prep'!$A$7:$P$22,3))</f>
        <v>0</v>
      </c>
      <c r="G17" s="103"/>
      <c r="H17" s="103">
        <f>IF($D17="","",VLOOKUP($D17,'[4]Girls Si Main Draw Prep'!$A$7:$P$22,4))</f>
        <v>0</v>
      </c>
      <c r="I17" s="122"/>
      <c r="J17" s="107"/>
      <c r="K17" s="123"/>
      <c r="L17" s="107"/>
      <c r="M17" s="130"/>
      <c r="N17" s="128"/>
      <c r="O17" s="130"/>
      <c r="P17" s="110"/>
      <c r="Q17" s="111"/>
      <c r="R17" s="112"/>
    </row>
    <row r="18" spans="1:18" s="113" customFormat="1" ht="9.6" customHeight="1" x14ac:dyDescent="0.2">
      <c r="A18" s="115"/>
      <c r="B18" s="116"/>
      <c r="C18" s="116"/>
      <c r="D18" s="124"/>
      <c r="E18" s="107"/>
      <c r="F18" s="107"/>
      <c r="G18" s="117"/>
      <c r="H18" s="107"/>
      <c r="I18" s="125"/>
      <c r="J18" s="118" t="s">
        <v>203</v>
      </c>
      <c r="K18" s="126"/>
      <c r="L18" s="120" t="str">
        <f>UPPER(IF(OR(K18="a",K18="as"),J16,IF(OR(K18="b",K18="bs"),J20,)))</f>
        <v/>
      </c>
      <c r="M18" s="136"/>
      <c r="N18" s="128"/>
      <c r="O18" s="130"/>
      <c r="P18" s="110"/>
      <c r="Q18" s="111"/>
      <c r="R18" s="112"/>
    </row>
    <row r="19" spans="1:18" s="113" customFormat="1" ht="9.6" customHeight="1" x14ac:dyDescent="0.2">
      <c r="A19" s="115">
        <v>7</v>
      </c>
      <c r="B19" s="103">
        <f>IF($D19="","",VLOOKUP($D19,'[4]Girls Si Main Draw Prep'!$A$7:$P$22,15))</f>
        <v>0</v>
      </c>
      <c r="C19" s="103">
        <f>IF($D19="","",VLOOKUP($D19,'[4]Girls Si Main Draw Prep'!$A$7:$P$22,16))</f>
        <v>0</v>
      </c>
      <c r="D19" s="104">
        <v>10</v>
      </c>
      <c r="E19" s="103" t="str">
        <f>UPPER(IF($D19="","",VLOOKUP($D19,'[4]Girls Si Main Draw Prep'!$A$7:$P$22,2)))</f>
        <v>MERRY</v>
      </c>
      <c r="F19" s="103" t="str">
        <f>IF($D19="","",VLOOKUP($D19,'[4]Girls Si Main Draw Prep'!$A$7:$P$22,3))</f>
        <v>CHARLOTTE</v>
      </c>
      <c r="G19" s="103"/>
      <c r="H19" s="103">
        <f>IF($D19="","",VLOOKUP($D19,'[4]Girls Si Main Draw Prep'!$A$7:$P$22,4))</f>
        <v>0</v>
      </c>
      <c r="I19" s="106"/>
      <c r="J19" s="107"/>
      <c r="K19" s="129"/>
      <c r="L19" s="107"/>
      <c r="M19" s="128"/>
      <c r="N19" s="128"/>
      <c r="O19" s="130"/>
      <c r="P19" s="110"/>
      <c r="Q19" s="111"/>
      <c r="R19" s="112"/>
    </row>
    <row r="20" spans="1:18" s="113" customFormat="1" ht="9.6" customHeight="1" x14ac:dyDescent="0.2">
      <c r="A20" s="115"/>
      <c r="B20" s="116"/>
      <c r="C20" s="116"/>
      <c r="D20" s="116"/>
      <c r="E20" s="107"/>
      <c r="F20" s="107"/>
      <c r="G20" s="117"/>
      <c r="H20" s="118" t="s">
        <v>203</v>
      </c>
      <c r="I20" s="119" t="s">
        <v>297</v>
      </c>
      <c r="J20" s="120" t="str">
        <f>UPPER(IF(OR(I20="a",I20="as"),E19,IF(OR(I20="b",I20="bs"),E21,)))</f>
        <v>ABRAHAM</v>
      </c>
      <c r="K20" s="131"/>
      <c r="L20" s="107"/>
      <c r="M20" s="128"/>
      <c r="N20" s="128"/>
      <c r="O20" s="130"/>
      <c r="P20" s="110"/>
      <c r="Q20" s="111"/>
      <c r="R20" s="112"/>
    </row>
    <row r="21" spans="1:18" s="113" customFormat="1" ht="9.6" customHeight="1" x14ac:dyDescent="0.2">
      <c r="A21" s="115">
        <v>8</v>
      </c>
      <c r="B21" s="103">
        <f>IF($D21="","",VLOOKUP($D21,'[4]Girls Si Main Draw Prep'!$A$7:$P$22,15))</f>
        <v>0</v>
      </c>
      <c r="C21" s="103">
        <f>IF($D21="","",VLOOKUP($D21,'[4]Girls Si Main Draw Prep'!$A$7:$P$22,16))</f>
        <v>0</v>
      </c>
      <c r="D21" s="104">
        <v>7</v>
      </c>
      <c r="E21" s="103" t="str">
        <f>UPPER(IF($D21="","",VLOOKUP($D21,'[4]Girls Si Main Draw Prep'!$A$7:$P$22,2)))</f>
        <v>ABRAHAM</v>
      </c>
      <c r="F21" s="103" t="str">
        <f>IF($D21="","",VLOOKUP($D21,'[4]Girls Si Main Draw Prep'!$A$7:$P$22,3))</f>
        <v>ISABEL</v>
      </c>
      <c r="G21" s="103"/>
      <c r="H21" s="103">
        <f>IF($D21="","",VLOOKUP($D21,'[4]Girls Si Main Draw Prep'!$A$7:$P$22,4))</f>
        <v>0</v>
      </c>
      <c r="I21" s="132"/>
      <c r="J21" s="107" t="s">
        <v>355</v>
      </c>
      <c r="K21" s="107"/>
      <c r="L21" s="107"/>
      <c r="M21" s="128"/>
      <c r="N21" s="128"/>
      <c r="O21" s="130"/>
      <c r="P21" s="110"/>
      <c r="Q21" s="111"/>
      <c r="R21" s="112"/>
    </row>
    <row r="22" spans="1:18" s="113" customFormat="1" ht="9.6" customHeight="1" x14ac:dyDescent="0.2">
      <c r="A22" s="115"/>
      <c r="B22" s="116"/>
      <c r="C22" s="116"/>
      <c r="D22" s="116"/>
      <c r="E22" s="133"/>
      <c r="F22" s="133"/>
      <c r="G22" s="137"/>
      <c r="H22" s="133"/>
      <c r="I22" s="125"/>
      <c r="J22" s="107"/>
      <c r="K22" s="107"/>
      <c r="L22" s="107"/>
      <c r="M22" s="128"/>
      <c r="N22" s="118" t="s">
        <v>203</v>
      </c>
      <c r="O22" s="126"/>
      <c r="P22" s="120" t="str">
        <f>UPPER(IF(OR(O22="a",O22="as"),N14,IF(OR(O22="b",O22="bs"),N30,)))</f>
        <v/>
      </c>
      <c r="Q22" s="127"/>
      <c r="R22" s="112"/>
    </row>
    <row r="23" spans="1:18" s="113" customFormat="1" ht="9.6" customHeight="1" x14ac:dyDescent="0.2">
      <c r="A23" s="115">
        <v>9</v>
      </c>
      <c r="B23" s="103">
        <f>IF($D23="","",VLOOKUP($D23,'[4]Girls Si Main Draw Prep'!$A$7:$P$22,15))</f>
        <v>0</v>
      </c>
      <c r="C23" s="103">
        <f>IF($D23="","",VLOOKUP($D23,'[4]Girls Si Main Draw Prep'!$A$7:$P$22,16))</f>
        <v>0</v>
      </c>
      <c r="D23" s="104">
        <v>12</v>
      </c>
      <c r="E23" s="103" t="str">
        <f>UPPER(IF($D23="","",VLOOKUP($D23,'[4]Girls Si Main Draw Prep'!$A$7:$P$22,2)))</f>
        <v>D'ARCY</v>
      </c>
      <c r="F23" s="103" t="str">
        <f>IF($D23="","",VLOOKUP($D23,'[4]Girls Si Main Draw Prep'!$A$7:$P$22,3))</f>
        <v>ISABELLA</v>
      </c>
      <c r="G23" s="103"/>
      <c r="H23" s="103">
        <f>IF($D23="","",VLOOKUP($D23,'[4]Girls Si Main Draw Prep'!$A$7:$P$22,4))</f>
        <v>0</v>
      </c>
      <c r="I23" s="106"/>
      <c r="J23" s="107"/>
      <c r="K23" s="107"/>
      <c r="L23" s="107"/>
      <c r="M23" s="128"/>
      <c r="N23" s="107"/>
      <c r="O23" s="130"/>
      <c r="P23" s="107"/>
      <c r="Q23" s="128"/>
      <c r="R23" s="112"/>
    </row>
    <row r="24" spans="1:18" s="113" customFormat="1" ht="9.6" customHeight="1" x14ac:dyDescent="0.2">
      <c r="A24" s="115"/>
      <c r="B24" s="116"/>
      <c r="C24" s="116"/>
      <c r="D24" s="116"/>
      <c r="E24" s="107"/>
      <c r="F24" s="107"/>
      <c r="G24" s="117"/>
      <c r="H24" s="118" t="s">
        <v>203</v>
      </c>
      <c r="I24" s="119" t="s">
        <v>205</v>
      </c>
      <c r="J24" s="120" t="str">
        <f>UPPER(IF(OR(I24="a",I24="as"),E23,IF(OR(I24="b",I24="bs"),E25,)))</f>
        <v>LEE YOUNG</v>
      </c>
      <c r="K24" s="120"/>
      <c r="L24" s="107"/>
      <c r="M24" s="128"/>
      <c r="N24" s="128"/>
      <c r="O24" s="130"/>
      <c r="P24" s="110"/>
      <c r="Q24" s="111"/>
      <c r="R24" s="112"/>
    </row>
    <row r="25" spans="1:18" s="113" customFormat="1" ht="9.6" customHeight="1" x14ac:dyDescent="0.2">
      <c r="A25" s="115">
        <v>10</v>
      </c>
      <c r="B25" s="103">
        <f>IF($D25="","",VLOOKUP($D25,'[4]Girls Si Main Draw Prep'!$A$7:$P$22,15))</f>
        <v>0</v>
      </c>
      <c r="C25" s="103">
        <f>IF($D25="","",VLOOKUP($D25,'[4]Girls Si Main Draw Prep'!$A$7:$P$22,16))</f>
        <v>0</v>
      </c>
      <c r="D25" s="104">
        <v>9</v>
      </c>
      <c r="E25" s="103" t="str">
        <f>UPPER(IF($D25="","",VLOOKUP($D25,'[4]Girls Si Main Draw Prep'!$A$7:$P$22,2)))</f>
        <v>LEE YOUNG</v>
      </c>
      <c r="F25" s="103" t="str">
        <f>IF($D25="","",VLOOKUP($D25,'[4]Girls Si Main Draw Prep'!$A$7:$P$22,3))</f>
        <v>KEESA</v>
      </c>
      <c r="G25" s="103"/>
      <c r="H25" s="103">
        <f>IF($D25="","",VLOOKUP($D25,'[4]Girls Si Main Draw Prep'!$A$7:$P$22,4))</f>
        <v>0</v>
      </c>
      <c r="I25" s="122"/>
      <c r="J25" s="107" t="s">
        <v>321</v>
      </c>
      <c r="K25" s="123"/>
      <c r="L25" s="107"/>
      <c r="M25" s="128"/>
      <c r="N25" s="128"/>
      <c r="O25" s="130"/>
      <c r="P25" s="110"/>
      <c r="Q25" s="111"/>
      <c r="R25" s="112"/>
    </row>
    <row r="26" spans="1:18" s="113" customFormat="1" ht="9.6" customHeight="1" x14ac:dyDescent="0.2">
      <c r="A26" s="115"/>
      <c r="B26" s="116"/>
      <c r="C26" s="116"/>
      <c r="D26" s="124"/>
      <c r="E26" s="107"/>
      <c r="F26" s="107"/>
      <c r="G26" s="117"/>
      <c r="H26" s="107"/>
      <c r="I26" s="125"/>
      <c r="J26" s="118" t="s">
        <v>203</v>
      </c>
      <c r="K26" s="126"/>
      <c r="L26" s="120" t="str">
        <f>UPPER(IF(OR(K26="a",K26="as"),J24,IF(OR(K26="b",K26="bs"),J28,)))</f>
        <v/>
      </c>
      <c r="M26" s="127"/>
      <c r="N26" s="128"/>
      <c r="O26" s="130"/>
      <c r="P26" s="110"/>
      <c r="Q26" s="111"/>
      <c r="R26" s="112"/>
    </row>
    <row r="27" spans="1:18" s="113" customFormat="1" ht="9.6" customHeight="1" x14ac:dyDescent="0.2">
      <c r="A27" s="115">
        <v>11</v>
      </c>
      <c r="B27" s="103">
        <f>IF($D27="","",VLOOKUP($D27,'[4]Girls Si Main Draw Prep'!$A$7:$P$22,15))</f>
        <v>0</v>
      </c>
      <c r="C27" s="103">
        <f>IF($D27="","",VLOOKUP($D27,'[4]Girls Si Main Draw Prep'!$A$7:$P$22,16))</f>
        <v>0</v>
      </c>
      <c r="D27" s="104">
        <v>16</v>
      </c>
      <c r="E27" s="103" t="str">
        <f>UPPER(IF($D27="","",VLOOKUP($D27,'[4]Girls Si Main Draw Prep'!$A$7:$P$22,2)))</f>
        <v>BYE</v>
      </c>
      <c r="F27" s="103">
        <f>IF($D27="","",VLOOKUP($D27,'[4]Girls Si Main Draw Prep'!$A$7:$P$22,3))</f>
        <v>0</v>
      </c>
      <c r="G27" s="103"/>
      <c r="H27" s="103">
        <f>IF($D27="","",VLOOKUP($D27,'[4]Girls Si Main Draw Prep'!$A$7:$P$22,4))</f>
        <v>0</v>
      </c>
      <c r="I27" s="106"/>
      <c r="J27" s="107"/>
      <c r="K27" s="129"/>
      <c r="L27" s="107"/>
      <c r="M27" s="130"/>
      <c r="N27" s="128"/>
      <c r="O27" s="130"/>
      <c r="P27" s="110"/>
      <c r="Q27" s="111"/>
      <c r="R27" s="112"/>
    </row>
    <row r="28" spans="1:18" s="113" customFormat="1" ht="9.6" customHeight="1" x14ac:dyDescent="0.2">
      <c r="A28" s="102"/>
      <c r="B28" s="116"/>
      <c r="C28" s="116"/>
      <c r="D28" s="124"/>
      <c r="E28" s="107"/>
      <c r="F28" s="107"/>
      <c r="G28" s="117"/>
      <c r="H28" s="118" t="s">
        <v>203</v>
      </c>
      <c r="I28" s="119" t="s">
        <v>205</v>
      </c>
      <c r="J28" s="120" t="str">
        <f>UPPER(IF(OR(I28="a",I28="as"),E27,IF(OR(I28="b",I28="bs"),E29,)))</f>
        <v>LAWRENCE</v>
      </c>
      <c r="K28" s="131"/>
      <c r="L28" s="107"/>
      <c r="M28" s="130"/>
      <c r="N28" s="128"/>
      <c r="O28" s="130"/>
      <c r="P28" s="110"/>
      <c r="Q28" s="111"/>
      <c r="R28" s="112"/>
    </row>
    <row r="29" spans="1:18" s="113" customFormat="1" ht="9.6" customHeight="1" x14ac:dyDescent="0.2">
      <c r="A29" s="102">
        <v>12</v>
      </c>
      <c r="B29" s="103">
        <f>IF($D29="","",VLOOKUP($D29,'[4]Girls Si Main Draw Prep'!$A$7:$P$22,15))</f>
        <v>0</v>
      </c>
      <c r="C29" s="103">
        <f>IF($D29="","",VLOOKUP($D29,'[4]Girls Si Main Draw Prep'!$A$7:$P$22,16))</f>
        <v>0</v>
      </c>
      <c r="D29" s="104">
        <v>3</v>
      </c>
      <c r="E29" s="105" t="str">
        <f>UPPER(IF($D29="","",VLOOKUP($D29,'[4]Girls Si Main Draw Prep'!$A$7:$P$22,2)))</f>
        <v>LAWRENCE</v>
      </c>
      <c r="F29" s="105" t="str">
        <f>IF($D29="","",VLOOKUP($D29,'[4]Girls Si Main Draw Prep'!$A$7:$P$22,3))</f>
        <v>EMILY</v>
      </c>
      <c r="G29" s="105"/>
      <c r="H29" s="105">
        <f>IF($D29="","",VLOOKUP($D29,'[4]Girls Si Main Draw Prep'!$A$7:$P$22,4))</f>
        <v>0</v>
      </c>
      <c r="I29" s="132"/>
      <c r="J29" s="107"/>
      <c r="K29" s="107"/>
      <c r="L29" s="107"/>
      <c r="M29" s="130"/>
      <c r="N29" s="128"/>
      <c r="O29" s="130"/>
      <c r="P29" s="110"/>
      <c r="Q29" s="111"/>
      <c r="R29" s="112"/>
    </row>
    <row r="30" spans="1:18" s="113" customFormat="1" ht="9.6" customHeight="1" x14ac:dyDescent="0.2">
      <c r="A30" s="115"/>
      <c r="B30" s="116"/>
      <c r="C30" s="116"/>
      <c r="D30" s="124"/>
      <c r="E30" s="107"/>
      <c r="F30" s="107"/>
      <c r="G30" s="117"/>
      <c r="H30" s="133"/>
      <c r="I30" s="125"/>
      <c r="J30" s="107"/>
      <c r="K30" s="107"/>
      <c r="L30" s="118" t="s">
        <v>203</v>
      </c>
      <c r="M30" s="126"/>
      <c r="N30" s="120" t="str">
        <f>UPPER(IF(OR(M30="a",M30="as"),L26,IF(OR(M30="b",M30="bs"),L34,)))</f>
        <v/>
      </c>
      <c r="O30" s="136"/>
      <c r="P30" s="110"/>
      <c r="Q30" s="111"/>
      <c r="R30" s="112"/>
    </row>
    <row r="31" spans="1:18" s="113" customFormat="1" ht="9.6" customHeight="1" x14ac:dyDescent="0.2">
      <c r="A31" s="115">
        <v>13</v>
      </c>
      <c r="B31" s="103">
        <f>IF($D31="","",VLOOKUP($D31,'[4]Girls Si Main Draw Prep'!$A$7:$P$22,15))</f>
        <v>0</v>
      </c>
      <c r="C31" s="103">
        <f>IF($D31="","",VLOOKUP($D31,'[4]Girls Si Main Draw Prep'!$A$7:$P$22,16))</f>
        <v>0</v>
      </c>
      <c r="D31" s="104">
        <v>8</v>
      </c>
      <c r="E31" s="103" t="str">
        <f>UPPER(IF($D31="","",VLOOKUP($D31,'[4]Girls Si Main Draw Prep'!$A$7:$P$22,2)))</f>
        <v>FRANK</v>
      </c>
      <c r="F31" s="103" t="str">
        <f>IF($D31="","",VLOOKUP($D31,'[4]Girls Si Main Draw Prep'!$A$7:$P$22,3))</f>
        <v>KAELA</v>
      </c>
      <c r="G31" s="103"/>
      <c r="H31" s="103">
        <f>IF($D31="","",VLOOKUP($D31,'[4]Girls Si Main Draw Prep'!$A$7:$P$22,4))</f>
        <v>0</v>
      </c>
      <c r="I31" s="134"/>
      <c r="J31" s="107"/>
      <c r="K31" s="107"/>
      <c r="L31" s="107"/>
      <c r="M31" s="130"/>
      <c r="N31" s="107"/>
      <c r="O31" s="128"/>
      <c r="P31" s="110"/>
      <c r="Q31" s="111"/>
      <c r="R31" s="112"/>
    </row>
    <row r="32" spans="1:18" s="113" customFormat="1" ht="9.6" customHeight="1" x14ac:dyDescent="0.2">
      <c r="A32" s="115"/>
      <c r="B32" s="116"/>
      <c r="C32" s="116"/>
      <c r="D32" s="124"/>
      <c r="E32" s="107"/>
      <c r="F32" s="107"/>
      <c r="G32" s="117"/>
      <c r="H32" s="118" t="s">
        <v>203</v>
      </c>
      <c r="I32" s="119" t="s">
        <v>205</v>
      </c>
      <c r="J32" s="120" t="str">
        <f>UPPER(IF(OR(I32="a",I32="as"),E31,IF(OR(I32="b",I32="bs"),E33,)))</f>
        <v>MUKERJI</v>
      </c>
      <c r="K32" s="120"/>
      <c r="L32" s="107"/>
      <c r="M32" s="130"/>
      <c r="N32" s="128"/>
      <c r="O32" s="128"/>
      <c r="P32" s="110"/>
      <c r="Q32" s="111"/>
      <c r="R32" s="112"/>
    </row>
    <row r="33" spans="1:18" s="113" customFormat="1" ht="9.6" customHeight="1" x14ac:dyDescent="0.2">
      <c r="A33" s="115">
        <v>14</v>
      </c>
      <c r="B33" s="103">
        <f>IF($D33="","",VLOOKUP($D33,'[4]Girls Si Main Draw Prep'!$A$7:$P$22,15))</f>
        <v>0</v>
      </c>
      <c r="C33" s="103">
        <f>IF($D33="","",VLOOKUP($D33,'[4]Girls Si Main Draw Prep'!$A$7:$P$22,16))</f>
        <v>0</v>
      </c>
      <c r="D33" s="104">
        <v>5</v>
      </c>
      <c r="E33" s="103" t="str">
        <f>UPPER(IF($D33="","",VLOOKUP($D33,'[4]Girls Si Main Draw Prep'!$A$7:$P$22,2)))</f>
        <v>MUKERJI</v>
      </c>
      <c r="F33" s="103" t="str">
        <f>IF($D33="","",VLOOKUP($D33,'[4]Girls Si Main Draw Prep'!$A$7:$P$22,3))</f>
        <v>CHELSEA</v>
      </c>
      <c r="G33" s="103"/>
      <c r="H33" s="103">
        <f>IF($D33="","",VLOOKUP($D33,'[4]Girls Si Main Draw Prep'!$A$7:$P$22,4))</f>
        <v>0</v>
      </c>
      <c r="I33" s="122"/>
      <c r="J33" s="107" t="s">
        <v>356</v>
      </c>
      <c r="K33" s="123"/>
      <c r="L33" s="107"/>
      <c r="M33" s="130"/>
      <c r="N33" s="128"/>
      <c r="O33" s="128"/>
      <c r="P33" s="110"/>
      <c r="Q33" s="111"/>
      <c r="R33" s="112"/>
    </row>
    <row r="34" spans="1:18" s="113" customFormat="1" ht="9.6" customHeight="1" x14ac:dyDescent="0.2">
      <c r="A34" s="115"/>
      <c r="B34" s="116"/>
      <c r="C34" s="116"/>
      <c r="D34" s="124"/>
      <c r="E34" s="107"/>
      <c r="F34" s="107"/>
      <c r="G34" s="117"/>
      <c r="H34" s="107"/>
      <c r="I34" s="125"/>
      <c r="J34" s="118" t="s">
        <v>203</v>
      </c>
      <c r="K34" s="126"/>
      <c r="L34" s="120" t="str">
        <f>UPPER(IF(OR(K34="a",K34="as"),J32,IF(OR(K34="b",K34="bs"),J36,)))</f>
        <v/>
      </c>
      <c r="M34" s="136"/>
      <c r="N34" s="128"/>
      <c r="O34" s="128"/>
      <c r="P34" s="110"/>
      <c r="Q34" s="111"/>
      <c r="R34" s="112"/>
    </row>
    <row r="35" spans="1:18" s="113" customFormat="1" ht="9.6" customHeight="1" x14ac:dyDescent="0.2">
      <c r="A35" s="115">
        <v>15</v>
      </c>
      <c r="B35" s="103">
        <f>IF($D35="","",VLOOKUP($D35,'[4]Girls Si Main Draw Prep'!$A$7:$P$22,15))</f>
        <v>0</v>
      </c>
      <c r="C35" s="103">
        <f>IF($D35="","",VLOOKUP($D35,'[4]Girls Si Main Draw Prep'!$A$7:$P$22,16))</f>
        <v>0</v>
      </c>
      <c r="D35" s="104">
        <v>16</v>
      </c>
      <c r="E35" s="103" t="str">
        <f>UPPER(IF($D35="","",VLOOKUP($D35,'[4]Girls Si Main Draw Prep'!$A$7:$P$22,2)))</f>
        <v>BYE</v>
      </c>
      <c r="F35" s="103">
        <f>IF($D35="","",VLOOKUP($D35,'[4]Girls Si Main Draw Prep'!$A$7:$P$22,3))</f>
        <v>0</v>
      </c>
      <c r="G35" s="103"/>
      <c r="H35" s="103">
        <f>IF($D35="","",VLOOKUP($D35,'[4]Girls Si Main Draw Prep'!$A$7:$P$22,4))</f>
        <v>0</v>
      </c>
      <c r="I35" s="106"/>
      <c r="J35" s="107"/>
      <c r="K35" s="129"/>
      <c r="L35" s="107"/>
      <c r="M35" s="128"/>
      <c r="N35" s="128"/>
      <c r="O35" s="128"/>
      <c r="P35" s="110"/>
      <c r="Q35" s="111"/>
      <c r="R35" s="112"/>
    </row>
    <row r="36" spans="1:18" s="113" customFormat="1" ht="9.6" customHeight="1" x14ac:dyDescent="0.2">
      <c r="A36" s="115"/>
      <c r="B36" s="116"/>
      <c r="C36" s="116"/>
      <c r="D36" s="116"/>
      <c r="E36" s="107"/>
      <c r="F36" s="107"/>
      <c r="G36" s="117"/>
      <c r="H36" s="118" t="s">
        <v>203</v>
      </c>
      <c r="I36" s="119" t="s">
        <v>205</v>
      </c>
      <c r="J36" s="120" t="str">
        <f>UPPER(IF(OR(I36="a",I36="as"),E35,IF(OR(I36="b",I36="bs"),E37,)))</f>
        <v>LEITCH</v>
      </c>
      <c r="K36" s="131"/>
      <c r="L36" s="107"/>
      <c r="M36" s="128"/>
      <c r="N36" s="128"/>
      <c r="O36" s="128"/>
      <c r="P36" s="110"/>
      <c r="Q36" s="111"/>
      <c r="R36" s="112"/>
    </row>
    <row r="37" spans="1:18" s="113" customFormat="1" ht="9.6" customHeight="1" x14ac:dyDescent="0.2">
      <c r="A37" s="102">
        <v>16</v>
      </c>
      <c r="B37" s="103">
        <f>IF($D37="","",VLOOKUP($D37,'[4]Girls Si Main Draw Prep'!$A$7:$P$22,15))</f>
        <v>0</v>
      </c>
      <c r="C37" s="103">
        <f>IF($D37="","",VLOOKUP($D37,'[4]Girls Si Main Draw Prep'!$A$7:$P$22,16))</f>
        <v>0</v>
      </c>
      <c r="D37" s="104">
        <v>2</v>
      </c>
      <c r="E37" s="105" t="str">
        <f>UPPER(IF($D37="","",VLOOKUP($D37,'[4]Girls Si Main Draw Prep'!$A$7:$P$22,2)))</f>
        <v>LEITCH</v>
      </c>
      <c r="F37" s="105" t="str">
        <f>IF($D37="","",VLOOKUP($D37,'[4]Girls Si Main Draw Prep'!$A$7:$P$22,3))</f>
        <v>KELSEY</v>
      </c>
      <c r="G37" s="103"/>
      <c r="H37" s="105">
        <f>IF($D37="","",VLOOKUP($D37,'[4]Girls Si Main Draw Prep'!$A$7:$P$22,4))</f>
        <v>0</v>
      </c>
      <c r="I37" s="132"/>
      <c r="J37" s="107"/>
      <c r="K37" s="107"/>
      <c r="L37" s="107"/>
      <c r="M37" s="128"/>
      <c r="N37" s="128"/>
      <c r="O37" s="128"/>
      <c r="P37" s="110"/>
      <c r="Q37" s="111"/>
      <c r="R37" s="112"/>
    </row>
    <row r="38" spans="1:18" s="113" customFormat="1" ht="9.6" customHeight="1" x14ac:dyDescent="0.2">
      <c r="A38" s="138"/>
      <c r="B38" s="116"/>
      <c r="C38" s="116"/>
      <c r="D38" s="116"/>
      <c r="E38" s="133"/>
      <c r="F38" s="133"/>
      <c r="G38" s="137"/>
      <c r="H38" s="107"/>
      <c r="I38" s="125"/>
      <c r="J38" s="107"/>
      <c r="K38" s="107"/>
      <c r="L38" s="107"/>
      <c r="M38" s="128"/>
      <c r="N38" s="128"/>
      <c r="O38" s="128"/>
      <c r="P38" s="110"/>
      <c r="Q38" s="111"/>
      <c r="R38" s="112"/>
    </row>
    <row r="39" spans="1:18" s="113" customFormat="1" ht="9.6" customHeight="1" x14ac:dyDescent="0.2">
      <c r="A39" s="139"/>
      <c r="B39" s="140"/>
      <c r="C39" s="140"/>
      <c r="D39" s="116"/>
      <c r="E39" s="140"/>
      <c r="F39" s="140"/>
      <c r="G39" s="140"/>
      <c r="H39" s="140"/>
      <c r="I39" s="116"/>
      <c r="J39" s="140"/>
      <c r="K39" s="140"/>
      <c r="L39" s="140"/>
      <c r="M39" s="141"/>
      <c r="N39" s="141"/>
      <c r="O39" s="141"/>
      <c r="P39" s="110"/>
      <c r="Q39" s="111"/>
      <c r="R39" s="112"/>
    </row>
    <row r="40" spans="1:18" s="113" customFormat="1" ht="9.6" hidden="1" customHeight="1" x14ac:dyDescent="0.2">
      <c r="A40" s="138"/>
      <c r="B40" s="116"/>
      <c r="C40" s="116"/>
      <c r="D40" s="116"/>
      <c r="E40" s="140"/>
      <c r="F40" s="140"/>
      <c r="H40" s="142"/>
      <c r="I40" s="116"/>
      <c r="J40" s="140"/>
      <c r="K40" s="140"/>
      <c r="L40" s="140"/>
      <c r="M40" s="141"/>
      <c r="N40" s="141"/>
      <c r="O40" s="141"/>
      <c r="P40" s="110"/>
      <c r="Q40" s="111"/>
      <c r="R40" s="112"/>
    </row>
    <row r="41" spans="1:18" s="113" customFormat="1" ht="9.6" hidden="1" customHeight="1" x14ac:dyDescent="0.2">
      <c r="A41" s="138"/>
      <c r="B41" s="140"/>
      <c r="C41" s="140"/>
      <c r="D41" s="116"/>
      <c r="E41" s="140"/>
      <c r="F41" s="140"/>
      <c r="G41" s="140"/>
      <c r="H41" s="140"/>
      <c r="I41" s="116"/>
      <c r="J41" s="140"/>
      <c r="K41" s="143"/>
      <c r="L41" s="140"/>
      <c r="M41" s="141"/>
      <c r="N41" s="141"/>
      <c r="O41" s="141"/>
      <c r="P41" s="110"/>
      <c r="Q41" s="111"/>
      <c r="R41" s="112"/>
    </row>
    <row r="42" spans="1:18" s="113" customFormat="1" ht="9.6" hidden="1" customHeight="1" x14ac:dyDescent="0.2">
      <c r="A42" s="138"/>
      <c r="B42" s="116"/>
      <c r="C42" s="116"/>
      <c r="D42" s="116"/>
      <c r="E42" s="140"/>
      <c r="F42" s="140"/>
      <c r="H42" s="140"/>
      <c r="I42" s="116"/>
      <c r="J42" s="142"/>
      <c r="K42" s="116"/>
      <c r="L42" s="140"/>
      <c r="M42" s="141"/>
      <c r="N42" s="141"/>
      <c r="O42" s="141"/>
      <c r="P42" s="110"/>
      <c r="Q42" s="111"/>
      <c r="R42" s="112"/>
    </row>
    <row r="43" spans="1:18" s="113" customFormat="1" ht="9.6" hidden="1" customHeight="1" x14ac:dyDescent="0.2">
      <c r="A43" s="138"/>
      <c r="B43" s="140"/>
      <c r="C43" s="140"/>
      <c r="D43" s="116"/>
      <c r="E43" s="140"/>
      <c r="F43" s="140"/>
      <c r="G43" s="140"/>
      <c r="H43" s="140"/>
      <c r="I43" s="116"/>
      <c r="J43" s="140"/>
      <c r="K43" s="140"/>
      <c r="L43" s="140"/>
      <c r="M43" s="141"/>
      <c r="N43" s="141"/>
      <c r="O43" s="141"/>
      <c r="P43" s="110"/>
      <c r="Q43" s="111"/>
      <c r="R43" s="144"/>
    </row>
    <row r="44" spans="1:18" s="113" customFormat="1" ht="9.6" hidden="1" customHeight="1" x14ac:dyDescent="0.2">
      <c r="A44" s="138"/>
      <c r="B44" s="116"/>
      <c r="C44" s="116"/>
      <c r="D44" s="116"/>
      <c r="E44" s="140"/>
      <c r="F44" s="140"/>
      <c r="H44" s="142"/>
      <c r="I44" s="116"/>
      <c r="J44" s="140"/>
      <c r="K44" s="140"/>
      <c r="L44" s="140"/>
      <c r="M44" s="141"/>
      <c r="N44" s="141"/>
      <c r="O44" s="141"/>
      <c r="P44" s="110"/>
      <c r="Q44" s="111"/>
      <c r="R44" s="112"/>
    </row>
    <row r="45" spans="1:18" s="113" customFormat="1" ht="9.6" hidden="1" customHeight="1" x14ac:dyDescent="0.2">
      <c r="A45" s="138"/>
      <c r="B45" s="140"/>
      <c r="C45" s="140"/>
      <c r="D45" s="116"/>
      <c r="E45" s="140"/>
      <c r="F45" s="140"/>
      <c r="G45" s="140"/>
      <c r="H45" s="140"/>
      <c r="I45" s="116"/>
      <c r="J45" s="140"/>
      <c r="K45" s="140"/>
      <c r="L45" s="140"/>
      <c r="M45" s="141"/>
      <c r="N45" s="141"/>
      <c r="O45" s="141"/>
      <c r="P45" s="110"/>
      <c r="Q45" s="111"/>
      <c r="R45" s="112"/>
    </row>
    <row r="46" spans="1:18" s="113" customFormat="1" ht="9.6" hidden="1" customHeight="1" x14ac:dyDescent="0.2">
      <c r="A46" s="138"/>
      <c r="B46" s="116"/>
      <c r="C46" s="116"/>
      <c r="D46" s="116"/>
      <c r="E46" s="140"/>
      <c r="F46" s="140"/>
      <c r="H46" s="140"/>
      <c r="I46" s="116"/>
      <c r="J46" s="140"/>
      <c r="K46" s="140"/>
      <c r="L46" s="142"/>
      <c r="M46" s="116"/>
      <c r="N46" s="140"/>
      <c r="O46" s="141"/>
      <c r="P46" s="110"/>
      <c r="Q46" s="111"/>
      <c r="R46" s="112"/>
    </row>
    <row r="47" spans="1:18" s="113" customFormat="1" ht="9.6" hidden="1" customHeight="1" x14ac:dyDescent="0.2">
      <c r="A47" s="138"/>
      <c r="B47" s="140"/>
      <c r="C47" s="140"/>
      <c r="D47" s="116"/>
      <c r="E47" s="140"/>
      <c r="F47" s="140"/>
      <c r="G47" s="140"/>
      <c r="H47" s="140"/>
      <c r="I47" s="116"/>
      <c r="J47" s="140"/>
      <c r="K47" s="140"/>
      <c r="L47" s="140"/>
      <c r="M47" s="141"/>
      <c r="N47" s="140"/>
      <c r="O47" s="141"/>
      <c r="P47" s="110"/>
      <c r="Q47" s="111"/>
      <c r="R47" s="112"/>
    </row>
    <row r="48" spans="1:18" s="113" customFormat="1" ht="9.6" hidden="1" customHeight="1" x14ac:dyDescent="0.2">
      <c r="A48" s="138"/>
      <c r="B48" s="116"/>
      <c r="C48" s="116"/>
      <c r="D48" s="116"/>
      <c r="E48" s="140"/>
      <c r="F48" s="140"/>
      <c r="H48" s="142"/>
      <c r="I48" s="116"/>
      <c r="J48" s="140"/>
      <c r="K48" s="140"/>
      <c r="L48" s="140"/>
      <c r="M48" s="141"/>
      <c r="N48" s="141"/>
      <c r="O48" s="141"/>
      <c r="P48" s="110"/>
      <c r="Q48" s="111"/>
      <c r="R48" s="112"/>
    </row>
    <row r="49" spans="1:18" s="113" customFormat="1" ht="9.6" hidden="1" customHeight="1" x14ac:dyDescent="0.2">
      <c r="A49" s="138"/>
      <c r="B49" s="140"/>
      <c r="C49" s="140"/>
      <c r="D49" s="116"/>
      <c r="E49" s="140"/>
      <c r="F49" s="140"/>
      <c r="G49" s="140"/>
      <c r="H49" s="140"/>
      <c r="I49" s="116"/>
      <c r="J49" s="140"/>
      <c r="K49" s="143"/>
      <c r="L49" s="140"/>
      <c r="M49" s="141"/>
      <c r="N49" s="141"/>
      <c r="O49" s="141"/>
      <c r="P49" s="110"/>
      <c r="Q49" s="111"/>
      <c r="R49" s="112"/>
    </row>
    <row r="50" spans="1:18" s="113" customFormat="1" ht="9.6" hidden="1" customHeight="1" x14ac:dyDescent="0.2">
      <c r="A50" s="138"/>
      <c r="B50" s="116"/>
      <c r="C50" s="116"/>
      <c r="D50" s="116"/>
      <c r="E50" s="140"/>
      <c r="F50" s="140"/>
      <c r="H50" s="140"/>
      <c r="I50" s="116"/>
      <c r="J50" s="142"/>
      <c r="K50" s="116"/>
      <c r="L50" s="140"/>
      <c r="M50" s="141"/>
      <c r="N50" s="141"/>
      <c r="O50" s="141"/>
      <c r="P50" s="110"/>
      <c r="Q50" s="111"/>
      <c r="R50" s="112"/>
    </row>
    <row r="51" spans="1:18" s="113" customFormat="1" ht="9.6" hidden="1" customHeight="1" x14ac:dyDescent="0.2">
      <c r="A51" s="138"/>
      <c r="B51" s="140"/>
      <c r="C51" s="140"/>
      <c r="D51" s="116"/>
      <c r="E51" s="140"/>
      <c r="F51" s="140"/>
      <c r="G51" s="140"/>
      <c r="H51" s="140"/>
      <c r="I51" s="116"/>
      <c r="J51" s="140"/>
      <c r="K51" s="140"/>
      <c r="L51" s="140"/>
      <c r="M51" s="141"/>
      <c r="N51" s="141"/>
      <c r="O51" s="141"/>
      <c r="P51" s="110"/>
      <c r="Q51" s="111"/>
      <c r="R51" s="112"/>
    </row>
    <row r="52" spans="1:18" s="113" customFormat="1" ht="9.6" hidden="1" customHeight="1" x14ac:dyDescent="0.2">
      <c r="A52" s="138"/>
      <c r="B52" s="116"/>
      <c r="C52" s="116"/>
      <c r="D52" s="116"/>
      <c r="E52" s="140"/>
      <c r="F52" s="140"/>
      <c r="H52" s="142"/>
      <c r="I52" s="116"/>
      <c r="J52" s="140"/>
      <c r="K52" s="140"/>
      <c r="L52" s="140"/>
      <c r="M52" s="141"/>
      <c r="N52" s="141"/>
      <c r="O52" s="141"/>
      <c r="P52" s="110"/>
      <c r="Q52" s="111"/>
      <c r="R52" s="112"/>
    </row>
    <row r="53" spans="1:18" s="113" customFormat="1" ht="9.6" hidden="1" customHeight="1" x14ac:dyDescent="0.2">
      <c r="A53" s="139"/>
      <c r="B53" s="140"/>
      <c r="C53" s="140"/>
      <c r="D53" s="116"/>
      <c r="E53" s="140"/>
      <c r="F53" s="140"/>
      <c r="G53" s="140"/>
      <c r="H53" s="140"/>
      <c r="I53" s="116"/>
      <c r="J53" s="140"/>
      <c r="K53" s="140"/>
      <c r="L53" s="140"/>
      <c r="M53" s="140"/>
      <c r="N53" s="108"/>
      <c r="O53" s="108"/>
      <c r="P53" s="110"/>
      <c r="Q53" s="111"/>
      <c r="R53" s="112"/>
    </row>
    <row r="54" spans="1:18" s="113" customFormat="1" ht="9.6" hidden="1" customHeight="1" x14ac:dyDescent="0.2">
      <c r="A54" s="138"/>
      <c r="B54" s="116"/>
      <c r="C54" s="116"/>
      <c r="D54" s="116"/>
      <c r="E54" s="133"/>
      <c r="F54" s="133"/>
      <c r="G54" s="137"/>
      <c r="H54" s="107"/>
      <c r="I54" s="125"/>
      <c r="J54" s="107"/>
      <c r="K54" s="107"/>
      <c r="L54" s="107"/>
      <c r="M54" s="128"/>
      <c r="N54" s="128"/>
      <c r="O54" s="128"/>
      <c r="P54" s="110"/>
      <c r="Q54" s="111"/>
      <c r="R54" s="112"/>
    </row>
    <row r="55" spans="1:18" s="113" customFormat="1" ht="9.6" hidden="1" customHeight="1" x14ac:dyDescent="0.2">
      <c r="A55" s="139"/>
      <c r="B55" s="140"/>
      <c r="C55" s="140"/>
      <c r="D55" s="116"/>
      <c r="E55" s="140"/>
      <c r="F55" s="140"/>
      <c r="G55" s="140"/>
      <c r="H55" s="140"/>
      <c r="I55" s="116"/>
      <c r="J55" s="140"/>
      <c r="K55" s="140"/>
      <c r="L55" s="140"/>
      <c r="M55" s="141"/>
      <c r="N55" s="141"/>
      <c r="O55" s="141"/>
      <c r="P55" s="110"/>
      <c r="Q55" s="111"/>
      <c r="R55" s="112"/>
    </row>
    <row r="56" spans="1:18" s="113" customFormat="1" ht="9.6" hidden="1" customHeight="1" x14ac:dyDescent="0.2">
      <c r="A56" s="138"/>
      <c r="B56" s="116"/>
      <c r="C56" s="116"/>
      <c r="D56" s="116"/>
      <c r="E56" s="140"/>
      <c r="F56" s="140"/>
      <c r="H56" s="142"/>
      <c r="I56" s="116"/>
      <c r="J56" s="140"/>
      <c r="K56" s="140"/>
      <c r="L56" s="140"/>
      <c r="M56" s="141"/>
      <c r="N56" s="141"/>
      <c r="O56" s="141"/>
      <c r="P56" s="110"/>
      <c r="Q56" s="111"/>
      <c r="R56" s="112"/>
    </row>
    <row r="57" spans="1:18" s="113" customFormat="1" ht="9.6" hidden="1" customHeight="1" x14ac:dyDescent="0.2">
      <c r="A57" s="138"/>
      <c r="B57" s="140"/>
      <c r="C57" s="140"/>
      <c r="D57" s="116"/>
      <c r="E57" s="140"/>
      <c r="F57" s="140"/>
      <c r="G57" s="140"/>
      <c r="H57" s="140"/>
      <c r="I57" s="116"/>
      <c r="J57" s="140"/>
      <c r="K57" s="143"/>
      <c r="L57" s="140"/>
      <c r="M57" s="141"/>
      <c r="N57" s="141"/>
      <c r="O57" s="141"/>
      <c r="P57" s="110"/>
      <c r="Q57" s="111"/>
      <c r="R57" s="112"/>
    </row>
    <row r="58" spans="1:18" s="113" customFormat="1" ht="9.6" hidden="1" customHeight="1" x14ac:dyDescent="0.2">
      <c r="A58" s="138"/>
      <c r="B58" s="116"/>
      <c r="C58" s="116"/>
      <c r="D58" s="116"/>
      <c r="E58" s="140"/>
      <c r="F58" s="140"/>
      <c r="H58" s="140"/>
      <c r="I58" s="116"/>
      <c r="J58" s="142"/>
      <c r="K58" s="116"/>
      <c r="L58" s="140"/>
      <c r="M58" s="141"/>
      <c r="N58" s="141"/>
      <c r="O58" s="141"/>
      <c r="P58" s="110"/>
      <c r="Q58" s="111"/>
      <c r="R58" s="112"/>
    </row>
    <row r="59" spans="1:18" s="113" customFormat="1" ht="9.6" hidden="1" customHeight="1" x14ac:dyDescent="0.2">
      <c r="A59" s="138"/>
      <c r="B59" s="140"/>
      <c r="C59" s="140"/>
      <c r="D59" s="116"/>
      <c r="E59" s="140"/>
      <c r="F59" s="140"/>
      <c r="G59" s="140"/>
      <c r="H59" s="140"/>
      <c r="I59" s="116"/>
      <c r="J59" s="140"/>
      <c r="K59" s="140"/>
      <c r="L59" s="140"/>
      <c r="M59" s="141"/>
      <c r="N59" s="141"/>
      <c r="O59" s="141"/>
      <c r="P59" s="110"/>
      <c r="Q59" s="111"/>
      <c r="R59" s="144"/>
    </row>
    <row r="60" spans="1:18" s="113" customFormat="1" ht="9.6" hidden="1" customHeight="1" x14ac:dyDescent="0.2">
      <c r="A60" s="138"/>
      <c r="B60" s="116"/>
      <c r="C60" s="116"/>
      <c r="D60" s="116"/>
      <c r="E60" s="140"/>
      <c r="F60" s="140"/>
      <c r="H60" s="142"/>
      <c r="I60" s="116"/>
      <c r="J60" s="140"/>
      <c r="K60" s="140"/>
      <c r="L60" s="140"/>
      <c r="M60" s="141"/>
      <c r="N60" s="141"/>
      <c r="O60" s="141"/>
      <c r="P60" s="110"/>
      <c r="Q60" s="111"/>
      <c r="R60" s="112"/>
    </row>
    <row r="61" spans="1:18" s="113" customFormat="1" ht="9.6" hidden="1" customHeight="1" x14ac:dyDescent="0.2">
      <c r="A61" s="138"/>
      <c r="B61" s="140"/>
      <c r="C61" s="140"/>
      <c r="D61" s="116"/>
      <c r="E61" s="140"/>
      <c r="F61" s="140"/>
      <c r="G61" s="140"/>
      <c r="H61" s="140"/>
      <c r="I61" s="116"/>
      <c r="J61" s="140"/>
      <c r="K61" s="140"/>
      <c r="L61" s="140"/>
      <c r="M61" s="141"/>
      <c r="N61" s="141"/>
      <c r="O61" s="141"/>
      <c r="P61" s="110"/>
      <c r="Q61" s="111"/>
      <c r="R61" s="112"/>
    </row>
    <row r="62" spans="1:18" s="113" customFormat="1" ht="9.6" hidden="1" customHeight="1" x14ac:dyDescent="0.2">
      <c r="A62" s="138"/>
      <c r="B62" s="116"/>
      <c r="C62" s="116"/>
      <c r="D62" s="116"/>
      <c r="E62" s="140"/>
      <c r="F62" s="140"/>
      <c r="H62" s="140"/>
      <c r="I62" s="116"/>
      <c r="J62" s="140"/>
      <c r="K62" s="140"/>
      <c r="L62" s="142"/>
      <c r="M62" s="116"/>
      <c r="N62" s="140"/>
      <c r="O62" s="141"/>
      <c r="P62" s="110"/>
      <c r="Q62" s="111"/>
      <c r="R62" s="112"/>
    </row>
    <row r="63" spans="1:18" s="113" customFormat="1" ht="9.6" hidden="1" customHeight="1" x14ac:dyDescent="0.2">
      <c r="A63" s="138"/>
      <c r="B63" s="140"/>
      <c r="C63" s="140"/>
      <c r="D63" s="116"/>
      <c r="E63" s="140"/>
      <c r="F63" s="140"/>
      <c r="G63" s="140"/>
      <c r="H63" s="140"/>
      <c r="I63" s="116"/>
      <c r="J63" s="140"/>
      <c r="K63" s="140"/>
      <c r="L63" s="140"/>
      <c r="M63" s="141"/>
      <c r="N63" s="140"/>
      <c r="O63" s="141"/>
      <c r="P63" s="110"/>
      <c r="Q63" s="111"/>
      <c r="R63" s="112"/>
    </row>
    <row r="64" spans="1:18" s="113" customFormat="1" ht="9.6" hidden="1" customHeight="1" x14ac:dyDescent="0.2">
      <c r="A64" s="138"/>
      <c r="B64" s="116"/>
      <c r="C64" s="116"/>
      <c r="D64" s="116"/>
      <c r="E64" s="140"/>
      <c r="F64" s="140"/>
      <c r="H64" s="142"/>
      <c r="I64" s="116"/>
      <c r="J64" s="140"/>
      <c r="K64" s="140"/>
      <c r="L64" s="140"/>
      <c r="M64" s="141"/>
      <c r="N64" s="141"/>
      <c r="O64" s="141"/>
      <c r="P64" s="110"/>
      <c r="Q64" s="111"/>
      <c r="R64" s="112"/>
    </row>
    <row r="65" spans="1:18" s="113" customFormat="1" ht="9.6" hidden="1" customHeight="1" x14ac:dyDescent="0.2">
      <c r="A65" s="138"/>
      <c r="B65" s="140"/>
      <c r="C65" s="140"/>
      <c r="D65" s="116"/>
      <c r="E65" s="140"/>
      <c r="F65" s="140"/>
      <c r="G65" s="140"/>
      <c r="H65" s="140"/>
      <c r="I65" s="116"/>
      <c r="J65" s="140"/>
      <c r="K65" s="143"/>
      <c r="L65" s="140"/>
      <c r="M65" s="141"/>
      <c r="N65" s="141"/>
      <c r="O65" s="141"/>
      <c r="P65" s="110"/>
      <c r="Q65" s="111"/>
      <c r="R65" s="112"/>
    </row>
    <row r="66" spans="1:18" s="113" customFormat="1" ht="9.6" hidden="1" customHeight="1" x14ac:dyDescent="0.2">
      <c r="A66" s="138"/>
      <c r="B66" s="116"/>
      <c r="C66" s="116"/>
      <c r="D66" s="116"/>
      <c r="E66" s="140"/>
      <c r="F66" s="140"/>
      <c r="H66" s="140"/>
      <c r="I66" s="116"/>
      <c r="J66" s="142"/>
      <c r="K66" s="116"/>
      <c r="L66" s="140"/>
      <c r="M66" s="141"/>
      <c r="N66" s="141"/>
      <c r="O66" s="141"/>
      <c r="P66" s="110"/>
      <c r="Q66" s="111"/>
      <c r="R66" s="112"/>
    </row>
    <row r="67" spans="1:18" s="113" customFormat="1" ht="9.6" hidden="1" customHeight="1" x14ac:dyDescent="0.2">
      <c r="A67" s="138"/>
      <c r="B67" s="140"/>
      <c r="C67" s="140"/>
      <c r="D67" s="116"/>
      <c r="E67" s="140"/>
      <c r="F67" s="140"/>
      <c r="G67" s="140"/>
      <c r="H67" s="140"/>
      <c r="I67" s="116"/>
      <c r="J67" s="140"/>
      <c r="K67" s="140"/>
      <c r="L67" s="140"/>
      <c r="M67" s="141"/>
      <c r="N67" s="141"/>
      <c r="O67" s="141"/>
      <c r="P67" s="110"/>
      <c r="Q67" s="111"/>
      <c r="R67" s="112"/>
    </row>
    <row r="68" spans="1:18" s="113" customFormat="1" ht="9.6" hidden="1" customHeight="1" x14ac:dyDescent="0.2">
      <c r="A68" s="138"/>
      <c r="B68" s="116"/>
      <c r="C68" s="116"/>
      <c r="D68" s="116"/>
      <c r="E68" s="140"/>
      <c r="F68" s="140"/>
      <c r="H68" s="142"/>
      <c r="I68" s="116"/>
      <c r="J68" s="140"/>
      <c r="K68" s="140"/>
      <c r="L68" s="140"/>
      <c r="M68" s="141"/>
      <c r="N68" s="141"/>
      <c r="O68" s="141"/>
      <c r="P68" s="110"/>
      <c r="Q68" s="111"/>
      <c r="R68" s="112"/>
    </row>
    <row r="69" spans="1:18" s="113" customFormat="1" ht="9.6" customHeight="1" x14ac:dyDescent="0.2">
      <c r="A69" s="139"/>
      <c r="B69" s="140"/>
      <c r="C69" s="140"/>
      <c r="D69" s="116"/>
      <c r="E69" s="140"/>
      <c r="F69" s="140"/>
      <c r="G69" s="140"/>
      <c r="H69" s="140"/>
      <c r="I69" s="116"/>
      <c r="J69" s="140"/>
      <c r="K69" s="140"/>
      <c r="L69" s="140"/>
      <c r="M69" s="140"/>
      <c r="N69" s="108"/>
      <c r="O69" s="108"/>
      <c r="P69" s="110"/>
      <c r="Q69" s="111"/>
      <c r="R69" s="112"/>
    </row>
    <row r="70" spans="1:18" s="151" customFormat="1" ht="6.75" customHeight="1" x14ac:dyDescent="0.2">
      <c r="A70" s="145"/>
      <c r="B70" s="145"/>
      <c r="C70" s="145"/>
      <c r="D70" s="145"/>
      <c r="E70" s="146"/>
      <c r="F70" s="146"/>
      <c r="G70" s="146"/>
      <c r="H70" s="146"/>
      <c r="I70" s="147"/>
      <c r="J70" s="148"/>
      <c r="K70" s="149"/>
      <c r="L70" s="148"/>
      <c r="M70" s="149"/>
      <c r="N70" s="148"/>
      <c r="O70" s="149"/>
      <c r="P70" s="148"/>
      <c r="Q70" s="149"/>
      <c r="R70" s="150"/>
    </row>
    <row r="71" spans="1:18" s="164" customFormat="1" ht="10.5" customHeight="1" x14ac:dyDescent="0.2">
      <c r="A71" s="152" t="s">
        <v>206</v>
      </c>
      <c r="B71" s="153"/>
      <c r="C71" s="154"/>
      <c r="D71" s="155" t="s">
        <v>207</v>
      </c>
      <c r="E71" s="156" t="s">
        <v>208</v>
      </c>
      <c r="F71" s="155"/>
      <c r="G71" s="157"/>
      <c r="H71" s="158"/>
      <c r="I71" s="155" t="s">
        <v>207</v>
      </c>
      <c r="J71" s="156" t="s">
        <v>209</v>
      </c>
      <c r="K71" s="159"/>
      <c r="L71" s="156" t="s">
        <v>210</v>
      </c>
      <c r="M71" s="160"/>
      <c r="N71" s="161" t="s">
        <v>211</v>
      </c>
      <c r="O71" s="161"/>
      <c r="P71" s="162"/>
      <c r="Q71" s="163"/>
    </row>
    <row r="72" spans="1:18" s="164" customFormat="1" ht="9" customHeight="1" x14ac:dyDescent="0.2">
      <c r="A72" s="165" t="s">
        <v>212</v>
      </c>
      <c r="B72" s="166"/>
      <c r="C72" s="167"/>
      <c r="D72" s="168">
        <v>1</v>
      </c>
      <c r="E72" s="169" t="str">
        <f>IF(D72&gt;$Q$79,,UPPER(VLOOKUP(D72,'[4]Girls Si Main Draw Prep'!$A$7:$R$134,2)))</f>
        <v>VALENTINE</v>
      </c>
      <c r="F72" s="170"/>
      <c r="G72" s="169"/>
      <c r="H72" s="171"/>
      <c r="I72" s="172" t="s">
        <v>213</v>
      </c>
      <c r="J72" s="166"/>
      <c r="K72" s="173"/>
      <c r="L72" s="166"/>
      <c r="M72" s="174"/>
      <c r="N72" s="175" t="s">
        <v>214</v>
      </c>
      <c r="O72" s="176"/>
      <c r="P72" s="176"/>
      <c r="Q72" s="177"/>
    </row>
    <row r="73" spans="1:18" s="164" customFormat="1" ht="9" customHeight="1" x14ac:dyDescent="0.2">
      <c r="A73" s="165" t="s">
        <v>215</v>
      </c>
      <c r="B73" s="166"/>
      <c r="C73" s="167"/>
      <c r="D73" s="168">
        <v>2</v>
      </c>
      <c r="E73" s="169" t="str">
        <f>IF(D73&gt;$Q$79,,UPPER(VLOOKUP(D73,'[4]Girls Si Main Draw Prep'!$A$7:$R$134,2)))</f>
        <v>LEITCH</v>
      </c>
      <c r="F73" s="170"/>
      <c r="G73" s="169"/>
      <c r="H73" s="171"/>
      <c r="I73" s="172" t="s">
        <v>216</v>
      </c>
      <c r="J73" s="166"/>
      <c r="K73" s="173"/>
      <c r="L73" s="166"/>
      <c r="M73" s="174"/>
      <c r="N73" s="178"/>
      <c r="O73" s="179"/>
      <c r="P73" s="180"/>
      <c r="Q73" s="181"/>
    </row>
    <row r="74" spans="1:18" s="164" customFormat="1" ht="9" customHeight="1" x14ac:dyDescent="0.2">
      <c r="A74" s="182" t="s">
        <v>217</v>
      </c>
      <c r="B74" s="180"/>
      <c r="C74" s="183"/>
      <c r="D74" s="168">
        <v>3</v>
      </c>
      <c r="E74" s="169" t="str">
        <f>IF(D74&gt;$Q$79,,UPPER(VLOOKUP(D74,'[4]Girls Si Main Draw Prep'!$A$7:$R$134,2)))</f>
        <v>LAWRENCE</v>
      </c>
      <c r="F74" s="170"/>
      <c r="G74" s="169"/>
      <c r="H74" s="171"/>
      <c r="I74" s="172" t="s">
        <v>218</v>
      </c>
      <c r="J74" s="166"/>
      <c r="K74" s="173"/>
      <c r="L74" s="166"/>
      <c r="M74" s="174"/>
      <c r="N74" s="175" t="s">
        <v>219</v>
      </c>
      <c r="O74" s="176"/>
      <c r="P74" s="176"/>
      <c r="Q74" s="177"/>
    </row>
    <row r="75" spans="1:18" s="164" customFormat="1" ht="9" customHeight="1" x14ac:dyDescent="0.2">
      <c r="A75" s="184"/>
      <c r="B75" s="89"/>
      <c r="C75" s="185"/>
      <c r="D75" s="168">
        <v>4</v>
      </c>
      <c r="E75" s="169" t="str">
        <f>IF(D75&gt;$Q$79,,UPPER(VLOOKUP(D75,'[4]Girls Si Main Draw Prep'!$A$7:$R$134,2)))</f>
        <v>HONORE</v>
      </c>
      <c r="F75" s="170"/>
      <c r="G75" s="169"/>
      <c r="H75" s="171"/>
      <c r="I75" s="172" t="s">
        <v>220</v>
      </c>
      <c r="J75" s="166"/>
      <c r="K75" s="173"/>
      <c r="L75" s="166"/>
      <c r="M75" s="174"/>
      <c r="N75" s="166"/>
      <c r="O75" s="173"/>
      <c r="P75" s="166"/>
      <c r="Q75" s="174"/>
    </row>
    <row r="76" spans="1:18" s="164" customFormat="1" ht="9" customHeight="1" x14ac:dyDescent="0.2">
      <c r="A76" s="186" t="s">
        <v>221</v>
      </c>
      <c r="B76" s="187"/>
      <c r="C76" s="188"/>
      <c r="D76" s="168"/>
      <c r="E76" s="169"/>
      <c r="F76" s="170"/>
      <c r="G76" s="169"/>
      <c r="H76" s="171"/>
      <c r="I76" s="172" t="s">
        <v>222</v>
      </c>
      <c r="J76" s="166"/>
      <c r="K76" s="173"/>
      <c r="L76" s="166"/>
      <c r="M76" s="174"/>
      <c r="N76" s="180"/>
      <c r="O76" s="179"/>
      <c r="P76" s="180"/>
      <c r="Q76" s="181"/>
    </row>
    <row r="77" spans="1:18" s="164" customFormat="1" ht="9" customHeight="1" x14ac:dyDescent="0.2">
      <c r="A77" s="165" t="s">
        <v>212</v>
      </c>
      <c r="B77" s="166"/>
      <c r="C77" s="167"/>
      <c r="D77" s="168"/>
      <c r="E77" s="169"/>
      <c r="F77" s="170"/>
      <c r="G77" s="169"/>
      <c r="H77" s="171"/>
      <c r="I77" s="172" t="s">
        <v>223</v>
      </c>
      <c r="J77" s="166"/>
      <c r="K77" s="173"/>
      <c r="L77" s="166"/>
      <c r="M77" s="174"/>
      <c r="N77" s="175" t="s">
        <v>224</v>
      </c>
      <c r="O77" s="176"/>
      <c r="P77" s="176"/>
      <c r="Q77" s="177"/>
    </row>
    <row r="78" spans="1:18" s="164" customFormat="1" ht="9" customHeight="1" x14ac:dyDescent="0.2">
      <c r="A78" s="165" t="s">
        <v>225</v>
      </c>
      <c r="B78" s="166"/>
      <c r="C78" s="189"/>
      <c r="D78" s="168"/>
      <c r="E78" s="169"/>
      <c r="F78" s="170"/>
      <c r="G78" s="169"/>
      <c r="H78" s="171"/>
      <c r="I78" s="172" t="s">
        <v>226</v>
      </c>
      <c r="J78" s="166"/>
      <c r="K78" s="173"/>
      <c r="L78" s="166"/>
      <c r="M78" s="174"/>
      <c r="N78" s="166"/>
      <c r="O78" s="173"/>
      <c r="P78" s="166"/>
      <c r="Q78" s="174"/>
    </row>
    <row r="79" spans="1:18" s="164" customFormat="1" ht="9" customHeight="1" x14ac:dyDescent="0.2">
      <c r="A79" s="182" t="s">
        <v>227</v>
      </c>
      <c r="B79" s="180"/>
      <c r="C79" s="190"/>
      <c r="D79" s="191"/>
      <c r="E79" s="192"/>
      <c r="F79" s="193"/>
      <c r="G79" s="192"/>
      <c r="H79" s="194"/>
      <c r="I79" s="195" t="s">
        <v>228</v>
      </c>
      <c r="J79" s="180"/>
      <c r="K79" s="179"/>
      <c r="L79" s="180"/>
      <c r="M79" s="181"/>
      <c r="N79" s="180" t="str">
        <f>Q4</f>
        <v>Lamech Kevin Clarke</v>
      </c>
      <c r="O79" s="179"/>
      <c r="P79" s="180"/>
      <c r="Q79" s="196">
        <f>MIN(4,'[4]Girls Si Main Draw Prep'!R5)</f>
        <v>4</v>
      </c>
    </row>
  </sheetData>
  <conditionalFormatting sqref="F67:H67 F51:H51 F53:H53 F39:H39 F41:H41 F43:H43 F45:H45 F47:H47 G23 G25 G27 G29 G31 G33 G35 G37 F49:H49 F69:H69 F55:H55 F57:H57 F59:H59 F61:H61 F63:H63 F65:H65 G7 G9 G11 G13 G15 G17 G19 G21">
    <cfRule type="expression" dxfId="169" priority="14" stopIfTrue="1">
      <formula>AND($D7&lt;9,$C7&gt;0)</formula>
    </cfRule>
  </conditionalFormatting>
  <conditionalFormatting sqref="H40 H60 J50 H24 H48 H32 J58 H68 H36 H56 J66 H64 J10 L46 H28 L14 J18 J26 J34 L30 L62 H44 J42 H52 H8 H16 H20 H12 N22">
    <cfRule type="expression" dxfId="168" priority="11" stopIfTrue="1">
      <formula>AND($N$1="CU",H8="Umpire")</formula>
    </cfRule>
    <cfRule type="expression" dxfId="167" priority="12" stopIfTrue="1">
      <formula>AND($N$1="CU",H8&lt;&gt;"Umpire",I8&lt;&gt;"")</formula>
    </cfRule>
    <cfRule type="expression" dxfId="166" priority="13" stopIfTrue="1">
      <formula>AND($N$1="CU",H8&lt;&gt;"Umpire")</formula>
    </cfRule>
  </conditionalFormatting>
  <conditionalFormatting sqref="D53 D47 D45 D43 D41 D39 D69 D67 D49 D65 D63 D61 D59 D57 D55 D51">
    <cfRule type="expression" dxfId="165" priority="10" stopIfTrue="1">
      <formula>AND($D39&lt;9,$C39&gt;0)</formula>
    </cfRule>
  </conditionalFormatting>
  <conditionalFormatting sqref="E55 E57 E59 E61 E63 E65 E67 E69 E39 E41 E43 E45 E47 E49 E51 E53">
    <cfRule type="cellIs" dxfId="164" priority="8" stopIfTrue="1" operator="equal">
      <formula>"Bye"</formula>
    </cfRule>
    <cfRule type="expression" dxfId="163" priority="9" stopIfTrue="1">
      <formula>AND($D39&lt;9,$C39&gt;0)</formula>
    </cfRule>
  </conditionalFormatting>
  <conditionalFormatting sqref="L10 L18 L26 L34 N30 N62 L58 L66 N14 N46 L42 L50 P22 J8 J12 J16 J20 J24 J28 J32 J36 J56 J60 J64 J68 J40 J44 J48 J52">
    <cfRule type="expression" dxfId="162" priority="6" stopIfTrue="1">
      <formula>I8="as"</formula>
    </cfRule>
    <cfRule type="expression" dxfId="161" priority="7" stopIfTrue="1">
      <formula>I8="bs"</formula>
    </cfRule>
  </conditionalFormatting>
  <conditionalFormatting sqref="B7 B9 B11 B13 B15 B17 B19 B21 B23 B25 B27 B29 B31 B33 B35 B37 B55 B57 B59 B61 B63 B65 B67 B69 B39 B41 B43 B45 B47 B49 B51 B53">
    <cfRule type="cellIs" dxfId="160" priority="4" stopIfTrue="1" operator="equal">
      <formula>"QA"</formula>
    </cfRule>
    <cfRule type="cellIs" dxfId="159" priority="5" stopIfTrue="1" operator="equal">
      <formula>"DA"</formula>
    </cfRule>
  </conditionalFormatting>
  <conditionalFormatting sqref="I8 I12 I16 I20 I24 I28 I32 I36 M30 M14 K10 K34 Q79 K18 K26 O22">
    <cfRule type="expression" dxfId="158" priority="3" stopIfTrue="1">
      <formula>$N$1="CU"</formula>
    </cfRule>
  </conditionalFormatting>
  <conditionalFormatting sqref="E35 E37 E25 E33 E31 E29 E27 E23 E19 E21 E9 E17 E15 E13 E11 E7">
    <cfRule type="cellIs" dxfId="157" priority="2" stopIfTrue="1" operator="equal">
      <formula>"Bye"</formula>
    </cfRule>
  </conditionalFormatting>
  <conditionalFormatting sqref="D7 D9 D11 D13 D15 D17 D19 D21 D23 D25 D27 D29 D31 D33 D35 D37">
    <cfRule type="expression" dxfId="156" priority="1" stopIfTrue="1">
      <formula>$D7&lt;5</formula>
    </cfRule>
  </conditionalFormatting>
  <printOptions horizontalCentered="1"/>
  <pageMargins left="0.35433070866141736" right="0.35433070866141736" top="0.39370078740157483" bottom="0.39370078740157483" header="0" footer="0"/>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Jun_Show_CU">
                <anchor moveWithCells="1" sizeWithCells="1">
                  <from>
                    <xdr:col>11</xdr:col>
                    <xdr:colOff>514350</xdr:colOff>
                    <xdr:row>0</xdr:row>
                    <xdr:rowOff>9525</xdr:rowOff>
                  </from>
                  <to>
                    <xdr:col>13</xdr:col>
                    <xdr:colOff>361950</xdr:colOff>
                    <xdr:row>0</xdr:row>
                    <xdr:rowOff>171450</xdr:rowOff>
                  </to>
                </anchor>
              </controlPr>
            </control>
          </mc:Choice>
        </mc:AlternateContent>
        <mc:AlternateContent xmlns:mc="http://schemas.openxmlformats.org/markup-compatibility/2006">
          <mc:Choice Requires="x14">
            <control shapeId="11266" r:id="rId5" name="Button 2">
              <controlPr defaultSize="0" print="0" autoFill="0" autoPict="0" macro="[0]!Jun_Hide_CU">
                <anchor moveWithCells="1" sizeWithCells="1">
                  <from>
                    <xdr:col>11</xdr:col>
                    <xdr:colOff>504825</xdr:colOff>
                    <xdr:row>0</xdr:row>
                    <xdr:rowOff>180975</xdr:rowOff>
                  </from>
                  <to>
                    <xdr:col>13</xdr:col>
                    <xdr:colOff>361950</xdr:colOff>
                    <xdr:row>1</xdr:row>
                    <xdr:rowOff>57150</xdr:rowOff>
                  </to>
                </anchor>
              </controlPr>
            </control>
          </mc:Choice>
        </mc:AlternateContent>
        <mc:AlternateContent xmlns:mc="http://schemas.openxmlformats.org/markup-compatibility/2006">
          <mc:Choice Requires="x14">
            <control shapeId="11267" r:id="rId6" name="Button 3">
              <controlPr defaultSize="0" print="0" autoFill="0" autoPict="0" macro="[2]!Jun_Hide_CU">
                <anchor moveWithCells="1" sizeWithCells="1">
                  <from>
                    <xdr:col>11</xdr:col>
                    <xdr:colOff>504825</xdr:colOff>
                    <xdr:row>0</xdr:row>
                    <xdr:rowOff>180975</xdr:rowOff>
                  </from>
                  <to>
                    <xdr:col>13</xdr:col>
                    <xdr:colOff>361950</xdr:colOff>
                    <xdr:row>1</xdr:row>
                    <xdr:rowOff>57150</xdr:rowOff>
                  </to>
                </anchor>
              </controlPr>
            </control>
          </mc:Choice>
        </mc:AlternateContent>
        <mc:AlternateContent xmlns:mc="http://schemas.openxmlformats.org/markup-compatibility/2006">
          <mc:Choice Requires="x14">
            <control shapeId="11268" r:id="rId7" name="Button 4">
              <controlPr defaultSize="0" print="0" autoFill="0" autoPict="0" macro="[2]!Jun_Hide_CU">
                <anchor moveWithCells="1" sizeWithCells="1">
                  <from>
                    <xdr:col>11</xdr:col>
                    <xdr:colOff>504825</xdr:colOff>
                    <xdr:row>0</xdr:row>
                    <xdr:rowOff>180975</xdr:rowOff>
                  </from>
                  <to>
                    <xdr:col>13</xdr:col>
                    <xdr:colOff>361950</xdr:colOff>
                    <xdr:row>1</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14:formula1>
            <xm:f>$T$7:$T$16</xm:f>
          </x14:formula1>
          <xm:sqref>H40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H56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H65592 JD65592 SZ65592 ACV65592 AMR65592 AWN65592 BGJ65592 BQF65592 CAB65592 CJX65592 CTT65592 DDP65592 DNL65592 DXH65592 EHD65592 EQZ65592 FAV65592 FKR65592 FUN65592 GEJ65592 GOF65592 GYB65592 HHX65592 HRT65592 IBP65592 ILL65592 IVH65592 JFD65592 JOZ65592 JYV65592 KIR65592 KSN65592 LCJ65592 LMF65592 LWB65592 MFX65592 MPT65592 MZP65592 NJL65592 NTH65592 ODD65592 OMZ65592 OWV65592 PGR65592 PQN65592 QAJ65592 QKF65592 QUB65592 RDX65592 RNT65592 RXP65592 SHL65592 SRH65592 TBD65592 TKZ65592 TUV65592 UER65592 UON65592 UYJ65592 VIF65592 VSB65592 WBX65592 WLT65592 WVP65592 H131128 JD131128 SZ131128 ACV131128 AMR131128 AWN131128 BGJ131128 BQF131128 CAB131128 CJX131128 CTT131128 DDP131128 DNL131128 DXH131128 EHD131128 EQZ131128 FAV131128 FKR131128 FUN131128 GEJ131128 GOF131128 GYB131128 HHX131128 HRT131128 IBP131128 ILL131128 IVH131128 JFD131128 JOZ131128 JYV131128 KIR131128 KSN131128 LCJ131128 LMF131128 LWB131128 MFX131128 MPT131128 MZP131128 NJL131128 NTH131128 ODD131128 OMZ131128 OWV131128 PGR131128 PQN131128 QAJ131128 QKF131128 QUB131128 RDX131128 RNT131128 RXP131128 SHL131128 SRH131128 TBD131128 TKZ131128 TUV131128 UER131128 UON131128 UYJ131128 VIF131128 VSB131128 WBX131128 WLT131128 WVP131128 H196664 JD196664 SZ196664 ACV196664 AMR196664 AWN196664 BGJ196664 BQF196664 CAB196664 CJX196664 CTT196664 DDP196664 DNL196664 DXH196664 EHD196664 EQZ196664 FAV196664 FKR196664 FUN196664 GEJ196664 GOF196664 GYB196664 HHX196664 HRT196664 IBP196664 ILL196664 IVH196664 JFD196664 JOZ196664 JYV196664 KIR196664 KSN196664 LCJ196664 LMF196664 LWB196664 MFX196664 MPT196664 MZP196664 NJL196664 NTH196664 ODD196664 OMZ196664 OWV196664 PGR196664 PQN196664 QAJ196664 QKF196664 QUB196664 RDX196664 RNT196664 RXP196664 SHL196664 SRH196664 TBD196664 TKZ196664 TUV196664 UER196664 UON196664 UYJ196664 VIF196664 VSB196664 WBX196664 WLT196664 WVP196664 H262200 JD262200 SZ262200 ACV262200 AMR262200 AWN262200 BGJ262200 BQF262200 CAB262200 CJX262200 CTT262200 DDP262200 DNL262200 DXH262200 EHD262200 EQZ262200 FAV262200 FKR262200 FUN262200 GEJ262200 GOF262200 GYB262200 HHX262200 HRT262200 IBP262200 ILL262200 IVH262200 JFD262200 JOZ262200 JYV262200 KIR262200 KSN262200 LCJ262200 LMF262200 LWB262200 MFX262200 MPT262200 MZP262200 NJL262200 NTH262200 ODD262200 OMZ262200 OWV262200 PGR262200 PQN262200 QAJ262200 QKF262200 QUB262200 RDX262200 RNT262200 RXP262200 SHL262200 SRH262200 TBD262200 TKZ262200 TUV262200 UER262200 UON262200 UYJ262200 VIF262200 VSB262200 WBX262200 WLT262200 WVP262200 H327736 JD327736 SZ327736 ACV327736 AMR327736 AWN327736 BGJ327736 BQF327736 CAB327736 CJX327736 CTT327736 DDP327736 DNL327736 DXH327736 EHD327736 EQZ327736 FAV327736 FKR327736 FUN327736 GEJ327736 GOF327736 GYB327736 HHX327736 HRT327736 IBP327736 ILL327736 IVH327736 JFD327736 JOZ327736 JYV327736 KIR327736 KSN327736 LCJ327736 LMF327736 LWB327736 MFX327736 MPT327736 MZP327736 NJL327736 NTH327736 ODD327736 OMZ327736 OWV327736 PGR327736 PQN327736 QAJ327736 QKF327736 QUB327736 RDX327736 RNT327736 RXP327736 SHL327736 SRH327736 TBD327736 TKZ327736 TUV327736 UER327736 UON327736 UYJ327736 VIF327736 VSB327736 WBX327736 WLT327736 WVP327736 H393272 JD393272 SZ393272 ACV393272 AMR393272 AWN393272 BGJ393272 BQF393272 CAB393272 CJX393272 CTT393272 DDP393272 DNL393272 DXH393272 EHD393272 EQZ393272 FAV393272 FKR393272 FUN393272 GEJ393272 GOF393272 GYB393272 HHX393272 HRT393272 IBP393272 ILL393272 IVH393272 JFD393272 JOZ393272 JYV393272 KIR393272 KSN393272 LCJ393272 LMF393272 LWB393272 MFX393272 MPT393272 MZP393272 NJL393272 NTH393272 ODD393272 OMZ393272 OWV393272 PGR393272 PQN393272 QAJ393272 QKF393272 QUB393272 RDX393272 RNT393272 RXP393272 SHL393272 SRH393272 TBD393272 TKZ393272 TUV393272 UER393272 UON393272 UYJ393272 VIF393272 VSB393272 WBX393272 WLT393272 WVP393272 H458808 JD458808 SZ458808 ACV458808 AMR458808 AWN458808 BGJ458808 BQF458808 CAB458808 CJX458808 CTT458808 DDP458808 DNL458808 DXH458808 EHD458808 EQZ458808 FAV458808 FKR458808 FUN458808 GEJ458808 GOF458808 GYB458808 HHX458808 HRT458808 IBP458808 ILL458808 IVH458808 JFD458808 JOZ458808 JYV458808 KIR458808 KSN458808 LCJ458808 LMF458808 LWB458808 MFX458808 MPT458808 MZP458808 NJL458808 NTH458808 ODD458808 OMZ458808 OWV458808 PGR458808 PQN458808 QAJ458808 QKF458808 QUB458808 RDX458808 RNT458808 RXP458808 SHL458808 SRH458808 TBD458808 TKZ458808 TUV458808 UER458808 UON458808 UYJ458808 VIF458808 VSB458808 WBX458808 WLT458808 WVP458808 H524344 JD524344 SZ524344 ACV524344 AMR524344 AWN524344 BGJ524344 BQF524344 CAB524344 CJX524344 CTT524344 DDP524344 DNL524344 DXH524344 EHD524344 EQZ524344 FAV524344 FKR524344 FUN524344 GEJ524344 GOF524344 GYB524344 HHX524344 HRT524344 IBP524344 ILL524344 IVH524344 JFD524344 JOZ524344 JYV524344 KIR524344 KSN524344 LCJ524344 LMF524344 LWB524344 MFX524344 MPT524344 MZP524344 NJL524344 NTH524344 ODD524344 OMZ524344 OWV524344 PGR524344 PQN524344 QAJ524344 QKF524344 QUB524344 RDX524344 RNT524344 RXP524344 SHL524344 SRH524344 TBD524344 TKZ524344 TUV524344 UER524344 UON524344 UYJ524344 VIF524344 VSB524344 WBX524344 WLT524344 WVP524344 H589880 JD589880 SZ589880 ACV589880 AMR589880 AWN589880 BGJ589880 BQF589880 CAB589880 CJX589880 CTT589880 DDP589880 DNL589880 DXH589880 EHD589880 EQZ589880 FAV589880 FKR589880 FUN589880 GEJ589880 GOF589880 GYB589880 HHX589880 HRT589880 IBP589880 ILL589880 IVH589880 JFD589880 JOZ589880 JYV589880 KIR589880 KSN589880 LCJ589880 LMF589880 LWB589880 MFX589880 MPT589880 MZP589880 NJL589880 NTH589880 ODD589880 OMZ589880 OWV589880 PGR589880 PQN589880 QAJ589880 QKF589880 QUB589880 RDX589880 RNT589880 RXP589880 SHL589880 SRH589880 TBD589880 TKZ589880 TUV589880 UER589880 UON589880 UYJ589880 VIF589880 VSB589880 WBX589880 WLT589880 WVP589880 H655416 JD655416 SZ655416 ACV655416 AMR655416 AWN655416 BGJ655416 BQF655416 CAB655416 CJX655416 CTT655416 DDP655416 DNL655416 DXH655416 EHD655416 EQZ655416 FAV655416 FKR655416 FUN655416 GEJ655416 GOF655416 GYB655416 HHX655416 HRT655416 IBP655416 ILL655416 IVH655416 JFD655416 JOZ655416 JYV655416 KIR655416 KSN655416 LCJ655416 LMF655416 LWB655416 MFX655416 MPT655416 MZP655416 NJL655416 NTH655416 ODD655416 OMZ655416 OWV655416 PGR655416 PQN655416 QAJ655416 QKF655416 QUB655416 RDX655416 RNT655416 RXP655416 SHL655416 SRH655416 TBD655416 TKZ655416 TUV655416 UER655416 UON655416 UYJ655416 VIF655416 VSB655416 WBX655416 WLT655416 WVP655416 H720952 JD720952 SZ720952 ACV720952 AMR720952 AWN720952 BGJ720952 BQF720952 CAB720952 CJX720952 CTT720952 DDP720952 DNL720952 DXH720952 EHD720952 EQZ720952 FAV720952 FKR720952 FUN720952 GEJ720952 GOF720952 GYB720952 HHX720952 HRT720952 IBP720952 ILL720952 IVH720952 JFD720952 JOZ720952 JYV720952 KIR720952 KSN720952 LCJ720952 LMF720952 LWB720952 MFX720952 MPT720952 MZP720952 NJL720952 NTH720952 ODD720952 OMZ720952 OWV720952 PGR720952 PQN720952 QAJ720952 QKF720952 QUB720952 RDX720952 RNT720952 RXP720952 SHL720952 SRH720952 TBD720952 TKZ720952 TUV720952 UER720952 UON720952 UYJ720952 VIF720952 VSB720952 WBX720952 WLT720952 WVP720952 H786488 JD786488 SZ786488 ACV786488 AMR786488 AWN786488 BGJ786488 BQF786488 CAB786488 CJX786488 CTT786488 DDP786488 DNL786488 DXH786488 EHD786488 EQZ786488 FAV786488 FKR786488 FUN786488 GEJ786488 GOF786488 GYB786488 HHX786488 HRT786488 IBP786488 ILL786488 IVH786488 JFD786488 JOZ786488 JYV786488 KIR786488 KSN786488 LCJ786488 LMF786488 LWB786488 MFX786488 MPT786488 MZP786488 NJL786488 NTH786488 ODD786488 OMZ786488 OWV786488 PGR786488 PQN786488 QAJ786488 QKF786488 QUB786488 RDX786488 RNT786488 RXP786488 SHL786488 SRH786488 TBD786488 TKZ786488 TUV786488 UER786488 UON786488 UYJ786488 VIF786488 VSB786488 WBX786488 WLT786488 WVP786488 H852024 JD852024 SZ852024 ACV852024 AMR852024 AWN852024 BGJ852024 BQF852024 CAB852024 CJX852024 CTT852024 DDP852024 DNL852024 DXH852024 EHD852024 EQZ852024 FAV852024 FKR852024 FUN852024 GEJ852024 GOF852024 GYB852024 HHX852024 HRT852024 IBP852024 ILL852024 IVH852024 JFD852024 JOZ852024 JYV852024 KIR852024 KSN852024 LCJ852024 LMF852024 LWB852024 MFX852024 MPT852024 MZP852024 NJL852024 NTH852024 ODD852024 OMZ852024 OWV852024 PGR852024 PQN852024 QAJ852024 QKF852024 QUB852024 RDX852024 RNT852024 RXP852024 SHL852024 SRH852024 TBD852024 TKZ852024 TUV852024 UER852024 UON852024 UYJ852024 VIF852024 VSB852024 WBX852024 WLT852024 WVP852024 H917560 JD917560 SZ917560 ACV917560 AMR917560 AWN917560 BGJ917560 BQF917560 CAB917560 CJX917560 CTT917560 DDP917560 DNL917560 DXH917560 EHD917560 EQZ917560 FAV917560 FKR917560 FUN917560 GEJ917560 GOF917560 GYB917560 HHX917560 HRT917560 IBP917560 ILL917560 IVH917560 JFD917560 JOZ917560 JYV917560 KIR917560 KSN917560 LCJ917560 LMF917560 LWB917560 MFX917560 MPT917560 MZP917560 NJL917560 NTH917560 ODD917560 OMZ917560 OWV917560 PGR917560 PQN917560 QAJ917560 QKF917560 QUB917560 RDX917560 RNT917560 RXP917560 SHL917560 SRH917560 TBD917560 TKZ917560 TUV917560 UER917560 UON917560 UYJ917560 VIF917560 VSB917560 WBX917560 WLT917560 WVP917560 H983096 JD983096 SZ983096 ACV983096 AMR983096 AWN983096 BGJ983096 BQF983096 CAB983096 CJX983096 CTT983096 DDP983096 DNL983096 DXH983096 EHD983096 EQZ983096 FAV983096 FKR983096 FUN983096 GEJ983096 GOF983096 GYB983096 HHX983096 HRT983096 IBP983096 ILL983096 IVH983096 JFD983096 JOZ983096 JYV983096 KIR983096 KSN983096 LCJ983096 LMF983096 LWB983096 MFX983096 MPT983096 MZP983096 NJL983096 NTH983096 ODD983096 OMZ983096 OWV983096 PGR983096 PQN983096 QAJ983096 QKF983096 QUB983096 RDX983096 RNT983096 RXP983096 SHL983096 SRH983096 TBD983096 TKZ983096 TUV983096 UER983096 UON983096 UYJ983096 VIF983096 VSB983096 WBX983096 WLT983096 WVP983096 H44 JD44 SZ44 ACV44 AMR44 AWN44 BGJ44 BQF44 CAB44 CJX44 CTT44 DDP44 DNL44 DXH44 EHD44 EQZ44 FAV44 FKR44 FUN44 GEJ44 GOF44 GYB44 HHX44 HRT44 IBP44 ILL44 IVH44 JFD44 JOZ44 JYV44 KIR44 KSN44 LCJ44 LMF44 LWB44 MFX44 MPT44 MZP44 NJL44 NTH44 ODD44 OMZ44 OWV44 PGR44 PQN44 QAJ44 QKF44 QUB44 RDX44 RNT44 RXP44 SHL44 SRH44 TBD44 TKZ44 TUV44 UER44 UON44 UYJ44 VIF44 VSB44 WBX44 WLT44 WVP44 H65580 JD65580 SZ65580 ACV65580 AMR65580 AWN65580 BGJ65580 BQF65580 CAB65580 CJX65580 CTT65580 DDP65580 DNL65580 DXH65580 EHD65580 EQZ65580 FAV65580 FKR65580 FUN65580 GEJ65580 GOF65580 GYB65580 HHX65580 HRT65580 IBP65580 ILL65580 IVH65580 JFD65580 JOZ65580 JYV65580 KIR65580 KSN65580 LCJ65580 LMF65580 LWB65580 MFX65580 MPT65580 MZP65580 NJL65580 NTH65580 ODD65580 OMZ65580 OWV65580 PGR65580 PQN65580 QAJ65580 QKF65580 QUB65580 RDX65580 RNT65580 RXP65580 SHL65580 SRH65580 TBD65580 TKZ65580 TUV65580 UER65580 UON65580 UYJ65580 VIF65580 VSB65580 WBX65580 WLT65580 WVP65580 H131116 JD131116 SZ131116 ACV131116 AMR131116 AWN131116 BGJ131116 BQF131116 CAB131116 CJX131116 CTT131116 DDP131116 DNL131116 DXH131116 EHD131116 EQZ131116 FAV131116 FKR131116 FUN131116 GEJ131116 GOF131116 GYB131116 HHX131116 HRT131116 IBP131116 ILL131116 IVH131116 JFD131116 JOZ131116 JYV131116 KIR131116 KSN131116 LCJ131116 LMF131116 LWB131116 MFX131116 MPT131116 MZP131116 NJL131116 NTH131116 ODD131116 OMZ131116 OWV131116 PGR131116 PQN131116 QAJ131116 QKF131116 QUB131116 RDX131116 RNT131116 RXP131116 SHL131116 SRH131116 TBD131116 TKZ131116 TUV131116 UER131116 UON131116 UYJ131116 VIF131116 VSB131116 WBX131116 WLT131116 WVP131116 H196652 JD196652 SZ196652 ACV196652 AMR196652 AWN196652 BGJ196652 BQF196652 CAB196652 CJX196652 CTT196652 DDP196652 DNL196652 DXH196652 EHD196652 EQZ196652 FAV196652 FKR196652 FUN196652 GEJ196652 GOF196652 GYB196652 HHX196652 HRT196652 IBP196652 ILL196652 IVH196652 JFD196652 JOZ196652 JYV196652 KIR196652 KSN196652 LCJ196652 LMF196652 LWB196652 MFX196652 MPT196652 MZP196652 NJL196652 NTH196652 ODD196652 OMZ196652 OWV196652 PGR196652 PQN196652 QAJ196652 QKF196652 QUB196652 RDX196652 RNT196652 RXP196652 SHL196652 SRH196652 TBD196652 TKZ196652 TUV196652 UER196652 UON196652 UYJ196652 VIF196652 VSB196652 WBX196652 WLT196652 WVP196652 H262188 JD262188 SZ262188 ACV262188 AMR262188 AWN262188 BGJ262188 BQF262188 CAB262188 CJX262188 CTT262188 DDP262188 DNL262188 DXH262188 EHD262188 EQZ262188 FAV262188 FKR262188 FUN262188 GEJ262188 GOF262188 GYB262188 HHX262188 HRT262188 IBP262188 ILL262188 IVH262188 JFD262188 JOZ262188 JYV262188 KIR262188 KSN262188 LCJ262188 LMF262188 LWB262188 MFX262188 MPT262188 MZP262188 NJL262188 NTH262188 ODD262188 OMZ262188 OWV262188 PGR262188 PQN262188 QAJ262188 QKF262188 QUB262188 RDX262188 RNT262188 RXP262188 SHL262188 SRH262188 TBD262188 TKZ262188 TUV262188 UER262188 UON262188 UYJ262188 VIF262188 VSB262188 WBX262188 WLT262188 WVP262188 H327724 JD327724 SZ327724 ACV327724 AMR327724 AWN327724 BGJ327724 BQF327724 CAB327724 CJX327724 CTT327724 DDP327724 DNL327724 DXH327724 EHD327724 EQZ327724 FAV327724 FKR327724 FUN327724 GEJ327724 GOF327724 GYB327724 HHX327724 HRT327724 IBP327724 ILL327724 IVH327724 JFD327724 JOZ327724 JYV327724 KIR327724 KSN327724 LCJ327724 LMF327724 LWB327724 MFX327724 MPT327724 MZP327724 NJL327724 NTH327724 ODD327724 OMZ327724 OWV327724 PGR327724 PQN327724 QAJ327724 QKF327724 QUB327724 RDX327724 RNT327724 RXP327724 SHL327724 SRH327724 TBD327724 TKZ327724 TUV327724 UER327724 UON327724 UYJ327724 VIF327724 VSB327724 WBX327724 WLT327724 WVP327724 H393260 JD393260 SZ393260 ACV393260 AMR393260 AWN393260 BGJ393260 BQF393260 CAB393260 CJX393260 CTT393260 DDP393260 DNL393260 DXH393260 EHD393260 EQZ393260 FAV393260 FKR393260 FUN393260 GEJ393260 GOF393260 GYB393260 HHX393260 HRT393260 IBP393260 ILL393260 IVH393260 JFD393260 JOZ393260 JYV393260 KIR393260 KSN393260 LCJ393260 LMF393260 LWB393260 MFX393260 MPT393260 MZP393260 NJL393260 NTH393260 ODD393260 OMZ393260 OWV393260 PGR393260 PQN393260 QAJ393260 QKF393260 QUB393260 RDX393260 RNT393260 RXP393260 SHL393260 SRH393260 TBD393260 TKZ393260 TUV393260 UER393260 UON393260 UYJ393260 VIF393260 VSB393260 WBX393260 WLT393260 WVP393260 H458796 JD458796 SZ458796 ACV458796 AMR458796 AWN458796 BGJ458796 BQF458796 CAB458796 CJX458796 CTT458796 DDP458796 DNL458796 DXH458796 EHD458796 EQZ458796 FAV458796 FKR458796 FUN458796 GEJ458796 GOF458796 GYB458796 HHX458796 HRT458796 IBP458796 ILL458796 IVH458796 JFD458796 JOZ458796 JYV458796 KIR458796 KSN458796 LCJ458796 LMF458796 LWB458796 MFX458796 MPT458796 MZP458796 NJL458796 NTH458796 ODD458796 OMZ458796 OWV458796 PGR458796 PQN458796 QAJ458796 QKF458796 QUB458796 RDX458796 RNT458796 RXP458796 SHL458796 SRH458796 TBD458796 TKZ458796 TUV458796 UER458796 UON458796 UYJ458796 VIF458796 VSB458796 WBX458796 WLT458796 WVP458796 H524332 JD524332 SZ524332 ACV524332 AMR524332 AWN524332 BGJ524332 BQF524332 CAB524332 CJX524332 CTT524332 DDP524332 DNL524332 DXH524332 EHD524332 EQZ524332 FAV524332 FKR524332 FUN524332 GEJ524332 GOF524332 GYB524332 HHX524332 HRT524332 IBP524332 ILL524332 IVH524332 JFD524332 JOZ524332 JYV524332 KIR524332 KSN524332 LCJ524332 LMF524332 LWB524332 MFX524332 MPT524332 MZP524332 NJL524332 NTH524332 ODD524332 OMZ524332 OWV524332 PGR524332 PQN524332 QAJ524332 QKF524332 QUB524332 RDX524332 RNT524332 RXP524332 SHL524332 SRH524332 TBD524332 TKZ524332 TUV524332 UER524332 UON524332 UYJ524332 VIF524332 VSB524332 WBX524332 WLT524332 WVP524332 H589868 JD589868 SZ589868 ACV589868 AMR589868 AWN589868 BGJ589868 BQF589868 CAB589868 CJX589868 CTT589868 DDP589868 DNL589868 DXH589868 EHD589868 EQZ589868 FAV589868 FKR589868 FUN589868 GEJ589868 GOF589868 GYB589868 HHX589868 HRT589868 IBP589868 ILL589868 IVH589868 JFD589868 JOZ589868 JYV589868 KIR589868 KSN589868 LCJ589868 LMF589868 LWB589868 MFX589868 MPT589868 MZP589868 NJL589868 NTH589868 ODD589868 OMZ589868 OWV589868 PGR589868 PQN589868 QAJ589868 QKF589868 QUB589868 RDX589868 RNT589868 RXP589868 SHL589868 SRH589868 TBD589868 TKZ589868 TUV589868 UER589868 UON589868 UYJ589868 VIF589868 VSB589868 WBX589868 WLT589868 WVP589868 H655404 JD655404 SZ655404 ACV655404 AMR655404 AWN655404 BGJ655404 BQF655404 CAB655404 CJX655404 CTT655404 DDP655404 DNL655404 DXH655404 EHD655404 EQZ655404 FAV655404 FKR655404 FUN655404 GEJ655404 GOF655404 GYB655404 HHX655404 HRT655404 IBP655404 ILL655404 IVH655404 JFD655404 JOZ655404 JYV655404 KIR655404 KSN655404 LCJ655404 LMF655404 LWB655404 MFX655404 MPT655404 MZP655404 NJL655404 NTH655404 ODD655404 OMZ655404 OWV655404 PGR655404 PQN655404 QAJ655404 QKF655404 QUB655404 RDX655404 RNT655404 RXP655404 SHL655404 SRH655404 TBD655404 TKZ655404 TUV655404 UER655404 UON655404 UYJ655404 VIF655404 VSB655404 WBX655404 WLT655404 WVP655404 H720940 JD720940 SZ720940 ACV720940 AMR720940 AWN720940 BGJ720940 BQF720940 CAB720940 CJX720940 CTT720940 DDP720940 DNL720940 DXH720940 EHD720940 EQZ720940 FAV720940 FKR720940 FUN720940 GEJ720940 GOF720940 GYB720940 HHX720940 HRT720940 IBP720940 ILL720940 IVH720940 JFD720940 JOZ720940 JYV720940 KIR720940 KSN720940 LCJ720940 LMF720940 LWB720940 MFX720940 MPT720940 MZP720940 NJL720940 NTH720940 ODD720940 OMZ720940 OWV720940 PGR720940 PQN720940 QAJ720940 QKF720940 QUB720940 RDX720940 RNT720940 RXP720940 SHL720940 SRH720940 TBD720940 TKZ720940 TUV720940 UER720940 UON720940 UYJ720940 VIF720940 VSB720940 WBX720940 WLT720940 WVP720940 H786476 JD786476 SZ786476 ACV786476 AMR786476 AWN786476 BGJ786476 BQF786476 CAB786476 CJX786476 CTT786476 DDP786476 DNL786476 DXH786476 EHD786476 EQZ786476 FAV786476 FKR786476 FUN786476 GEJ786476 GOF786476 GYB786476 HHX786476 HRT786476 IBP786476 ILL786476 IVH786476 JFD786476 JOZ786476 JYV786476 KIR786476 KSN786476 LCJ786476 LMF786476 LWB786476 MFX786476 MPT786476 MZP786476 NJL786476 NTH786476 ODD786476 OMZ786476 OWV786476 PGR786476 PQN786476 QAJ786476 QKF786476 QUB786476 RDX786476 RNT786476 RXP786476 SHL786476 SRH786476 TBD786476 TKZ786476 TUV786476 UER786476 UON786476 UYJ786476 VIF786476 VSB786476 WBX786476 WLT786476 WVP786476 H852012 JD852012 SZ852012 ACV852012 AMR852012 AWN852012 BGJ852012 BQF852012 CAB852012 CJX852012 CTT852012 DDP852012 DNL852012 DXH852012 EHD852012 EQZ852012 FAV852012 FKR852012 FUN852012 GEJ852012 GOF852012 GYB852012 HHX852012 HRT852012 IBP852012 ILL852012 IVH852012 JFD852012 JOZ852012 JYV852012 KIR852012 KSN852012 LCJ852012 LMF852012 LWB852012 MFX852012 MPT852012 MZP852012 NJL852012 NTH852012 ODD852012 OMZ852012 OWV852012 PGR852012 PQN852012 QAJ852012 QKF852012 QUB852012 RDX852012 RNT852012 RXP852012 SHL852012 SRH852012 TBD852012 TKZ852012 TUV852012 UER852012 UON852012 UYJ852012 VIF852012 VSB852012 WBX852012 WLT852012 WVP852012 H917548 JD917548 SZ917548 ACV917548 AMR917548 AWN917548 BGJ917548 BQF917548 CAB917548 CJX917548 CTT917548 DDP917548 DNL917548 DXH917548 EHD917548 EQZ917548 FAV917548 FKR917548 FUN917548 GEJ917548 GOF917548 GYB917548 HHX917548 HRT917548 IBP917548 ILL917548 IVH917548 JFD917548 JOZ917548 JYV917548 KIR917548 KSN917548 LCJ917548 LMF917548 LWB917548 MFX917548 MPT917548 MZP917548 NJL917548 NTH917548 ODD917548 OMZ917548 OWV917548 PGR917548 PQN917548 QAJ917548 QKF917548 QUB917548 RDX917548 RNT917548 RXP917548 SHL917548 SRH917548 TBD917548 TKZ917548 TUV917548 UER917548 UON917548 UYJ917548 VIF917548 VSB917548 WBX917548 WLT917548 WVP917548 H983084 JD983084 SZ983084 ACV983084 AMR983084 AWN983084 BGJ983084 BQF983084 CAB983084 CJX983084 CTT983084 DDP983084 DNL983084 DXH983084 EHD983084 EQZ983084 FAV983084 FKR983084 FUN983084 GEJ983084 GOF983084 GYB983084 HHX983084 HRT983084 IBP983084 ILL983084 IVH983084 JFD983084 JOZ983084 JYV983084 KIR983084 KSN983084 LCJ983084 LMF983084 LWB983084 MFX983084 MPT983084 MZP983084 NJL983084 NTH983084 ODD983084 OMZ983084 OWV983084 PGR983084 PQN983084 QAJ983084 QKF983084 QUB983084 RDX983084 RNT983084 RXP983084 SHL983084 SRH983084 TBD983084 TKZ983084 TUV983084 UER983084 UON983084 UYJ983084 VIF983084 VSB983084 WBX983084 WLT983084 WVP983084 H36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H52 JD52 SZ52 ACV52 AMR52 AWN52 BGJ52 BQF52 CAB52 CJX52 CTT52 DDP52 DNL52 DXH52 EHD52 EQZ52 FAV52 FKR52 FUN52 GEJ52 GOF52 GYB52 HHX52 HRT52 IBP52 ILL52 IVH52 JFD52 JOZ52 JYV52 KIR52 KSN52 LCJ52 LMF52 LWB52 MFX52 MPT52 MZP52 NJL52 NTH52 ODD52 OMZ52 OWV52 PGR52 PQN52 QAJ52 QKF52 QUB52 RDX52 RNT52 RXP52 SHL52 SRH52 TBD52 TKZ52 TUV52 UER52 UON52 UYJ52 VIF52 VSB52 WBX52 WLT52 WVP52 H65588 JD65588 SZ65588 ACV65588 AMR65588 AWN65588 BGJ65588 BQF65588 CAB65588 CJX65588 CTT65588 DDP65588 DNL65588 DXH65588 EHD65588 EQZ65588 FAV65588 FKR65588 FUN65588 GEJ65588 GOF65588 GYB65588 HHX65588 HRT65588 IBP65588 ILL65588 IVH65588 JFD65588 JOZ65588 JYV65588 KIR65588 KSN65588 LCJ65588 LMF65588 LWB65588 MFX65588 MPT65588 MZP65588 NJL65588 NTH65588 ODD65588 OMZ65588 OWV65588 PGR65588 PQN65588 QAJ65588 QKF65588 QUB65588 RDX65588 RNT65588 RXP65588 SHL65588 SRH65588 TBD65588 TKZ65588 TUV65588 UER65588 UON65588 UYJ65588 VIF65588 VSB65588 WBX65588 WLT65588 WVP65588 H131124 JD131124 SZ131124 ACV131124 AMR131124 AWN131124 BGJ131124 BQF131124 CAB131124 CJX131124 CTT131124 DDP131124 DNL131124 DXH131124 EHD131124 EQZ131124 FAV131124 FKR131124 FUN131124 GEJ131124 GOF131124 GYB131124 HHX131124 HRT131124 IBP131124 ILL131124 IVH131124 JFD131124 JOZ131124 JYV131124 KIR131124 KSN131124 LCJ131124 LMF131124 LWB131124 MFX131124 MPT131124 MZP131124 NJL131124 NTH131124 ODD131124 OMZ131124 OWV131124 PGR131124 PQN131124 QAJ131124 QKF131124 QUB131124 RDX131124 RNT131124 RXP131124 SHL131124 SRH131124 TBD131124 TKZ131124 TUV131124 UER131124 UON131124 UYJ131124 VIF131124 VSB131124 WBX131124 WLT131124 WVP131124 H196660 JD196660 SZ196660 ACV196660 AMR196660 AWN196660 BGJ196660 BQF196660 CAB196660 CJX196660 CTT196660 DDP196660 DNL196660 DXH196660 EHD196660 EQZ196660 FAV196660 FKR196660 FUN196660 GEJ196660 GOF196660 GYB196660 HHX196660 HRT196660 IBP196660 ILL196660 IVH196660 JFD196660 JOZ196660 JYV196660 KIR196660 KSN196660 LCJ196660 LMF196660 LWB196660 MFX196660 MPT196660 MZP196660 NJL196660 NTH196660 ODD196660 OMZ196660 OWV196660 PGR196660 PQN196660 QAJ196660 QKF196660 QUB196660 RDX196660 RNT196660 RXP196660 SHL196660 SRH196660 TBD196660 TKZ196660 TUV196660 UER196660 UON196660 UYJ196660 VIF196660 VSB196660 WBX196660 WLT196660 WVP196660 H262196 JD262196 SZ262196 ACV262196 AMR262196 AWN262196 BGJ262196 BQF262196 CAB262196 CJX262196 CTT262196 DDP262196 DNL262196 DXH262196 EHD262196 EQZ262196 FAV262196 FKR262196 FUN262196 GEJ262196 GOF262196 GYB262196 HHX262196 HRT262196 IBP262196 ILL262196 IVH262196 JFD262196 JOZ262196 JYV262196 KIR262196 KSN262196 LCJ262196 LMF262196 LWB262196 MFX262196 MPT262196 MZP262196 NJL262196 NTH262196 ODD262196 OMZ262196 OWV262196 PGR262196 PQN262196 QAJ262196 QKF262196 QUB262196 RDX262196 RNT262196 RXP262196 SHL262196 SRH262196 TBD262196 TKZ262196 TUV262196 UER262196 UON262196 UYJ262196 VIF262196 VSB262196 WBX262196 WLT262196 WVP262196 H327732 JD327732 SZ327732 ACV327732 AMR327732 AWN327732 BGJ327732 BQF327732 CAB327732 CJX327732 CTT327732 DDP327732 DNL327732 DXH327732 EHD327732 EQZ327732 FAV327732 FKR327732 FUN327732 GEJ327732 GOF327732 GYB327732 HHX327732 HRT327732 IBP327732 ILL327732 IVH327732 JFD327732 JOZ327732 JYV327732 KIR327732 KSN327732 LCJ327732 LMF327732 LWB327732 MFX327732 MPT327732 MZP327732 NJL327732 NTH327732 ODD327732 OMZ327732 OWV327732 PGR327732 PQN327732 QAJ327732 QKF327732 QUB327732 RDX327732 RNT327732 RXP327732 SHL327732 SRH327732 TBD327732 TKZ327732 TUV327732 UER327732 UON327732 UYJ327732 VIF327732 VSB327732 WBX327732 WLT327732 WVP327732 H393268 JD393268 SZ393268 ACV393268 AMR393268 AWN393268 BGJ393268 BQF393268 CAB393268 CJX393268 CTT393268 DDP393268 DNL393268 DXH393268 EHD393268 EQZ393268 FAV393268 FKR393268 FUN393268 GEJ393268 GOF393268 GYB393268 HHX393268 HRT393268 IBP393268 ILL393268 IVH393268 JFD393268 JOZ393268 JYV393268 KIR393268 KSN393268 LCJ393268 LMF393268 LWB393268 MFX393268 MPT393268 MZP393268 NJL393268 NTH393268 ODD393268 OMZ393268 OWV393268 PGR393268 PQN393268 QAJ393268 QKF393268 QUB393268 RDX393268 RNT393268 RXP393268 SHL393268 SRH393268 TBD393268 TKZ393268 TUV393268 UER393268 UON393268 UYJ393268 VIF393268 VSB393268 WBX393268 WLT393268 WVP393268 H458804 JD458804 SZ458804 ACV458804 AMR458804 AWN458804 BGJ458804 BQF458804 CAB458804 CJX458804 CTT458804 DDP458804 DNL458804 DXH458804 EHD458804 EQZ458804 FAV458804 FKR458804 FUN458804 GEJ458804 GOF458804 GYB458804 HHX458804 HRT458804 IBP458804 ILL458804 IVH458804 JFD458804 JOZ458804 JYV458804 KIR458804 KSN458804 LCJ458804 LMF458804 LWB458804 MFX458804 MPT458804 MZP458804 NJL458804 NTH458804 ODD458804 OMZ458804 OWV458804 PGR458804 PQN458804 QAJ458804 QKF458804 QUB458804 RDX458804 RNT458804 RXP458804 SHL458804 SRH458804 TBD458804 TKZ458804 TUV458804 UER458804 UON458804 UYJ458804 VIF458804 VSB458804 WBX458804 WLT458804 WVP458804 H524340 JD524340 SZ524340 ACV524340 AMR524340 AWN524340 BGJ524340 BQF524340 CAB524340 CJX524340 CTT524340 DDP524340 DNL524340 DXH524340 EHD524340 EQZ524340 FAV524340 FKR524340 FUN524340 GEJ524340 GOF524340 GYB524340 HHX524340 HRT524340 IBP524340 ILL524340 IVH524340 JFD524340 JOZ524340 JYV524340 KIR524340 KSN524340 LCJ524340 LMF524340 LWB524340 MFX524340 MPT524340 MZP524340 NJL524340 NTH524340 ODD524340 OMZ524340 OWV524340 PGR524340 PQN524340 QAJ524340 QKF524340 QUB524340 RDX524340 RNT524340 RXP524340 SHL524340 SRH524340 TBD524340 TKZ524340 TUV524340 UER524340 UON524340 UYJ524340 VIF524340 VSB524340 WBX524340 WLT524340 WVP524340 H589876 JD589876 SZ589876 ACV589876 AMR589876 AWN589876 BGJ589876 BQF589876 CAB589876 CJX589876 CTT589876 DDP589876 DNL589876 DXH589876 EHD589876 EQZ589876 FAV589876 FKR589876 FUN589876 GEJ589876 GOF589876 GYB589876 HHX589876 HRT589876 IBP589876 ILL589876 IVH589876 JFD589876 JOZ589876 JYV589876 KIR589876 KSN589876 LCJ589876 LMF589876 LWB589876 MFX589876 MPT589876 MZP589876 NJL589876 NTH589876 ODD589876 OMZ589876 OWV589876 PGR589876 PQN589876 QAJ589876 QKF589876 QUB589876 RDX589876 RNT589876 RXP589876 SHL589876 SRH589876 TBD589876 TKZ589876 TUV589876 UER589876 UON589876 UYJ589876 VIF589876 VSB589876 WBX589876 WLT589876 WVP589876 H655412 JD655412 SZ655412 ACV655412 AMR655412 AWN655412 BGJ655412 BQF655412 CAB655412 CJX655412 CTT655412 DDP655412 DNL655412 DXH655412 EHD655412 EQZ655412 FAV655412 FKR655412 FUN655412 GEJ655412 GOF655412 GYB655412 HHX655412 HRT655412 IBP655412 ILL655412 IVH655412 JFD655412 JOZ655412 JYV655412 KIR655412 KSN655412 LCJ655412 LMF655412 LWB655412 MFX655412 MPT655412 MZP655412 NJL655412 NTH655412 ODD655412 OMZ655412 OWV655412 PGR655412 PQN655412 QAJ655412 QKF655412 QUB655412 RDX655412 RNT655412 RXP655412 SHL655412 SRH655412 TBD655412 TKZ655412 TUV655412 UER655412 UON655412 UYJ655412 VIF655412 VSB655412 WBX655412 WLT655412 WVP655412 H720948 JD720948 SZ720948 ACV720948 AMR720948 AWN720948 BGJ720948 BQF720948 CAB720948 CJX720948 CTT720948 DDP720948 DNL720948 DXH720948 EHD720948 EQZ720948 FAV720948 FKR720948 FUN720948 GEJ720948 GOF720948 GYB720948 HHX720948 HRT720948 IBP720948 ILL720948 IVH720948 JFD720948 JOZ720948 JYV720948 KIR720948 KSN720948 LCJ720948 LMF720948 LWB720948 MFX720948 MPT720948 MZP720948 NJL720948 NTH720948 ODD720948 OMZ720948 OWV720948 PGR720948 PQN720948 QAJ720948 QKF720948 QUB720948 RDX720948 RNT720948 RXP720948 SHL720948 SRH720948 TBD720948 TKZ720948 TUV720948 UER720948 UON720948 UYJ720948 VIF720948 VSB720948 WBX720948 WLT720948 WVP720948 H786484 JD786484 SZ786484 ACV786484 AMR786484 AWN786484 BGJ786484 BQF786484 CAB786484 CJX786484 CTT786484 DDP786484 DNL786484 DXH786484 EHD786484 EQZ786484 FAV786484 FKR786484 FUN786484 GEJ786484 GOF786484 GYB786484 HHX786484 HRT786484 IBP786484 ILL786484 IVH786484 JFD786484 JOZ786484 JYV786484 KIR786484 KSN786484 LCJ786484 LMF786484 LWB786484 MFX786484 MPT786484 MZP786484 NJL786484 NTH786484 ODD786484 OMZ786484 OWV786484 PGR786484 PQN786484 QAJ786484 QKF786484 QUB786484 RDX786484 RNT786484 RXP786484 SHL786484 SRH786484 TBD786484 TKZ786484 TUV786484 UER786484 UON786484 UYJ786484 VIF786484 VSB786484 WBX786484 WLT786484 WVP786484 H852020 JD852020 SZ852020 ACV852020 AMR852020 AWN852020 BGJ852020 BQF852020 CAB852020 CJX852020 CTT852020 DDP852020 DNL852020 DXH852020 EHD852020 EQZ852020 FAV852020 FKR852020 FUN852020 GEJ852020 GOF852020 GYB852020 HHX852020 HRT852020 IBP852020 ILL852020 IVH852020 JFD852020 JOZ852020 JYV852020 KIR852020 KSN852020 LCJ852020 LMF852020 LWB852020 MFX852020 MPT852020 MZP852020 NJL852020 NTH852020 ODD852020 OMZ852020 OWV852020 PGR852020 PQN852020 QAJ852020 QKF852020 QUB852020 RDX852020 RNT852020 RXP852020 SHL852020 SRH852020 TBD852020 TKZ852020 TUV852020 UER852020 UON852020 UYJ852020 VIF852020 VSB852020 WBX852020 WLT852020 WVP852020 H917556 JD917556 SZ917556 ACV917556 AMR917556 AWN917556 BGJ917556 BQF917556 CAB917556 CJX917556 CTT917556 DDP917556 DNL917556 DXH917556 EHD917556 EQZ917556 FAV917556 FKR917556 FUN917556 GEJ917556 GOF917556 GYB917556 HHX917556 HRT917556 IBP917556 ILL917556 IVH917556 JFD917556 JOZ917556 JYV917556 KIR917556 KSN917556 LCJ917556 LMF917556 LWB917556 MFX917556 MPT917556 MZP917556 NJL917556 NTH917556 ODD917556 OMZ917556 OWV917556 PGR917556 PQN917556 QAJ917556 QKF917556 QUB917556 RDX917556 RNT917556 RXP917556 SHL917556 SRH917556 TBD917556 TKZ917556 TUV917556 UER917556 UON917556 UYJ917556 VIF917556 VSB917556 WBX917556 WLT917556 WVP917556 H983092 JD983092 SZ983092 ACV983092 AMR983092 AWN983092 BGJ983092 BQF983092 CAB983092 CJX983092 CTT983092 DDP983092 DNL983092 DXH983092 EHD983092 EQZ983092 FAV983092 FKR983092 FUN983092 GEJ983092 GOF983092 GYB983092 HHX983092 HRT983092 IBP983092 ILL983092 IVH983092 JFD983092 JOZ983092 JYV983092 KIR983092 KSN983092 LCJ983092 LMF983092 LWB983092 MFX983092 MPT983092 MZP983092 NJL983092 NTH983092 ODD983092 OMZ983092 OWV983092 PGR983092 PQN983092 QAJ983092 QKF983092 QUB983092 RDX983092 RNT983092 RXP983092 SHL983092 SRH983092 TBD983092 TKZ983092 TUV983092 UER983092 UON983092 UYJ983092 VIF983092 VSB983092 WBX983092 WLT983092 WVP983092 H60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H65596 JD65596 SZ65596 ACV65596 AMR65596 AWN65596 BGJ65596 BQF65596 CAB65596 CJX65596 CTT65596 DDP65596 DNL65596 DXH65596 EHD65596 EQZ65596 FAV65596 FKR65596 FUN65596 GEJ65596 GOF65596 GYB65596 HHX65596 HRT65596 IBP65596 ILL65596 IVH65596 JFD65596 JOZ65596 JYV65596 KIR65596 KSN65596 LCJ65596 LMF65596 LWB65596 MFX65596 MPT65596 MZP65596 NJL65596 NTH65596 ODD65596 OMZ65596 OWV65596 PGR65596 PQN65596 QAJ65596 QKF65596 QUB65596 RDX65596 RNT65596 RXP65596 SHL65596 SRH65596 TBD65596 TKZ65596 TUV65596 UER65596 UON65596 UYJ65596 VIF65596 VSB65596 WBX65596 WLT65596 WVP65596 H131132 JD131132 SZ131132 ACV131132 AMR131132 AWN131132 BGJ131132 BQF131132 CAB131132 CJX131132 CTT131132 DDP131132 DNL131132 DXH131132 EHD131132 EQZ131132 FAV131132 FKR131132 FUN131132 GEJ131132 GOF131132 GYB131132 HHX131132 HRT131132 IBP131132 ILL131132 IVH131132 JFD131132 JOZ131132 JYV131132 KIR131132 KSN131132 LCJ131132 LMF131132 LWB131132 MFX131132 MPT131132 MZP131132 NJL131132 NTH131132 ODD131132 OMZ131132 OWV131132 PGR131132 PQN131132 QAJ131132 QKF131132 QUB131132 RDX131132 RNT131132 RXP131132 SHL131132 SRH131132 TBD131132 TKZ131132 TUV131132 UER131132 UON131132 UYJ131132 VIF131132 VSB131132 WBX131132 WLT131132 WVP131132 H196668 JD196668 SZ196668 ACV196668 AMR196668 AWN196668 BGJ196668 BQF196668 CAB196668 CJX196668 CTT196668 DDP196668 DNL196668 DXH196668 EHD196668 EQZ196668 FAV196668 FKR196668 FUN196668 GEJ196668 GOF196668 GYB196668 HHX196668 HRT196668 IBP196668 ILL196668 IVH196668 JFD196668 JOZ196668 JYV196668 KIR196668 KSN196668 LCJ196668 LMF196668 LWB196668 MFX196668 MPT196668 MZP196668 NJL196668 NTH196668 ODD196668 OMZ196668 OWV196668 PGR196668 PQN196668 QAJ196668 QKF196668 QUB196668 RDX196668 RNT196668 RXP196668 SHL196668 SRH196668 TBD196668 TKZ196668 TUV196668 UER196668 UON196668 UYJ196668 VIF196668 VSB196668 WBX196668 WLT196668 WVP196668 H262204 JD262204 SZ262204 ACV262204 AMR262204 AWN262204 BGJ262204 BQF262204 CAB262204 CJX262204 CTT262204 DDP262204 DNL262204 DXH262204 EHD262204 EQZ262204 FAV262204 FKR262204 FUN262204 GEJ262204 GOF262204 GYB262204 HHX262204 HRT262204 IBP262204 ILL262204 IVH262204 JFD262204 JOZ262204 JYV262204 KIR262204 KSN262204 LCJ262204 LMF262204 LWB262204 MFX262204 MPT262204 MZP262204 NJL262204 NTH262204 ODD262204 OMZ262204 OWV262204 PGR262204 PQN262204 QAJ262204 QKF262204 QUB262204 RDX262204 RNT262204 RXP262204 SHL262204 SRH262204 TBD262204 TKZ262204 TUV262204 UER262204 UON262204 UYJ262204 VIF262204 VSB262204 WBX262204 WLT262204 WVP262204 H327740 JD327740 SZ327740 ACV327740 AMR327740 AWN327740 BGJ327740 BQF327740 CAB327740 CJX327740 CTT327740 DDP327740 DNL327740 DXH327740 EHD327740 EQZ327740 FAV327740 FKR327740 FUN327740 GEJ327740 GOF327740 GYB327740 HHX327740 HRT327740 IBP327740 ILL327740 IVH327740 JFD327740 JOZ327740 JYV327740 KIR327740 KSN327740 LCJ327740 LMF327740 LWB327740 MFX327740 MPT327740 MZP327740 NJL327740 NTH327740 ODD327740 OMZ327740 OWV327740 PGR327740 PQN327740 QAJ327740 QKF327740 QUB327740 RDX327740 RNT327740 RXP327740 SHL327740 SRH327740 TBD327740 TKZ327740 TUV327740 UER327740 UON327740 UYJ327740 VIF327740 VSB327740 WBX327740 WLT327740 WVP327740 H393276 JD393276 SZ393276 ACV393276 AMR393276 AWN393276 BGJ393276 BQF393276 CAB393276 CJX393276 CTT393276 DDP393276 DNL393276 DXH393276 EHD393276 EQZ393276 FAV393276 FKR393276 FUN393276 GEJ393276 GOF393276 GYB393276 HHX393276 HRT393276 IBP393276 ILL393276 IVH393276 JFD393276 JOZ393276 JYV393276 KIR393276 KSN393276 LCJ393276 LMF393276 LWB393276 MFX393276 MPT393276 MZP393276 NJL393276 NTH393276 ODD393276 OMZ393276 OWV393276 PGR393276 PQN393276 QAJ393276 QKF393276 QUB393276 RDX393276 RNT393276 RXP393276 SHL393276 SRH393276 TBD393276 TKZ393276 TUV393276 UER393276 UON393276 UYJ393276 VIF393276 VSB393276 WBX393276 WLT393276 WVP393276 H458812 JD458812 SZ458812 ACV458812 AMR458812 AWN458812 BGJ458812 BQF458812 CAB458812 CJX458812 CTT458812 DDP458812 DNL458812 DXH458812 EHD458812 EQZ458812 FAV458812 FKR458812 FUN458812 GEJ458812 GOF458812 GYB458812 HHX458812 HRT458812 IBP458812 ILL458812 IVH458812 JFD458812 JOZ458812 JYV458812 KIR458812 KSN458812 LCJ458812 LMF458812 LWB458812 MFX458812 MPT458812 MZP458812 NJL458812 NTH458812 ODD458812 OMZ458812 OWV458812 PGR458812 PQN458812 QAJ458812 QKF458812 QUB458812 RDX458812 RNT458812 RXP458812 SHL458812 SRH458812 TBD458812 TKZ458812 TUV458812 UER458812 UON458812 UYJ458812 VIF458812 VSB458812 WBX458812 WLT458812 WVP458812 H524348 JD524348 SZ524348 ACV524348 AMR524348 AWN524348 BGJ524348 BQF524348 CAB524348 CJX524348 CTT524348 DDP524348 DNL524348 DXH524348 EHD524348 EQZ524348 FAV524348 FKR524348 FUN524348 GEJ524348 GOF524348 GYB524348 HHX524348 HRT524348 IBP524348 ILL524348 IVH524348 JFD524348 JOZ524348 JYV524348 KIR524348 KSN524348 LCJ524348 LMF524348 LWB524348 MFX524348 MPT524348 MZP524348 NJL524348 NTH524348 ODD524348 OMZ524348 OWV524348 PGR524348 PQN524348 QAJ524348 QKF524348 QUB524348 RDX524348 RNT524348 RXP524348 SHL524348 SRH524348 TBD524348 TKZ524348 TUV524348 UER524348 UON524348 UYJ524348 VIF524348 VSB524348 WBX524348 WLT524348 WVP524348 H589884 JD589884 SZ589884 ACV589884 AMR589884 AWN589884 BGJ589884 BQF589884 CAB589884 CJX589884 CTT589884 DDP589884 DNL589884 DXH589884 EHD589884 EQZ589884 FAV589884 FKR589884 FUN589884 GEJ589884 GOF589884 GYB589884 HHX589884 HRT589884 IBP589884 ILL589884 IVH589884 JFD589884 JOZ589884 JYV589884 KIR589884 KSN589884 LCJ589884 LMF589884 LWB589884 MFX589884 MPT589884 MZP589884 NJL589884 NTH589884 ODD589884 OMZ589884 OWV589884 PGR589884 PQN589884 QAJ589884 QKF589884 QUB589884 RDX589884 RNT589884 RXP589884 SHL589884 SRH589884 TBD589884 TKZ589884 TUV589884 UER589884 UON589884 UYJ589884 VIF589884 VSB589884 WBX589884 WLT589884 WVP589884 H655420 JD655420 SZ655420 ACV655420 AMR655420 AWN655420 BGJ655420 BQF655420 CAB655420 CJX655420 CTT655420 DDP655420 DNL655420 DXH655420 EHD655420 EQZ655420 FAV655420 FKR655420 FUN655420 GEJ655420 GOF655420 GYB655420 HHX655420 HRT655420 IBP655420 ILL655420 IVH655420 JFD655420 JOZ655420 JYV655420 KIR655420 KSN655420 LCJ655420 LMF655420 LWB655420 MFX655420 MPT655420 MZP655420 NJL655420 NTH655420 ODD655420 OMZ655420 OWV655420 PGR655420 PQN655420 QAJ655420 QKF655420 QUB655420 RDX655420 RNT655420 RXP655420 SHL655420 SRH655420 TBD655420 TKZ655420 TUV655420 UER655420 UON655420 UYJ655420 VIF655420 VSB655420 WBX655420 WLT655420 WVP655420 H720956 JD720956 SZ720956 ACV720956 AMR720956 AWN720956 BGJ720956 BQF720956 CAB720956 CJX720956 CTT720956 DDP720956 DNL720956 DXH720956 EHD720956 EQZ720956 FAV720956 FKR720956 FUN720956 GEJ720956 GOF720956 GYB720956 HHX720956 HRT720956 IBP720956 ILL720956 IVH720956 JFD720956 JOZ720956 JYV720956 KIR720956 KSN720956 LCJ720956 LMF720956 LWB720956 MFX720956 MPT720956 MZP720956 NJL720956 NTH720956 ODD720956 OMZ720956 OWV720956 PGR720956 PQN720956 QAJ720956 QKF720956 QUB720956 RDX720956 RNT720956 RXP720956 SHL720956 SRH720956 TBD720956 TKZ720956 TUV720956 UER720956 UON720956 UYJ720956 VIF720956 VSB720956 WBX720956 WLT720956 WVP720956 H786492 JD786492 SZ786492 ACV786492 AMR786492 AWN786492 BGJ786492 BQF786492 CAB786492 CJX786492 CTT786492 DDP786492 DNL786492 DXH786492 EHD786492 EQZ786492 FAV786492 FKR786492 FUN786492 GEJ786492 GOF786492 GYB786492 HHX786492 HRT786492 IBP786492 ILL786492 IVH786492 JFD786492 JOZ786492 JYV786492 KIR786492 KSN786492 LCJ786492 LMF786492 LWB786492 MFX786492 MPT786492 MZP786492 NJL786492 NTH786492 ODD786492 OMZ786492 OWV786492 PGR786492 PQN786492 QAJ786492 QKF786492 QUB786492 RDX786492 RNT786492 RXP786492 SHL786492 SRH786492 TBD786492 TKZ786492 TUV786492 UER786492 UON786492 UYJ786492 VIF786492 VSB786492 WBX786492 WLT786492 WVP786492 H852028 JD852028 SZ852028 ACV852028 AMR852028 AWN852028 BGJ852028 BQF852028 CAB852028 CJX852028 CTT852028 DDP852028 DNL852028 DXH852028 EHD852028 EQZ852028 FAV852028 FKR852028 FUN852028 GEJ852028 GOF852028 GYB852028 HHX852028 HRT852028 IBP852028 ILL852028 IVH852028 JFD852028 JOZ852028 JYV852028 KIR852028 KSN852028 LCJ852028 LMF852028 LWB852028 MFX852028 MPT852028 MZP852028 NJL852028 NTH852028 ODD852028 OMZ852028 OWV852028 PGR852028 PQN852028 QAJ852028 QKF852028 QUB852028 RDX852028 RNT852028 RXP852028 SHL852028 SRH852028 TBD852028 TKZ852028 TUV852028 UER852028 UON852028 UYJ852028 VIF852028 VSB852028 WBX852028 WLT852028 WVP852028 H917564 JD917564 SZ917564 ACV917564 AMR917564 AWN917564 BGJ917564 BQF917564 CAB917564 CJX917564 CTT917564 DDP917564 DNL917564 DXH917564 EHD917564 EQZ917564 FAV917564 FKR917564 FUN917564 GEJ917564 GOF917564 GYB917564 HHX917564 HRT917564 IBP917564 ILL917564 IVH917564 JFD917564 JOZ917564 JYV917564 KIR917564 KSN917564 LCJ917564 LMF917564 LWB917564 MFX917564 MPT917564 MZP917564 NJL917564 NTH917564 ODD917564 OMZ917564 OWV917564 PGR917564 PQN917564 QAJ917564 QKF917564 QUB917564 RDX917564 RNT917564 RXP917564 SHL917564 SRH917564 TBD917564 TKZ917564 TUV917564 UER917564 UON917564 UYJ917564 VIF917564 VSB917564 WBX917564 WLT917564 WVP917564 H983100 JD983100 SZ983100 ACV983100 AMR983100 AWN983100 BGJ983100 BQF983100 CAB983100 CJX983100 CTT983100 DDP983100 DNL983100 DXH983100 EHD983100 EQZ983100 FAV983100 FKR983100 FUN983100 GEJ983100 GOF983100 GYB983100 HHX983100 HRT983100 IBP983100 ILL983100 IVH983100 JFD983100 JOZ983100 JYV983100 KIR983100 KSN983100 LCJ983100 LMF983100 LWB983100 MFX983100 MPT983100 MZP983100 NJL983100 NTH983100 ODD983100 OMZ983100 OWV983100 PGR983100 PQN983100 QAJ983100 QKF983100 QUB983100 RDX983100 RNT983100 RXP983100 SHL983100 SRH983100 TBD983100 TKZ983100 TUV983100 UER983100 UON983100 UYJ983100 VIF983100 VSB983100 WBX983100 WLT983100 WVP983100 H48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H68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H65604 JD65604 SZ65604 ACV65604 AMR65604 AWN65604 BGJ65604 BQF65604 CAB65604 CJX65604 CTT65604 DDP65604 DNL65604 DXH65604 EHD65604 EQZ65604 FAV65604 FKR65604 FUN65604 GEJ65604 GOF65604 GYB65604 HHX65604 HRT65604 IBP65604 ILL65604 IVH65604 JFD65604 JOZ65604 JYV65604 KIR65604 KSN65604 LCJ65604 LMF65604 LWB65604 MFX65604 MPT65604 MZP65604 NJL65604 NTH65604 ODD65604 OMZ65604 OWV65604 PGR65604 PQN65604 QAJ65604 QKF65604 QUB65604 RDX65604 RNT65604 RXP65604 SHL65604 SRH65604 TBD65604 TKZ65604 TUV65604 UER65604 UON65604 UYJ65604 VIF65604 VSB65604 WBX65604 WLT65604 WVP65604 H131140 JD131140 SZ131140 ACV131140 AMR131140 AWN131140 BGJ131140 BQF131140 CAB131140 CJX131140 CTT131140 DDP131140 DNL131140 DXH131140 EHD131140 EQZ131140 FAV131140 FKR131140 FUN131140 GEJ131140 GOF131140 GYB131140 HHX131140 HRT131140 IBP131140 ILL131140 IVH131140 JFD131140 JOZ131140 JYV131140 KIR131140 KSN131140 LCJ131140 LMF131140 LWB131140 MFX131140 MPT131140 MZP131140 NJL131140 NTH131140 ODD131140 OMZ131140 OWV131140 PGR131140 PQN131140 QAJ131140 QKF131140 QUB131140 RDX131140 RNT131140 RXP131140 SHL131140 SRH131140 TBD131140 TKZ131140 TUV131140 UER131140 UON131140 UYJ131140 VIF131140 VSB131140 WBX131140 WLT131140 WVP131140 H196676 JD196676 SZ196676 ACV196676 AMR196676 AWN196676 BGJ196676 BQF196676 CAB196676 CJX196676 CTT196676 DDP196676 DNL196676 DXH196676 EHD196676 EQZ196676 FAV196676 FKR196676 FUN196676 GEJ196676 GOF196676 GYB196676 HHX196676 HRT196676 IBP196676 ILL196676 IVH196676 JFD196676 JOZ196676 JYV196676 KIR196676 KSN196676 LCJ196676 LMF196676 LWB196676 MFX196676 MPT196676 MZP196676 NJL196676 NTH196676 ODD196676 OMZ196676 OWV196676 PGR196676 PQN196676 QAJ196676 QKF196676 QUB196676 RDX196676 RNT196676 RXP196676 SHL196676 SRH196676 TBD196676 TKZ196676 TUV196676 UER196676 UON196676 UYJ196676 VIF196676 VSB196676 WBX196676 WLT196676 WVP196676 H262212 JD262212 SZ262212 ACV262212 AMR262212 AWN262212 BGJ262212 BQF262212 CAB262212 CJX262212 CTT262212 DDP262212 DNL262212 DXH262212 EHD262212 EQZ262212 FAV262212 FKR262212 FUN262212 GEJ262212 GOF262212 GYB262212 HHX262212 HRT262212 IBP262212 ILL262212 IVH262212 JFD262212 JOZ262212 JYV262212 KIR262212 KSN262212 LCJ262212 LMF262212 LWB262212 MFX262212 MPT262212 MZP262212 NJL262212 NTH262212 ODD262212 OMZ262212 OWV262212 PGR262212 PQN262212 QAJ262212 QKF262212 QUB262212 RDX262212 RNT262212 RXP262212 SHL262212 SRH262212 TBD262212 TKZ262212 TUV262212 UER262212 UON262212 UYJ262212 VIF262212 VSB262212 WBX262212 WLT262212 WVP262212 H327748 JD327748 SZ327748 ACV327748 AMR327748 AWN327748 BGJ327748 BQF327748 CAB327748 CJX327748 CTT327748 DDP327748 DNL327748 DXH327748 EHD327748 EQZ327748 FAV327748 FKR327748 FUN327748 GEJ327748 GOF327748 GYB327748 HHX327748 HRT327748 IBP327748 ILL327748 IVH327748 JFD327748 JOZ327748 JYV327748 KIR327748 KSN327748 LCJ327748 LMF327748 LWB327748 MFX327748 MPT327748 MZP327748 NJL327748 NTH327748 ODD327748 OMZ327748 OWV327748 PGR327748 PQN327748 QAJ327748 QKF327748 QUB327748 RDX327748 RNT327748 RXP327748 SHL327748 SRH327748 TBD327748 TKZ327748 TUV327748 UER327748 UON327748 UYJ327748 VIF327748 VSB327748 WBX327748 WLT327748 WVP327748 H393284 JD393284 SZ393284 ACV393284 AMR393284 AWN393284 BGJ393284 BQF393284 CAB393284 CJX393284 CTT393284 DDP393284 DNL393284 DXH393284 EHD393284 EQZ393284 FAV393284 FKR393284 FUN393284 GEJ393284 GOF393284 GYB393284 HHX393284 HRT393284 IBP393284 ILL393284 IVH393284 JFD393284 JOZ393284 JYV393284 KIR393284 KSN393284 LCJ393284 LMF393284 LWB393284 MFX393284 MPT393284 MZP393284 NJL393284 NTH393284 ODD393284 OMZ393284 OWV393284 PGR393284 PQN393284 QAJ393284 QKF393284 QUB393284 RDX393284 RNT393284 RXP393284 SHL393284 SRH393284 TBD393284 TKZ393284 TUV393284 UER393284 UON393284 UYJ393284 VIF393284 VSB393284 WBX393284 WLT393284 WVP393284 H458820 JD458820 SZ458820 ACV458820 AMR458820 AWN458820 BGJ458820 BQF458820 CAB458820 CJX458820 CTT458820 DDP458820 DNL458820 DXH458820 EHD458820 EQZ458820 FAV458820 FKR458820 FUN458820 GEJ458820 GOF458820 GYB458820 HHX458820 HRT458820 IBP458820 ILL458820 IVH458820 JFD458820 JOZ458820 JYV458820 KIR458820 KSN458820 LCJ458820 LMF458820 LWB458820 MFX458820 MPT458820 MZP458820 NJL458820 NTH458820 ODD458820 OMZ458820 OWV458820 PGR458820 PQN458820 QAJ458820 QKF458820 QUB458820 RDX458820 RNT458820 RXP458820 SHL458820 SRH458820 TBD458820 TKZ458820 TUV458820 UER458820 UON458820 UYJ458820 VIF458820 VSB458820 WBX458820 WLT458820 WVP458820 H524356 JD524356 SZ524356 ACV524356 AMR524356 AWN524356 BGJ524356 BQF524356 CAB524356 CJX524356 CTT524356 DDP524356 DNL524356 DXH524356 EHD524356 EQZ524356 FAV524356 FKR524356 FUN524356 GEJ524356 GOF524356 GYB524356 HHX524356 HRT524356 IBP524356 ILL524356 IVH524356 JFD524356 JOZ524356 JYV524356 KIR524356 KSN524356 LCJ524356 LMF524356 LWB524356 MFX524356 MPT524356 MZP524356 NJL524356 NTH524356 ODD524356 OMZ524356 OWV524356 PGR524356 PQN524356 QAJ524356 QKF524356 QUB524356 RDX524356 RNT524356 RXP524356 SHL524356 SRH524356 TBD524356 TKZ524356 TUV524356 UER524356 UON524356 UYJ524356 VIF524356 VSB524356 WBX524356 WLT524356 WVP524356 H589892 JD589892 SZ589892 ACV589892 AMR589892 AWN589892 BGJ589892 BQF589892 CAB589892 CJX589892 CTT589892 DDP589892 DNL589892 DXH589892 EHD589892 EQZ589892 FAV589892 FKR589892 FUN589892 GEJ589892 GOF589892 GYB589892 HHX589892 HRT589892 IBP589892 ILL589892 IVH589892 JFD589892 JOZ589892 JYV589892 KIR589892 KSN589892 LCJ589892 LMF589892 LWB589892 MFX589892 MPT589892 MZP589892 NJL589892 NTH589892 ODD589892 OMZ589892 OWV589892 PGR589892 PQN589892 QAJ589892 QKF589892 QUB589892 RDX589892 RNT589892 RXP589892 SHL589892 SRH589892 TBD589892 TKZ589892 TUV589892 UER589892 UON589892 UYJ589892 VIF589892 VSB589892 WBX589892 WLT589892 WVP589892 H655428 JD655428 SZ655428 ACV655428 AMR655428 AWN655428 BGJ655428 BQF655428 CAB655428 CJX655428 CTT655428 DDP655428 DNL655428 DXH655428 EHD655428 EQZ655428 FAV655428 FKR655428 FUN655428 GEJ655428 GOF655428 GYB655428 HHX655428 HRT655428 IBP655428 ILL655428 IVH655428 JFD655428 JOZ655428 JYV655428 KIR655428 KSN655428 LCJ655428 LMF655428 LWB655428 MFX655428 MPT655428 MZP655428 NJL655428 NTH655428 ODD655428 OMZ655428 OWV655428 PGR655428 PQN655428 QAJ655428 QKF655428 QUB655428 RDX655428 RNT655428 RXP655428 SHL655428 SRH655428 TBD655428 TKZ655428 TUV655428 UER655428 UON655428 UYJ655428 VIF655428 VSB655428 WBX655428 WLT655428 WVP655428 H720964 JD720964 SZ720964 ACV720964 AMR720964 AWN720964 BGJ720964 BQF720964 CAB720964 CJX720964 CTT720964 DDP720964 DNL720964 DXH720964 EHD720964 EQZ720964 FAV720964 FKR720964 FUN720964 GEJ720964 GOF720964 GYB720964 HHX720964 HRT720964 IBP720964 ILL720964 IVH720964 JFD720964 JOZ720964 JYV720964 KIR720964 KSN720964 LCJ720964 LMF720964 LWB720964 MFX720964 MPT720964 MZP720964 NJL720964 NTH720964 ODD720964 OMZ720964 OWV720964 PGR720964 PQN720964 QAJ720964 QKF720964 QUB720964 RDX720964 RNT720964 RXP720964 SHL720964 SRH720964 TBD720964 TKZ720964 TUV720964 UER720964 UON720964 UYJ720964 VIF720964 VSB720964 WBX720964 WLT720964 WVP720964 H786500 JD786500 SZ786500 ACV786500 AMR786500 AWN786500 BGJ786500 BQF786500 CAB786500 CJX786500 CTT786500 DDP786500 DNL786500 DXH786500 EHD786500 EQZ786500 FAV786500 FKR786500 FUN786500 GEJ786500 GOF786500 GYB786500 HHX786500 HRT786500 IBP786500 ILL786500 IVH786500 JFD786500 JOZ786500 JYV786500 KIR786500 KSN786500 LCJ786500 LMF786500 LWB786500 MFX786500 MPT786500 MZP786500 NJL786500 NTH786500 ODD786500 OMZ786500 OWV786500 PGR786500 PQN786500 QAJ786500 QKF786500 QUB786500 RDX786500 RNT786500 RXP786500 SHL786500 SRH786500 TBD786500 TKZ786500 TUV786500 UER786500 UON786500 UYJ786500 VIF786500 VSB786500 WBX786500 WLT786500 WVP786500 H852036 JD852036 SZ852036 ACV852036 AMR852036 AWN852036 BGJ852036 BQF852036 CAB852036 CJX852036 CTT852036 DDP852036 DNL852036 DXH852036 EHD852036 EQZ852036 FAV852036 FKR852036 FUN852036 GEJ852036 GOF852036 GYB852036 HHX852036 HRT852036 IBP852036 ILL852036 IVH852036 JFD852036 JOZ852036 JYV852036 KIR852036 KSN852036 LCJ852036 LMF852036 LWB852036 MFX852036 MPT852036 MZP852036 NJL852036 NTH852036 ODD852036 OMZ852036 OWV852036 PGR852036 PQN852036 QAJ852036 QKF852036 QUB852036 RDX852036 RNT852036 RXP852036 SHL852036 SRH852036 TBD852036 TKZ852036 TUV852036 UER852036 UON852036 UYJ852036 VIF852036 VSB852036 WBX852036 WLT852036 WVP852036 H917572 JD917572 SZ917572 ACV917572 AMR917572 AWN917572 BGJ917572 BQF917572 CAB917572 CJX917572 CTT917572 DDP917572 DNL917572 DXH917572 EHD917572 EQZ917572 FAV917572 FKR917572 FUN917572 GEJ917572 GOF917572 GYB917572 HHX917572 HRT917572 IBP917572 ILL917572 IVH917572 JFD917572 JOZ917572 JYV917572 KIR917572 KSN917572 LCJ917572 LMF917572 LWB917572 MFX917572 MPT917572 MZP917572 NJL917572 NTH917572 ODD917572 OMZ917572 OWV917572 PGR917572 PQN917572 QAJ917572 QKF917572 QUB917572 RDX917572 RNT917572 RXP917572 SHL917572 SRH917572 TBD917572 TKZ917572 TUV917572 UER917572 UON917572 UYJ917572 VIF917572 VSB917572 WBX917572 WLT917572 WVP917572 H983108 JD983108 SZ983108 ACV983108 AMR983108 AWN983108 BGJ983108 BQF983108 CAB983108 CJX983108 CTT983108 DDP983108 DNL983108 DXH983108 EHD983108 EQZ983108 FAV983108 FKR983108 FUN983108 GEJ983108 GOF983108 GYB983108 HHX983108 HRT983108 IBP983108 ILL983108 IVH983108 JFD983108 JOZ983108 JYV983108 KIR983108 KSN983108 LCJ983108 LMF983108 LWB983108 MFX983108 MPT983108 MZP983108 NJL983108 NTH983108 ODD983108 OMZ983108 OWV983108 PGR983108 PQN983108 QAJ983108 QKF983108 QUB983108 RDX983108 RNT983108 RXP983108 SHL983108 SRH983108 TBD983108 TKZ983108 TUV983108 UER983108 UON983108 UYJ983108 VIF983108 VSB983108 WBX983108 WLT983108 WVP983108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H64 JD64 SZ64 ACV64 AMR64 AWN64 BGJ64 BQF64 CAB64 CJX64 CTT64 DDP64 DNL64 DXH64 EHD64 EQZ64 FAV64 FKR64 FUN64 GEJ64 GOF64 GYB64 HHX64 HRT64 IBP64 ILL64 IVH64 JFD64 JOZ64 JYV64 KIR64 KSN64 LCJ64 LMF64 LWB64 MFX64 MPT64 MZP64 NJL64 NTH64 ODD64 OMZ64 OWV64 PGR64 PQN64 QAJ64 QKF64 QUB64 RDX64 RNT64 RXP64 SHL64 SRH64 TBD64 TKZ64 TUV64 UER64 UON64 UYJ64 VIF64 VSB64 WBX64 WLT64 WVP64 H65600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H131136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H196672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H262208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H327744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H393280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H458816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H524352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H589888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H655424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H720960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H786496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H852032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H917568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H983104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J66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J65602 JF65602 TB65602 ACX65602 AMT65602 AWP65602 BGL65602 BQH65602 CAD65602 CJZ65602 CTV65602 DDR65602 DNN65602 DXJ65602 EHF65602 ERB65602 FAX65602 FKT65602 FUP65602 GEL65602 GOH65602 GYD65602 HHZ65602 HRV65602 IBR65602 ILN65602 IVJ65602 JFF65602 JPB65602 JYX65602 KIT65602 KSP65602 LCL65602 LMH65602 LWD65602 MFZ65602 MPV65602 MZR65602 NJN65602 NTJ65602 ODF65602 ONB65602 OWX65602 PGT65602 PQP65602 QAL65602 QKH65602 QUD65602 RDZ65602 RNV65602 RXR65602 SHN65602 SRJ65602 TBF65602 TLB65602 TUX65602 UET65602 UOP65602 UYL65602 VIH65602 VSD65602 WBZ65602 WLV65602 WVR65602 J131138 JF131138 TB131138 ACX131138 AMT131138 AWP131138 BGL131138 BQH131138 CAD131138 CJZ131138 CTV131138 DDR131138 DNN131138 DXJ131138 EHF131138 ERB131138 FAX131138 FKT131138 FUP131138 GEL131138 GOH131138 GYD131138 HHZ131138 HRV131138 IBR131138 ILN131138 IVJ131138 JFF131138 JPB131138 JYX131138 KIT131138 KSP131138 LCL131138 LMH131138 LWD131138 MFZ131138 MPV131138 MZR131138 NJN131138 NTJ131138 ODF131138 ONB131138 OWX131138 PGT131138 PQP131138 QAL131138 QKH131138 QUD131138 RDZ131138 RNV131138 RXR131138 SHN131138 SRJ131138 TBF131138 TLB131138 TUX131138 UET131138 UOP131138 UYL131138 VIH131138 VSD131138 WBZ131138 WLV131138 WVR131138 J196674 JF196674 TB196674 ACX196674 AMT196674 AWP196674 BGL196674 BQH196674 CAD196674 CJZ196674 CTV196674 DDR196674 DNN196674 DXJ196674 EHF196674 ERB196674 FAX196674 FKT196674 FUP196674 GEL196674 GOH196674 GYD196674 HHZ196674 HRV196674 IBR196674 ILN196674 IVJ196674 JFF196674 JPB196674 JYX196674 KIT196674 KSP196674 LCL196674 LMH196674 LWD196674 MFZ196674 MPV196674 MZR196674 NJN196674 NTJ196674 ODF196674 ONB196674 OWX196674 PGT196674 PQP196674 QAL196674 QKH196674 QUD196674 RDZ196674 RNV196674 RXR196674 SHN196674 SRJ196674 TBF196674 TLB196674 TUX196674 UET196674 UOP196674 UYL196674 VIH196674 VSD196674 WBZ196674 WLV196674 WVR196674 J262210 JF262210 TB262210 ACX262210 AMT262210 AWP262210 BGL262210 BQH262210 CAD262210 CJZ262210 CTV262210 DDR262210 DNN262210 DXJ262210 EHF262210 ERB262210 FAX262210 FKT262210 FUP262210 GEL262210 GOH262210 GYD262210 HHZ262210 HRV262210 IBR262210 ILN262210 IVJ262210 JFF262210 JPB262210 JYX262210 KIT262210 KSP262210 LCL262210 LMH262210 LWD262210 MFZ262210 MPV262210 MZR262210 NJN262210 NTJ262210 ODF262210 ONB262210 OWX262210 PGT262210 PQP262210 QAL262210 QKH262210 QUD262210 RDZ262210 RNV262210 RXR262210 SHN262210 SRJ262210 TBF262210 TLB262210 TUX262210 UET262210 UOP262210 UYL262210 VIH262210 VSD262210 WBZ262210 WLV262210 WVR262210 J327746 JF327746 TB327746 ACX327746 AMT327746 AWP327746 BGL327746 BQH327746 CAD327746 CJZ327746 CTV327746 DDR327746 DNN327746 DXJ327746 EHF327746 ERB327746 FAX327746 FKT327746 FUP327746 GEL327746 GOH327746 GYD327746 HHZ327746 HRV327746 IBR327746 ILN327746 IVJ327746 JFF327746 JPB327746 JYX327746 KIT327746 KSP327746 LCL327746 LMH327746 LWD327746 MFZ327746 MPV327746 MZR327746 NJN327746 NTJ327746 ODF327746 ONB327746 OWX327746 PGT327746 PQP327746 QAL327746 QKH327746 QUD327746 RDZ327746 RNV327746 RXR327746 SHN327746 SRJ327746 TBF327746 TLB327746 TUX327746 UET327746 UOP327746 UYL327746 VIH327746 VSD327746 WBZ327746 WLV327746 WVR327746 J393282 JF393282 TB393282 ACX393282 AMT393282 AWP393282 BGL393282 BQH393282 CAD393282 CJZ393282 CTV393282 DDR393282 DNN393282 DXJ393282 EHF393282 ERB393282 FAX393282 FKT393282 FUP393282 GEL393282 GOH393282 GYD393282 HHZ393282 HRV393282 IBR393282 ILN393282 IVJ393282 JFF393282 JPB393282 JYX393282 KIT393282 KSP393282 LCL393282 LMH393282 LWD393282 MFZ393282 MPV393282 MZR393282 NJN393282 NTJ393282 ODF393282 ONB393282 OWX393282 PGT393282 PQP393282 QAL393282 QKH393282 QUD393282 RDZ393282 RNV393282 RXR393282 SHN393282 SRJ393282 TBF393282 TLB393282 TUX393282 UET393282 UOP393282 UYL393282 VIH393282 VSD393282 WBZ393282 WLV393282 WVR393282 J458818 JF458818 TB458818 ACX458818 AMT458818 AWP458818 BGL458818 BQH458818 CAD458818 CJZ458818 CTV458818 DDR458818 DNN458818 DXJ458818 EHF458818 ERB458818 FAX458818 FKT458818 FUP458818 GEL458818 GOH458818 GYD458818 HHZ458818 HRV458818 IBR458818 ILN458818 IVJ458818 JFF458818 JPB458818 JYX458818 KIT458818 KSP458818 LCL458818 LMH458818 LWD458818 MFZ458818 MPV458818 MZR458818 NJN458818 NTJ458818 ODF458818 ONB458818 OWX458818 PGT458818 PQP458818 QAL458818 QKH458818 QUD458818 RDZ458818 RNV458818 RXR458818 SHN458818 SRJ458818 TBF458818 TLB458818 TUX458818 UET458818 UOP458818 UYL458818 VIH458818 VSD458818 WBZ458818 WLV458818 WVR458818 J524354 JF524354 TB524354 ACX524354 AMT524354 AWP524354 BGL524354 BQH524354 CAD524354 CJZ524354 CTV524354 DDR524354 DNN524354 DXJ524354 EHF524354 ERB524354 FAX524354 FKT524354 FUP524354 GEL524354 GOH524354 GYD524354 HHZ524354 HRV524354 IBR524354 ILN524354 IVJ524354 JFF524354 JPB524354 JYX524354 KIT524354 KSP524354 LCL524354 LMH524354 LWD524354 MFZ524354 MPV524354 MZR524354 NJN524354 NTJ524354 ODF524354 ONB524354 OWX524354 PGT524354 PQP524354 QAL524354 QKH524354 QUD524354 RDZ524354 RNV524354 RXR524354 SHN524354 SRJ524354 TBF524354 TLB524354 TUX524354 UET524354 UOP524354 UYL524354 VIH524354 VSD524354 WBZ524354 WLV524354 WVR524354 J589890 JF589890 TB589890 ACX589890 AMT589890 AWP589890 BGL589890 BQH589890 CAD589890 CJZ589890 CTV589890 DDR589890 DNN589890 DXJ589890 EHF589890 ERB589890 FAX589890 FKT589890 FUP589890 GEL589890 GOH589890 GYD589890 HHZ589890 HRV589890 IBR589890 ILN589890 IVJ589890 JFF589890 JPB589890 JYX589890 KIT589890 KSP589890 LCL589890 LMH589890 LWD589890 MFZ589890 MPV589890 MZR589890 NJN589890 NTJ589890 ODF589890 ONB589890 OWX589890 PGT589890 PQP589890 QAL589890 QKH589890 QUD589890 RDZ589890 RNV589890 RXR589890 SHN589890 SRJ589890 TBF589890 TLB589890 TUX589890 UET589890 UOP589890 UYL589890 VIH589890 VSD589890 WBZ589890 WLV589890 WVR589890 J655426 JF655426 TB655426 ACX655426 AMT655426 AWP655426 BGL655426 BQH655426 CAD655426 CJZ655426 CTV655426 DDR655426 DNN655426 DXJ655426 EHF655426 ERB655426 FAX655426 FKT655426 FUP655426 GEL655426 GOH655426 GYD655426 HHZ655426 HRV655426 IBR655426 ILN655426 IVJ655426 JFF655426 JPB655426 JYX655426 KIT655426 KSP655426 LCL655426 LMH655426 LWD655426 MFZ655426 MPV655426 MZR655426 NJN655426 NTJ655426 ODF655426 ONB655426 OWX655426 PGT655426 PQP655426 QAL655426 QKH655426 QUD655426 RDZ655426 RNV655426 RXR655426 SHN655426 SRJ655426 TBF655426 TLB655426 TUX655426 UET655426 UOP655426 UYL655426 VIH655426 VSD655426 WBZ655426 WLV655426 WVR655426 J720962 JF720962 TB720962 ACX720962 AMT720962 AWP720962 BGL720962 BQH720962 CAD720962 CJZ720962 CTV720962 DDR720962 DNN720962 DXJ720962 EHF720962 ERB720962 FAX720962 FKT720962 FUP720962 GEL720962 GOH720962 GYD720962 HHZ720962 HRV720962 IBR720962 ILN720962 IVJ720962 JFF720962 JPB720962 JYX720962 KIT720962 KSP720962 LCL720962 LMH720962 LWD720962 MFZ720962 MPV720962 MZR720962 NJN720962 NTJ720962 ODF720962 ONB720962 OWX720962 PGT720962 PQP720962 QAL720962 QKH720962 QUD720962 RDZ720962 RNV720962 RXR720962 SHN720962 SRJ720962 TBF720962 TLB720962 TUX720962 UET720962 UOP720962 UYL720962 VIH720962 VSD720962 WBZ720962 WLV720962 WVR720962 J786498 JF786498 TB786498 ACX786498 AMT786498 AWP786498 BGL786498 BQH786498 CAD786498 CJZ786498 CTV786498 DDR786498 DNN786498 DXJ786498 EHF786498 ERB786498 FAX786498 FKT786498 FUP786498 GEL786498 GOH786498 GYD786498 HHZ786498 HRV786498 IBR786498 ILN786498 IVJ786498 JFF786498 JPB786498 JYX786498 KIT786498 KSP786498 LCL786498 LMH786498 LWD786498 MFZ786498 MPV786498 MZR786498 NJN786498 NTJ786498 ODF786498 ONB786498 OWX786498 PGT786498 PQP786498 QAL786498 QKH786498 QUD786498 RDZ786498 RNV786498 RXR786498 SHN786498 SRJ786498 TBF786498 TLB786498 TUX786498 UET786498 UOP786498 UYL786498 VIH786498 VSD786498 WBZ786498 WLV786498 WVR786498 J852034 JF852034 TB852034 ACX852034 AMT852034 AWP852034 BGL852034 BQH852034 CAD852034 CJZ852034 CTV852034 DDR852034 DNN852034 DXJ852034 EHF852034 ERB852034 FAX852034 FKT852034 FUP852034 GEL852034 GOH852034 GYD852034 HHZ852034 HRV852034 IBR852034 ILN852034 IVJ852034 JFF852034 JPB852034 JYX852034 KIT852034 KSP852034 LCL852034 LMH852034 LWD852034 MFZ852034 MPV852034 MZR852034 NJN852034 NTJ852034 ODF852034 ONB852034 OWX852034 PGT852034 PQP852034 QAL852034 QKH852034 QUD852034 RDZ852034 RNV852034 RXR852034 SHN852034 SRJ852034 TBF852034 TLB852034 TUX852034 UET852034 UOP852034 UYL852034 VIH852034 VSD852034 WBZ852034 WLV852034 WVR852034 J917570 JF917570 TB917570 ACX917570 AMT917570 AWP917570 BGL917570 BQH917570 CAD917570 CJZ917570 CTV917570 DDR917570 DNN917570 DXJ917570 EHF917570 ERB917570 FAX917570 FKT917570 FUP917570 GEL917570 GOH917570 GYD917570 HHZ917570 HRV917570 IBR917570 ILN917570 IVJ917570 JFF917570 JPB917570 JYX917570 KIT917570 KSP917570 LCL917570 LMH917570 LWD917570 MFZ917570 MPV917570 MZR917570 NJN917570 NTJ917570 ODF917570 ONB917570 OWX917570 PGT917570 PQP917570 QAL917570 QKH917570 QUD917570 RDZ917570 RNV917570 RXR917570 SHN917570 SRJ917570 TBF917570 TLB917570 TUX917570 UET917570 UOP917570 UYL917570 VIH917570 VSD917570 WBZ917570 WLV917570 WVR917570 J983106 JF983106 TB983106 ACX983106 AMT983106 AWP983106 BGL983106 BQH983106 CAD983106 CJZ983106 CTV983106 DDR983106 DNN983106 DXJ983106 EHF983106 ERB983106 FAX983106 FKT983106 FUP983106 GEL983106 GOH983106 GYD983106 HHZ983106 HRV983106 IBR983106 ILN983106 IVJ983106 JFF983106 JPB983106 JYX983106 KIT983106 KSP983106 LCL983106 LMH983106 LWD983106 MFZ983106 MPV983106 MZR983106 NJN983106 NTJ983106 ODF983106 ONB983106 OWX983106 PGT983106 PQP983106 QAL983106 QKH983106 QUD983106 RDZ983106 RNV983106 RXR983106 SHN983106 SRJ983106 TBF983106 TLB983106 TUX983106 UET983106 UOP983106 UYL983106 VIH983106 VSD983106 WBZ983106 WLV983106 WVR983106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J42 JF42 TB42 ACX42 AMT42 AWP42 BGL42 BQH42 CAD42 CJZ42 CTV42 DDR42 DNN42 DXJ42 EHF42 ERB42 FAX42 FKT42 FUP42 GEL42 GOH42 GYD42 HHZ42 HRV42 IBR42 ILN42 IVJ42 JFF42 JPB42 JYX42 KIT42 KSP42 LCL42 LMH42 LWD42 MFZ42 MPV42 MZR42 NJN42 NTJ42 ODF42 ONB42 OWX42 PGT42 PQP42 QAL42 QKH42 QUD42 RDZ42 RNV42 RXR42 SHN42 SRJ42 TBF42 TLB42 TUX42 UET42 UOP42 UYL42 VIH42 VSD42 WBZ42 WLV42 WVR42 J65578 JF65578 TB65578 ACX65578 AMT65578 AWP65578 BGL65578 BQH65578 CAD65578 CJZ65578 CTV65578 DDR65578 DNN65578 DXJ65578 EHF65578 ERB65578 FAX65578 FKT65578 FUP65578 GEL65578 GOH65578 GYD65578 HHZ65578 HRV65578 IBR65578 ILN65578 IVJ65578 JFF65578 JPB65578 JYX65578 KIT65578 KSP65578 LCL65578 LMH65578 LWD65578 MFZ65578 MPV65578 MZR65578 NJN65578 NTJ65578 ODF65578 ONB65578 OWX65578 PGT65578 PQP65578 QAL65578 QKH65578 QUD65578 RDZ65578 RNV65578 RXR65578 SHN65578 SRJ65578 TBF65578 TLB65578 TUX65578 UET65578 UOP65578 UYL65578 VIH65578 VSD65578 WBZ65578 WLV65578 WVR65578 J131114 JF131114 TB131114 ACX131114 AMT131114 AWP131114 BGL131114 BQH131114 CAD131114 CJZ131114 CTV131114 DDR131114 DNN131114 DXJ131114 EHF131114 ERB131114 FAX131114 FKT131114 FUP131114 GEL131114 GOH131114 GYD131114 HHZ131114 HRV131114 IBR131114 ILN131114 IVJ131114 JFF131114 JPB131114 JYX131114 KIT131114 KSP131114 LCL131114 LMH131114 LWD131114 MFZ131114 MPV131114 MZR131114 NJN131114 NTJ131114 ODF131114 ONB131114 OWX131114 PGT131114 PQP131114 QAL131114 QKH131114 QUD131114 RDZ131114 RNV131114 RXR131114 SHN131114 SRJ131114 TBF131114 TLB131114 TUX131114 UET131114 UOP131114 UYL131114 VIH131114 VSD131114 WBZ131114 WLV131114 WVR131114 J196650 JF196650 TB196650 ACX196650 AMT196650 AWP196650 BGL196650 BQH196650 CAD196650 CJZ196650 CTV196650 DDR196650 DNN196650 DXJ196650 EHF196650 ERB196650 FAX196650 FKT196650 FUP196650 GEL196650 GOH196650 GYD196650 HHZ196650 HRV196650 IBR196650 ILN196650 IVJ196650 JFF196650 JPB196650 JYX196650 KIT196650 KSP196650 LCL196650 LMH196650 LWD196650 MFZ196650 MPV196650 MZR196650 NJN196650 NTJ196650 ODF196650 ONB196650 OWX196650 PGT196650 PQP196650 QAL196650 QKH196650 QUD196650 RDZ196650 RNV196650 RXR196650 SHN196650 SRJ196650 TBF196650 TLB196650 TUX196650 UET196650 UOP196650 UYL196650 VIH196650 VSD196650 WBZ196650 WLV196650 WVR196650 J262186 JF262186 TB262186 ACX262186 AMT262186 AWP262186 BGL262186 BQH262186 CAD262186 CJZ262186 CTV262186 DDR262186 DNN262186 DXJ262186 EHF262186 ERB262186 FAX262186 FKT262186 FUP262186 GEL262186 GOH262186 GYD262186 HHZ262186 HRV262186 IBR262186 ILN262186 IVJ262186 JFF262186 JPB262186 JYX262186 KIT262186 KSP262186 LCL262186 LMH262186 LWD262186 MFZ262186 MPV262186 MZR262186 NJN262186 NTJ262186 ODF262186 ONB262186 OWX262186 PGT262186 PQP262186 QAL262186 QKH262186 QUD262186 RDZ262186 RNV262186 RXR262186 SHN262186 SRJ262186 TBF262186 TLB262186 TUX262186 UET262186 UOP262186 UYL262186 VIH262186 VSD262186 WBZ262186 WLV262186 WVR262186 J327722 JF327722 TB327722 ACX327722 AMT327722 AWP327722 BGL327722 BQH327722 CAD327722 CJZ327722 CTV327722 DDR327722 DNN327722 DXJ327722 EHF327722 ERB327722 FAX327722 FKT327722 FUP327722 GEL327722 GOH327722 GYD327722 HHZ327722 HRV327722 IBR327722 ILN327722 IVJ327722 JFF327722 JPB327722 JYX327722 KIT327722 KSP327722 LCL327722 LMH327722 LWD327722 MFZ327722 MPV327722 MZR327722 NJN327722 NTJ327722 ODF327722 ONB327722 OWX327722 PGT327722 PQP327722 QAL327722 QKH327722 QUD327722 RDZ327722 RNV327722 RXR327722 SHN327722 SRJ327722 TBF327722 TLB327722 TUX327722 UET327722 UOP327722 UYL327722 VIH327722 VSD327722 WBZ327722 WLV327722 WVR327722 J393258 JF393258 TB393258 ACX393258 AMT393258 AWP393258 BGL393258 BQH393258 CAD393258 CJZ393258 CTV393258 DDR393258 DNN393258 DXJ393258 EHF393258 ERB393258 FAX393258 FKT393258 FUP393258 GEL393258 GOH393258 GYD393258 HHZ393258 HRV393258 IBR393258 ILN393258 IVJ393258 JFF393258 JPB393258 JYX393258 KIT393258 KSP393258 LCL393258 LMH393258 LWD393258 MFZ393258 MPV393258 MZR393258 NJN393258 NTJ393258 ODF393258 ONB393258 OWX393258 PGT393258 PQP393258 QAL393258 QKH393258 QUD393258 RDZ393258 RNV393258 RXR393258 SHN393258 SRJ393258 TBF393258 TLB393258 TUX393258 UET393258 UOP393258 UYL393258 VIH393258 VSD393258 WBZ393258 WLV393258 WVR393258 J458794 JF458794 TB458794 ACX458794 AMT458794 AWP458794 BGL458794 BQH458794 CAD458794 CJZ458794 CTV458794 DDR458794 DNN458794 DXJ458794 EHF458794 ERB458794 FAX458794 FKT458794 FUP458794 GEL458794 GOH458794 GYD458794 HHZ458794 HRV458794 IBR458794 ILN458794 IVJ458794 JFF458794 JPB458794 JYX458794 KIT458794 KSP458794 LCL458794 LMH458794 LWD458794 MFZ458794 MPV458794 MZR458794 NJN458794 NTJ458794 ODF458794 ONB458794 OWX458794 PGT458794 PQP458794 QAL458794 QKH458794 QUD458794 RDZ458794 RNV458794 RXR458794 SHN458794 SRJ458794 TBF458794 TLB458794 TUX458794 UET458794 UOP458794 UYL458794 VIH458794 VSD458794 WBZ458794 WLV458794 WVR458794 J524330 JF524330 TB524330 ACX524330 AMT524330 AWP524330 BGL524330 BQH524330 CAD524330 CJZ524330 CTV524330 DDR524330 DNN524330 DXJ524330 EHF524330 ERB524330 FAX524330 FKT524330 FUP524330 GEL524330 GOH524330 GYD524330 HHZ524330 HRV524330 IBR524330 ILN524330 IVJ524330 JFF524330 JPB524330 JYX524330 KIT524330 KSP524330 LCL524330 LMH524330 LWD524330 MFZ524330 MPV524330 MZR524330 NJN524330 NTJ524330 ODF524330 ONB524330 OWX524330 PGT524330 PQP524330 QAL524330 QKH524330 QUD524330 RDZ524330 RNV524330 RXR524330 SHN524330 SRJ524330 TBF524330 TLB524330 TUX524330 UET524330 UOP524330 UYL524330 VIH524330 VSD524330 WBZ524330 WLV524330 WVR524330 J589866 JF589866 TB589866 ACX589866 AMT589866 AWP589866 BGL589866 BQH589866 CAD589866 CJZ589866 CTV589866 DDR589866 DNN589866 DXJ589866 EHF589866 ERB589866 FAX589866 FKT589866 FUP589866 GEL589866 GOH589866 GYD589866 HHZ589866 HRV589866 IBR589866 ILN589866 IVJ589866 JFF589866 JPB589866 JYX589866 KIT589866 KSP589866 LCL589866 LMH589866 LWD589866 MFZ589866 MPV589866 MZR589866 NJN589866 NTJ589866 ODF589866 ONB589866 OWX589866 PGT589866 PQP589866 QAL589866 QKH589866 QUD589866 RDZ589866 RNV589866 RXR589866 SHN589866 SRJ589866 TBF589866 TLB589866 TUX589866 UET589866 UOP589866 UYL589866 VIH589866 VSD589866 WBZ589866 WLV589866 WVR589866 J655402 JF655402 TB655402 ACX655402 AMT655402 AWP655402 BGL655402 BQH655402 CAD655402 CJZ655402 CTV655402 DDR655402 DNN655402 DXJ655402 EHF655402 ERB655402 FAX655402 FKT655402 FUP655402 GEL655402 GOH655402 GYD655402 HHZ655402 HRV655402 IBR655402 ILN655402 IVJ655402 JFF655402 JPB655402 JYX655402 KIT655402 KSP655402 LCL655402 LMH655402 LWD655402 MFZ655402 MPV655402 MZR655402 NJN655402 NTJ655402 ODF655402 ONB655402 OWX655402 PGT655402 PQP655402 QAL655402 QKH655402 QUD655402 RDZ655402 RNV655402 RXR655402 SHN655402 SRJ655402 TBF655402 TLB655402 TUX655402 UET655402 UOP655402 UYL655402 VIH655402 VSD655402 WBZ655402 WLV655402 WVR655402 J720938 JF720938 TB720938 ACX720938 AMT720938 AWP720938 BGL720938 BQH720938 CAD720938 CJZ720938 CTV720938 DDR720938 DNN720938 DXJ720938 EHF720938 ERB720938 FAX720938 FKT720938 FUP720938 GEL720938 GOH720938 GYD720938 HHZ720938 HRV720938 IBR720938 ILN720938 IVJ720938 JFF720938 JPB720938 JYX720938 KIT720938 KSP720938 LCL720938 LMH720938 LWD720938 MFZ720938 MPV720938 MZR720938 NJN720938 NTJ720938 ODF720938 ONB720938 OWX720938 PGT720938 PQP720938 QAL720938 QKH720938 QUD720938 RDZ720938 RNV720938 RXR720938 SHN720938 SRJ720938 TBF720938 TLB720938 TUX720938 UET720938 UOP720938 UYL720938 VIH720938 VSD720938 WBZ720938 WLV720938 WVR720938 J786474 JF786474 TB786474 ACX786474 AMT786474 AWP786474 BGL786474 BQH786474 CAD786474 CJZ786474 CTV786474 DDR786474 DNN786474 DXJ786474 EHF786474 ERB786474 FAX786474 FKT786474 FUP786474 GEL786474 GOH786474 GYD786474 HHZ786474 HRV786474 IBR786474 ILN786474 IVJ786474 JFF786474 JPB786474 JYX786474 KIT786474 KSP786474 LCL786474 LMH786474 LWD786474 MFZ786474 MPV786474 MZR786474 NJN786474 NTJ786474 ODF786474 ONB786474 OWX786474 PGT786474 PQP786474 QAL786474 QKH786474 QUD786474 RDZ786474 RNV786474 RXR786474 SHN786474 SRJ786474 TBF786474 TLB786474 TUX786474 UET786474 UOP786474 UYL786474 VIH786474 VSD786474 WBZ786474 WLV786474 WVR786474 J852010 JF852010 TB852010 ACX852010 AMT852010 AWP852010 BGL852010 BQH852010 CAD852010 CJZ852010 CTV852010 DDR852010 DNN852010 DXJ852010 EHF852010 ERB852010 FAX852010 FKT852010 FUP852010 GEL852010 GOH852010 GYD852010 HHZ852010 HRV852010 IBR852010 ILN852010 IVJ852010 JFF852010 JPB852010 JYX852010 KIT852010 KSP852010 LCL852010 LMH852010 LWD852010 MFZ852010 MPV852010 MZR852010 NJN852010 NTJ852010 ODF852010 ONB852010 OWX852010 PGT852010 PQP852010 QAL852010 QKH852010 QUD852010 RDZ852010 RNV852010 RXR852010 SHN852010 SRJ852010 TBF852010 TLB852010 TUX852010 UET852010 UOP852010 UYL852010 VIH852010 VSD852010 WBZ852010 WLV852010 WVR852010 J917546 JF917546 TB917546 ACX917546 AMT917546 AWP917546 BGL917546 BQH917546 CAD917546 CJZ917546 CTV917546 DDR917546 DNN917546 DXJ917546 EHF917546 ERB917546 FAX917546 FKT917546 FUP917546 GEL917546 GOH917546 GYD917546 HHZ917546 HRV917546 IBR917546 ILN917546 IVJ917546 JFF917546 JPB917546 JYX917546 KIT917546 KSP917546 LCL917546 LMH917546 LWD917546 MFZ917546 MPV917546 MZR917546 NJN917546 NTJ917546 ODF917546 ONB917546 OWX917546 PGT917546 PQP917546 QAL917546 QKH917546 QUD917546 RDZ917546 RNV917546 RXR917546 SHN917546 SRJ917546 TBF917546 TLB917546 TUX917546 UET917546 UOP917546 UYL917546 VIH917546 VSD917546 WBZ917546 WLV917546 WVR917546 J983082 JF983082 TB983082 ACX983082 AMT983082 AWP983082 BGL983082 BQH983082 CAD983082 CJZ983082 CTV983082 DDR983082 DNN983082 DXJ983082 EHF983082 ERB983082 FAX983082 FKT983082 FUP983082 GEL983082 GOH983082 GYD983082 HHZ983082 HRV983082 IBR983082 ILN983082 IVJ983082 JFF983082 JPB983082 JYX983082 KIT983082 KSP983082 LCL983082 LMH983082 LWD983082 MFZ983082 MPV983082 MZR983082 NJN983082 NTJ983082 ODF983082 ONB983082 OWX983082 PGT983082 PQP983082 QAL983082 QKH983082 QUD983082 RDZ983082 RNV983082 RXR983082 SHN983082 SRJ983082 TBF983082 TLB983082 TUX983082 UET983082 UOP983082 UYL983082 VIH983082 VSD983082 WBZ983082 WLV983082 WVR983082 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N65558 JJ65558 TF65558 ADB65558 AMX65558 AWT65558 BGP65558 BQL65558 CAH65558 CKD65558 CTZ65558 DDV65558 DNR65558 DXN65558 EHJ65558 ERF65558 FBB65558 FKX65558 FUT65558 GEP65558 GOL65558 GYH65558 HID65558 HRZ65558 IBV65558 ILR65558 IVN65558 JFJ65558 JPF65558 JZB65558 KIX65558 KST65558 LCP65558 LML65558 LWH65558 MGD65558 MPZ65558 MZV65558 NJR65558 NTN65558 ODJ65558 ONF65558 OXB65558 PGX65558 PQT65558 QAP65558 QKL65558 QUH65558 RED65558 RNZ65558 RXV65558 SHR65558 SRN65558 TBJ65558 TLF65558 TVB65558 UEX65558 UOT65558 UYP65558 VIL65558 VSH65558 WCD65558 WLZ65558 WVV65558 N131094 JJ131094 TF131094 ADB131094 AMX131094 AWT131094 BGP131094 BQL131094 CAH131094 CKD131094 CTZ131094 DDV131094 DNR131094 DXN131094 EHJ131094 ERF131094 FBB131094 FKX131094 FUT131094 GEP131094 GOL131094 GYH131094 HID131094 HRZ131094 IBV131094 ILR131094 IVN131094 JFJ131094 JPF131094 JZB131094 KIX131094 KST131094 LCP131094 LML131094 LWH131094 MGD131094 MPZ131094 MZV131094 NJR131094 NTN131094 ODJ131094 ONF131094 OXB131094 PGX131094 PQT131094 QAP131094 QKL131094 QUH131094 RED131094 RNZ131094 RXV131094 SHR131094 SRN131094 TBJ131094 TLF131094 TVB131094 UEX131094 UOT131094 UYP131094 VIL131094 VSH131094 WCD131094 WLZ131094 WVV131094 N196630 JJ196630 TF196630 ADB196630 AMX196630 AWT196630 BGP196630 BQL196630 CAH196630 CKD196630 CTZ196630 DDV196630 DNR196630 DXN196630 EHJ196630 ERF196630 FBB196630 FKX196630 FUT196630 GEP196630 GOL196630 GYH196630 HID196630 HRZ196630 IBV196630 ILR196630 IVN196630 JFJ196630 JPF196630 JZB196630 KIX196630 KST196630 LCP196630 LML196630 LWH196630 MGD196630 MPZ196630 MZV196630 NJR196630 NTN196630 ODJ196630 ONF196630 OXB196630 PGX196630 PQT196630 QAP196630 QKL196630 QUH196630 RED196630 RNZ196630 RXV196630 SHR196630 SRN196630 TBJ196630 TLF196630 TVB196630 UEX196630 UOT196630 UYP196630 VIL196630 VSH196630 WCD196630 WLZ196630 WVV196630 N262166 JJ262166 TF262166 ADB262166 AMX262166 AWT262166 BGP262166 BQL262166 CAH262166 CKD262166 CTZ262166 DDV262166 DNR262166 DXN262166 EHJ262166 ERF262166 FBB262166 FKX262166 FUT262166 GEP262166 GOL262166 GYH262166 HID262166 HRZ262166 IBV262166 ILR262166 IVN262166 JFJ262166 JPF262166 JZB262166 KIX262166 KST262166 LCP262166 LML262166 LWH262166 MGD262166 MPZ262166 MZV262166 NJR262166 NTN262166 ODJ262166 ONF262166 OXB262166 PGX262166 PQT262166 QAP262166 QKL262166 QUH262166 RED262166 RNZ262166 RXV262166 SHR262166 SRN262166 TBJ262166 TLF262166 TVB262166 UEX262166 UOT262166 UYP262166 VIL262166 VSH262166 WCD262166 WLZ262166 WVV262166 N327702 JJ327702 TF327702 ADB327702 AMX327702 AWT327702 BGP327702 BQL327702 CAH327702 CKD327702 CTZ327702 DDV327702 DNR327702 DXN327702 EHJ327702 ERF327702 FBB327702 FKX327702 FUT327702 GEP327702 GOL327702 GYH327702 HID327702 HRZ327702 IBV327702 ILR327702 IVN327702 JFJ327702 JPF327702 JZB327702 KIX327702 KST327702 LCP327702 LML327702 LWH327702 MGD327702 MPZ327702 MZV327702 NJR327702 NTN327702 ODJ327702 ONF327702 OXB327702 PGX327702 PQT327702 QAP327702 QKL327702 QUH327702 RED327702 RNZ327702 RXV327702 SHR327702 SRN327702 TBJ327702 TLF327702 TVB327702 UEX327702 UOT327702 UYP327702 VIL327702 VSH327702 WCD327702 WLZ327702 WVV327702 N393238 JJ393238 TF393238 ADB393238 AMX393238 AWT393238 BGP393238 BQL393238 CAH393238 CKD393238 CTZ393238 DDV393238 DNR393238 DXN393238 EHJ393238 ERF393238 FBB393238 FKX393238 FUT393238 GEP393238 GOL393238 GYH393238 HID393238 HRZ393238 IBV393238 ILR393238 IVN393238 JFJ393238 JPF393238 JZB393238 KIX393238 KST393238 LCP393238 LML393238 LWH393238 MGD393238 MPZ393238 MZV393238 NJR393238 NTN393238 ODJ393238 ONF393238 OXB393238 PGX393238 PQT393238 QAP393238 QKL393238 QUH393238 RED393238 RNZ393238 RXV393238 SHR393238 SRN393238 TBJ393238 TLF393238 TVB393238 UEX393238 UOT393238 UYP393238 VIL393238 VSH393238 WCD393238 WLZ393238 WVV393238 N458774 JJ458774 TF458774 ADB458774 AMX458774 AWT458774 BGP458774 BQL458774 CAH458774 CKD458774 CTZ458774 DDV458774 DNR458774 DXN458774 EHJ458774 ERF458774 FBB458774 FKX458774 FUT458774 GEP458774 GOL458774 GYH458774 HID458774 HRZ458774 IBV458774 ILR458774 IVN458774 JFJ458774 JPF458774 JZB458774 KIX458774 KST458774 LCP458774 LML458774 LWH458774 MGD458774 MPZ458774 MZV458774 NJR458774 NTN458774 ODJ458774 ONF458774 OXB458774 PGX458774 PQT458774 QAP458774 QKL458774 QUH458774 RED458774 RNZ458774 RXV458774 SHR458774 SRN458774 TBJ458774 TLF458774 TVB458774 UEX458774 UOT458774 UYP458774 VIL458774 VSH458774 WCD458774 WLZ458774 WVV458774 N524310 JJ524310 TF524310 ADB524310 AMX524310 AWT524310 BGP524310 BQL524310 CAH524310 CKD524310 CTZ524310 DDV524310 DNR524310 DXN524310 EHJ524310 ERF524310 FBB524310 FKX524310 FUT524310 GEP524310 GOL524310 GYH524310 HID524310 HRZ524310 IBV524310 ILR524310 IVN524310 JFJ524310 JPF524310 JZB524310 KIX524310 KST524310 LCP524310 LML524310 LWH524310 MGD524310 MPZ524310 MZV524310 NJR524310 NTN524310 ODJ524310 ONF524310 OXB524310 PGX524310 PQT524310 QAP524310 QKL524310 QUH524310 RED524310 RNZ524310 RXV524310 SHR524310 SRN524310 TBJ524310 TLF524310 TVB524310 UEX524310 UOT524310 UYP524310 VIL524310 VSH524310 WCD524310 WLZ524310 WVV524310 N589846 JJ589846 TF589846 ADB589846 AMX589846 AWT589846 BGP589846 BQL589846 CAH589846 CKD589846 CTZ589846 DDV589846 DNR589846 DXN589846 EHJ589846 ERF589846 FBB589846 FKX589846 FUT589846 GEP589846 GOL589846 GYH589846 HID589846 HRZ589846 IBV589846 ILR589846 IVN589846 JFJ589846 JPF589846 JZB589846 KIX589846 KST589846 LCP589846 LML589846 LWH589846 MGD589846 MPZ589846 MZV589846 NJR589846 NTN589846 ODJ589846 ONF589846 OXB589846 PGX589846 PQT589846 QAP589846 QKL589846 QUH589846 RED589846 RNZ589846 RXV589846 SHR589846 SRN589846 TBJ589846 TLF589846 TVB589846 UEX589846 UOT589846 UYP589846 VIL589846 VSH589846 WCD589846 WLZ589846 WVV589846 N655382 JJ655382 TF655382 ADB655382 AMX655382 AWT655382 BGP655382 BQL655382 CAH655382 CKD655382 CTZ655382 DDV655382 DNR655382 DXN655382 EHJ655382 ERF655382 FBB655382 FKX655382 FUT655382 GEP655382 GOL655382 GYH655382 HID655382 HRZ655382 IBV655382 ILR655382 IVN655382 JFJ655382 JPF655382 JZB655382 KIX655382 KST655382 LCP655382 LML655382 LWH655382 MGD655382 MPZ655382 MZV655382 NJR655382 NTN655382 ODJ655382 ONF655382 OXB655382 PGX655382 PQT655382 QAP655382 QKL655382 QUH655382 RED655382 RNZ655382 RXV655382 SHR655382 SRN655382 TBJ655382 TLF655382 TVB655382 UEX655382 UOT655382 UYP655382 VIL655382 VSH655382 WCD655382 WLZ655382 WVV655382 N720918 JJ720918 TF720918 ADB720918 AMX720918 AWT720918 BGP720918 BQL720918 CAH720918 CKD720918 CTZ720918 DDV720918 DNR720918 DXN720918 EHJ720918 ERF720918 FBB720918 FKX720918 FUT720918 GEP720918 GOL720918 GYH720918 HID720918 HRZ720918 IBV720918 ILR720918 IVN720918 JFJ720918 JPF720918 JZB720918 KIX720918 KST720918 LCP720918 LML720918 LWH720918 MGD720918 MPZ720918 MZV720918 NJR720918 NTN720918 ODJ720918 ONF720918 OXB720918 PGX720918 PQT720918 QAP720918 QKL720918 QUH720918 RED720918 RNZ720918 RXV720918 SHR720918 SRN720918 TBJ720918 TLF720918 TVB720918 UEX720918 UOT720918 UYP720918 VIL720918 VSH720918 WCD720918 WLZ720918 WVV720918 N786454 JJ786454 TF786454 ADB786454 AMX786454 AWT786454 BGP786454 BQL786454 CAH786454 CKD786454 CTZ786454 DDV786454 DNR786454 DXN786454 EHJ786454 ERF786454 FBB786454 FKX786454 FUT786454 GEP786454 GOL786454 GYH786454 HID786454 HRZ786454 IBV786454 ILR786454 IVN786454 JFJ786454 JPF786454 JZB786454 KIX786454 KST786454 LCP786454 LML786454 LWH786454 MGD786454 MPZ786454 MZV786454 NJR786454 NTN786454 ODJ786454 ONF786454 OXB786454 PGX786454 PQT786454 QAP786454 QKL786454 QUH786454 RED786454 RNZ786454 RXV786454 SHR786454 SRN786454 TBJ786454 TLF786454 TVB786454 UEX786454 UOT786454 UYP786454 VIL786454 VSH786454 WCD786454 WLZ786454 WVV786454 N851990 JJ851990 TF851990 ADB851990 AMX851990 AWT851990 BGP851990 BQL851990 CAH851990 CKD851990 CTZ851990 DDV851990 DNR851990 DXN851990 EHJ851990 ERF851990 FBB851990 FKX851990 FUT851990 GEP851990 GOL851990 GYH851990 HID851990 HRZ851990 IBV851990 ILR851990 IVN851990 JFJ851990 JPF851990 JZB851990 KIX851990 KST851990 LCP851990 LML851990 LWH851990 MGD851990 MPZ851990 MZV851990 NJR851990 NTN851990 ODJ851990 ONF851990 OXB851990 PGX851990 PQT851990 QAP851990 QKL851990 QUH851990 RED851990 RNZ851990 RXV851990 SHR851990 SRN851990 TBJ851990 TLF851990 TVB851990 UEX851990 UOT851990 UYP851990 VIL851990 VSH851990 WCD851990 WLZ851990 WVV851990 N917526 JJ917526 TF917526 ADB917526 AMX917526 AWT917526 BGP917526 BQL917526 CAH917526 CKD917526 CTZ917526 DDV917526 DNR917526 DXN917526 EHJ917526 ERF917526 FBB917526 FKX917526 FUT917526 GEP917526 GOL917526 GYH917526 HID917526 HRZ917526 IBV917526 ILR917526 IVN917526 JFJ917526 JPF917526 JZB917526 KIX917526 KST917526 LCP917526 LML917526 LWH917526 MGD917526 MPZ917526 MZV917526 NJR917526 NTN917526 ODJ917526 ONF917526 OXB917526 PGX917526 PQT917526 QAP917526 QKL917526 QUH917526 RED917526 RNZ917526 RXV917526 SHR917526 SRN917526 TBJ917526 TLF917526 TVB917526 UEX917526 UOT917526 UYP917526 VIL917526 VSH917526 WCD917526 WLZ917526 WVV917526 N983062 JJ983062 TF983062 ADB983062 AMX983062 AWT983062 BGP983062 BQL983062 CAH983062 CKD983062 CTZ983062 DDV983062 DNR983062 DXN983062 EHJ983062 ERF983062 FBB983062 FKX983062 FUT983062 GEP983062 GOL983062 GYH983062 HID983062 HRZ983062 IBV983062 ILR983062 IVN983062 JFJ983062 JPF983062 JZB983062 KIX983062 KST983062 LCP983062 LML983062 LWH983062 MGD983062 MPZ983062 MZV983062 NJR983062 NTN983062 ODJ983062 ONF983062 OXB983062 PGX983062 PQT983062 QAP983062 QKL983062 QUH983062 RED983062 RNZ983062 RXV983062 SHR983062 SRN983062 TBJ983062 TLF983062 TVB983062 UEX983062 UOT983062 UYP983062 VIL983062 VSH983062 WCD983062 WLZ983062 WVV983062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8">
    <tabColor rgb="FFFF0000"/>
    <pageSetUpPr fitToPage="1"/>
  </sheetPr>
  <dimension ref="A1:T79"/>
  <sheetViews>
    <sheetView showGridLines="0" showZeros="0" workbookViewId="0">
      <selection activeCell="Q7" sqref="Q7:S7"/>
    </sheetView>
  </sheetViews>
  <sheetFormatPr defaultRowHeight="12.75" x14ac:dyDescent="0.2"/>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97" customWidth="1"/>
    <col min="10" max="10" width="10.7109375" customWidth="1"/>
    <col min="11" max="11" width="1.7109375" style="197" customWidth="1"/>
    <col min="12" max="12" width="10.7109375" customWidth="1"/>
    <col min="13" max="13" width="1.7109375" style="198" customWidth="1"/>
    <col min="14" max="14" width="10.7109375" customWidth="1"/>
    <col min="15" max="15" width="1.7109375" style="197" customWidth="1"/>
    <col min="16" max="16" width="10.7109375" customWidth="1"/>
    <col min="17" max="17" width="1.7109375" style="198" customWidth="1"/>
    <col min="18" max="18" width="9.140625" hidden="1" customWidth="1"/>
    <col min="19" max="19" width="8.7109375" customWidth="1"/>
    <col min="20" max="20" width="9.140625" hidden="1" customWidth="1"/>
  </cols>
  <sheetData>
    <row r="1" spans="1:20" s="68" customFormat="1" ht="85.5" customHeight="1" x14ac:dyDescent="0.2">
      <c r="A1" s="63">
        <f>'[5]Week SetUp'!$A$6</f>
        <v>0</v>
      </c>
      <c r="B1" s="63"/>
      <c r="C1" s="64"/>
      <c r="D1" s="64"/>
      <c r="E1" s="64"/>
      <c r="F1" s="64"/>
      <c r="G1" s="64"/>
      <c r="H1" s="64"/>
      <c r="I1" s="65"/>
      <c r="J1" s="66"/>
      <c r="K1" s="66"/>
      <c r="L1" s="67"/>
      <c r="M1" s="65"/>
      <c r="N1" s="65" t="s">
        <v>190</v>
      </c>
      <c r="O1" s="65"/>
      <c r="P1" s="64"/>
      <c r="Q1" s="65"/>
    </row>
    <row r="2" spans="1:20" s="73" customFormat="1" ht="18" x14ac:dyDescent="0.25">
      <c r="A2" s="69"/>
      <c r="B2" s="69"/>
      <c r="C2" s="69"/>
      <c r="D2" s="69"/>
      <c r="E2" s="70" t="s">
        <v>229</v>
      </c>
      <c r="F2" s="70"/>
      <c r="G2" s="70"/>
      <c r="H2" s="70"/>
      <c r="I2" s="70"/>
      <c r="J2" s="70"/>
      <c r="K2" s="70"/>
      <c r="L2" s="70"/>
      <c r="M2" s="71"/>
      <c r="N2" s="72"/>
      <c r="O2" s="71"/>
      <c r="P2" s="72"/>
      <c r="Q2" s="71"/>
    </row>
    <row r="3" spans="1:20" s="78" customFormat="1" ht="11.25" customHeight="1" x14ac:dyDescent="0.2">
      <c r="A3" s="74" t="s">
        <v>192</v>
      </c>
      <c r="B3" s="74"/>
      <c r="C3" s="74"/>
      <c r="D3" s="74"/>
      <c r="E3" s="74"/>
      <c r="F3" s="74"/>
      <c r="G3" s="74"/>
      <c r="H3" s="74"/>
      <c r="I3" s="75"/>
      <c r="J3" s="76"/>
      <c r="K3" s="75"/>
      <c r="L3" s="74"/>
      <c r="M3" s="75"/>
      <c r="N3" s="74"/>
      <c r="O3" s="75"/>
      <c r="P3" s="74"/>
      <c r="Q3" s="77" t="s">
        <v>193</v>
      </c>
    </row>
    <row r="4" spans="1:20" s="88" customFormat="1" ht="12.75" customHeight="1" thickBot="1" x14ac:dyDescent="0.25">
      <c r="A4" s="79" t="str">
        <f>'[5]Week SetUp'!$A$10</f>
        <v>12th - 22nd December 2016</v>
      </c>
      <c r="B4" s="79"/>
      <c r="C4" s="79"/>
      <c r="D4" s="80"/>
      <c r="E4" s="80"/>
      <c r="F4" s="81">
        <f>'[5]Week SetUp'!$C$10</f>
        <v>0</v>
      </c>
      <c r="G4" s="82"/>
      <c r="H4" s="81"/>
      <c r="I4" s="83"/>
      <c r="J4" s="84">
        <f>'[5]Week SetUp'!$D$10</f>
        <v>0</v>
      </c>
      <c r="K4" s="83"/>
      <c r="L4" s="85">
        <f>'[5]Week SetUp'!$A$12</f>
        <v>0</v>
      </c>
      <c r="M4" s="83"/>
      <c r="N4" s="80"/>
      <c r="O4" s="86"/>
      <c r="P4" s="80"/>
      <c r="Q4" s="87" t="str">
        <f>'[5]Week SetUp'!$E$10</f>
        <v>Lamech Kevin Clarke</v>
      </c>
    </row>
    <row r="5" spans="1:20" s="78" customFormat="1" ht="12" x14ac:dyDescent="0.2">
      <c r="A5" s="89"/>
      <c r="B5" s="90" t="s">
        <v>194</v>
      </c>
      <c r="C5" s="90" t="s">
        <v>195</v>
      </c>
      <c r="D5" s="90" t="s">
        <v>196</v>
      </c>
      <c r="E5" s="91" t="s">
        <v>197</v>
      </c>
      <c r="F5" s="91" t="s">
        <v>198</v>
      </c>
      <c r="G5" s="91"/>
      <c r="H5" s="91"/>
      <c r="I5" s="91"/>
      <c r="J5" s="92" t="s">
        <v>199</v>
      </c>
      <c r="K5" s="93"/>
      <c r="L5" s="92" t="s">
        <v>200</v>
      </c>
      <c r="M5" s="93"/>
      <c r="N5" s="92" t="s">
        <v>201</v>
      </c>
      <c r="O5" s="93"/>
      <c r="P5" s="92" t="s">
        <v>202</v>
      </c>
      <c r="Q5" s="94"/>
    </row>
    <row r="6" spans="1:20" s="78" customFormat="1" ht="3.75" customHeight="1" thickBot="1" x14ac:dyDescent="0.25">
      <c r="A6" s="95"/>
      <c r="B6" s="96"/>
      <c r="C6" s="97"/>
      <c r="D6" s="96"/>
      <c r="E6" s="98"/>
      <c r="F6" s="98"/>
      <c r="G6" s="99"/>
      <c r="H6" s="98"/>
      <c r="I6" s="100"/>
      <c r="J6" s="96"/>
      <c r="K6" s="100"/>
      <c r="L6" s="96"/>
      <c r="M6" s="100"/>
      <c r="N6" s="96"/>
      <c r="O6" s="100"/>
      <c r="P6" s="96"/>
      <c r="Q6" s="101"/>
    </row>
    <row r="7" spans="1:20" s="113" customFormat="1" ht="10.5" customHeight="1" x14ac:dyDescent="0.2">
      <c r="A7" s="102">
        <v>1</v>
      </c>
      <c r="B7" s="103">
        <f>IF($D7="","",VLOOKUP($D7,'[5]Girls Si Main Draw Prep'!$A$7:$P$22,15))</f>
        <v>0</v>
      </c>
      <c r="C7" s="103">
        <f>IF($D7="","",VLOOKUP($D7,'[5]Girls Si Main Draw Prep'!$A$7:$P$22,16))</f>
        <v>0</v>
      </c>
      <c r="D7" s="104">
        <v>1</v>
      </c>
      <c r="E7" s="105" t="str">
        <f>UPPER(IF($D7="","",VLOOKUP($D7,'[5]Girls Si Main Draw Prep'!$A$7:$P$22,2)))</f>
        <v>LEE ASSANG</v>
      </c>
      <c r="F7" s="105" t="str">
        <f>IF($D7="","",VLOOKUP($D7,'[5]Girls Si Main Draw Prep'!$A$7:$P$22,3))</f>
        <v>YIN</v>
      </c>
      <c r="G7" s="105"/>
      <c r="H7" s="105">
        <f>IF($D7="","",VLOOKUP($D7,'[5]Girls Si Main Draw Prep'!$A$7:$P$22,4))</f>
        <v>0</v>
      </c>
      <c r="I7" s="106"/>
      <c r="J7" s="107"/>
      <c r="K7" s="107"/>
      <c r="L7" s="107"/>
      <c r="M7" s="107"/>
      <c r="N7" s="108"/>
      <c r="O7" s="109"/>
      <c r="P7" s="110"/>
      <c r="Q7" s="111"/>
      <c r="R7" s="112"/>
      <c r="T7" s="114" t="str">
        <f>'[5]SetUp Officials'!P21</f>
        <v>Umpire</v>
      </c>
    </row>
    <row r="8" spans="1:20" s="113" customFormat="1" ht="9.6" customHeight="1" x14ac:dyDescent="0.2">
      <c r="A8" s="115"/>
      <c r="B8" s="116"/>
      <c r="C8" s="116"/>
      <c r="D8" s="116"/>
      <c r="E8" s="107"/>
      <c r="F8" s="107"/>
      <c r="G8" s="117"/>
      <c r="H8" s="118" t="s">
        <v>203</v>
      </c>
      <c r="I8" s="119" t="s">
        <v>204</v>
      </c>
      <c r="J8" s="120" t="str">
        <f>UPPER(IF(OR(I8="a",I8="as"),E7,IF(OR(I8="b",I8="bs"),E9,)))</f>
        <v>LEE ASSANG</v>
      </c>
      <c r="K8" s="120"/>
      <c r="L8" s="107"/>
      <c r="M8" s="107"/>
      <c r="N8" s="108"/>
      <c r="O8" s="109"/>
      <c r="P8" s="110"/>
      <c r="Q8" s="111"/>
      <c r="R8" s="112"/>
      <c r="T8" s="121" t="str">
        <f>'[5]SetUp Officials'!P22</f>
        <v xml:space="preserve"> </v>
      </c>
    </row>
    <row r="9" spans="1:20" s="113" customFormat="1" ht="9.6" customHeight="1" x14ac:dyDescent="0.2">
      <c r="A9" s="115">
        <v>2</v>
      </c>
      <c r="B9" s="103">
        <f>IF($D9="","",VLOOKUP($D9,'[5]Girls Si Main Draw Prep'!$A$7:$P$22,15))</f>
        <v>0</v>
      </c>
      <c r="C9" s="103">
        <f>IF($D9="","",VLOOKUP($D9,'[5]Girls Si Main Draw Prep'!$A$7:$P$22,16))</f>
        <v>0</v>
      </c>
      <c r="D9" s="104">
        <v>16</v>
      </c>
      <c r="E9" s="103" t="str">
        <f>UPPER(IF($D9="","",VLOOKUP($D9,'[5]Girls Si Main Draw Prep'!$A$7:$P$22,2)))</f>
        <v>BYE</v>
      </c>
      <c r="F9" s="103">
        <f>IF($D9="","",VLOOKUP($D9,'[5]Girls Si Main Draw Prep'!$A$7:$P$22,3))</f>
        <v>0</v>
      </c>
      <c r="G9" s="103"/>
      <c r="H9" s="103">
        <f>IF($D9="","",VLOOKUP($D9,'[5]Girls Si Main Draw Prep'!$A$7:$P$22,4))</f>
        <v>0</v>
      </c>
      <c r="I9" s="122"/>
      <c r="J9" s="107"/>
      <c r="K9" s="123"/>
      <c r="L9" s="107"/>
      <c r="M9" s="107"/>
      <c r="N9" s="108"/>
      <c r="O9" s="109"/>
      <c r="P9" s="110"/>
      <c r="Q9" s="111"/>
      <c r="R9" s="112"/>
      <c r="T9" s="121" t="str">
        <f>'[5]SetUp Officials'!P23</f>
        <v xml:space="preserve"> </v>
      </c>
    </row>
    <row r="10" spans="1:20" s="113" customFormat="1" ht="9.6" customHeight="1" x14ac:dyDescent="0.2">
      <c r="A10" s="115"/>
      <c r="B10" s="116"/>
      <c r="C10" s="116"/>
      <c r="D10" s="124"/>
      <c r="E10" s="107"/>
      <c r="F10" s="107"/>
      <c r="G10" s="117"/>
      <c r="H10" s="107"/>
      <c r="I10" s="125"/>
      <c r="J10" s="118" t="s">
        <v>203</v>
      </c>
      <c r="K10" s="126"/>
      <c r="L10" s="120" t="str">
        <f>UPPER(IF(OR(K10="a",K10="as"),J8,IF(OR(K10="b",K10="bs"),J12,)))</f>
        <v/>
      </c>
      <c r="M10" s="127"/>
      <c r="N10" s="128"/>
      <c r="O10" s="128"/>
      <c r="P10" s="110"/>
      <c r="Q10" s="111"/>
      <c r="R10" s="112"/>
      <c r="T10" s="121" t="str">
        <f>'[5]SetUp Officials'!P24</f>
        <v xml:space="preserve"> </v>
      </c>
    </row>
    <row r="11" spans="1:20" s="113" customFormat="1" ht="9.6" customHeight="1" x14ac:dyDescent="0.2">
      <c r="A11" s="115">
        <v>3</v>
      </c>
      <c r="B11" s="103">
        <f>IF($D11="","",VLOOKUP($D11,'[5]Girls Si Main Draw Prep'!$A$7:$P$22,15))</f>
        <v>0</v>
      </c>
      <c r="C11" s="103">
        <f>IF($D11="","",VLOOKUP($D11,'[5]Girls Si Main Draw Prep'!$A$7:$P$22,16))</f>
        <v>0</v>
      </c>
      <c r="D11" s="104">
        <v>5</v>
      </c>
      <c r="E11" s="103" t="str">
        <f>UPPER(IF($D11="","",VLOOKUP($D11,'[5]Girls Si Main Draw Prep'!$A$7:$P$22,2)))</f>
        <v>GEORGE</v>
      </c>
      <c r="F11" s="103" t="str">
        <f>IF($D11="","",VLOOKUP($D11,'[5]Girls Si Main Draw Prep'!$A$7:$P$22,3))</f>
        <v>SHANEIL</v>
      </c>
      <c r="G11" s="103"/>
      <c r="H11" s="103">
        <f>IF($D11="","",VLOOKUP($D11,'[5]Girls Si Main Draw Prep'!$A$7:$P$22,4))</f>
        <v>0</v>
      </c>
      <c r="I11" s="106"/>
      <c r="J11" s="107"/>
      <c r="K11" s="129"/>
      <c r="L11" s="107"/>
      <c r="M11" s="130"/>
      <c r="N11" s="128"/>
      <c r="O11" s="128"/>
      <c r="P11" s="110"/>
      <c r="Q11" s="111"/>
      <c r="R11" s="112"/>
      <c r="T11" s="121" t="str">
        <f>'[5]SetUp Officials'!P25</f>
        <v xml:space="preserve"> </v>
      </c>
    </row>
    <row r="12" spans="1:20" s="113" customFormat="1" ht="9.6" customHeight="1" x14ac:dyDescent="0.2">
      <c r="A12" s="115"/>
      <c r="B12" s="116"/>
      <c r="C12" s="116"/>
      <c r="D12" s="124"/>
      <c r="E12" s="107"/>
      <c r="F12" s="107"/>
      <c r="G12" s="117"/>
      <c r="H12" s="118" t="s">
        <v>203</v>
      </c>
      <c r="I12" s="119" t="s">
        <v>297</v>
      </c>
      <c r="J12" s="120" t="str">
        <f>UPPER(IF(OR(I12="a",I12="as"),E11,IF(OR(I12="b",I12="bs"),E13,)))</f>
        <v>SABGA</v>
      </c>
      <c r="K12" s="131"/>
      <c r="L12" s="107"/>
      <c r="M12" s="130"/>
      <c r="N12" s="128"/>
      <c r="O12" s="128"/>
      <c r="P12" s="110"/>
      <c r="Q12" s="111"/>
      <c r="R12" s="112"/>
      <c r="T12" s="121" t="str">
        <f>'[5]SetUp Officials'!P26</f>
        <v xml:space="preserve"> </v>
      </c>
    </row>
    <row r="13" spans="1:20" s="113" customFormat="1" ht="9.6" customHeight="1" x14ac:dyDescent="0.2">
      <c r="A13" s="115">
        <v>4</v>
      </c>
      <c r="B13" s="103">
        <f>IF($D13="","",VLOOKUP($D13,'[5]Girls Si Main Draw Prep'!$A$7:$P$22,15))</f>
        <v>0</v>
      </c>
      <c r="C13" s="103">
        <f>IF($D13="","",VLOOKUP($D13,'[5]Girls Si Main Draw Prep'!$A$7:$P$22,16))</f>
        <v>0</v>
      </c>
      <c r="D13" s="104">
        <v>9</v>
      </c>
      <c r="E13" s="103" t="str">
        <f>UPPER(IF($D13="","",VLOOKUP($D13,'[5]Girls Si Main Draw Prep'!$A$7:$P$22,2)))</f>
        <v>SABGA</v>
      </c>
      <c r="F13" s="103" t="str">
        <f>IF($D13="","",VLOOKUP($D13,'[5]Girls Si Main Draw Prep'!$A$7:$P$22,3))</f>
        <v>VIVAN</v>
      </c>
      <c r="G13" s="103"/>
      <c r="H13" s="103">
        <f>IF($D13="","",VLOOKUP($D13,'[5]Girls Si Main Draw Prep'!$A$7:$P$22,4))</f>
        <v>0</v>
      </c>
      <c r="I13" s="132"/>
      <c r="J13" s="107" t="s">
        <v>338</v>
      </c>
      <c r="K13" s="107"/>
      <c r="L13" s="107"/>
      <c r="M13" s="130"/>
      <c r="N13" s="128"/>
      <c r="O13" s="128"/>
      <c r="P13" s="110"/>
      <c r="Q13" s="111"/>
      <c r="R13" s="112"/>
      <c r="T13" s="121" t="str">
        <f>'[5]SetUp Officials'!P27</f>
        <v xml:space="preserve"> </v>
      </c>
    </row>
    <row r="14" spans="1:20" s="113" customFormat="1" ht="9.6" customHeight="1" x14ac:dyDescent="0.2">
      <c r="A14" s="115"/>
      <c r="B14" s="116"/>
      <c r="C14" s="116"/>
      <c r="D14" s="124"/>
      <c r="E14" s="107"/>
      <c r="F14" s="107"/>
      <c r="G14" s="117"/>
      <c r="H14" s="133"/>
      <c r="I14" s="125"/>
      <c r="J14" s="107"/>
      <c r="K14" s="107"/>
      <c r="L14" s="118" t="s">
        <v>203</v>
      </c>
      <c r="M14" s="126"/>
      <c r="N14" s="120" t="str">
        <f>UPPER(IF(OR(M14="a",M14="as"),L10,IF(OR(M14="b",M14="bs"),L18,)))</f>
        <v/>
      </c>
      <c r="O14" s="127"/>
      <c r="P14" s="110"/>
      <c r="Q14" s="111"/>
      <c r="R14" s="112"/>
      <c r="T14" s="121" t="str">
        <f>'[5]SetUp Officials'!P28</f>
        <v xml:space="preserve"> </v>
      </c>
    </row>
    <row r="15" spans="1:20" s="113" customFormat="1" ht="9.6" customHeight="1" x14ac:dyDescent="0.2">
      <c r="A15" s="102">
        <v>5</v>
      </c>
      <c r="B15" s="103">
        <f>IF($D15="","",VLOOKUP($D15,'[5]Girls Si Main Draw Prep'!$A$7:$P$22,15))</f>
        <v>0</v>
      </c>
      <c r="C15" s="103">
        <f>IF($D15="","",VLOOKUP($D15,'[5]Girls Si Main Draw Prep'!$A$7:$P$22,16))</f>
        <v>0</v>
      </c>
      <c r="D15" s="104">
        <v>4</v>
      </c>
      <c r="E15" s="105" t="str">
        <f>UPPER(IF($D15="","",VLOOKUP($D15,'[5]Girls Si Main Draw Prep'!$A$7:$P$22,2)))</f>
        <v>JONES</v>
      </c>
      <c r="F15" s="105" t="str">
        <f>IF($D15="","",VLOOKUP($D15,'[5]Girls Si Main Draw Prep'!$A$7:$P$22,3))</f>
        <v>ABIGAIL</v>
      </c>
      <c r="G15" s="105"/>
      <c r="H15" s="105">
        <f>IF($D15="","",VLOOKUP($D15,'[5]Girls Si Main Draw Prep'!$A$7:$P$22,4))</f>
        <v>0</v>
      </c>
      <c r="I15" s="134"/>
      <c r="J15" s="107"/>
      <c r="K15" s="107"/>
      <c r="L15" s="107"/>
      <c r="M15" s="130"/>
      <c r="N15" s="107"/>
      <c r="O15" s="130"/>
      <c r="P15" s="110"/>
      <c r="Q15" s="111"/>
      <c r="R15" s="112"/>
      <c r="T15" s="121" t="str">
        <f>'[5]SetUp Officials'!P29</f>
        <v xml:space="preserve"> </v>
      </c>
    </row>
    <row r="16" spans="1:20" s="113" customFormat="1" ht="9.6" customHeight="1" thickBot="1" x14ac:dyDescent="0.25">
      <c r="A16" s="115"/>
      <c r="B16" s="116"/>
      <c r="C16" s="116"/>
      <c r="D16" s="124"/>
      <c r="E16" s="107"/>
      <c r="F16" s="107"/>
      <c r="G16" s="117"/>
      <c r="H16" s="118" t="s">
        <v>203</v>
      </c>
      <c r="I16" s="119" t="s">
        <v>296</v>
      </c>
      <c r="J16" s="120" t="str">
        <f>UPPER(IF(OR(I16="a",I16="as"),E15,IF(OR(I16="b",I16="bs"),E17,)))</f>
        <v>JONES</v>
      </c>
      <c r="K16" s="120"/>
      <c r="L16" s="107"/>
      <c r="M16" s="130"/>
      <c r="N16" s="128"/>
      <c r="O16" s="130"/>
      <c r="P16" s="110"/>
      <c r="Q16" s="111"/>
      <c r="R16" s="112"/>
      <c r="T16" s="135" t="str">
        <f>'[5]SetUp Officials'!P30</f>
        <v>None</v>
      </c>
    </row>
    <row r="17" spans="1:18" s="113" customFormat="1" ht="9.6" customHeight="1" x14ac:dyDescent="0.2">
      <c r="A17" s="115">
        <v>6</v>
      </c>
      <c r="B17" s="103">
        <f>IF($D17="","",VLOOKUP($D17,'[5]Girls Si Main Draw Prep'!$A$7:$P$22,15))</f>
        <v>0</v>
      </c>
      <c r="C17" s="103">
        <f>IF($D17="","",VLOOKUP($D17,'[5]Girls Si Main Draw Prep'!$A$7:$P$22,16))</f>
        <v>0</v>
      </c>
      <c r="D17" s="104">
        <v>13</v>
      </c>
      <c r="E17" s="103" t="str">
        <f>UPPER(IF($D17="","",VLOOKUP($D17,'[5]Girls Si Main Draw Prep'!$A$7:$P$22,2)))</f>
        <v>VILLAROEL</v>
      </c>
      <c r="F17" s="103" t="str">
        <f>IF($D17="","",VLOOKUP($D17,'[5]Girls Si Main Draw Prep'!$A$7:$P$22,3))</f>
        <v>RAEANN</v>
      </c>
      <c r="G17" s="103"/>
      <c r="H17" s="103">
        <f>IF($D17="","",VLOOKUP($D17,'[5]Girls Si Main Draw Prep'!$A$7:$P$22,4))</f>
        <v>0</v>
      </c>
      <c r="I17" s="122"/>
      <c r="J17" s="107" t="s">
        <v>321</v>
      </c>
      <c r="K17" s="123"/>
      <c r="L17" s="107"/>
      <c r="M17" s="130"/>
      <c r="N17" s="128"/>
      <c r="O17" s="130"/>
      <c r="P17" s="110"/>
      <c r="Q17" s="111"/>
      <c r="R17" s="112"/>
    </row>
    <row r="18" spans="1:18" s="113" customFormat="1" ht="9.6" customHeight="1" x14ac:dyDescent="0.2">
      <c r="A18" s="115"/>
      <c r="B18" s="116"/>
      <c r="C18" s="116"/>
      <c r="D18" s="124"/>
      <c r="E18" s="107"/>
      <c r="F18" s="107"/>
      <c r="G18" s="117"/>
      <c r="H18" s="107"/>
      <c r="I18" s="125"/>
      <c r="J18" s="118" t="s">
        <v>203</v>
      </c>
      <c r="K18" s="126" t="s">
        <v>306</v>
      </c>
      <c r="L18" s="120" t="str">
        <f>UPPER(IF(OR(K18="a",K18="as"),J16,IF(OR(K18="b",K18="bs"),J20,)))</f>
        <v>JONES</v>
      </c>
      <c r="M18" s="136"/>
      <c r="N18" s="128"/>
      <c r="O18" s="130"/>
      <c r="P18" s="110"/>
      <c r="Q18" s="111"/>
      <c r="R18" s="112"/>
    </row>
    <row r="19" spans="1:18" s="113" customFormat="1" ht="9.6" customHeight="1" x14ac:dyDescent="0.2">
      <c r="A19" s="115">
        <v>7</v>
      </c>
      <c r="B19" s="103">
        <f>IF($D19="","",VLOOKUP($D19,'[5]Girls Si Main Draw Prep'!$A$7:$P$22,15))</f>
        <v>0</v>
      </c>
      <c r="C19" s="103">
        <f>IF($D19="","",VLOOKUP($D19,'[5]Girls Si Main Draw Prep'!$A$7:$P$22,16))</f>
        <v>0</v>
      </c>
      <c r="D19" s="104">
        <v>8</v>
      </c>
      <c r="E19" s="103" t="str">
        <f>UPPER(IF($D19="","",VLOOKUP($D19,'[5]Girls Si Main Draw Prep'!$A$7:$P$22,2)))</f>
        <v>ROBERT</v>
      </c>
      <c r="F19" s="103" t="str">
        <f>IF($D19="","",VLOOKUP($D19,'[5]Girls Si Main Draw Prep'!$A$7:$P$22,3))</f>
        <v>KADIY'A</v>
      </c>
      <c r="G19" s="103"/>
      <c r="H19" s="103">
        <f>IF($D19="","",VLOOKUP($D19,'[5]Girls Si Main Draw Prep'!$A$7:$P$22,4))</f>
        <v>0</v>
      </c>
      <c r="I19" s="106"/>
      <c r="J19" s="107"/>
      <c r="K19" s="129"/>
      <c r="L19" s="107" t="s">
        <v>358</v>
      </c>
      <c r="M19" s="128"/>
      <c r="N19" s="128"/>
      <c r="O19" s="130"/>
      <c r="P19" s="110"/>
      <c r="Q19" s="111"/>
      <c r="R19" s="112"/>
    </row>
    <row r="20" spans="1:18" s="113" customFormat="1" ht="9.6" customHeight="1" x14ac:dyDescent="0.2">
      <c r="A20" s="115"/>
      <c r="B20" s="116"/>
      <c r="C20" s="116"/>
      <c r="D20" s="116"/>
      <c r="E20" s="107"/>
      <c r="F20" s="107"/>
      <c r="G20" s="117"/>
      <c r="H20" s="118" t="s">
        <v>203</v>
      </c>
      <c r="I20" s="119" t="s">
        <v>297</v>
      </c>
      <c r="J20" s="120" t="str">
        <f>UPPER(IF(OR(I20="a",I20="as"),E19,IF(OR(I20="b",I20="bs"),E21,)))</f>
        <v>HOULLIER</v>
      </c>
      <c r="K20" s="131"/>
      <c r="L20" s="107"/>
      <c r="M20" s="128"/>
      <c r="N20" s="128"/>
      <c r="O20" s="130"/>
      <c r="P20" s="110"/>
      <c r="Q20" s="111"/>
      <c r="R20" s="112"/>
    </row>
    <row r="21" spans="1:18" s="113" customFormat="1" ht="9.6" customHeight="1" x14ac:dyDescent="0.2">
      <c r="A21" s="115">
        <v>8</v>
      </c>
      <c r="B21" s="103">
        <f>IF($D21="","",VLOOKUP($D21,'[5]Girls Si Main Draw Prep'!$A$7:$P$22,15))</f>
        <v>0</v>
      </c>
      <c r="C21" s="103">
        <f>IF($D21="","",VLOOKUP($D21,'[5]Girls Si Main Draw Prep'!$A$7:$P$22,16))</f>
        <v>0</v>
      </c>
      <c r="D21" s="104">
        <v>6</v>
      </c>
      <c r="E21" s="103" t="str">
        <f>UPPER(IF($D21="","",VLOOKUP($D21,'[5]Girls Si Main Draw Prep'!$A$7:$P$22,2)))</f>
        <v>HOULLIER</v>
      </c>
      <c r="F21" s="103" t="str">
        <f>IF($D21="","",VLOOKUP($D21,'[5]Girls Si Main Draw Prep'!$A$7:$P$22,3))</f>
        <v>RHYSE</v>
      </c>
      <c r="G21" s="103"/>
      <c r="H21" s="103">
        <f>IF($D21="","",VLOOKUP($D21,'[5]Girls Si Main Draw Prep'!$A$7:$P$22,4))</f>
        <v>0</v>
      </c>
      <c r="I21" s="132"/>
      <c r="J21" s="107" t="s">
        <v>348</v>
      </c>
      <c r="K21" s="107"/>
      <c r="L21" s="107"/>
      <c r="M21" s="128"/>
      <c r="N21" s="128"/>
      <c r="O21" s="130"/>
      <c r="P21" s="110"/>
      <c r="Q21" s="111"/>
      <c r="R21" s="112"/>
    </row>
    <row r="22" spans="1:18" s="113" customFormat="1" ht="9.6" customHeight="1" x14ac:dyDescent="0.2">
      <c r="A22" s="115"/>
      <c r="B22" s="116"/>
      <c r="C22" s="116"/>
      <c r="D22" s="116"/>
      <c r="E22" s="133"/>
      <c r="F22" s="133"/>
      <c r="G22" s="137"/>
      <c r="H22" s="133"/>
      <c r="I22" s="125"/>
      <c r="J22" s="107"/>
      <c r="K22" s="107"/>
      <c r="L22" s="107"/>
      <c r="M22" s="128"/>
      <c r="N22" s="118" t="s">
        <v>203</v>
      </c>
      <c r="O22" s="126"/>
      <c r="P22" s="120" t="str">
        <f>UPPER(IF(OR(O22="a",O22="as"),N14,IF(OR(O22="b",O22="bs"),N30,)))</f>
        <v/>
      </c>
      <c r="Q22" s="127"/>
      <c r="R22" s="112"/>
    </row>
    <row r="23" spans="1:18" s="113" customFormat="1" ht="9.6" customHeight="1" x14ac:dyDescent="0.2">
      <c r="A23" s="115">
        <v>9</v>
      </c>
      <c r="B23" s="103">
        <f>IF($D23="","",VLOOKUP($D23,'[5]Girls Si Main Draw Prep'!$A$7:$P$22,15))</f>
        <v>0</v>
      </c>
      <c r="C23" s="103">
        <f>IF($D23="","",VLOOKUP($D23,'[5]Girls Si Main Draw Prep'!$A$7:$P$22,16))</f>
        <v>0</v>
      </c>
      <c r="D23" s="104">
        <v>11</v>
      </c>
      <c r="E23" s="103" t="str">
        <f>UPPER(IF($D23="","",VLOOKUP($D23,'[5]Girls Si Main Draw Prep'!$A$7:$P$22,2)))</f>
        <v>SIRJU</v>
      </c>
      <c r="F23" s="103" t="str">
        <f>IF($D23="","",VLOOKUP($D23,'[5]Girls Si Main Draw Prep'!$A$7:$P$22,3))</f>
        <v>STEPHANIE</v>
      </c>
      <c r="G23" s="103"/>
      <c r="H23" s="103">
        <f>IF($D23="","",VLOOKUP($D23,'[5]Girls Si Main Draw Prep'!$A$7:$P$22,4))</f>
        <v>0</v>
      </c>
      <c r="I23" s="106"/>
      <c r="J23" s="107"/>
      <c r="K23" s="107"/>
      <c r="L23" s="107"/>
      <c r="M23" s="128"/>
      <c r="N23" s="107"/>
      <c r="O23" s="130"/>
      <c r="P23" s="107"/>
      <c r="Q23" s="128"/>
      <c r="R23" s="112"/>
    </row>
    <row r="24" spans="1:18" s="113" customFormat="1" ht="9.6" customHeight="1" x14ac:dyDescent="0.2">
      <c r="A24" s="115"/>
      <c r="B24" s="116"/>
      <c r="C24" s="116"/>
      <c r="D24" s="116"/>
      <c r="E24" s="107"/>
      <c r="F24" s="107"/>
      <c r="G24" s="117"/>
      <c r="H24" s="118" t="s">
        <v>203</v>
      </c>
      <c r="I24" s="119" t="s">
        <v>205</v>
      </c>
      <c r="J24" s="120" t="str">
        <f>UPPER(IF(OR(I24="a",I24="as"),E23,IF(OR(I24="b",I24="bs"),E25,)))</f>
        <v>SABGA</v>
      </c>
      <c r="K24" s="120"/>
      <c r="L24" s="107"/>
      <c r="M24" s="128"/>
      <c r="N24" s="128"/>
      <c r="O24" s="130"/>
      <c r="P24" s="110"/>
      <c r="Q24" s="111"/>
      <c r="R24" s="112"/>
    </row>
    <row r="25" spans="1:18" s="113" customFormat="1" ht="9.6" customHeight="1" x14ac:dyDescent="0.2">
      <c r="A25" s="115">
        <v>10</v>
      </c>
      <c r="B25" s="103">
        <f>IF($D25="","",VLOOKUP($D25,'[5]Girls Si Main Draw Prep'!$A$7:$P$22,15))</f>
        <v>0</v>
      </c>
      <c r="C25" s="103">
        <f>IF($D25="","",VLOOKUP($D25,'[5]Girls Si Main Draw Prep'!$A$7:$P$22,16))</f>
        <v>0</v>
      </c>
      <c r="D25" s="104">
        <v>10</v>
      </c>
      <c r="E25" s="103" t="str">
        <f>UPPER(IF($D25="","",VLOOKUP($D25,'[5]Girls Si Main Draw Prep'!$A$7:$P$22,2)))</f>
        <v>SABGA</v>
      </c>
      <c r="F25" s="103" t="str">
        <f>IF($D25="","",VLOOKUP($D25,'[5]Girls Si Main Draw Prep'!$A$7:$P$22,3))</f>
        <v>KIMBERLY</v>
      </c>
      <c r="G25" s="103"/>
      <c r="H25" s="103">
        <f>IF($D25="","",VLOOKUP($D25,'[5]Girls Si Main Draw Prep'!$A$7:$P$22,4))</f>
        <v>0</v>
      </c>
      <c r="I25" s="122"/>
      <c r="J25" s="107" t="s">
        <v>356</v>
      </c>
      <c r="K25" s="123"/>
      <c r="L25" s="107"/>
      <c r="M25" s="128"/>
      <c r="N25" s="128"/>
      <c r="O25" s="130"/>
      <c r="P25" s="110"/>
      <c r="Q25" s="111"/>
      <c r="R25" s="112"/>
    </row>
    <row r="26" spans="1:18" s="113" customFormat="1" ht="9.6" customHeight="1" x14ac:dyDescent="0.2">
      <c r="A26" s="115"/>
      <c r="B26" s="116"/>
      <c r="C26" s="116"/>
      <c r="D26" s="124"/>
      <c r="E26" s="107"/>
      <c r="F26" s="107"/>
      <c r="G26" s="117"/>
      <c r="H26" s="107"/>
      <c r="I26" s="125"/>
      <c r="J26" s="118" t="s">
        <v>203</v>
      </c>
      <c r="K26" s="126" t="s">
        <v>297</v>
      </c>
      <c r="L26" s="120" t="str">
        <f>UPPER(IF(OR(K26="a",K26="as"),J24,IF(OR(K26="b",K26="bs"),J28,)))</f>
        <v>WHITTIER</v>
      </c>
      <c r="M26" s="127"/>
      <c r="N26" s="128"/>
      <c r="O26" s="130"/>
      <c r="P26" s="110"/>
      <c r="Q26" s="111"/>
      <c r="R26" s="112"/>
    </row>
    <row r="27" spans="1:18" s="113" customFormat="1" ht="9.6" customHeight="1" x14ac:dyDescent="0.2">
      <c r="A27" s="115">
        <v>11</v>
      </c>
      <c r="B27" s="103">
        <f>IF($D27="","",VLOOKUP($D27,'[5]Girls Si Main Draw Prep'!$A$7:$P$22,15))</f>
        <v>0</v>
      </c>
      <c r="C27" s="103">
        <f>IF($D27="","",VLOOKUP($D27,'[5]Girls Si Main Draw Prep'!$A$7:$P$22,16))</f>
        <v>0</v>
      </c>
      <c r="D27" s="104">
        <v>16</v>
      </c>
      <c r="E27" s="103" t="str">
        <f>UPPER(IF($D27="","",VLOOKUP($D27,'[5]Girls Si Main Draw Prep'!$A$7:$P$22,2)))</f>
        <v>BYE</v>
      </c>
      <c r="F27" s="103">
        <f>IF($D27="","",VLOOKUP($D27,'[5]Girls Si Main Draw Prep'!$A$7:$P$22,3))</f>
        <v>0</v>
      </c>
      <c r="G27" s="103"/>
      <c r="H27" s="103">
        <f>IF($D27="","",VLOOKUP($D27,'[5]Girls Si Main Draw Prep'!$A$7:$P$22,4))</f>
        <v>0</v>
      </c>
      <c r="I27" s="106"/>
      <c r="J27" s="107"/>
      <c r="K27" s="129"/>
      <c r="L27" s="107" t="s">
        <v>338</v>
      </c>
      <c r="M27" s="130"/>
      <c r="N27" s="128"/>
      <c r="O27" s="130"/>
      <c r="P27" s="110"/>
      <c r="Q27" s="111"/>
      <c r="R27" s="112"/>
    </row>
    <row r="28" spans="1:18" s="113" customFormat="1" ht="9.6" customHeight="1" x14ac:dyDescent="0.2">
      <c r="A28" s="102"/>
      <c r="B28" s="116"/>
      <c r="C28" s="116"/>
      <c r="D28" s="124"/>
      <c r="E28" s="107"/>
      <c r="F28" s="107"/>
      <c r="G28" s="117"/>
      <c r="H28" s="118" t="s">
        <v>203</v>
      </c>
      <c r="I28" s="119" t="s">
        <v>205</v>
      </c>
      <c r="J28" s="120" t="str">
        <f>UPPER(IF(OR(I28="a",I28="as"),E27,IF(OR(I28="b",I28="bs"),E29,)))</f>
        <v>WHITTIER</v>
      </c>
      <c r="K28" s="131"/>
      <c r="L28" s="107"/>
      <c r="M28" s="130"/>
      <c r="N28" s="128"/>
      <c r="O28" s="130"/>
      <c r="P28" s="110"/>
      <c r="Q28" s="111"/>
      <c r="R28" s="112"/>
    </row>
    <row r="29" spans="1:18" s="113" customFormat="1" ht="9.6" customHeight="1" x14ac:dyDescent="0.2">
      <c r="A29" s="102">
        <v>12</v>
      </c>
      <c r="B29" s="103">
        <f>IF($D29="","",VLOOKUP($D29,'[5]Girls Si Main Draw Prep'!$A$7:$P$22,15))</f>
        <v>0</v>
      </c>
      <c r="C29" s="103">
        <f>IF($D29="","",VLOOKUP($D29,'[5]Girls Si Main Draw Prep'!$A$7:$P$22,16))</f>
        <v>0</v>
      </c>
      <c r="D29" s="104">
        <v>3</v>
      </c>
      <c r="E29" s="105" t="str">
        <f>UPPER(IF($D29="","",VLOOKUP($D29,'[5]Girls Si Main Draw Prep'!$A$7:$P$22,2)))</f>
        <v>WHITTIER</v>
      </c>
      <c r="F29" s="105" t="str">
        <f>IF($D29="","",VLOOKUP($D29,'[5]Girls Si Main Draw Prep'!$A$7:$P$22,3))</f>
        <v>AURA</v>
      </c>
      <c r="G29" s="105"/>
      <c r="H29" s="105">
        <f>IF($D29="","",VLOOKUP($D29,'[5]Girls Si Main Draw Prep'!$A$7:$P$22,4))</f>
        <v>0</v>
      </c>
      <c r="I29" s="132"/>
      <c r="J29" s="107"/>
      <c r="K29" s="107"/>
      <c r="L29" s="107"/>
      <c r="M29" s="130"/>
      <c r="N29" s="128"/>
      <c r="O29" s="130"/>
      <c r="P29" s="110"/>
      <c r="Q29" s="111"/>
      <c r="R29" s="112"/>
    </row>
    <row r="30" spans="1:18" s="113" customFormat="1" ht="9.6" customHeight="1" x14ac:dyDescent="0.2">
      <c r="A30" s="115"/>
      <c r="B30" s="116"/>
      <c r="C30" s="116"/>
      <c r="D30" s="124"/>
      <c r="E30" s="107"/>
      <c r="F30" s="107"/>
      <c r="G30" s="117"/>
      <c r="H30" s="133"/>
      <c r="I30" s="125"/>
      <c r="J30" s="107"/>
      <c r="K30" s="107"/>
      <c r="L30" s="118" t="s">
        <v>203</v>
      </c>
      <c r="M30" s="126"/>
      <c r="N30" s="120" t="str">
        <f>UPPER(IF(OR(M30="a",M30="as"),L26,IF(OR(M30="b",M30="bs"),L34,)))</f>
        <v/>
      </c>
      <c r="O30" s="136"/>
      <c r="P30" s="110"/>
      <c r="Q30" s="111"/>
      <c r="R30" s="112"/>
    </row>
    <row r="31" spans="1:18" s="113" customFormat="1" ht="9.6" customHeight="1" x14ac:dyDescent="0.2">
      <c r="A31" s="115">
        <v>13</v>
      </c>
      <c r="B31" s="103">
        <f>IF($D31="","",VLOOKUP($D31,'[5]Girls Si Main Draw Prep'!$A$7:$P$22,15))</f>
        <v>0</v>
      </c>
      <c r="C31" s="103">
        <f>IF($D31="","",VLOOKUP($D31,'[5]Girls Si Main Draw Prep'!$A$7:$P$22,16))</f>
        <v>0</v>
      </c>
      <c r="D31" s="104">
        <v>7</v>
      </c>
      <c r="E31" s="103" t="str">
        <f>UPPER(IF($D31="","",VLOOKUP($D31,'[5]Girls Si Main Draw Prep'!$A$7:$P$22,2)))</f>
        <v>LANSER</v>
      </c>
      <c r="F31" s="103" t="str">
        <f>IF($D31="","",VLOOKUP($D31,'[5]Girls Si Main Draw Prep'!$A$7:$P$22,3))</f>
        <v>LILY</v>
      </c>
      <c r="G31" s="103"/>
      <c r="H31" s="103">
        <f>IF($D31="","",VLOOKUP($D31,'[5]Girls Si Main Draw Prep'!$A$7:$P$22,4))</f>
        <v>0</v>
      </c>
      <c r="I31" s="134"/>
      <c r="J31" s="107"/>
      <c r="K31" s="107"/>
      <c r="L31" s="107"/>
      <c r="M31" s="130"/>
      <c r="N31" s="107"/>
      <c r="O31" s="128"/>
      <c r="P31" s="110"/>
      <c r="Q31" s="111"/>
      <c r="R31" s="112"/>
    </row>
    <row r="32" spans="1:18" s="113" customFormat="1" ht="9.6" customHeight="1" x14ac:dyDescent="0.2">
      <c r="A32" s="115"/>
      <c r="B32" s="116"/>
      <c r="C32" s="116"/>
      <c r="D32" s="124"/>
      <c r="E32" s="107"/>
      <c r="F32" s="107"/>
      <c r="G32" s="117"/>
      <c r="H32" s="118" t="s">
        <v>203</v>
      </c>
      <c r="I32" s="119" t="s">
        <v>205</v>
      </c>
      <c r="J32" s="120" t="str">
        <f>UPPER(IF(OR(I32="a",I32="as"),E31,IF(OR(I32="b",I32="bs"),E33,)))</f>
        <v>TOM YEW</v>
      </c>
      <c r="K32" s="120"/>
      <c r="L32" s="107"/>
      <c r="M32" s="130"/>
      <c r="N32" s="128"/>
      <c r="O32" s="128"/>
      <c r="P32" s="110"/>
      <c r="Q32" s="111"/>
      <c r="R32" s="112"/>
    </row>
    <row r="33" spans="1:18" s="113" customFormat="1" ht="9.6" customHeight="1" x14ac:dyDescent="0.2">
      <c r="A33" s="115">
        <v>14</v>
      </c>
      <c r="B33" s="103">
        <f>IF($D33="","",VLOOKUP($D33,'[5]Girls Si Main Draw Prep'!$A$7:$P$22,15))</f>
        <v>0</v>
      </c>
      <c r="C33" s="103">
        <f>IF($D33="","",VLOOKUP($D33,'[5]Girls Si Main Draw Prep'!$A$7:$P$22,16))</f>
        <v>0</v>
      </c>
      <c r="D33" s="104">
        <v>12</v>
      </c>
      <c r="E33" s="103" t="str">
        <f>UPPER(IF($D33="","",VLOOKUP($D33,'[5]Girls Si Main Draw Prep'!$A$7:$P$22,2)))</f>
        <v>TOM YEW</v>
      </c>
      <c r="F33" s="103" t="str">
        <f>IF($D33="","",VLOOKUP($D33,'[5]Girls Si Main Draw Prep'!$A$7:$P$22,3))</f>
        <v>JADE</v>
      </c>
      <c r="G33" s="103"/>
      <c r="H33" s="103">
        <f>IF($D33="","",VLOOKUP($D33,'[5]Girls Si Main Draw Prep'!$A$7:$P$22,4))</f>
        <v>0</v>
      </c>
      <c r="I33" s="122"/>
      <c r="J33" s="107" t="s">
        <v>331</v>
      </c>
      <c r="K33" s="123"/>
      <c r="L33" s="107"/>
      <c r="M33" s="130"/>
      <c r="N33" s="128"/>
      <c r="O33" s="128"/>
      <c r="P33" s="110"/>
      <c r="Q33" s="111"/>
      <c r="R33" s="112"/>
    </row>
    <row r="34" spans="1:18" s="113" customFormat="1" ht="9.6" customHeight="1" x14ac:dyDescent="0.2">
      <c r="A34" s="115"/>
      <c r="B34" s="116"/>
      <c r="C34" s="116"/>
      <c r="D34" s="124"/>
      <c r="E34" s="107"/>
      <c r="F34" s="107"/>
      <c r="G34" s="117"/>
      <c r="H34" s="107"/>
      <c r="I34" s="125"/>
      <c r="J34" s="118" t="s">
        <v>203</v>
      </c>
      <c r="K34" s="126" t="s">
        <v>306</v>
      </c>
      <c r="L34" s="120" t="str">
        <f>UPPER(IF(OR(K34="a",K34="as"),J32,IF(OR(K34="b",K34="bs"),J36,)))</f>
        <v>TOM YEW</v>
      </c>
      <c r="M34" s="136"/>
      <c r="N34" s="128"/>
      <c r="O34" s="128"/>
      <c r="P34" s="110"/>
      <c r="Q34" s="111"/>
      <c r="R34" s="112"/>
    </row>
    <row r="35" spans="1:18" s="113" customFormat="1" ht="9.6" customHeight="1" x14ac:dyDescent="0.2">
      <c r="A35" s="115">
        <v>15</v>
      </c>
      <c r="B35" s="103">
        <f>IF($D35="","",VLOOKUP($D35,'[5]Girls Si Main Draw Prep'!$A$7:$P$22,15))</f>
        <v>0</v>
      </c>
      <c r="C35" s="103">
        <f>IF($D35="","",VLOOKUP($D35,'[5]Girls Si Main Draw Prep'!$A$7:$P$22,16))</f>
        <v>0</v>
      </c>
      <c r="D35" s="104">
        <v>16</v>
      </c>
      <c r="E35" s="103" t="str">
        <f>UPPER(IF($D35="","",VLOOKUP($D35,'[5]Girls Si Main Draw Prep'!$A$7:$P$22,2)))</f>
        <v>BYE</v>
      </c>
      <c r="F35" s="103">
        <f>IF($D35="","",VLOOKUP($D35,'[5]Girls Si Main Draw Prep'!$A$7:$P$22,3))</f>
        <v>0</v>
      </c>
      <c r="G35" s="103"/>
      <c r="H35" s="103">
        <f>IF($D35="","",VLOOKUP($D35,'[5]Girls Si Main Draw Prep'!$A$7:$P$22,4))</f>
        <v>0</v>
      </c>
      <c r="I35" s="106"/>
      <c r="J35" s="107"/>
      <c r="K35" s="129"/>
      <c r="L35" s="107" t="s">
        <v>357</v>
      </c>
      <c r="M35" s="128"/>
      <c r="N35" s="128"/>
      <c r="O35" s="128"/>
      <c r="P35" s="110"/>
      <c r="Q35" s="111"/>
      <c r="R35" s="112"/>
    </row>
    <row r="36" spans="1:18" s="113" customFormat="1" ht="9.6" customHeight="1" x14ac:dyDescent="0.2">
      <c r="A36" s="115"/>
      <c r="B36" s="116"/>
      <c r="C36" s="116"/>
      <c r="D36" s="116"/>
      <c r="E36" s="107"/>
      <c r="F36" s="107"/>
      <c r="G36" s="117"/>
      <c r="H36" s="118" t="s">
        <v>203</v>
      </c>
      <c r="I36" s="119" t="s">
        <v>205</v>
      </c>
      <c r="J36" s="120" t="str">
        <f>UPPER(IF(OR(I36="a",I36="as"),E35,IF(OR(I36="b",I36="bs"),E37,)))</f>
        <v>KOYLASS</v>
      </c>
      <c r="K36" s="131"/>
      <c r="L36" s="107"/>
      <c r="M36" s="128"/>
      <c r="N36" s="128"/>
      <c r="O36" s="128"/>
      <c r="P36" s="110"/>
      <c r="Q36" s="111"/>
      <c r="R36" s="112"/>
    </row>
    <row r="37" spans="1:18" s="113" customFormat="1" ht="9.6" customHeight="1" x14ac:dyDescent="0.2">
      <c r="A37" s="102">
        <v>16</v>
      </c>
      <c r="B37" s="103">
        <f>IF($D37="","",VLOOKUP($D37,'[5]Girls Si Main Draw Prep'!$A$7:$P$22,15))</f>
        <v>0</v>
      </c>
      <c r="C37" s="103">
        <f>IF($D37="","",VLOOKUP($D37,'[5]Girls Si Main Draw Prep'!$A$7:$P$22,16))</f>
        <v>0</v>
      </c>
      <c r="D37" s="104">
        <v>2</v>
      </c>
      <c r="E37" s="105" t="str">
        <f>UPPER(IF($D37="","",VLOOKUP($D37,'[5]Girls Si Main Draw Prep'!$A$7:$P$22,2)))</f>
        <v>KOYLASS</v>
      </c>
      <c r="F37" s="105" t="str">
        <f>IF($D37="","",VLOOKUP($D37,'[5]Girls Si Main Draw Prep'!$A$7:$P$22,3))</f>
        <v>VICTORIA</v>
      </c>
      <c r="G37" s="103"/>
      <c r="H37" s="105">
        <f>IF($D37="","",VLOOKUP($D37,'[5]Girls Si Main Draw Prep'!$A$7:$P$22,4))</f>
        <v>0</v>
      </c>
      <c r="I37" s="132"/>
      <c r="J37" s="107"/>
      <c r="K37" s="107"/>
      <c r="L37" s="107"/>
      <c r="M37" s="128"/>
      <c r="N37" s="128"/>
      <c r="O37" s="128"/>
      <c r="P37" s="110"/>
      <c r="Q37" s="111"/>
      <c r="R37" s="112"/>
    </row>
    <row r="38" spans="1:18" s="113" customFormat="1" ht="9.6" customHeight="1" x14ac:dyDescent="0.2">
      <c r="A38" s="138"/>
      <c r="B38" s="116"/>
      <c r="C38" s="116"/>
      <c r="D38" s="116"/>
      <c r="E38" s="133"/>
      <c r="F38" s="133"/>
      <c r="G38" s="137"/>
      <c r="H38" s="107"/>
      <c r="I38" s="125"/>
      <c r="J38" s="107"/>
      <c r="K38" s="107"/>
      <c r="L38" s="107"/>
      <c r="M38" s="128"/>
      <c r="N38" s="128"/>
      <c r="O38" s="128"/>
      <c r="P38" s="110"/>
      <c r="Q38" s="111"/>
      <c r="R38" s="112"/>
    </row>
    <row r="39" spans="1:18" s="113" customFormat="1" ht="9.6" customHeight="1" x14ac:dyDescent="0.2">
      <c r="A39" s="139"/>
      <c r="B39" s="140"/>
      <c r="C39" s="140"/>
      <c r="D39" s="116"/>
      <c r="E39" s="140"/>
      <c r="F39" s="140"/>
      <c r="G39" s="140"/>
      <c r="H39" s="140"/>
      <c r="I39" s="116"/>
      <c r="J39" s="140"/>
      <c r="K39" s="140"/>
      <c r="L39" s="140"/>
      <c r="M39" s="141"/>
      <c r="N39" s="141"/>
      <c r="O39" s="141"/>
      <c r="P39" s="110"/>
      <c r="Q39" s="111"/>
      <c r="R39" s="112"/>
    </row>
    <row r="40" spans="1:18" s="113" customFormat="1" ht="9.6" hidden="1" customHeight="1" x14ac:dyDescent="0.2">
      <c r="A40" s="138"/>
      <c r="B40" s="116"/>
      <c r="C40" s="116"/>
      <c r="D40" s="116"/>
      <c r="E40" s="140"/>
      <c r="F40" s="140"/>
      <c r="H40" s="142"/>
      <c r="I40" s="116"/>
      <c r="J40" s="140"/>
      <c r="K40" s="140"/>
      <c r="L40" s="140"/>
      <c r="M40" s="141"/>
      <c r="N40" s="141"/>
      <c r="O40" s="141"/>
      <c r="P40" s="110"/>
      <c r="Q40" s="111"/>
      <c r="R40" s="112"/>
    </row>
    <row r="41" spans="1:18" s="113" customFormat="1" ht="9.6" hidden="1" customHeight="1" x14ac:dyDescent="0.2">
      <c r="A41" s="138"/>
      <c r="B41" s="140"/>
      <c r="C41" s="140"/>
      <c r="D41" s="116"/>
      <c r="E41" s="140"/>
      <c r="F41" s="140"/>
      <c r="G41" s="140"/>
      <c r="H41" s="140"/>
      <c r="I41" s="116"/>
      <c r="J41" s="140"/>
      <c r="K41" s="143"/>
      <c r="L41" s="140"/>
      <c r="M41" s="141"/>
      <c r="N41" s="141"/>
      <c r="O41" s="141"/>
      <c r="P41" s="110"/>
      <c r="Q41" s="111"/>
      <c r="R41" s="112"/>
    </row>
    <row r="42" spans="1:18" s="113" customFormat="1" ht="9.6" hidden="1" customHeight="1" x14ac:dyDescent="0.2">
      <c r="A42" s="138"/>
      <c r="B42" s="116"/>
      <c r="C42" s="116"/>
      <c r="D42" s="116"/>
      <c r="E42" s="140"/>
      <c r="F42" s="140"/>
      <c r="H42" s="140"/>
      <c r="I42" s="116"/>
      <c r="J42" s="142"/>
      <c r="K42" s="116"/>
      <c r="L42" s="140"/>
      <c r="M42" s="141"/>
      <c r="N42" s="141"/>
      <c r="O42" s="141"/>
      <c r="P42" s="110"/>
      <c r="Q42" s="111"/>
      <c r="R42" s="112"/>
    </row>
    <row r="43" spans="1:18" s="113" customFormat="1" ht="9.6" hidden="1" customHeight="1" x14ac:dyDescent="0.2">
      <c r="A43" s="138"/>
      <c r="B43" s="140"/>
      <c r="C43" s="140"/>
      <c r="D43" s="116"/>
      <c r="E43" s="140"/>
      <c r="F43" s="140"/>
      <c r="G43" s="140"/>
      <c r="H43" s="140"/>
      <c r="I43" s="116"/>
      <c r="J43" s="140"/>
      <c r="K43" s="140"/>
      <c r="L43" s="140"/>
      <c r="M43" s="141"/>
      <c r="N43" s="141"/>
      <c r="O43" s="141"/>
      <c r="P43" s="110"/>
      <c r="Q43" s="111"/>
      <c r="R43" s="144"/>
    </row>
    <row r="44" spans="1:18" s="113" customFormat="1" ht="9.6" hidden="1" customHeight="1" x14ac:dyDescent="0.2">
      <c r="A44" s="138"/>
      <c r="B44" s="116"/>
      <c r="C44" s="116"/>
      <c r="D44" s="116"/>
      <c r="E44" s="140"/>
      <c r="F44" s="140"/>
      <c r="H44" s="142"/>
      <c r="I44" s="116"/>
      <c r="J44" s="140"/>
      <c r="K44" s="140"/>
      <c r="L44" s="140"/>
      <c r="M44" s="141"/>
      <c r="N44" s="141"/>
      <c r="O44" s="141"/>
      <c r="P44" s="110"/>
      <c r="Q44" s="111"/>
      <c r="R44" s="112"/>
    </row>
    <row r="45" spans="1:18" s="113" customFormat="1" ht="9.6" hidden="1" customHeight="1" x14ac:dyDescent="0.2">
      <c r="A45" s="138"/>
      <c r="B45" s="140"/>
      <c r="C45" s="140"/>
      <c r="D45" s="116"/>
      <c r="E45" s="140"/>
      <c r="F45" s="140"/>
      <c r="G45" s="140"/>
      <c r="H45" s="140"/>
      <c r="I45" s="116"/>
      <c r="J45" s="140"/>
      <c r="K45" s="140"/>
      <c r="L45" s="140"/>
      <c r="M45" s="141"/>
      <c r="N45" s="141"/>
      <c r="O45" s="141"/>
      <c r="P45" s="110"/>
      <c r="Q45" s="111"/>
      <c r="R45" s="112"/>
    </row>
    <row r="46" spans="1:18" s="113" customFormat="1" ht="9.6" hidden="1" customHeight="1" x14ac:dyDescent="0.2">
      <c r="A46" s="138"/>
      <c r="B46" s="116"/>
      <c r="C46" s="116"/>
      <c r="D46" s="116"/>
      <c r="E46" s="140"/>
      <c r="F46" s="140"/>
      <c r="H46" s="140"/>
      <c r="I46" s="116"/>
      <c r="J46" s="140"/>
      <c r="K46" s="140"/>
      <c r="L46" s="142"/>
      <c r="M46" s="116"/>
      <c r="N46" s="140"/>
      <c r="O46" s="141"/>
      <c r="P46" s="110"/>
      <c r="Q46" s="111"/>
      <c r="R46" s="112"/>
    </row>
    <row r="47" spans="1:18" s="113" customFormat="1" ht="9.6" hidden="1" customHeight="1" x14ac:dyDescent="0.2">
      <c r="A47" s="138"/>
      <c r="B47" s="140"/>
      <c r="C47" s="140"/>
      <c r="D47" s="116"/>
      <c r="E47" s="140"/>
      <c r="F47" s="140"/>
      <c r="G47" s="140"/>
      <c r="H47" s="140"/>
      <c r="I47" s="116"/>
      <c r="J47" s="140"/>
      <c r="K47" s="140"/>
      <c r="L47" s="140"/>
      <c r="M47" s="141"/>
      <c r="N47" s="140"/>
      <c r="O47" s="141"/>
      <c r="P47" s="110"/>
      <c r="Q47" s="111"/>
      <c r="R47" s="112"/>
    </row>
    <row r="48" spans="1:18" s="113" customFormat="1" ht="9.6" hidden="1" customHeight="1" x14ac:dyDescent="0.2">
      <c r="A48" s="138"/>
      <c r="B48" s="116"/>
      <c r="C48" s="116"/>
      <c r="D48" s="116"/>
      <c r="E48" s="140"/>
      <c r="F48" s="140"/>
      <c r="H48" s="142"/>
      <c r="I48" s="116"/>
      <c r="J48" s="140"/>
      <c r="K48" s="140"/>
      <c r="L48" s="140"/>
      <c r="M48" s="141"/>
      <c r="N48" s="141"/>
      <c r="O48" s="141"/>
      <c r="P48" s="110"/>
      <c r="Q48" s="111"/>
      <c r="R48" s="112"/>
    </row>
    <row r="49" spans="1:18" s="113" customFormat="1" ht="9.6" hidden="1" customHeight="1" x14ac:dyDescent="0.2">
      <c r="A49" s="138"/>
      <c r="B49" s="140"/>
      <c r="C49" s="140"/>
      <c r="D49" s="116"/>
      <c r="E49" s="140"/>
      <c r="F49" s="140"/>
      <c r="G49" s="140"/>
      <c r="H49" s="140"/>
      <c r="I49" s="116"/>
      <c r="J49" s="140"/>
      <c r="K49" s="143"/>
      <c r="L49" s="140"/>
      <c r="M49" s="141"/>
      <c r="N49" s="141"/>
      <c r="O49" s="141"/>
      <c r="P49" s="110"/>
      <c r="Q49" s="111"/>
      <c r="R49" s="112"/>
    </row>
    <row r="50" spans="1:18" s="113" customFormat="1" ht="9.6" hidden="1" customHeight="1" x14ac:dyDescent="0.2">
      <c r="A50" s="138"/>
      <c r="B50" s="116"/>
      <c r="C50" s="116"/>
      <c r="D50" s="116"/>
      <c r="E50" s="140"/>
      <c r="F50" s="140"/>
      <c r="H50" s="140"/>
      <c r="I50" s="116"/>
      <c r="J50" s="142"/>
      <c r="K50" s="116"/>
      <c r="L50" s="140"/>
      <c r="M50" s="141"/>
      <c r="N50" s="141"/>
      <c r="O50" s="141"/>
      <c r="P50" s="110"/>
      <c r="Q50" s="111"/>
      <c r="R50" s="112"/>
    </row>
    <row r="51" spans="1:18" s="113" customFormat="1" ht="9.6" hidden="1" customHeight="1" x14ac:dyDescent="0.2">
      <c r="A51" s="138"/>
      <c r="B51" s="140"/>
      <c r="C51" s="140"/>
      <c r="D51" s="116"/>
      <c r="E51" s="140"/>
      <c r="F51" s="140"/>
      <c r="G51" s="140"/>
      <c r="H51" s="140"/>
      <c r="I51" s="116"/>
      <c r="J51" s="140"/>
      <c r="K51" s="140"/>
      <c r="L51" s="140"/>
      <c r="M51" s="141"/>
      <c r="N51" s="141"/>
      <c r="O51" s="141"/>
      <c r="P51" s="110"/>
      <c r="Q51" s="111"/>
      <c r="R51" s="112"/>
    </row>
    <row r="52" spans="1:18" s="113" customFormat="1" ht="9.6" hidden="1" customHeight="1" x14ac:dyDescent="0.2">
      <c r="A52" s="138"/>
      <c r="B52" s="116"/>
      <c r="C52" s="116"/>
      <c r="D52" s="116"/>
      <c r="E52" s="140"/>
      <c r="F52" s="140"/>
      <c r="H52" s="142"/>
      <c r="I52" s="116"/>
      <c r="J52" s="140"/>
      <c r="K52" s="140"/>
      <c r="L52" s="140"/>
      <c r="M52" s="141"/>
      <c r="N52" s="141"/>
      <c r="O52" s="141"/>
      <c r="P52" s="110"/>
      <c r="Q52" s="111"/>
      <c r="R52" s="112"/>
    </row>
    <row r="53" spans="1:18" s="113" customFormat="1" ht="9.6" hidden="1" customHeight="1" x14ac:dyDescent="0.2">
      <c r="A53" s="139"/>
      <c r="B53" s="140"/>
      <c r="C53" s="140"/>
      <c r="D53" s="116"/>
      <c r="E53" s="140"/>
      <c r="F53" s="140"/>
      <c r="G53" s="140"/>
      <c r="H53" s="140"/>
      <c r="I53" s="116"/>
      <c r="J53" s="140"/>
      <c r="K53" s="140"/>
      <c r="L53" s="140"/>
      <c r="M53" s="140"/>
      <c r="N53" s="108"/>
      <c r="O53" s="108"/>
      <c r="P53" s="110"/>
      <c r="Q53" s="111"/>
      <c r="R53" s="112"/>
    </row>
    <row r="54" spans="1:18" s="113" customFormat="1" ht="9.6" hidden="1" customHeight="1" x14ac:dyDescent="0.2">
      <c r="A54" s="138"/>
      <c r="B54" s="116"/>
      <c r="C54" s="116"/>
      <c r="D54" s="116"/>
      <c r="E54" s="133"/>
      <c r="F54" s="133"/>
      <c r="G54" s="137"/>
      <c r="H54" s="107"/>
      <c r="I54" s="125"/>
      <c r="J54" s="107"/>
      <c r="K54" s="107"/>
      <c r="L54" s="107"/>
      <c r="M54" s="128"/>
      <c r="N54" s="128"/>
      <c r="O54" s="128"/>
      <c r="P54" s="110"/>
      <c r="Q54" s="111"/>
      <c r="R54" s="112"/>
    </row>
    <row r="55" spans="1:18" s="113" customFormat="1" ht="9.6" hidden="1" customHeight="1" x14ac:dyDescent="0.2">
      <c r="A55" s="139"/>
      <c r="B55" s="140"/>
      <c r="C55" s="140"/>
      <c r="D55" s="116"/>
      <c r="E55" s="140"/>
      <c r="F55" s="140"/>
      <c r="G55" s="140"/>
      <c r="H55" s="140"/>
      <c r="I55" s="116"/>
      <c r="J55" s="140"/>
      <c r="K55" s="140"/>
      <c r="L55" s="140"/>
      <c r="M55" s="141"/>
      <c r="N55" s="141"/>
      <c r="O55" s="141"/>
      <c r="P55" s="110"/>
      <c r="Q55" s="111"/>
      <c r="R55" s="112"/>
    </row>
    <row r="56" spans="1:18" s="113" customFormat="1" ht="9.6" hidden="1" customHeight="1" x14ac:dyDescent="0.2">
      <c r="A56" s="138"/>
      <c r="B56" s="116"/>
      <c r="C56" s="116"/>
      <c r="D56" s="116"/>
      <c r="E56" s="140"/>
      <c r="F56" s="140"/>
      <c r="H56" s="142"/>
      <c r="I56" s="116"/>
      <c r="J56" s="140"/>
      <c r="K56" s="140"/>
      <c r="L56" s="140"/>
      <c r="M56" s="141"/>
      <c r="N56" s="141"/>
      <c r="O56" s="141"/>
      <c r="P56" s="110"/>
      <c r="Q56" s="111"/>
      <c r="R56" s="112"/>
    </row>
    <row r="57" spans="1:18" s="113" customFormat="1" ht="9.6" hidden="1" customHeight="1" x14ac:dyDescent="0.2">
      <c r="A57" s="138"/>
      <c r="B57" s="140"/>
      <c r="C57" s="140"/>
      <c r="D57" s="116"/>
      <c r="E57" s="140"/>
      <c r="F57" s="140"/>
      <c r="G57" s="140"/>
      <c r="H57" s="140"/>
      <c r="I57" s="116"/>
      <c r="J57" s="140"/>
      <c r="K57" s="143"/>
      <c r="L57" s="140"/>
      <c r="M57" s="141"/>
      <c r="N57" s="141"/>
      <c r="O57" s="141"/>
      <c r="P57" s="110"/>
      <c r="Q57" s="111"/>
      <c r="R57" s="112"/>
    </row>
    <row r="58" spans="1:18" s="113" customFormat="1" ht="9.6" hidden="1" customHeight="1" x14ac:dyDescent="0.2">
      <c r="A58" s="138"/>
      <c r="B58" s="116"/>
      <c r="C58" s="116"/>
      <c r="D58" s="116"/>
      <c r="E58" s="140"/>
      <c r="F58" s="140"/>
      <c r="H58" s="140"/>
      <c r="I58" s="116"/>
      <c r="J58" s="142"/>
      <c r="K58" s="116"/>
      <c r="L58" s="140"/>
      <c r="M58" s="141"/>
      <c r="N58" s="141"/>
      <c r="O58" s="141"/>
      <c r="P58" s="110"/>
      <c r="Q58" s="111"/>
      <c r="R58" s="112"/>
    </row>
    <row r="59" spans="1:18" s="113" customFormat="1" ht="9.6" hidden="1" customHeight="1" x14ac:dyDescent="0.2">
      <c r="A59" s="138"/>
      <c r="B59" s="140"/>
      <c r="C59" s="140"/>
      <c r="D59" s="116"/>
      <c r="E59" s="140"/>
      <c r="F59" s="140"/>
      <c r="G59" s="140"/>
      <c r="H59" s="140"/>
      <c r="I59" s="116"/>
      <c r="J59" s="140"/>
      <c r="K59" s="140"/>
      <c r="L59" s="140"/>
      <c r="M59" s="141"/>
      <c r="N59" s="141"/>
      <c r="O59" s="141"/>
      <c r="P59" s="110"/>
      <c r="Q59" s="111"/>
      <c r="R59" s="144"/>
    </row>
    <row r="60" spans="1:18" s="113" customFormat="1" ht="9.6" hidden="1" customHeight="1" x14ac:dyDescent="0.2">
      <c r="A60" s="138"/>
      <c r="B60" s="116"/>
      <c r="C60" s="116"/>
      <c r="D60" s="116"/>
      <c r="E60" s="140"/>
      <c r="F60" s="140"/>
      <c r="H60" s="142"/>
      <c r="I60" s="116"/>
      <c r="J60" s="140"/>
      <c r="K60" s="140"/>
      <c r="L60" s="140"/>
      <c r="M60" s="141"/>
      <c r="N60" s="141"/>
      <c r="O60" s="141"/>
      <c r="P60" s="110"/>
      <c r="Q60" s="111"/>
      <c r="R60" s="112"/>
    </row>
    <row r="61" spans="1:18" s="113" customFormat="1" ht="9.6" hidden="1" customHeight="1" x14ac:dyDescent="0.2">
      <c r="A61" s="138"/>
      <c r="B61" s="140"/>
      <c r="C61" s="140"/>
      <c r="D61" s="116"/>
      <c r="E61" s="140"/>
      <c r="F61" s="140"/>
      <c r="G61" s="140"/>
      <c r="H61" s="140"/>
      <c r="I61" s="116"/>
      <c r="J61" s="140"/>
      <c r="K61" s="140"/>
      <c r="L61" s="140"/>
      <c r="M61" s="141"/>
      <c r="N61" s="141"/>
      <c r="O61" s="141"/>
      <c r="P61" s="110"/>
      <c r="Q61" s="111"/>
      <c r="R61" s="112"/>
    </row>
    <row r="62" spans="1:18" s="113" customFormat="1" ht="9.6" hidden="1" customHeight="1" x14ac:dyDescent="0.2">
      <c r="A62" s="138"/>
      <c r="B62" s="116"/>
      <c r="C62" s="116"/>
      <c r="D62" s="116"/>
      <c r="E62" s="140"/>
      <c r="F62" s="140"/>
      <c r="H62" s="140"/>
      <c r="I62" s="116"/>
      <c r="J62" s="140"/>
      <c r="K62" s="140"/>
      <c r="L62" s="142"/>
      <c r="M62" s="116"/>
      <c r="N62" s="140"/>
      <c r="O62" s="141"/>
      <c r="P62" s="110"/>
      <c r="Q62" s="111"/>
      <c r="R62" s="112"/>
    </row>
    <row r="63" spans="1:18" s="113" customFormat="1" ht="9.6" hidden="1" customHeight="1" x14ac:dyDescent="0.2">
      <c r="A63" s="138"/>
      <c r="B63" s="140"/>
      <c r="C63" s="140"/>
      <c r="D63" s="116"/>
      <c r="E63" s="140"/>
      <c r="F63" s="140"/>
      <c r="G63" s="140"/>
      <c r="H63" s="140"/>
      <c r="I63" s="116"/>
      <c r="J63" s="140"/>
      <c r="K63" s="140"/>
      <c r="L63" s="140"/>
      <c r="M63" s="141"/>
      <c r="N63" s="140"/>
      <c r="O63" s="141"/>
      <c r="P63" s="110"/>
      <c r="Q63" s="111"/>
      <c r="R63" s="112"/>
    </row>
    <row r="64" spans="1:18" s="113" customFormat="1" ht="9.6" hidden="1" customHeight="1" x14ac:dyDescent="0.2">
      <c r="A64" s="138"/>
      <c r="B64" s="116"/>
      <c r="C64" s="116"/>
      <c r="D64" s="116"/>
      <c r="E64" s="140"/>
      <c r="F64" s="140"/>
      <c r="H64" s="142"/>
      <c r="I64" s="116"/>
      <c r="J64" s="140"/>
      <c r="K64" s="140"/>
      <c r="L64" s="140"/>
      <c r="M64" s="141"/>
      <c r="N64" s="141"/>
      <c r="O64" s="141"/>
      <c r="P64" s="110"/>
      <c r="Q64" s="111"/>
      <c r="R64" s="112"/>
    </row>
    <row r="65" spans="1:18" s="113" customFormat="1" ht="9.6" hidden="1" customHeight="1" x14ac:dyDescent="0.2">
      <c r="A65" s="138"/>
      <c r="B65" s="140"/>
      <c r="C65" s="140"/>
      <c r="D65" s="116"/>
      <c r="E65" s="140"/>
      <c r="F65" s="140"/>
      <c r="G65" s="140"/>
      <c r="H65" s="140"/>
      <c r="I65" s="116"/>
      <c r="J65" s="140"/>
      <c r="K65" s="143"/>
      <c r="L65" s="140"/>
      <c r="M65" s="141"/>
      <c r="N65" s="141"/>
      <c r="O65" s="141"/>
      <c r="P65" s="110"/>
      <c r="Q65" s="111"/>
      <c r="R65" s="112"/>
    </row>
    <row r="66" spans="1:18" s="113" customFormat="1" ht="9.6" hidden="1" customHeight="1" x14ac:dyDescent="0.2">
      <c r="A66" s="138"/>
      <c r="B66" s="116"/>
      <c r="C66" s="116"/>
      <c r="D66" s="116"/>
      <c r="E66" s="140"/>
      <c r="F66" s="140"/>
      <c r="H66" s="140"/>
      <c r="I66" s="116"/>
      <c r="J66" s="142"/>
      <c r="K66" s="116"/>
      <c r="L66" s="140"/>
      <c r="M66" s="141"/>
      <c r="N66" s="141"/>
      <c r="O66" s="141"/>
      <c r="P66" s="110"/>
      <c r="Q66" s="111"/>
      <c r="R66" s="112"/>
    </row>
    <row r="67" spans="1:18" s="113" customFormat="1" ht="9.6" hidden="1" customHeight="1" x14ac:dyDescent="0.2">
      <c r="A67" s="138"/>
      <c r="B67" s="140"/>
      <c r="C67" s="140"/>
      <c r="D67" s="116"/>
      <c r="E67" s="140"/>
      <c r="F67" s="140"/>
      <c r="G67" s="140"/>
      <c r="H67" s="140"/>
      <c r="I67" s="116"/>
      <c r="J67" s="140"/>
      <c r="K67" s="140"/>
      <c r="L67" s="140"/>
      <c r="M67" s="141"/>
      <c r="N67" s="141"/>
      <c r="O67" s="141"/>
      <c r="P67" s="110"/>
      <c r="Q67" s="111"/>
      <c r="R67" s="112"/>
    </row>
    <row r="68" spans="1:18" s="113" customFormat="1" ht="9.6" hidden="1" customHeight="1" x14ac:dyDescent="0.2">
      <c r="A68" s="138"/>
      <c r="B68" s="116"/>
      <c r="C68" s="116"/>
      <c r="D68" s="116"/>
      <c r="E68" s="140"/>
      <c r="F68" s="140"/>
      <c r="H68" s="142"/>
      <c r="I68" s="116"/>
      <c r="J68" s="140"/>
      <c r="K68" s="140"/>
      <c r="L68" s="140"/>
      <c r="M68" s="141"/>
      <c r="N68" s="141"/>
      <c r="O68" s="141"/>
      <c r="P68" s="110"/>
      <c r="Q68" s="111"/>
      <c r="R68" s="112"/>
    </row>
    <row r="69" spans="1:18" s="113" customFormat="1" ht="9.6" customHeight="1" x14ac:dyDescent="0.2">
      <c r="A69" s="139"/>
      <c r="B69" s="140"/>
      <c r="C69" s="140"/>
      <c r="D69" s="116"/>
      <c r="E69" s="140"/>
      <c r="F69" s="140"/>
      <c r="G69" s="140"/>
      <c r="H69" s="140"/>
      <c r="I69" s="116"/>
      <c r="J69" s="140"/>
      <c r="K69" s="140"/>
      <c r="L69" s="140"/>
      <c r="M69" s="140"/>
      <c r="N69" s="108"/>
      <c r="O69" s="108"/>
      <c r="P69" s="110"/>
      <c r="Q69" s="111"/>
      <c r="R69" s="112"/>
    </row>
    <row r="70" spans="1:18" s="151" customFormat="1" ht="6.75" customHeight="1" x14ac:dyDescent="0.2">
      <c r="A70" s="145"/>
      <c r="B70" s="145"/>
      <c r="C70" s="145"/>
      <c r="D70" s="145"/>
      <c r="E70" s="146"/>
      <c r="F70" s="146"/>
      <c r="G70" s="146"/>
      <c r="H70" s="146"/>
      <c r="I70" s="147"/>
      <c r="J70" s="148"/>
      <c r="K70" s="149"/>
      <c r="L70" s="148"/>
      <c r="M70" s="149"/>
      <c r="N70" s="148"/>
      <c r="O70" s="149"/>
      <c r="P70" s="148"/>
      <c r="Q70" s="149"/>
      <c r="R70" s="150"/>
    </row>
    <row r="71" spans="1:18" s="164" customFormat="1" ht="10.5" customHeight="1" x14ac:dyDescent="0.2">
      <c r="A71" s="152" t="s">
        <v>206</v>
      </c>
      <c r="B71" s="153"/>
      <c r="C71" s="154"/>
      <c r="D71" s="155" t="s">
        <v>207</v>
      </c>
      <c r="E71" s="156" t="s">
        <v>208</v>
      </c>
      <c r="F71" s="155"/>
      <c r="G71" s="157"/>
      <c r="H71" s="158"/>
      <c r="I71" s="155" t="s">
        <v>207</v>
      </c>
      <c r="J71" s="156" t="s">
        <v>209</v>
      </c>
      <c r="K71" s="159"/>
      <c r="L71" s="156" t="s">
        <v>210</v>
      </c>
      <c r="M71" s="160"/>
      <c r="N71" s="161" t="s">
        <v>211</v>
      </c>
      <c r="O71" s="161"/>
      <c r="P71" s="162"/>
      <c r="Q71" s="163"/>
    </row>
    <row r="72" spans="1:18" s="164" customFormat="1" ht="9" customHeight="1" x14ac:dyDescent="0.2">
      <c r="A72" s="165" t="s">
        <v>212</v>
      </c>
      <c r="B72" s="166"/>
      <c r="C72" s="167"/>
      <c r="D72" s="168">
        <v>1</v>
      </c>
      <c r="E72" s="169" t="str">
        <f>IF(D72&gt;$Q$79,,UPPER(VLOOKUP(D72,'[5]Girls Si Main Draw Prep'!$A$7:$R$134,2)))</f>
        <v>LEE ASSANG</v>
      </c>
      <c r="F72" s="170"/>
      <c r="G72" s="169"/>
      <c r="H72" s="171"/>
      <c r="I72" s="172" t="s">
        <v>213</v>
      </c>
      <c r="J72" s="166"/>
      <c r="K72" s="173"/>
      <c r="L72" s="166"/>
      <c r="M72" s="174"/>
      <c r="N72" s="175" t="s">
        <v>214</v>
      </c>
      <c r="O72" s="176"/>
      <c r="P72" s="176"/>
      <c r="Q72" s="177"/>
    </row>
    <row r="73" spans="1:18" s="164" customFormat="1" ht="9" customHeight="1" x14ac:dyDescent="0.2">
      <c r="A73" s="165" t="s">
        <v>215</v>
      </c>
      <c r="B73" s="166"/>
      <c r="C73" s="167"/>
      <c r="D73" s="168">
        <v>2</v>
      </c>
      <c r="E73" s="169" t="str">
        <f>IF(D73&gt;$Q$79,,UPPER(VLOOKUP(D73,'[5]Girls Si Main Draw Prep'!$A$7:$R$134,2)))</f>
        <v>KOYLASS</v>
      </c>
      <c r="F73" s="170"/>
      <c r="G73" s="169"/>
      <c r="H73" s="171"/>
      <c r="I73" s="172" t="s">
        <v>216</v>
      </c>
      <c r="J73" s="166"/>
      <c r="K73" s="173"/>
      <c r="L73" s="166"/>
      <c r="M73" s="174"/>
      <c r="N73" s="178"/>
      <c r="O73" s="179"/>
      <c r="P73" s="180"/>
      <c r="Q73" s="181"/>
    </row>
    <row r="74" spans="1:18" s="164" customFormat="1" ht="9" customHeight="1" x14ac:dyDescent="0.2">
      <c r="A74" s="182" t="s">
        <v>217</v>
      </c>
      <c r="B74" s="180"/>
      <c r="C74" s="183"/>
      <c r="D74" s="168">
        <v>3</v>
      </c>
      <c r="E74" s="169" t="str">
        <f>IF(D74&gt;$Q$79,,UPPER(VLOOKUP(D74,'[5]Girls Si Main Draw Prep'!$A$7:$R$134,2)))</f>
        <v>WHITTIER</v>
      </c>
      <c r="F74" s="170"/>
      <c r="G74" s="169"/>
      <c r="H74" s="171"/>
      <c r="I74" s="172" t="s">
        <v>218</v>
      </c>
      <c r="J74" s="166"/>
      <c r="K74" s="173"/>
      <c r="L74" s="166"/>
      <c r="M74" s="174"/>
      <c r="N74" s="175" t="s">
        <v>219</v>
      </c>
      <c r="O74" s="176"/>
      <c r="P74" s="176"/>
      <c r="Q74" s="177"/>
    </row>
    <row r="75" spans="1:18" s="164" customFormat="1" ht="9" customHeight="1" x14ac:dyDescent="0.2">
      <c r="A75" s="184"/>
      <c r="B75" s="89"/>
      <c r="C75" s="185"/>
      <c r="D75" s="168">
        <v>4</v>
      </c>
      <c r="E75" s="169" t="str">
        <f>IF(D75&gt;$Q$79,,UPPER(VLOOKUP(D75,'[5]Girls Si Main Draw Prep'!$A$7:$R$134,2)))</f>
        <v>JONES</v>
      </c>
      <c r="F75" s="170"/>
      <c r="G75" s="169"/>
      <c r="H75" s="171"/>
      <c r="I75" s="172" t="s">
        <v>220</v>
      </c>
      <c r="J75" s="166"/>
      <c r="K75" s="173"/>
      <c r="L75" s="166"/>
      <c r="M75" s="174"/>
      <c r="N75" s="166"/>
      <c r="O75" s="173"/>
      <c r="P75" s="166"/>
      <c r="Q75" s="174"/>
    </row>
    <row r="76" spans="1:18" s="164" customFormat="1" ht="9" customHeight="1" x14ac:dyDescent="0.2">
      <c r="A76" s="186" t="s">
        <v>221</v>
      </c>
      <c r="B76" s="187"/>
      <c r="C76" s="188"/>
      <c r="D76" s="168"/>
      <c r="E76" s="169"/>
      <c r="F76" s="170"/>
      <c r="G76" s="169"/>
      <c r="H76" s="171"/>
      <c r="I76" s="172" t="s">
        <v>222</v>
      </c>
      <c r="J76" s="166"/>
      <c r="K76" s="173"/>
      <c r="L76" s="166"/>
      <c r="M76" s="174"/>
      <c r="N76" s="180"/>
      <c r="O76" s="179"/>
      <c r="P76" s="180"/>
      <c r="Q76" s="181"/>
    </row>
    <row r="77" spans="1:18" s="164" customFormat="1" ht="9" customHeight="1" x14ac:dyDescent="0.2">
      <c r="A77" s="165" t="s">
        <v>212</v>
      </c>
      <c r="B77" s="166"/>
      <c r="C77" s="167"/>
      <c r="D77" s="168"/>
      <c r="E77" s="169"/>
      <c r="F77" s="170"/>
      <c r="G77" s="169"/>
      <c r="H77" s="171"/>
      <c r="I77" s="172" t="s">
        <v>223</v>
      </c>
      <c r="J77" s="166"/>
      <c r="K77" s="173"/>
      <c r="L77" s="166"/>
      <c r="M77" s="174"/>
      <c r="N77" s="175" t="s">
        <v>224</v>
      </c>
      <c r="O77" s="176"/>
      <c r="P77" s="176"/>
      <c r="Q77" s="177"/>
    </row>
    <row r="78" spans="1:18" s="164" customFormat="1" ht="9" customHeight="1" x14ac:dyDescent="0.2">
      <c r="A78" s="165" t="s">
        <v>225</v>
      </c>
      <c r="B78" s="166"/>
      <c r="C78" s="189"/>
      <c r="D78" s="168"/>
      <c r="E78" s="169"/>
      <c r="F78" s="170"/>
      <c r="G78" s="169"/>
      <c r="H78" s="171"/>
      <c r="I78" s="172" t="s">
        <v>226</v>
      </c>
      <c r="J78" s="166"/>
      <c r="K78" s="173"/>
      <c r="L78" s="166"/>
      <c r="M78" s="174"/>
      <c r="N78" s="166"/>
      <c r="O78" s="173"/>
      <c r="P78" s="166"/>
      <c r="Q78" s="174"/>
    </row>
    <row r="79" spans="1:18" s="164" customFormat="1" ht="9" customHeight="1" x14ac:dyDescent="0.2">
      <c r="A79" s="182" t="s">
        <v>227</v>
      </c>
      <c r="B79" s="180"/>
      <c r="C79" s="190"/>
      <c r="D79" s="191"/>
      <c r="E79" s="192"/>
      <c r="F79" s="193"/>
      <c r="G79" s="192"/>
      <c r="H79" s="194"/>
      <c r="I79" s="195" t="s">
        <v>228</v>
      </c>
      <c r="J79" s="180"/>
      <c r="K79" s="179"/>
      <c r="L79" s="180"/>
      <c r="M79" s="181"/>
      <c r="N79" s="180" t="str">
        <f>Q4</f>
        <v>Lamech Kevin Clarke</v>
      </c>
      <c r="O79" s="179"/>
      <c r="P79" s="180"/>
      <c r="Q79" s="196">
        <f>MIN(4,'[5]Girls Si Main Draw Prep'!R5)</f>
        <v>4</v>
      </c>
    </row>
  </sheetData>
  <conditionalFormatting sqref="F67:H67 F51:H51 F53:H53 F39:H39 F41:H41 F43:H43 F45:H45 F47:H47 G23 G25 G27 G29 G31 G33 G35 G37 F49:H49 F69:H69 F55:H55 F57:H57 F59:H59 F61:H61 F63:H63 F65:H65 G7 G9 G11 G13 G15 G17 G19 G21">
    <cfRule type="expression" dxfId="155" priority="14" stopIfTrue="1">
      <formula>AND($D7&lt;9,$C7&gt;0)</formula>
    </cfRule>
  </conditionalFormatting>
  <conditionalFormatting sqref="H40 H60 J50 H24 H48 H32 J58 H68 H36 H56 J66 H64 J10 L46 H28 L14 J18 J26 J34 L30 L62 H44 J42 H52 H8 H16 H20 H12 N22">
    <cfRule type="expression" dxfId="154" priority="11" stopIfTrue="1">
      <formula>AND($N$1="CU",H8="Umpire")</formula>
    </cfRule>
    <cfRule type="expression" dxfId="153" priority="12" stopIfTrue="1">
      <formula>AND($N$1="CU",H8&lt;&gt;"Umpire",I8&lt;&gt;"")</formula>
    </cfRule>
    <cfRule type="expression" dxfId="152" priority="13" stopIfTrue="1">
      <formula>AND($N$1="CU",H8&lt;&gt;"Umpire")</formula>
    </cfRule>
  </conditionalFormatting>
  <conditionalFormatting sqref="D53 D47 D45 D43 D41 D39 D69 D67 D49 D65 D63 D61 D59 D57 D55 D51">
    <cfRule type="expression" dxfId="151" priority="10" stopIfTrue="1">
      <formula>AND($D39&lt;9,$C39&gt;0)</formula>
    </cfRule>
  </conditionalFormatting>
  <conditionalFormatting sqref="E55 E57 E59 E61 E63 E65 E67 E69 E39 E41 E43 E45 E47 E49 E51 E53">
    <cfRule type="cellIs" dxfId="150" priority="8" stopIfTrue="1" operator="equal">
      <formula>"Bye"</formula>
    </cfRule>
    <cfRule type="expression" dxfId="149" priority="9" stopIfTrue="1">
      <formula>AND($D39&lt;9,$C39&gt;0)</formula>
    </cfRule>
  </conditionalFormatting>
  <conditionalFormatting sqref="L10 L18 L26 L34 N30 N62 L58 L66 N14 N46 L42 L50 P22 J8 J12 J16 J20 J24 J28 J32 J36 J56 J60 J64 J68 J40 J44 J48 J52">
    <cfRule type="expression" dxfId="148" priority="6" stopIfTrue="1">
      <formula>I8="as"</formula>
    </cfRule>
    <cfRule type="expression" dxfId="147" priority="7" stopIfTrue="1">
      <formula>I8="bs"</formula>
    </cfRule>
  </conditionalFormatting>
  <conditionalFormatting sqref="B7 B9 B11 B13 B15 B17 B19 B21 B23 B25 B27 B29 B31 B33 B35 B37 B55 B57 B59 B61 B63 B65 B67 B69 B39 B41 B43 B45 B47 B49 B51 B53">
    <cfRule type="cellIs" dxfId="146" priority="4" stopIfTrue="1" operator="equal">
      <formula>"QA"</formula>
    </cfRule>
    <cfRule type="cellIs" dxfId="145" priority="5" stopIfTrue="1" operator="equal">
      <formula>"DA"</formula>
    </cfRule>
  </conditionalFormatting>
  <conditionalFormatting sqref="I8 I12 I16 I20 I24 I28 I32 I36 M30 M14 K10 K34 Q79 K18 K26 O22">
    <cfRule type="expression" dxfId="144" priority="3" stopIfTrue="1">
      <formula>$N$1="CU"</formula>
    </cfRule>
  </conditionalFormatting>
  <conditionalFormatting sqref="E35 E37 E25 E33 E31 E29 E27 E23 E19 E21 E9 E17 E15 E13 E11 E7">
    <cfRule type="cellIs" dxfId="143" priority="2" stopIfTrue="1" operator="equal">
      <formula>"Bye"</formula>
    </cfRule>
  </conditionalFormatting>
  <conditionalFormatting sqref="D7 D9 D11 D13 D15 D17 D19 D21 D23 D25 D27 D29 D31 D33 D35 D37">
    <cfRule type="expression" dxfId="142" priority="1" stopIfTrue="1">
      <formula>$D7&lt;5</formula>
    </cfRule>
  </conditionalFormatting>
  <dataValidations count="1">
    <dataValidation type="list" allowBlank="1" showInputMessage="1" sqref="H40 H56 H44 H36 H52 H60 H48 H24 H68 H28 H64 H32 H20 H8 H12 H16 J66 J58 L30 L62 J34 J26 J18 J10 L14 J50 J42 L46 N22">
      <formula1>$T$7:$T$16</formula1>
    </dataValidation>
  </dataValidations>
  <printOptions horizontalCentered="1"/>
  <pageMargins left="0.35433070866141736" right="0.35433070866141736" top="0.39370078740157483" bottom="0.39370078740157483" header="0" footer="0"/>
  <pageSetup paperSize="9" scale="9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Jun_Show_CU">
                <anchor moveWithCells="1" sizeWithCells="1">
                  <from>
                    <xdr:col>11</xdr:col>
                    <xdr:colOff>514350</xdr:colOff>
                    <xdr:row>0</xdr:row>
                    <xdr:rowOff>9525</xdr:rowOff>
                  </from>
                  <to>
                    <xdr:col>13</xdr:col>
                    <xdr:colOff>361950</xdr:colOff>
                    <xdr:row>0</xdr:row>
                    <xdr:rowOff>171450</xdr:rowOff>
                  </to>
                </anchor>
              </controlPr>
            </control>
          </mc:Choice>
        </mc:AlternateContent>
        <mc:AlternateContent xmlns:mc="http://schemas.openxmlformats.org/markup-compatibility/2006">
          <mc:Choice Requires="x14">
            <control shapeId="2050" r:id="rId5" name="Button 2">
              <controlPr defaultSize="0" print="0" autoFill="0" autoPict="0" macro="[0]!Jun_Hide_CU">
                <anchor moveWithCells="1" sizeWithCells="1">
                  <from>
                    <xdr:col>11</xdr:col>
                    <xdr:colOff>504825</xdr:colOff>
                    <xdr:row>0</xdr:row>
                    <xdr:rowOff>180975</xdr:rowOff>
                  </from>
                  <to>
                    <xdr:col>13</xdr:col>
                    <xdr:colOff>361950</xdr:colOff>
                    <xdr:row>1</xdr:row>
                    <xdr:rowOff>57150</xdr:rowOff>
                  </to>
                </anchor>
              </controlPr>
            </control>
          </mc:Choice>
        </mc:AlternateContent>
        <mc:AlternateContent xmlns:mc="http://schemas.openxmlformats.org/markup-compatibility/2006">
          <mc:Choice Requires="x14">
            <control shapeId="2051" r:id="rId6" name="Button 3">
              <controlPr defaultSize="0" print="0" autoFill="0" autoPict="0" macro="[0]!Jun_Hide_CU">
                <anchor moveWithCells="1" sizeWithCells="1">
                  <from>
                    <xdr:col>11</xdr:col>
                    <xdr:colOff>504825</xdr:colOff>
                    <xdr:row>0</xdr:row>
                    <xdr:rowOff>180975</xdr:rowOff>
                  </from>
                  <to>
                    <xdr:col>13</xdr:col>
                    <xdr:colOff>361950</xdr:colOff>
                    <xdr:row>1</xdr:row>
                    <xdr:rowOff>57150</xdr:rowOff>
                  </to>
                </anchor>
              </controlPr>
            </control>
          </mc:Choice>
        </mc:AlternateContent>
        <mc:AlternateContent xmlns:mc="http://schemas.openxmlformats.org/markup-compatibility/2006">
          <mc:Choice Requires="x14">
            <control shapeId="2052" r:id="rId7" name="Button 4">
              <controlPr defaultSize="0" print="0" autoFill="0" autoPict="0" macro="[4]!Jun_Hide_CU">
                <anchor moveWithCells="1" sizeWithCells="1">
                  <from>
                    <xdr:col>11</xdr:col>
                    <xdr:colOff>504825</xdr:colOff>
                    <xdr:row>0</xdr:row>
                    <xdr:rowOff>180975</xdr:rowOff>
                  </from>
                  <to>
                    <xdr:col>13</xdr:col>
                    <xdr:colOff>361950</xdr:colOff>
                    <xdr:row>1</xdr:row>
                    <xdr:rowOff>57150</xdr:rowOff>
                  </to>
                </anchor>
              </controlPr>
            </control>
          </mc:Choice>
        </mc:AlternateContent>
        <mc:AlternateContent xmlns:mc="http://schemas.openxmlformats.org/markup-compatibility/2006">
          <mc:Choice Requires="x14">
            <control shapeId="2053" r:id="rId8" name="Button 5">
              <controlPr defaultSize="0" print="0" autoFill="0" autoPict="0" macro="[2]!Jun_Hide_CU">
                <anchor moveWithCells="1" sizeWithCells="1">
                  <from>
                    <xdr:col>11</xdr:col>
                    <xdr:colOff>504825</xdr:colOff>
                    <xdr:row>0</xdr:row>
                    <xdr:rowOff>180975</xdr:rowOff>
                  </from>
                  <to>
                    <xdr:col>13</xdr:col>
                    <xdr:colOff>361950</xdr:colOff>
                    <xdr:row>1</xdr:row>
                    <xdr:rowOff>57150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1">
    <tabColor rgb="FFFF0000"/>
    <pageSetUpPr fitToPage="1"/>
  </sheetPr>
  <dimension ref="A1:T63"/>
  <sheetViews>
    <sheetView showGridLines="0" showZeros="0" workbookViewId="0">
      <selection activeCell="V15" sqref="V15"/>
    </sheetView>
  </sheetViews>
  <sheetFormatPr defaultRowHeight="12.75" x14ac:dyDescent="0.2"/>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97" customWidth="1"/>
    <col min="10" max="10" width="10.7109375" customWidth="1"/>
    <col min="11" max="11" width="1.7109375" style="197" customWidth="1"/>
    <col min="12" max="12" width="10.7109375" customWidth="1"/>
    <col min="13" max="13" width="1.7109375" style="198" customWidth="1"/>
    <col min="14" max="14" width="10.7109375" customWidth="1"/>
    <col min="15" max="15" width="1.7109375" style="197" customWidth="1"/>
    <col min="16" max="16" width="10.7109375" customWidth="1"/>
    <col min="17" max="17" width="1.7109375" style="198" customWidth="1"/>
    <col min="18" max="18" width="9.140625" hidden="1" customWidth="1"/>
    <col min="19" max="19" width="8.7109375" customWidth="1"/>
    <col min="20" max="20" width="9.140625" hidden="1" customWidth="1"/>
  </cols>
  <sheetData>
    <row r="1" spans="1:20" s="68" customFormat="1" ht="54.75" customHeight="1" x14ac:dyDescent="0.2">
      <c r="A1" s="63">
        <f>'[7]Week SetUp'!$A$6</f>
        <v>0</v>
      </c>
      <c r="B1" s="63"/>
      <c r="C1" s="64"/>
      <c r="D1" s="64"/>
      <c r="E1" s="64"/>
      <c r="F1" s="64"/>
      <c r="G1" s="64"/>
      <c r="H1" s="64"/>
      <c r="I1" s="65"/>
      <c r="J1" s="66"/>
      <c r="K1" s="66"/>
      <c r="L1" s="67"/>
      <c r="M1" s="65"/>
      <c r="N1" s="65" t="s">
        <v>190</v>
      </c>
      <c r="O1" s="65"/>
      <c r="P1" s="64"/>
      <c r="Q1" s="65"/>
    </row>
    <row r="2" spans="1:20" s="73" customFormat="1" ht="39" customHeight="1" x14ac:dyDescent="0.25">
      <c r="A2" s="69"/>
      <c r="B2" s="69"/>
      <c r="C2" s="69"/>
      <c r="D2" s="69"/>
      <c r="E2" s="70" t="s">
        <v>232</v>
      </c>
      <c r="F2" s="70"/>
      <c r="G2" s="70"/>
      <c r="H2" s="70"/>
      <c r="I2" s="70"/>
      <c r="J2" s="70"/>
      <c r="K2" s="70"/>
      <c r="L2" s="70"/>
      <c r="M2" s="71"/>
      <c r="N2" s="72"/>
      <c r="O2" s="71"/>
      <c r="P2" s="72"/>
      <c r="Q2" s="71"/>
    </row>
    <row r="3" spans="1:20" s="78" customFormat="1" ht="11.25" customHeight="1" x14ac:dyDescent="0.2">
      <c r="A3" s="74" t="s">
        <v>192</v>
      </c>
      <c r="B3" s="74"/>
      <c r="C3" s="74"/>
      <c r="D3" s="74"/>
      <c r="E3" s="74"/>
      <c r="F3" s="74"/>
      <c r="G3" s="74"/>
      <c r="H3" s="74"/>
      <c r="I3" s="75"/>
      <c r="J3" s="76"/>
      <c r="K3" s="75"/>
      <c r="L3" s="74"/>
      <c r="M3" s="75"/>
      <c r="N3" s="74"/>
      <c r="O3" s="75"/>
      <c r="P3" s="74"/>
      <c r="Q3" s="77" t="s">
        <v>193</v>
      </c>
    </row>
    <row r="4" spans="1:20" s="88" customFormat="1" ht="19.5" customHeight="1" thickBot="1" x14ac:dyDescent="0.25">
      <c r="A4" s="79" t="str">
        <f>'[7]Week SetUp'!$A$10</f>
        <v>17th - 22nd December 2016</v>
      </c>
      <c r="B4" s="79"/>
      <c r="C4" s="79"/>
      <c r="D4" s="80"/>
      <c r="E4" s="80"/>
      <c r="F4" s="81">
        <f>'[7]Week SetUp'!$C$10</f>
        <v>0</v>
      </c>
      <c r="G4" s="82"/>
      <c r="H4" s="81"/>
      <c r="I4" s="83"/>
      <c r="J4" s="84">
        <f>'[7]Week SetUp'!$D$10</f>
        <v>0</v>
      </c>
      <c r="K4" s="83"/>
      <c r="L4" s="85">
        <f>'[7]Week SetUp'!$A$12</f>
        <v>0</v>
      </c>
      <c r="M4" s="83"/>
      <c r="N4" s="80"/>
      <c r="O4" s="86"/>
      <c r="P4" s="80"/>
      <c r="Q4" s="87" t="str">
        <f>'[7]Week SetUp'!$E$10</f>
        <v>Lamech Kevin Clarke</v>
      </c>
    </row>
    <row r="5" spans="1:20" s="78" customFormat="1" ht="12" x14ac:dyDescent="0.2">
      <c r="A5" s="89"/>
      <c r="B5" s="90" t="s">
        <v>194</v>
      </c>
      <c r="C5" s="90" t="s">
        <v>195</v>
      </c>
      <c r="D5" s="90" t="s">
        <v>196</v>
      </c>
      <c r="E5" s="91" t="s">
        <v>197</v>
      </c>
      <c r="F5" s="91" t="s">
        <v>198</v>
      </c>
      <c r="G5" s="91"/>
      <c r="H5" s="91"/>
      <c r="I5" s="91"/>
      <c r="J5" s="92" t="s">
        <v>200</v>
      </c>
      <c r="K5" s="93"/>
      <c r="L5" s="92" t="s">
        <v>201</v>
      </c>
      <c r="M5" s="93"/>
      <c r="N5" s="92" t="s">
        <v>202</v>
      </c>
      <c r="O5" s="93"/>
      <c r="P5" s="92"/>
      <c r="Q5" s="94"/>
    </row>
    <row r="6" spans="1:20" s="78" customFormat="1" ht="3.75" customHeight="1" thickBot="1" x14ac:dyDescent="0.25">
      <c r="A6" s="95"/>
      <c r="B6" s="96"/>
      <c r="C6" s="97"/>
      <c r="D6" s="96"/>
      <c r="E6" s="98"/>
      <c r="F6" s="98"/>
      <c r="G6" s="99"/>
      <c r="H6" s="98"/>
      <c r="I6" s="100"/>
      <c r="J6" s="96"/>
      <c r="K6" s="100"/>
      <c r="L6" s="96"/>
      <c r="M6" s="100"/>
      <c r="N6" s="96"/>
      <c r="O6" s="100"/>
      <c r="P6" s="96"/>
      <c r="Q6" s="101"/>
    </row>
    <row r="7" spans="1:20" s="113" customFormat="1" ht="10.5" customHeight="1" x14ac:dyDescent="0.2">
      <c r="A7" s="102">
        <v>1</v>
      </c>
      <c r="B7" s="103">
        <f>IF($D7="","",VLOOKUP($D7,'[7]Girls Si Main Draw Prep'!$A$7:$P$22,15))</f>
        <v>0</v>
      </c>
      <c r="C7" s="103">
        <f>IF($D7="","",VLOOKUP($D7,'[7]Girls Si Main Draw Prep'!$A$7:$P$22,16))</f>
        <v>0</v>
      </c>
      <c r="D7" s="104">
        <v>1</v>
      </c>
      <c r="E7" s="105" t="str">
        <f>UPPER(IF($D7="","",VLOOKUP($D7,'[7]Girls Si Main Draw Prep'!$A$7:$P$22,2)))</f>
        <v>DAVIS</v>
      </c>
      <c r="F7" s="105" t="str">
        <f>IF($D7="","",VLOOKUP($D7,'[7]Girls Si Main Draw Prep'!$A$7:$P$22,3))</f>
        <v>EMMA</v>
      </c>
      <c r="G7" s="105"/>
      <c r="H7" s="105">
        <f>IF($D7="","",VLOOKUP($D7,'[7]Girls Si Main Draw Prep'!$A$7:$P$22,4))</f>
        <v>0</v>
      </c>
      <c r="I7" s="106"/>
      <c r="J7" s="107"/>
      <c r="K7" s="107"/>
      <c r="L7" s="107"/>
      <c r="M7" s="107"/>
      <c r="N7" s="108"/>
      <c r="O7" s="109"/>
      <c r="P7" s="110"/>
      <c r="Q7" s="111"/>
      <c r="R7" s="112"/>
      <c r="T7" s="114" t="str">
        <f>'[7]SetUp Officials'!P21</f>
        <v>Umpire</v>
      </c>
    </row>
    <row r="8" spans="1:20" s="113" customFormat="1" ht="9.6" customHeight="1" x14ac:dyDescent="0.2">
      <c r="A8" s="115"/>
      <c r="B8" s="116"/>
      <c r="C8" s="116"/>
      <c r="D8" s="116"/>
      <c r="E8" s="107"/>
      <c r="F8" s="107"/>
      <c r="G8" s="117"/>
      <c r="H8" s="118" t="s">
        <v>203</v>
      </c>
      <c r="I8" s="119" t="s">
        <v>204</v>
      </c>
      <c r="J8" s="120" t="str">
        <f>UPPER(IF(OR(I8="a",I8="as"),E7,IF(OR(I8="b",I8="bs"),E9,)))</f>
        <v>DAVIS</v>
      </c>
      <c r="K8" s="120"/>
      <c r="L8" s="107"/>
      <c r="M8" s="107"/>
      <c r="N8" s="108"/>
      <c r="O8" s="109"/>
      <c r="P8" s="110"/>
      <c r="Q8" s="111"/>
      <c r="R8" s="112"/>
      <c r="T8" s="121" t="str">
        <f>'[7]SetUp Officials'!P22</f>
        <v xml:space="preserve"> </v>
      </c>
    </row>
    <row r="9" spans="1:20" s="113" customFormat="1" ht="9.6" customHeight="1" x14ac:dyDescent="0.2">
      <c r="A9" s="115">
        <v>2</v>
      </c>
      <c r="B9" s="103">
        <f>IF($D9="","",VLOOKUP($D9,'[7]Girls Si Main Draw Prep'!$A$7:$P$22,15))</f>
        <v>0</v>
      </c>
      <c r="C9" s="103">
        <f>IF($D9="","",VLOOKUP($D9,'[7]Girls Si Main Draw Prep'!$A$7:$P$22,16))</f>
        <v>0</v>
      </c>
      <c r="D9" s="104">
        <v>10</v>
      </c>
      <c r="E9" s="103" t="str">
        <f>UPPER(IF($D9="","",VLOOKUP($D9,'[7]Girls Si Main Draw Prep'!$A$7:$P$22,2)))</f>
        <v>BYE</v>
      </c>
      <c r="F9" s="103">
        <f>IF($D9="","",VLOOKUP($D9,'[7]Girls Si Main Draw Prep'!$A$7:$P$22,3))</f>
        <v>0</v>
      </c>
      <c r="G9" s="103"/>
      <c r="H9" s="103">
        <f>IF($D9="","",VLOOKUP($D9,'[7]Girls Si Main Draw Prep'!$A$7:$P$22,4))</f>
        <v>0</v>
      </c>
      <c r="I9" s="122"/>
      <c r="J9" s="107"/>
      <c r="K9" s="123"/>
      <c r="L9" s="107"/>
      <c r="M9" s="107"/>
      <c r="N9" s="108"/>
      <c r="O9" s="109"/>
      <c r="P9" s="110"/>
      <c r="Q9" s="111"/>
      <c r="R9" s="112"/>
      <c r="T9" s="121" t="str">
        <f>'[7]SetUp Officials'!P23</f>
        <v xml:space="preserve"> </v>
      </c>
    </row>
    <row r="10" spans="1:20" s="113" customFormat="1" ht="9.6" customHeight="1" x14ac:dyDescent="0.2">
      <c r="A10" s="115"/>
      <c r="B10" s="116"/>
      <c r="C10" s="116"/>
      <c r="D10" s="124"/>
      <c r="E10" s="107"/>
      <c r="F10" s="107"/>
      <c r="G10" s="117"/>
      <c r="H10" s="107"/>
      <c r="I10" s="125"/>
      <c r="J10" s="118" t="s">
        <v>203</v>
      </c>
      <c r="K10" s="126"/>
      <c r="L10" s="120" t="str">
        <f>UPPER(IF(OR(K10="a",K10="as"),J8,IF(OR(K10="b",K10="bs"),J12,)))</f>
        <v/>
      </c>
      <c r="M10" s="127"/>
      <c r="N10" s="128"/>
      <c r="O10" s="128"/>
      <c r="P10" s="110"/>
      <c r="Q10" s="111"/>
      <c r="R10" s="112"/>
      <c r="T10" s="121" t="str">
        <f>'[7]SetUp Officials'!P24</f>
        <v xml:space="preserve"> </v>
      </c>
    </row>
    <row r="11" spans="1:20" s="113" customFormat="1" ht="9.6" customHeight="1" x14ac:dyDescent="0.2">
      <c r="A11" s="115">
        <v>3</v>
      </c>
      <c r="B11" s="103">
        <f>IF($D11="","",VLOOKUP($D11,'[7]Girls Si Main Draw Prep'!$A$7:$P$22,15))</f>
        <v>0</v>
      </c>
      <c r="C11" s="103">
        <f>IF($D11="","",VLOOKUP($D11,'[7]Girls Si Main Draw Prep'!$A$7:$P$22,16))</f>
        <v>0</v>
      </c>
      <c r="D11" s="104">
        <v>7</v>
      </c>
      <c r="E11" s="103" t="str">
        <f>UPPER(IF($D11="","",VLOOKUP($D11,'[7]Girls Si Main Draw Prep'!$A$7:$P$22,2)))</f>
        <v>STEELE</v>
      </c>
      <c r="F11" s="103" t="str">
        <f>IF($D11="","",VLOOKUP($D11,'[7]Girls Si Main Draw Prep'!$A$7:$P$22,3))</f>
        <v>CELESTE</v>
      </c>
      <c r="G11" s="103"/>
      <c r="H11" s="103">
        <f>IF($D11="","",VLOOKUP($D11,'[7]Girls Si Main Draw Prep'!$A$7:$P$22,4))</f>
        <v>0</v>
      </c>
      <c r="I11" s="106"/>
      <c r="J11" s="107"/>
      <c r="K11" s="129"/>
      <c r="L11" s="107"/>
      <c r="M11" s="130"/>
      <c r="N11" s="128"/>
      <c r="O11" s="128"/>
      <c r="P11" s="110"/>
      <c r="Q11" s="111"/>
      <c r="R11" s="112"/>
      <c r="T11" s="121" t="str">
        <f>'[7]SetUp Officials'!P25</f>
        <v xml:space="preserve"> </v>
      </c>
    </row>
    <row r="12" spans="1:20" s="113" customFormat="1" ht="9.6" customHeight="1" x14ac:dyDescent="0.2">
      <c r="A12" s="115"/>
      <c r="B12" s="116"/>
      <c r="C12" s="116"/>
      <c r="D12" s="124"/>
      <c r="E12" s="107"/>
      <c r="F12" s="107"/>
      <c r="G12" s="117"/>
      <c r="H12" s="118" t="s">
        <v>203</v>
      </c>
      <c r="I12" s="119" t="s">
        <v>204</v>
      </c>
      <c r="J12" s="120" t="str">
        <f>UPPER(IF(OR(I12="a",I12="as"),E11,IF(OR(I12="b",I12="bs"),E13,)))</f>
        <v>STEELE</v>
      </c>
      <c r="K12" s="131"/>
      <c r="L12" s="107"/>
      <c r="M12" s="130"/>
      <c r="N12" s="128"/>
      <c r="O12" s="128"/>
      <c r="P12" s="110"/>
      <c r="Q12" s="111"/>
      <c r="R12" s="112"/>
      <c r="T12" s="121" t="str">
        <f>'[7]SetUp Officials'!P26</f>
        <v xml:space="preserve"> </v>
      </c>
    </row>
    <row r="13" spans="1:20" s="113" customFormat="1" ht="9.6" customHeight="1" x14ac:dyDescent="0.2">
      <c r="A13" s="115">
        <v>4</v>
      </c>
      <c r="B13" s="103">
        <f>IF($D13="","",VLOOKUP($D13,'[7]Girls Si Main Draw Prep'!$A$7:$P$22,15))</f>
        <v>0</v>
      </c>
      <c r="C13" s="103">
        <f>IF($D13="","",VLOOKUP($D13,'[7]Girls Si Main Draw Prep'!$A$7:$P$22,16))</f>
        <v>0</v>
      </c>
      <c r="D13" s="104">
        <v>3</v>
      </c>
      <c r="E13" s="103" t="str">
        <f>UPPER(IF($D13="","",VLOOKUP($D13,'[7]Girls Si Main Draw Prep'!$A$7:$P$22,2)))</f>
        <v>ARJOON</v>
      </c>
      <c r="F13" s="103" t="str">
        <f>IF($D13="","",VLOOKUP($D13,'[7]Girls Si Main Draw Prep'!$A$7:$P$22,3))</f>
        <v>SHERISSE</v>
      </c>
      <c r="G13" s="103"/>
      <c r="H13" s="103">
        <f>IF($D13="","",VLOOKUP($D13,'[7]Girls Si Main Draw Prep'!$A$7:$P$22,4))</f>
        <v>0</v>
      </c>
      <c r="I13" s="132"/>
      <c r="J13" s="107" t="s">
        <v>331</v>
      </c>
      <c r="K13" s="107"/>
      <c r="L13" s="107"/>
      <c r="M13" s="130"/>
      <c r="N13" s="128"/>
      <c r="O13" s="128"/>
      <c r="P13" s="110"/>
      <c r="Q13" s="111"/>
      <c r="R13" s="112"/>
      <c r="T13" s="121" t="str">
        <f>'[7]SetUp Officials'!P27</f>
        <v xml:space="preserve"> </v>
      </c>
    </row>
    <row r="14" spans="1:20" s="113" customFormat="1" ht="9.6" customHeight="1" x14ac:dyDescent="0.2">
      <c r="A14" s="115"/>
      <c r="B14" s="116"/>
      <c r="C14" s="116"/>
      <c r="D14" s="124"/>
      <c r="E14" s="107"/>
      <c r="F14" s="107"/>
      <c r="G14" s="117"/>
      <c r="H14" s="133"/>
      <c r="I14" s="125"/>
      <c r="J14" s="107"/>
      <c r="K14" s="107"/>
      <c r="L14" s="118" t="s">
        <v>203</v>
      </c>
      <c r="M14" s="126"/>
      <c r="N14" s="120" t="str">
        <f>UPPER(IF(OR(M14="a",M14="as"),L10,IF(OR(M14="b",M14="bs"),L18,)))</f>
        <v/>
      </c>
      <c r="O14" s="127"/>
      <c r="P14" s="200"/>
      <c r="Q14" s="201"/>
      <c r="R14" s="202"/>
      <c r="S14" s="203"/>
      <c r="T14" s="121" t="str">
        <f>'[7]SetUp Officials'!P28</f>
        <v xml:space="preserve"> </v>
      </c>
    </row>
    <row r="15" spans="1:20" s="113" customFormat="1" ht="9.6" customHeight="1" x14ac:dyDescent="0.2">
      <c r="A15" s="102">
        <v>5</v>
      </c>
      <c r="B15" s="103">
        <f>IF($D15="","",VLOOKUP($D15,'[7]Girls Si Main Draw Prep'!$A$7:$P$22,15))</f>
        <v>0</v>
      </c>
      <c r="C15" s="103">
        <f>IF($D15="","",VLOOKUP($D15,'[7]Girls Si Main Draw Prep'!$A$7:$P$22,16))</f>
        <v>0</v>
      </c>
      <c r="D15" s="104">
        <v>4</v>
      </c>
      <c r="E15" s="105" t="str">
        <f>UPPER(IF($D15="","",VLOOKUP($D15,'[7]Girls Si Main Draw Prep'!$A$7:$P$22,2)))</f>
        <v>COLLINS</v>
      </c>
      <c r="F15" s="105" t="str">
        <f>IF($D15="","",VLOOKUP($D15,'[7]Girls Si Main Draw Prep'!$A$7:$P$22,3))</f>
        <v>ADEAH</v>
      </c>
      <c r="G15" s="105"/>
      <c r="H15" s="105">
        <f>IF($D15="","",VLOOKUP($D15,'[7]Girls Si Main Draw Prep'!$A$7:$P$22,4))</f>
        <v>0</v>
      </c>
      <c r="I15" s="134"/>
      <c r="J15" s="107"/>
      <c r="K15" s="107"/>
      <c r="L15" s="107"/>
      <c r="M15" s="130"/>
      <c r="N15" s="107"/>
      <c r="O15" s="204"/>
      <c r="P15" s="200"/>
      <c r="Q15" s="201"/>
      <c r="R15" s="202"/>
      <c r="S15" s="203"/>
      <c r="T15" s="121" t="str">
        <f>'[7]SetUp Officials'!P29</f>
        <v xml:space="preserve"> </v>
      </c>
    </row>
    <row r="16" spans="1:20" s="113" customFormat="1" ht="9.6" customHeight="1" thickBot="1" x14ac:dyDescent="0.25">
      <c r="A16" s="115"/>
      <c r="B16" s="116"/>
      <c r="C16" s="116"/>
      <c r="D16" s="124"/>
      <c r="E16" s="107"/>
      <c r="F16" s="107"/>
      <c r="G16" s="117"/>
      <c r="H16" s="118" t="s">
        <v>203</v>
      </c>
      <c r="I16" s="119" t="s">
        <v>297</v>
      </c>
      <c r="J16" s="120" t="str">
        <f>UPPER(IF(OR(I16="a",I16="as"),E15,IF(OR(I16="b",I16="bs"),E17,)))</f>
        <v>NWOKOLO</v>
      </c>
      <c r="K16" s="120"/>
      <c r="L16" s="107"/>
      <c r="M16" s="130"/>
      <c r="N16" s="128"/>
      <c r="O16" s="204"/>
      <c r="P16" s="200"/>
      <c r="Q16" s="201"/>
      <c r="R16" s="202"/>
      <c r="S16" s="203"/>
      <c r="T16" s="135" t="str">
        <f>'[7]SetUp Officials'!P30</f>
        <v>None</v>
      </c>
    </row>
    <row r="17" spans="1:19" s="113" customFormat="1" ht="9.6" customHeight="1" x14ac:dyDescent="0.2">
      <c r="A17" s="115">
        <v>6</v>
      </c>
      <c r="B17" s="103">
        <f>IF($D17="","",VLOOKUP($D17,'[7]Girls Si Main Draw Prep'!$A$7:$P$22,15))</f>
        <v>0</v>
      </c>
      <c r="C17" s="103">
        <f>IF($D17="","",VLOOKUP($D17,'[7]Girls Si Main Draw Prep'!$A$7:$P$22,16))</f>
        <v>0</v>
      </c>
      <c r="D17" s="104">
        <v>6</v>
      </c>
      <c r="E17" s="103" t="str">
        <f>UPPER(IF($D17="","",VLOOKUP($D17,'[7]Girls Si Main Draw Prep'!$A$7:$P$22,2)))</f>
        <v>NWOKOLO</v>
      </c>
      <c r="F17" s="103" t="str">
        <f>IF($D17="","",VLOOKUP($D17,'[7]Girls Si Main Draw Prep'!$A$7:$P$22,3))</f>
        <v>OSENYONYE</v>
      </c>
      <c r="G17" s="103"/>
      <c r="H17" s="103">
        <f>IF($D17="","",VLOOKUP($D17,'[7]Girls Si Main Draw Prep'!$A$7:$P$22,4))</f>
        <v>0</v>
      </c>
      <c r="I17" s="122"/>
      <c r="J17" s="107" t="s">
        <v>331</v>
      </c>
      <c r="K17" s="123"/>
      <c r="L17" s="107"/>
      <c r="M17" s="130"/>
      <c r="N17" s="128"/>
      <c r="O17" s="204"/>
      <c r="P17" s="200"/>
      <c r="Q17" s="201"/>
      <c r="R17" s="202"/>
      <c r="S17" s="203"/>
    </row>
    <row r="18" spans="1:19" s="113" customFormat="1" ht="9.6" customHeight="1" x14ac:dyDescent="0.2">
      <c r="A18" s="115"/>
      <c r="B18" s="116"/>
      <c r="C18" s="116"/>
      <c r="D18" s="124"/>
      <c r="E18" s="107"/>
      <c r="F18" s="107"/>
      <c r="G18" s="117"/>
      <c r="H18" s="107"/>
      <c r="I18" s="125"/>
      <c r="J18" s="118" t="s">
        <v>203</v>
      </c>
      <c r="K18" s="126"/>
      <c r="L18" s="120" t="str">
        <f>UPPER(IF(OR(K18="a",K18="as"),J16,IF(OR(K18="b",K18="bs"),J20,)))</f>
        <v/>
      </c>
      <c r="M18" s="136"/>
      <c r="N18" s="128"/>
      <c r="O18" s="204"/>
      <c r="P18" s="200"/>
      <c r="Q18" s="201"/>
      <c r="R18" s="202"/>
      <c r="S18" s="203"/>
    </row>
    <row r="19" spans="1:19" s="113" customFormat="1" ht="9.6" customHeight="1" x14ac:dyDescent="0.2">
      <c r="A19" s="115">
        <v>7</v>
      </c>
      <c r="B19" s="103">
        <f>IF($D19="","",VLOOKUP($D19,'[7]Girls Si Main Draw Prep'!$A$7:$P$22,15))</f>
        <v>0</v>
      </c>
      <c r="C19" s="103">
        <f>IF($D19="","",VLOOKUP($D19,'[7]Girls Si Main Draw Prep'!$A$7:$P$22,16))</f>
        <v>0</v>
      </c>
      <c r="D19" s="104">
        <v>5</v>
      </c>
      <c r="E19" s="103" t="str">
        <f>UPPER(IF($D19="","",VLOOKUP($D19,'[7]Girls Si Main Draw Prep'!$A$7:$P$22,2)))</f>
        <v>DES VIGNES</v>
      </c>
      <c r="F19" s="103" t="str">
        <f>IF($D19="","",VLOOKUP($D19,'[7]Girls Si Main Draw Prep'!$A$7:$P$22,3))</f>
        <v>DAYNELLE</v>
      </c>
      <c r="G19" s="103"/>
      <c r="H19" s="103">
        <f>IF($D19="","",VLOOKUP($D19,'[7]Girls Si Main Draw Prep'!$A$7:$P$22,4))</f>
        <v>0</v>
      </c>
      <c r="I19" s="106"/>
      <c r="J19" s="107"/>
      <c r="K19" s="129"/>
      <c r="L19" s="107"/>
      <c r="M19" s="128"/>
      <c r="N19" s="128"/>
      <c r="O19" s="204"/>
      <c r="P19" s="200"/>
      <c r="Q19" s="201"/>
      <c r="R19" s="202"/>
      <c r="S19" s="203"/>
    </row>
    <row r="20" spans="1:19" s="113" customFormat="1" ht="9.6" customHeight="1" x14ac:dyDescent="0.2">
      <c r="A20" s="115"/>
      <c r="B20" s="116"/>
      <c r="C20" s="116"/>
      <c r="D20" s="116"/>
      <c r="E20" s="107"/>
      <c r="F20" s="107"/>
      <c r="G20" s="117"/>
      <c r="H20" s="118" t="s">
        <v>203</v>
      </c>
      <c r="I20" s="119" t="s">
        <v>298</v>
      </c>
      <c r="J20" s="120" t="str">
        <f>UPPER(IF(OR(I20="a",I20="as"),E19,IF(OR(I20="b",I20="bs"),E21,)))</f>
        <v>KING</v>
      </c>
      <c r="K20" s="131"/>
      <c r="L20" s="107"/>
      <c r="M20" s="128"/>
      <c r="N20" s="128"/>
      <c r="O20" s="204"/>
      <c r="P20" s="200"/>
      <c r="Q20" s="201"/>
      <c r="R20" s="202"/>
      <c r="S20" s="203"/>
    </row>
    <row r="21" spans="1:19" s="113" customFormat="1" ht="9.6" customHeight="1" x14ac:dyDescent="0.2">
      <c r="A21" s="115">
        <v>8</v>
      </c>
      <c r="B21" s="103">
        <f>IF($D21="","",VLOOKUP($D21,'[7]Girls Si Main Draw Prep'!$A$7:$P$22,15))</f>
        <v>0</v>
      </c>
      <c r="C21" s="103">
        <f>IF($D21="","",VLOOKUP($D21,'[7]Girls Si Main Draw Prep'!$A$7:$P$22,16))</f>
        <v>0</v>
      </c>
      <c r="D21" s="104">
        <v>2</v>
      </c>
      <c r="E21" s="103" t="str">
        <f>UPPER(IF($D21="","",VLOOKUP($D21,'[7]Girls Si Main Draw Prep'!$A$7:$P$22,2)))</f>
        <v>KING</v>
      </c>
      <c r="F21" s="103" t="str">
        <f>IF($D21="","",VLOOKUP($D21,'[7]Girls Si Main Draw Prep'!$A$7:$P$22,3))</f>
        <v>ANYA</v>
      </c>
      <c r="G21" s="103"/>
      <c r="H21" s="103">
        <f>IF($D21="","",VLOOKUP($D21,'[7]Girls Si Main Draw Prep'!$A$7:$P$22,4))</f>
        <v>0</v>
      </c>
      <c r="I21" s="132"/>
      <c r="J21" s="107" t="s">
        <v>345</v>
      </c>
      <c r="K21" s="107"/>
      <c r="L21" s="107"/>
      <c r="M21" s="128"/>
      <c r="N21" s="128"/>
      <c r="O21" s="204"/>
      <c r="P21" s="200"/>
      <c r="Q21" s="201"/>
      <c r="R21" s="202"/>
      <c r="S21" s="203"/>
    </row>
    <row r="22" spans="1:19" s="113" customFormat="1" ht="9.6" customHeight="1" x14ac:dyDescent="0.2">
      <c r="A22" s="115"/>
      <c r="B22" s="116"/>
      <c r="C22" s="116"/>
      <c r="D22" s="116"/>
      <c r="E22" s="133"/>
      <c r="F22" s="133"/>
      <c r="G22" s="137"/>
      <c r="H22" s="133"/>
      <c r="I22" s="125"/>
      <c r="J22" s="107"/>
      <c r="K22" s="107"/>
      <c r="L22" s="107"/>
      <c r="M22" s="128"/>
      <c r="N22" s="118" t="s">
        <v>203</v>
      </c>
      <c r="O22" s="205"/>
      <c r="P22" s="206" t="str">
        <f>UPPER(IF(OR(O22="a",O22="as"),N14,IF(OR(O22="b",O22="bs"),#REF!,)))</f>
        <v/>
      </c>
      <c r="Q22" s="204"/>
      <c r="R22" s="202"/>
      <c r="S22" s="203"/>
    </row>
    <row r="23" spans="1:19" s="113" customFormat="1" ht="9.6" customHeight="1" x14ac:dyDescent="0.2">
      <c r="A23" s="139"/>
      <c r="B23" s="140"/>
      <c r="C23" s="140"/>
      <c r="D23" s="116"/>
      <c r="E23" s="140"/>
      <c r="F23" s="140"/>
      <c r="G23" s="140"/>
      <c r="H23" s="140"/>
      <c r="I23" s="116"/>
      <c r="J23" s="140"/>
      <c r="K23" s="140"/>
      <c r="L23" s="140"/>
      <c r="M23" s="141"/>
      <c r="N23" s="141"/>
      <c r="O23" s="141"/>
      <c r="P23" s="110"/>
      <c r="Q23" s="111"/>
      <c r="R23" s="112"/>
    </row>
    <row r="24" spans="1:19" s="113" customFormat="1" ht="9.6" hidden="1" customHeight="1" x14ac:dyDescent="0.2">
      <c r="A24" s="138"/>
      <c r="B24" s="116"/>
      <c r="C24" s="116"/>
      <c r="D24" s="116"/>
      <c r="E24" s="140"/>
      <c r="F24" s="140"/>
      <c r="H24" s="142"/>
      <c r="I24" s="116"/>
      <c r="J24" s="140"/>
      <c r="K24" s="140"/>
      <c r="L24" s="140"/>
      <c r="M24" s="141"/>
      <c r="N24" s="141"/>
      <c r="O24" s="141"/>
      <c r="P24" s="110"/>
      <c r="Q24" s="111"/>
      <c r="R24" s="112"/>
    </row>
    <row r="25" spans="1:19" s="113" customFormat="1" ht="9.6" hidden="1" customHeight="1" x14ac:dyDescent="0.2">
      <c r="A25" s="138"/>
      <c r="B25" s="140"/>
      <c r="C25" s="140"/>
      <c r="D25" s="116"/>
      <c r="E25" s="140"/>
      <c r="F25" s="140"/>
      <c r="G25" s="140"/>
      <c r="H25" s="140"/>
      <c r="I25" s="116"/>
      <c r="J25" s="140"/>
      <c r="K25" s="143"/>
      <c r="L25" s="140"/>
      <c r="M25" s="141"/>
      <c r="N25" s="141"/>
      <c r="O25" s="141"/>
      <c r="P25" s="110"/>
      <c r="Q25" s="111"/>
      <c r="R25" s="112"/>
    </row>
    <row r="26" spans="1:19" s="113" customFormat="1" ht="9.6" hidden="1" customHeight="1" x14ac:dyDescent="0.2">
      <c r="A26" s="138"/>
      <c r="B26" s="116"/>
      <c r="C26" s="116"/>
      <c r="D26" s="116"/>
      <c r="E26" s="140"/>
      <c r="F26" s="140"/>
      <c r="H26" s="140"/>
      <c r="I26" s="116"/>
      <c r="J26" s="142"/>
      <c r="K26" s="116"/>
      <c r="L26" s="140"/>
      <c r="M26" s="141"/>
      <c r="N26" s="141"/>
      <c r="O26" s="141"/>
      <c r="P26" s="110"/>
      <c r="Q26" s="111"/>
      <c r="R26" s="112"/>
    </row>
    <row r="27" spans="1:19" s="113" customFormat="1" ht="9.6" hidden="1" customHeight="1" x14ac:dyDescent="0.2">
      <c r="A27" s="138"/>
      <c r="B27" s="140"/>
      <c r="C27" s="140"/>
      <c r="D27" s="116"/>
      <c r="E27" s="140"/>
      <c r="F27" s="140"/>
      <c r="G27" s="140"/>
      <c r="H27" s="140"/>
      <c r="I27" s="116"/>
      <c r="J27" s="140"/>
      <c r="K27" s="140"/>
      <c r="L27" s="140"/>
      <c r="M27" s="141"/>
      <c r="N27" s="141"/>
      <c r="O27" s="141"/>
      <c r="P27" s="110"/>
      <c r="Q27" s="111"/>
      <c r="R27" s="144"/>
    </row>
    <row r="28" spans="1:19" s="113" customFormat="1" ht="9.6" hidden="1" customHeight="1" x14ac:dyDescent="0.2">
      <c r="A28" s="138"/>
      <c r="B28" s="116"/>
      <c r="C28" s="116"/>
      <c r="D28" s="116"/>
      <c r="E28" s="140"/>
      <c r="F28" s="140"/>
      <c r="H28" s="142"/>
      <c r="I28" s="116"/>
      <c r="J28" s="140"/>
      <c r="K28" s="140"/>
      <c r="L28" s="140"/>
      <c r="M28" s="141"/>
      <c r="N28" s="141"/>
      <c r="O28" s="141"/>
      <c r="P28" s="110"/>
      <c r="Q28" s="111"/>
      <c r="R28" s="112"/>
    </row>
    <row r="29" spans="1:19" s="113" customFormat="1" ht="9.6" hidden="1" customHeight="1" x14ac:dyDescent="0.2">
      <c r="A29" s="138"/>
      <c r="B29" s="140"/>
      <c r="C29" s="140"/>
      <c r="D29" s="116"/>
      <c r="E29" s="140"/>
      <c r="F29" s="140"/>
      <c r="G29" s="140"/>
      <c r="H29" s="140"/>
      <c r="I29" s="116"/>
      <c r="J29" s="140"/>
      <c r="K29" s="140"/>
      <c r="L29" s="140"/>
      <c r="M29" s="141"/>
      <c r="N29" s="141"/>
      <c r="O29" s="141"/>
      <c r="P29" s="110"/>
      <c r="Q29" s="111"/>
      <c r="R29" s="112"/>
    </row>
    <row r="30" spans="1:19" s="113" customFormat="1" ht="9.6" hidden="1" customHeight="1" x14ac:dyDescent="0.2">
      <c r="A30" s="138"/>
      <c r="B30" s="116"/>
      <c r="C30" s="116"/>
      <c r="D30" s="116"/>
      <c r="E30" s="140"/>
      <c r="F30" s="140"/>
      <c r="H30" s="140"/>
      <c r="I30" s="116"/>
      <c r="J30" s="140"/>
      <c r="K30" s="140"/>
      <c r="L30" s="142"/>
      <c r="M30" s="116"/>
      <c r="N30" s="140"/>
      <c r="O30" s="141"/>
      <c r="P30" s="110"/>
      <c r="Q30" s="111"/>
      <c r="R30" s="112"/>
    </row>
    <row r="31" spans="1:19" s="113" customFormat="1" ht="9.6" hidden="1" customHeight="1" x14ac:dyDescent="0.2">
      <c r="A31" s="138"/>
      <c r="B31" s="140"/>
      <c r="C31" s="140"/>
      <c r="D31" s="116"/>
      <c r="E31" s="140"/>
      <c r="F31" s="140"/>
      <c r="G31" s="140"/>
      <c r="H31" s="140"/>
      <c r="I31" s="116"/>
      <c r="J31" s="140"/>
      <c r="K31" s="140"/>
      <c r="L31" s="140"/>
      <c r="M31" s="141"/>
      <c r="N31" s="140"/>
      <c r="O31" s="141"/>
      <c r="P31" s="110"/>
      <c r="Q31" s="111"/>
      <c r="R31" s="112"/>
    </row>
    <row r="32" spans="1:19" s="113" customFormat="1" ht="9.6" hidden="1" customHeight="1" x14ac:dyDescent="0.2">
      <c r="A32" s="138"/>
      <c r="B32" s="116"/>
      <c r="C32" s="116"/>
      <c r="D32" s="116"/>
      <c r="E32" s="140"/>
      <c r="F32" s="140"/>
      <c r="H32" s="142"/>
      <c r="I32" s="116"/>
      <c r="J32" s="140"/>
      <c r="K32" s="140"/>
      <c r="L32" s="140"/>
      <c r="M32" s="141"/>
      <c r="N32" s="141"/>
      <c r="O32" s="141"/>
      <c r="P32" s="110"/>
      <c r="Q32" s="111"/>
      <c r="R32" s="112"/>
    </row>
    <row r="33" spans="1:18" s="113" customFormat="1" ht="9.6" hidden="1" customHeight="1" x14ac:dyDescent="0.2">
      <c r="A33" s="138"/>
      <c r="B33" s="140"/>
      <c r="C33" s="140"/>
      <c r="D33" s="116"/>
      <c r="E33" s="140"/>
      <c r="F33" s="140"/>
      <c r="G33" s="140"/>
      <c r="H33" s="140"/>
      <c r="I33" s="116"/>
      <c r="J33" s="140"/>
      <c r="K33" s="143"/>
      <c r="L33" s="140"/>
      <c r="M33" s="141"/>
      <c r="N33" s="141"/>
      <c r="O33" s="141"/>
      <c r="P33" s="110"/>
      <c r="Q33" s="111"/>
      <c r="R33" s="112"/>
    </row>
    <row r="34" spans="1:18" s="113" customFormat="1" ht="9.6" hidden="1" customHeight="1" x14ac:dyDescent="0.2">
      <c r="A34" s="138"/>
      <c r="B34" s="116"/>
      <c r="C34" s="116"/>
      <c r="D34" s="116"/>
      <c r="E34" s="140"/>
      <c r="F34" s="140"/>
      <c r="H34" s="140"/>
      <c r="I34" s="116"/>
      <c r="J34" s="142"/>
      <c r="K34" s="116"/>
      <c r="L34" s="140"/>
      <c r="M34" s="141"/>
      <c r="N34" s="141"/>
      <c r="O34" s="141"/>
      <c r="P34" s="110"/>
      <c r="Q34" s="111"/>
      <c r="R34" s="112"/>
    </row>
    <row r="35" spans="1:18" s="113" customFormat="1" ht="9.6" hidden="1" customHeight="1" x14ac:dyDescent="0.2">
      <c r="A35" s="138"/>
      <c r="B35" s="140"/>
      <c r="C35" s="140"/>
      <c r="D35" s="116"/>
      <c r="E35" s="140"/>
      <c r="F35" s="140"/>
      <c r="G35" s="140"/>
      <c r="H35" s="140"/>
      <c r="I35" s="116"/>
      <c r="J35" s="140"/>
      <c r="K35" s="140"/>
      <c r="L35" s="140"/>
      <c r="M35" s="141"/>
      <c r="N35" s="141"/>
      <c r="O35" s="141"/>
      <c r="P35" s="110"/>
      <c r="Q35" s="111"/>
      <c r="R35" s="112"/>
    </row>
    <row r="36" spans="1:18" s="113" customFormat="1" ht="9.6" hidden="1" customHeight="1" x14ac:dyDescent="0.2">
      <c r="A36" s="138"/>
      <c r="B36" s="116"/>
      <c r="C36" s="116"/>
      <c r="D36" s="116"/>
      <c r="E36" s="140"/>
      <c r="F36" s="140"/>
      <c r="H36" s="142"/>
      <c r="I36" s="116"/>
      <c r="J36" s="140"/>
      <c r="K36" s="140"/>
      <c r="L36" s="140"/>
      <c r="M36" s="141"/>
      <c r="N36" s="141"/>
      <c r="O36" s="141"/>
      <c r="P36" s="110"/>
      <c r="Q36" s="111"/>
      <c r="R36" s="112"/>
    </row>
    <row r="37" spans="1:18" s="113" customFormat="1" ht="9.6" hidden="1" customHeight="1" x14ac:dyDescent="0.2">
      <c r="A37" s="139"/>
      <c r="B37" s="140"/>
      <c r="C37" s="140"/>
      <c r="D37" s="116"/>
      <c r="E37" s="140"/>
      <c r="F37" s="140"/>
      <c r="G37" s="140"/>
      <c r="H37" s="140"/>
      <c r="I37" s="116"/>
      <c r="J37" s="140"/>
      <c r="K37" s="140"/>
      <c r="L37" s="140"/>
      <c r="M37" s="140"/>
      <c r="N37" s="108"/>
      <c r="O37" s="108"/>
      <c r="P37" s="110"/>
      <c r="Q37" s="111"/>
      <c r="R37" s="112"/>
    </row>
    <row r="38" spans="1:18" s="113" customFormat="1" ht="9.6" hidden="1" customHeight="1" x14ac:dyDescent="0.2">
      <c r="A38" s="138"/>
      <c r="B38" s="116"/>
      <c r="C38" s="116"/>
      <c r="D38" s="116"/>
      <c r="E38" s="133"/>
      <c r="F38" s="133"/>
      <c r="G38" s="137"/>
      <c r="H38" s="107"/>
      <c r="I38" s="125"/>
      <c r="J38" s="107"/>
      <c r="K38" s="107"/>
      <c r="L38" s="107"/>
      <c r="M38" s="128"/>
      <c r="N38" s="128"/>
      <c r="O38" s="128"/>
      <c r="P38" s="110"/>
      <c r="Q38" s="111"/>
      <c r="R38" s="112"/>
    </row>
    <row r="39" spans="1:18" s="113" customFormat="1" ht="9.6" hidden="1" customHeight="1" x14ac:dyDescent="0.2">
      <c r="A39" s="139"/>
      <c r="B39" s="140"/>
      <c r="C39" s="140"/>
      <c r="D39" s="116"/>
      <c r="E39" s="140"/>
      <c r="F39" s="140"/>
      <c r="G39" s="140"/>
      <c r="H39" s="140"/>
      <c r="I39" s="116"/>
      <c r="J39" s="140"/>
      <c r="K39" s="140"/>
      <c r="L39" s="140"/>
      <c r="M39" s="141"/>
      <c r="N39" s="141"/>
      <c r="O39" s="141"/>
      <c r="P39" s="110"/>
      <c r="Q39" s="111"/>
      <c r="R39" s="112"/>
    </row>
    <row r="40" spans="1:18" s="113" customFormat="1" ht="9.6" hidden="1" customHeight="1" x14ac:dyDescent="0.2">
      <c r="A40" s="138"/>
      <c r="B40" s="116"/>
      <c r="C40" s="116"/>
      <c r="D40" s="116"/>
      <c r="E40" s="140"/>
      <c r="F40" s="140"/>
      <c r="H40" s="142"/>
      <c r="I40" s="116"/>
      <c r="J40" s="140"/>
      <c r="K40" s="140"/>
      <c r="L40" s="140"/>
      <c r="M40" s="141"/>
      <c r="N40" s="141"/>
      <c r="O40" s="141"/>
      <c r="P40" s="110"/>
      <c r="Q40" s="111"/>
      <c r="R40" s="112"/>
    </row>
    <row r="41" spans="1:18" s="113" customFormat="1" ht="9.6" hidden="1" customHeight="1" x14ac:dyDescent="0.2">
      <c r="A41" s="138"/>
      <c r="B41" s="140"/>
      <c r="C41" s="140"/>
      <c r="D41" s="116"/>
      <c r="E41" s="140"/>
      <c r="F41" s="140"/>
      <c r="G41" s="140"/>
      <c r="H41" s="140"/>
      <c r="I41" s="116"/>
      <c r="J41" s="140"/>
      <c r="K41" s="143"/>
      <c r="L41" s="140"/>
      <c r="M41" s="141"/>
      <c r="N41" s="141"/>
      <c r="O41" s="141"/>
      <c r="P41" s="110"/>
      <c r="Q41" s="111"/>
      <c r="R41" s="112"/>
    </row>
    <row r="42" spans="1:18" s="113" customFormat="1" ht="9.6" hidden="1" customHeight="1" x14ac:dyDescent="0.2">
      <c r="A42" s="138"/>
      <c r="B42" s="116"/>
      <c r="C42" s="116"/>
      <c r="D42" s="116"/>
      <c r="E42" s="140"/>
      <c r="F42" s="140"/>
      <c r="H42" s="140"/>
      <c r="I42" s="116"/>
      <c r="J42" s="142"/>
      <c r="K42" s="116"/>
      <c r="L42" s="140"/>
      <c r="M42" s="141"/>
      <c r="N42" s="141"/>
      <c r="O42" s="141"/>
      <c r="P42" s="110"/>
      <c r="Q42" s="111"/>
      <c r="R42" s="112"/>
    </row>
    <row r="43" spans="1:18" s="113" customFormat="1" ht="9.6" hidden="1" customHeight="1" x14ac:dyDescent="0.2">
      <c r="A43" s="138"/>
      <c r="B43" s="140"/>
      <c r="C43" s="140"/>
      <c r="D43" s="116"/>
      <c r="E43" s="140"/>
      <c r="F43" s="140"/>
      <c r="G43" s="140"/>
      <c r="H43" s="140"/>
      <c r="I43" s="116"/>
      <c r="J43" s="140"/>
      <c r="K43" s="140"/>
      <c r="L43" s="140"/>
      <c r="M43" s="141"/>
      <c r="N43" s="141"/>
      <c r="O43" s="141"/>
      <c r="P43" s="110"/>
      <c r="Q43" s="111"/>
      <c r="R43" s="144"/>
    </row>
    <row r="44" spans="1:18" s="113" customFormat="1" ht="9.6" hidden="1" customHeight="1" x14ac:dyDescent="0.2">
      <c r="A44" s="138"/>
      <c r="B44" s="116"/>
      <c r="C44" s="116"/>
      <c r="D44" s="116"/>
      <c r="E44" s="140"/>
      <c r="F44" s="140"/>
      <c r="H44" s="142"/>
      <c r="I44" s="116"/>
      <c r="J44" s="140"/>
      <c r="K44" s="140"/>
      <c r="L44" s="140"/>
      <c r="M44" s="141"/>
      <c r="N44" s="141"/>
      <c r="O44" s="141"/>
      <c r="P44" s="110"/>
      <c r="Q44" s="111"/>
      <c r="R44" s="112"/>
    </row>
    <row r="45" spans="1:18" s="113" customFormat="1" ht="9.6" hidden="1" customHeight="1" x14ac:dyDescent="0.2">
      <c r="A45" s="138"/>
      <c r="B45" s="140"/>
      <c r="C45" s="140"/>
      <c r="D45" s="116"/>
      <c r="E45" s="140"/>
      <c r="F45" s="140"/>
      <c r="G45" s="140"/>
      <c r="H45" s="140"/>
      <c r="I45" s="116"/>
      <c r="J45" s="140"/>
      <c r="K45" s="140"/>
      <c r="L45" s="140"/>
      <c r="M45" s="141"/>
      <c r="N45" s="141"/>
      <c r="O45" s="141"/>
      <c r="P45" s="110"/>
      <c r="Q45" s="111"/>
      <c r="R45" s="112"/>
    </row>
    <row r="46" spans="1:18" s="113" customFormat="1" ht="9.6" hidden="1" customHeight="1" x14ac:dyDescent="0.2">
      <c r="A46" s="138"/>
      <c r="B46" s="116"/>
      <c r="C46" s="116"/>
      <c r="D46" s="116"/>
      <c r="E46" s="140"/>
      <c r="F46" s="140"/>
      <c r="H46" s="140"/>
      <c r="I46" s="116"/>
      <c r="J46" s="140"/>
      <c r="K46" s="140"/>
      <c r="L46" s="142"/>
      <c r="M46" s="116"/>
      <c r="N46" s="140"/>
      <c r="O46" s="141"/>
      <c r="P46" s="110"/>
      <c r="Q46" s="111"/>
      <c r="R46" s="112"/>
    </row>
    <row r="47" spans="1:18" s="113" customFormat="1" ht="9.6" hidden="1" customHeight="1" x14ac:dyDescent="0.2">
      <c r="A47" s="138"/>
      <c r="B47" s="140"/>
      <c r="C47" s="140"/>
      <c r="D47" s="116"/>
      <c r="E47" s="140"/>
      <c r="F47" s="140"/>
      <c r="G47" s="140"/>
      <c r="H47" s="140"/>
      <c r="I47" s="116"/>
      <c r="J47" s="140"/>
      <c r="K47" s="140"/>
      <c r="L47" s="140"/>
      <c r="M47" s="141"/>
      <c r="N47" s="140"/>
      <c r="O47" s="141"/>
      <c r="P47" s="110"/>
      <c r="Q47" s="111"/>
      <c r="R47" s="112"/>
    </row>
    <row r="48" spans="1:18" s="113" customFormat="1" ht="9.6" hidden="1" customHeight="1" x14ac:dyDescent="0.2">
      <c r="A48" s="138"/>
      <c r="B48" s="116"/>
      <c r="C48" s="116"/>
      <c r="D48" s="116"/>
      <c r="E48" s="140"/>
      <c r="F48" s="140"/>
      <c r="H48" s="142"/>
      <c r="I48" s="116"/>
      <c r="J48" s="140"/>
      <c r="K48" s="140"/>
      <c r="L48" s="140"/>
      <c r="M48" s="141"/>
      <c r="N48" s="141"/>
      <c r="O48" s="141"/>
      <c r="P48" s="110"/>
      <c r="Q48" s="111"/>
      <c r="R48" s="112"/>
    </row>
    <row r="49" spans="1:18" s="113" customFormat="1" ht="9.6" hidden="1" customHeight="1" x14ac:dyDescent="0.2">
      <c r="A49" s="138"/>
      <c r="B49" s="140"/>
      <c r="C49" s="140"/>
      <c r="D49" s="116"/>
      <c r="E49" s="140"/>
      <c r="F49" s="140"/>
      <c r="G49" s="140"/>
      <c r="H49" s="140"/>
      <c r="I49" s="116"/>
      <c r="J49" s="140"/>
      <c r="K49" s="143"/>
      <c r="L49" s="140"/>
      <c r="M49" s="141"/>
      <c r="N49" s="141"/>
      <c r="O49" s="141"/>
      <c r="P49" s="110"/>
      <c r="Q49" s="111"/>
      <c r="R49" s="112"/>
    </row>
    <row r="50" spans="1:18" s="113" customFormat="1" ht="9.6" hidden="1" customHeight="1" x14ac:dyDescent="0.2">
      <c r="A50" s="138"/>
      <c r="B50" s="116"/>
      <c r="C50" s="116"/>
      <c r="D50" s="116"/>
      <c r="E50" s="140"/>
      <c r="F50" s="140"/>
      <c r="H50" s="140"/>
      <c r="I50" s="116"/>
      <c r="J50" s="142"/>
      <c r="K50" s="116"/>
      <c r="L50" s="140"/>
      <c r="M50" s="141"/>
      <c r="N50" s="141"/>
      <c r="O50" s="141"/>
      <c r="P50" s="110"/>
      <c r="Q50" s="111"/>
      <c r="R50" s="112"/>
    </row>
    <row r="51" spans="1:18" s="113" customFormat="1" ht="9.6" hidden="1" customHeight="1" x14ac:dyDescent="0.2">
      <c r="A51" s="138"/>
      <c r="B51" s="140"/>
      <c r="C51" s="140"/>
      <c r="D51" s="116"/>
      <c r="E51" s="140"/>
      <c r="F51" s="140"/>
      <c r="G51" s="140"/>
      <c r="H51" s="140"/>
      <c r="I51" s="116"/>
      <c r="J51" s="140"/>
      <c r="K51" s="140"/>
      <c r="L51" s="140"/>
      <c r="M51" s="141"/>
      <c r="N51" s="141"/>
      <c r="O51" s="141"/>
      <c r="P51" s="110"/>
      <c r="Q51" s="111"/>
      <c r="R51" s="112"/>
    </row>
    <row r="52" spans="1:18" s="113" customFormat="1" ht="9.6" hidden="1" customHeight="1" x14ac:dyDescent="0.2">
      <c r="A52" s="138"/>
      <c r="B52" s="116"/>
      <c r="C52" s="116"/>
      <c r="D52" s="116"/>
      <c r="E52" s="140"/>
      <c r="F52" s="140"/>
      <c r="H52" s="142"/>
      <c r="I52" s="116"/>
      <c r="J52" s="140"/>
      <c r="K52" s="140"/>
      <c r="L52" s="140"/>
      <c r="M52" s="141"/>
      <c r="N52" s="141"/>
      <c r="O52" s="141"/>
      <c r="P52" s="110"/>
      <c r="Q52" s="111"/>
      <c r="R52" s="112"/>
    </row>
    <row r="53" spans="1:18" s="113" customFormat="1" ht="9.6" customHeight="1" x14ac:dyDescent="0.2">
      <c r="A53" s="139"/>
      <c r="B53" s="140"/>
      <c r="C53" s="140"/>
      <c r="D53" s="116"/>
      <c r="E53" s="140"/>
      <c r="F53" s="140"/>
      <c r="G53" s="140"/>
      <c r="H53" s="140"/>
      <c r="I53" s="116"/>
      <c r="J53" s="140"/>
      <c r="K53" s="140"/>
      <c r="L53" s="140"/>
      <c r="M53" s="140"/>
      <c r="N53" s="108"/>
      <c r="O53" s="108"/>
      <c r="P53" s="110"/>
      <c r="Q53" s="111"/>
      <c r="R53" s="112"/>
    </row>
    <row r="54" spans="1:18" s="151" customFormat="1" ht="6.75" customHeight="1" x14ac:dyDescent="0.2">
      <c r="A54" s="145"/>
      <c r="B54" s="145"/>
      <c r="C54" s="145"/>
      <c r="D54" s="145"/>
      <c r="E54" s="146"/>
      <c r="F54" s="146"/>
      <c r="G54" s="146"/>
      <c r="H54" s="146"/>
      <c r="I54" s="147"/>
      <c r="J54" s="148"/>
      <c r="K54" s="149"/>
      <c r="L54" s="148"/>
      <c r="M54" s="149"/>
      <c r="N54" s="148"/>
      <c r="O54" s="149"/>
      <c r="P54" s="148"/>
      <c r="Q54" s="149"/>
      <c r="R54" s="150"/>
    </row>
    <row r="55" spans="1:18" s="164" customFormat="1" ht="10.5" customHeight="1" x14ac:dyDescent="0.2">
      <c r="A55" s="152" t="s">
        <v>206</v>
      </c>
      <c r="B55" s="153"/>
      <c r="C55" s="154"/>
      <c r="D55" s="155" t="s">
        <v>207</v>
      </c>
      <c r="E55" s="156" t="s">
        <v>208</v>
      </c>
      <c r="F55" s="155"/>
      <c r="G55" s="157"/>
      <c r="H55" s="158"/>
      <c r="I55" s="155" t="s">
        <v>207</v>
      </c>
      <c r="J55" s="156" t="s">
        <v>209</v>
      </c>
      <c r="K55" s="159"/>
      <c r="L55" s="156" t="s">
        <v>210</v>
      </c>
      <c r="M55" s="160"/>
      <c r="N55" s="161" t="s">
        <v>211</v>
      </c>
      <c r="O55" s="161"/>
      <c r="P55" s="162"/>
      <c r="Q55" s="163"/>
    </row>
    <row r="56" spans="1:18" s="164" customFormat="1" ht="9" customHeight="1" x14ac:dyDescent="0.2">
      <c r="A56" s="165" t="s">
        <v>212</v>
      </c>
      <c r="B56" s="166"/>
      <c r="C56" s="167"/>
      <c r="D56" s="168">
        <v>1</v>
      </c>
      <c r="E56" s="169" t="str">
        <f>IF(D56&gt;$Q$63,,UPPER(VLOOKUP(D56,'[7]Girls Si Main Draw Prep'!$A$7:$R$134,2)))</f>
        <v>DAVIS</v>
      </c>
      <c r="F56" s="170"/>
      <c r="G56" s="169"/>
      <c r="H56" s="171"/>
      <c r="I56" s="172" t="s">
        <v>213</v>
      </c>
      <c r="J56" s="166"/>
      <c r="K56" s="173"/>
      <c r="L56" s="166"/>
      <c r="M56" s="174"/>
      <c r="N56" s="175" t="s">
        <v>214</v>
      </c>
      <c r="O56" s="176"/>
      <c r="P56" s="176"/>
      <c r="Q56" s="177"/>
    </row>
    <row r="57" spans="1:18" s="164" customFormat="1" ht="9" customHeight="1" x14ac:dyDescent="0.2">
      <c r="A57" s="165" t="s">
        <v>215</v>
      </c>
      <c r="B57" s="166"/>
      <c r="C57" s="167"/>
      <c r="D57" s="168">
        <v>2</v>
      </c>
      <c r="E57" s="169" t="str">
        <f>IF(D57&gt;$Q$63,,UPPER(VLOOKUP(D57,'[7]Girls Si Main Draw Prep'!$A$7:$R$134,2)))</f>
        <v>KING</v>
      </c>
      <c r="F57" s="170"/>
      <c r="G57" s="169"/>
      <c r="H57" s="171"/>
      <c r="I57" s="172" t="s">
        <v>216</v>
      </c>
      <c r="J57" s="166"/>
      <c r="K57" s="173"/>
      <c r="L57" s="166"/>
      <c r="M57" s="174"/>
      <c r="N57" s="178"/>
      <c r="O57" s="179"/>
      <c r="P57" s="180"/>
      <c r="Q57" s="181"/>
    </row>
    <row r="58" spans="1:18" s="164" customFormat="1" ht="9" customHeight="1" x14ac:dyDescent="0.2">
      <c r="A58" s="182" t="s">
        <v>217</v>
      </c>
      <c r="B58" s="180"/>
      <c r="C58" s="183"/>
      <c r="D58" s="168">
        <v>3</v>
      </c>
      <c r="E58" s="169">
        <f>IF(D58&gt;$Q$63,,UPPER(VLOOKUP(D58,'[7]Girls Si Main Draw Prep'!$A$7:$R$134,2)))</f>
        <v>0</v>
      </c>
      <c r="F58" s="170"/>
      <c r="G58" s="169"/>
      <c r="H58" s="171"/>
      <c r="I58" s="172" t="s">
        <v>218</v>
      </c>
      <c r="J58" s="166"/>
      <c r="K58" s="173"/>
      <c r="L58" s="166"/>
      <c r="M58" s="174"/>
      <c r="N58" s="175" t="s">
        <v>219</v>
      </c>
      <c r="O58" s="176"/>
      <c r="P58" s="176"/>
      <c r="Q58" s="177"/>
    </row>
    <row r="59" spans="1:18" s="164" customFormat="1" ht="9" customHeight="1" x14ac:dyDescent="0.2">
      <c r="A59" s="184"/>
      <c r="B59" s="89"/>
      <c r="C59" s="185"/>
      <c r="D59" s="168">
        <v>4</v>
      </c>
      <c r="E59" s="169">
        <f>IF(D59&gt;$Q$63,,UPPER(VLOOKUP(D59,'[7]Girls Si Main Draw Prep'!$A$7:$R$134,2)))</f>
        <v>0</v>
      </c>
      <c r="F59" s="170"/>
      <c r="G59" s="169"/>
      <c r="H59" s="171"/>
      <c r="I59" s="172" t="s">
        <v>220</v>
      </c>
      <c r="J59" s="166"/>
      <c r="K59" s="173"/>
      <c r="L59" s="166"/>
      <c r="M59" s="174"/>
      <c r="N59" s="166"/>
      <c r="O59" s="173"/>
      <c r="P59" s="166"/>
      <c r="Q59" s="174"/>
    </row>
    <row r="60" spans="1:18" s="164" customFormat="1" ht="9" customHeight="1" x14ac:dyDescent="0.2">
      <c r="A60" s="186" t="s">
        <v>221</v>
      </c>
      <c r="B60" s="187"/>
      <c r="C60" s="188"/>
      <c r="D60" s="168"/>
      <c r="E60" s="169"/>
      <c r="F60" s="170"/>
      <c r="G60" s="169"/>
      <c r="H60" s="171"/>
      <c r="I60" s="172" t="s">
        <v>222</v>
      </c>
      <c r="J60" s="166"/>
      <c r="K60" s="173"/>
      <c r="L60" s="166"/>
      <c r="M60" s="174"/>
      <c r="N60" s="180"/>
      <c r="O60" s="179"/>
      <c r="P60" s="180"/>
      <c r="Q60" s="181"/>
    </row>
    <row r="61" spans="1:18" s="164" customFormat="1" ht="9" customHeight="1" x14ac:dyDescent="0.2">
      <c r="A61" s="165" t="s">
        <v>212</v>
      </c>
      <c r="B61" s="166"/>
      <c r="C61" s="167"/>
      <c r="D61" s="168"/>
      <c r="E61" s="169"/>
      <c r="F61" s="170"/>
      <c r="G61" s="169"/>
      <c r="H61" s="171"/>
      <c r="I61" s="172" t="s">
        <v>223</v>
      </c>
      <c r="J61" s="166"/>
      <c r="K61" s="173"/>
      <c r="L61" s="166"/>
      <c r="M61" s="174"/>
      <c r="N61" s="175" t="s">
        <v>224</v>
      </c>
      <c r="O61" s="176"/>
      <c r="P61" s="176"/>
      <c r="Q61" s="177"/>
    </row>
    <row r="62" spans="1:18" s="164" customFormat="1" ht="9" customHeight="1" x14ac:dyDescent="0.2">
      <c r="A62" s="165" t="s">
        <v>225</v>
      </c>
      <c r="B62" s="166"/>
      <c r="C62" s="189"/>
      <c r="D62" s="168"/>
      <c r="E62" s="169"/>
      <c r="F62" s="170"/>
      <c r="G62" s="169"/>
      <c r="H62" s="171"/>
      <c r="I62" s="172" t="s">
        <v>226</v>
      </c>
      <c r="J62" s="166"/>
      <c r="K62" s="173"/>
      <c r="L62" s="166"/>
      <c r="M62" s="174"/>
      <c r="N62" s="166"/>
      <c r="O62" s="173"/>
      <c r="P62" s="166"/>
      <c r="Q62" s="174"/>
    </row>
    <row r="63" spans="1:18" s="164" customFormat="1" ht="9" customHeight="1" x14ac:dyDescent="0.2">
      <c r="A63" s="182" t="s">
        <v>227</v>
      </c>
      <c r="B63" s="180"/>
      <c r="C63" s="190"/>
      <c r="D63" s="191"/>
      <c r="E63" s="192"/>
      <c r="F63" s="193"/>
      <c r="G63" s="192"/>
      <c r="H63" s="194"/>
      <c r="I63" s="195" t="s">
        <v>228</v>
      </c>
      <c r="J63" s="180"/>
      <c r="K63" s="179"/>
      <c r="L63" s="180"/>
      <c r="M63" s="181"/>
      <c r="N63" s="180" t="str">
        <f>Q4</f>
        <v>Lamech Kevin Clarke</v>
      </c>
      <c r="O63" s="179"/>
      <c r="P63" s="180"/>
      <c r="Q63" s="196">
        <f>MIN(4,'[7]Girls Si Main Draw Prep'!R5)</f>
        <v>2</v>
      </c>
    </row>
  </sheetData>
  <conditionalFormatting sqref="F51:H51 F35:H35 F37:H37 F23:H23 F25:H25 F27:H27 F29:H29 F31:H31 F33:H33 F53:H53 F39:H39 F41:H41 F43:H43 F45:H45 F47:H47 F49:H49 G7 G9 G11 G13 G15 G17 G19 G21">
    <cfRule type="expression" dxfId="141" priority="14" stopIfTrue="1">
      <formula>AND($D7&lt;9,$C7&gt;0)</formula>
    </cfRule>
  </conditionalFormatting>
  <conditionalFormatting sqref="H24 H44 J34 H32 J42 H52 H40 J50 H48 J10 L30 L14 J18 L46 H28 J26 H36 H8 H16 H20 H12 N22">
    <cfRule type="expression" dxfId="140" priority="11" stopIfTrue="1">
      <formula>AND($N$1="CU",H8="Umpire")</formula>
    </cfRule>
    <cfRule type="expression" dxfId="139" priority="12" stopIfTrue="1">
      <formula>AND($N$1="CU",H8&lt;&gt;"Umpire",I8&lt;&gt;"")</formula>
    </cfRule>
    <cfRule type="expression" dxfId="138" priority="13" stopIfTrue="1">
      <formula>AND($N$1="CU",H8&lt;&gt;"Umpire")</formula>
    </cfRule>
  </conditionalFormatting>
  <conditionalFormatting sqref="D37 D31 D29 D27 D25 D23 D53 D51 D33 D49 D47 D45 D43 D41 D39 D35">
    <cfRule type="expression" dxfId="137" priority="10" stopIfTrue="1">
      <formula>AND($D23&lt;9,$C23&gt;0)</formula>
    </cfRule>
  </conditionalFormatting>
  <conditionalFormatting sqref="E39 E41 E43 E45 E47 E49 E51 E53 E23 E25 E27 E29 E31 E33 E35 E37">
    <cfRule type="cellIs" dxfId="136" priority="8" stopIfTrue="1" operator="equal">
      <formula>"Bye"</formula>
    </cfRule>
    <cfRule type="expression" dxfId="135" priority="9" stopIfTrue="1">
      <formula>AND($D23&lt;9,$C23&gt;0)</formula>
    </cfRule>
  </conditionalFormatting>
  <conditionalFormatting sqref="L10 L18 N46 L42 L50 N14 N30 L26 L34 P22 J8 J12 J16 J20 J40 J44 J48 J52 J24 J28 J32 J36">
    <cfRule type="expression" dxfId="134" priority="6" stopIfTrue="1">
      <formula>I8="as"</formula>
    </cfRule>
    <cfRule type="expression" dxfId="133" priority="7" stopIfTrue="1">
      <formula>I8="bs"</formula>
    </cfRule>
  </conditionalFormatting>
  <conditionalFormatting sqref="B39 B41 B43 B45 B47 B49 B51 B53 B23 B25 B27 B29 B31 B33 B35 B37 B7 B9 B11 B13 B15 B17 B19 B21">
    <cfRule type="cellIs" dxfId="132" priority="4" stopIfTrue="1" operator="equal">
      <formula>"QA"</formula>
    </cfRule>
    <cfRule type="cellIs" dxfId="131" priority="5" stopIfTrue="1" operator="equal">
      <formula>"DA"</formula>
    </cfRule>
  </conditionalFormatting>
  <conditionalFormatting sqref="Q63 I8 I12 I16 I20 M14 K10 K18 O22">
    <cfRule type="expression" dxfId="130" priority="3" stopIfTrue="1">
      <formula>$N$1="CU"</formula>
    </cfRule>
  </conditionalFormatting>
  <conditionalFormatting sqref="E19 E21 E9 E17 E15 E13 E11 E7">
    <cfRule type="cellIs" dxfId="129" priority="2" stopIfTrue="1" operator="equal">
      <formula>"Bye"</formula>
    </cfRule>
  </conditionalFormatting>
  <conditionalFormatting sqref="D7 D9 D11 D21 D19 D17">
    <cfRule type="expression" dxfId="128" priority="1" stopIfTrue="1">
      <formula>$D7&lt;5</formula>
    </cfRule>
  </conditionalFormatting>
  <dataValidations count="1">
    <dataValidation type="list" allowBlank="1" showInputMessage="1" sqref="H24 H40 H28 H36 H44 H32 H52 H48 J50 J42 L46 J34 J26 L30 N22 L14 J10 J18 H16 H12 H8 H20">
      <formula1>$T$7:$T$16</formula1>
    </dataValidation>
  </dataValidations>
  <printOptions horizontalCentered="1"/>
  <pageMargins left="0.35433070866141736" right="0.35433070866141736" top="0.39370078740157483" bottom="0.39370078740157483" header="0" footer="0"/>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Jun_Show_CU">
                <anchor moveWithCells="1" sizeWithCells="1">
                  <from>
                    <xdr:col>11</xdr:col>
                    <xdr:colOff>514350</xdr:colOff>
                    <xdr:row>0</xdr:row>
                    <xdr:rowOff>9525</xdr:rowOff>
                  </from>
                  <to>
                    <xdr:col>13</xdr:col>
                    <xdr:colOff>361950</xdr:colOff>
                    <xdr:row>0</xdr:row>
                    <xdr:rowOff>171450</xdr:rowOff>
                  </to>
                </anchor>
              </controlPr>
            </control>
          </mc:Choice>
        </mc:AlternateContent>
        <mc:AlternateContent xmlns:mc="http://schemas.openxmlformats.org/markup-compatibility/2006">
          <mc:Choice Requires="x14">
            <control shapeId="5122" r:id="rId5" name="Button 2">
              <controlPr defaultSize="0" print="0" autoFill="0" autoPict="0" macro="[0]!Jun_Hide_CU">
                <anchor moveWithCells="1" sizeWithCells="1">
                  <from>
                    <xdr:col>11</xdr:col>
                    <xdr:colOff>504825</xdr:colOff>
                    <xdr:row>0</xdr:row>
                    <xdr:rowOff>180975</xdr:rowOff>
                  </from>
                  <to>
                    <xdr:col>13</xdr:col>
                    <xdr:colOff>361950</xdr:colOff>
                    <xdr:row>1</xdr:row>
                    <xdr:rowOff>57150</xdr:rowOff>
                  </to>
                </anchor>
              </controlPr>
            </control>
          </mc:Choice>
        </mc:AlternateContent>
        <mc:AlternateContent xmlns:mc="http://schemas.openxmlformats.org/markup-compatibility/2006">
          <mc:Choice Requires="x14">
            <control shapeId="5123" r:id="rId6" name="Button 3">
              <controlPr defaultSize="0" print="0" autoFill="0" autoPict="0" macro="[0]!Jun_Hide_CU">
                <anchor moveWithCells="1" sizeWithCells="1">
                  <from>
                    <xdr:col>11</xdr:col>
                    <xdr:colOff>504825</xdr:colOff>
                    <xdr:row>0</xdr:row>
                    <xdr:rowOff>180975</xdr:rowOff>
                  </from>
                  <to>
                    <xdr:col>13</xdr:col>
                    <xdr:colOff>361950</xdr:colOff>
                    <xdr:row>1</xdr:row>
                    <xdr:rowOff>57150</xdr:rowOff>
                  </to>
                </anchor>
              </controlPr>
            </control>
          </mc:Choice>
        </mc:AlternateContent>
        <mc:AlternateContent xmlns:mc="http://schemas.openxmlformats.org/markup-compatibility/2006">
          <mc:Choice Requires="x14">
            <control shapeId="5124" r:id="rId7" name="Button 4">
              <controlPr defaultSize="0" print="0" autoFill="0" autoPict="0" macro="[5]!Jun_Hide_CU">
                <anchor moveWithCells="1" sizeWithCells="1">
                  <from>
                    <xdr:col>11</xdr:col>
                    <xdr:colOff>504825</xdr:colOff>
                    <xdr:row>0</xdr:row>
                    <xdr:rowOff>180975</xdr:rowOff>
                  </from>
                  <to>
                    <xdr:col>13</xdr:col>
                    <xdr:colOff>361950</xdr:colOff>
                    <xdr:row>1</xdr:row>
                    <xdr:rowOff>57150</xdr:rowOff>
                  </to>
                </anchor>
              </controlPr>
            </control>
          </mc:Choice>
        </mc:AlternateContent>
        <mc:AlternateContent xmlns:mc="http://schemas.openxmlformats.org/markup-compatibility/2006">
          <mc:Choice Requires="x14">
            <control shapeId="5125" r:id="rId8" name="Button 5">
              <controlPr defaultSize="0" print="0" autoFill="0" autoPict="0" macro="[4]!Jun_Hide_CU">
                <anchor moveWithCells="1" sizeWithCells="1">
                  <from>
                    <xdr:col>11</xdr:col>
                    <xdr:colOff>504825</xdr:colOff>
                    <xdr:row>0</xdr:row>
                    <xdr:rowOff>180975</xdr:rowOff>
                  </from>
                  <to>
                    <xdr:col>13</xdr:col>
                    <xdr:colOff>361950</xdr:colOff>
                    <xdr:row>1</xdr:row>
                    <xdr:rowOff>57150</xdr:rowOff>
                  </to>
                </anchor>
              </controlPr>
            </control>
          </mc:Choice>
        </mc:AlternateContent>
        <mc:AlternateContent xmlns:mc="http://schemas.openxmlformats.org/markup-compatibility/2006">
          <mc:Choice Requires="x14">
            <control shapeId="5126" r:id="rId9" name="Button 6">
              <controlPr defaultSize="0" print="0" autoFill="0" autoPict="0" macro="[2]!Jun_Hide_CU">
                <anchor moveWithCells="1" sizeWithCells="1">
                  <from>
                    <xdr:col>11</xdr:col>
                    <xdr:colOff>504825</xdr:colOff>
                    <xdr:row>0</xdr:row>
                    <xdr:rowOff>180975</xdr:rowOff>
                  </from>
                  <to>
                    <xdr:col>13</xdr:col>
                    <xdr:colOff>361950</xdr:colOff>
                    <xdr:row>1</xdr:row>
                    <xdr:rowOff>57150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8"/>
  <sheetViews>
    <sheetView zoomScale="30" zoomScaleNormal="30" zoomScaleSheetLayoutView="25" workbookViewId="0">
      <selection activeCell="AU30" sqref="AU30"/>
    </sheetView>
  </sheetViews>
  <sheetFormatPr defaultColWidth="11.42578125" defaultRowHeight="12.75" x14ac:dyDescent="0.2"/>
  <cols>
    <col min="1" max="1" width="7" style="207" customWidth="1"/>
    <col min="2" max="2" width="7.140625" style="207" customWidth="1"/>
    <col min="3" max="3" width="52.42578125" style="207" customWidth="1"/>
    <col min="4" max="4" width="33.85546875" style="207" customWidth="1"/>
    <col min="5" max="18" width="5.7109375" style="207" customWidth="1"/>
    <col min="19" max="19" width="7.5703125" style="207" customWidth="1"/>
    <col min="20" max="28" width="5.7109375" style="207" customWidth="1"/>
    <col min="29" max="29" width="7.5703125" style="207" customWidth="1"/>
    <col min="30" max="38" width="5.7109375" style="207" customWidth="1"/>
    <col min="39" max="39" width="6.7109375" style="207" customWidth="1"/>
    <col min="40" max="48" width="5.7109375" style="207" customWidth="1"/>
    <col min="49" max="49" width="6.7109375" style="207" customWidth="1"/>
    <col min="50" max="58" width="5.7109375" style="207" customWidth="1"/>
    <col min="59" max="59" width="7.140625" style="207" customWidth="1"/>
    <col min="60" max="94" width="5.7109375" style="207" customWidth="1"/>
    <col min="95" max="95" width="0.5703125" style="207" hidden="1" customWidth="1"/>
    <col min="96" max="125" width="2.7109375" style="207" hidden="1" customWidth="1"/>
    <col min="126" max="126" width="5.42578125" style="207" hidden="1" customWidth="1"/>
    <col min="127" max="127" width="7.5703125" style="207" bestFit="1" customWidth="1"/>
    <col min="128" max="129" width="5.7109375" style="207" customWidth="1"/>
    <col min="130" max="130" width="12.140625" style="207" customWidth="1"/>
    <col min="131" max="132" width="5.7109375" style="207" customWidth="1"/>
    <col min="133" max="133" width="12.140625" style="207" customWidth="1"/>
    <col min="134" max="134" width="7.5703125" style="207" customWidth="1"/>
    <col min="135" max="135" width="8.7109375" style="207" customWidth="1"/>
    <col min="136" max="137" width="12.140625" style="207" customWidth="1"/>
    <col min="138" max="16384" width="11.42578125" style="207"/>
  </cols>
  <sheetData>
    <row r="1" spans="1:137" ht="12.75" customHeight="1" x14ac:dyDescent="0.2">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row>
    <row r="2" spans="1:137" ht="30" customHeight="1" thickBot="1" x14ac:dyDescent="0.25">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c r="BQ2" s="208"/>
      <c r="BR2" s="208"/>
      <c r="BS2" s="208"/>
      <c r="BT2" s="208"/>
      <c r="BU2" s="208"/>
      <c r="BV2" s="208"/>
      <c r="BW2" s="208"/>
      <c r="BX2" s="208"/>
      <c r="BY2" s="208"/>
      <c r="BZ2" s="208"/>
      <c r="CA2" s="208"/>
      <c r="CB2" s="208"/>
      <c r="CC2" s="208"/>
      <c r="CD2" s="208"/>
      <c r="CE2" s="208"/>
      <c r="CF2" s="208"/>
      <c r="CG2" s="208"/>
      <c r="CH2" s="208"/>
      <c r="CI2" s="208"/>
      <c r="CJ2" s="208"/>
      <c r="CK2" s="208"/>
      <c r="CL2" s="208"/>
      <c r="CM2" s="208"/>
      <c r="CN2" s="208"/>
      <c r="CO2" s="208"/>
      <c r="CP2" s="208"/>
    </row>
    <row r="3" spans="1:137" ht="12" customHeight="1" thickBot="1" x14ac:dyDescent="0.25">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10"/>
      <c r="AT3" s="209"/>
      <c r="AU3" s="209"/>
      <c r="AV3" s="209"/>
      <c r="BC3" s="209"/>
      <c r="BD3" s="209"/>
      <c r="BE3" s="209"/>
      <c r="BF3" s="209"/>
      <c r="BG3" s="209"/>
      <c r="BH3" s="209"/>
      <c r="BI3" s="209"/>
      <c r="BJ3" s="209"/>
      <c r="BK3" s="209"/>
      <c r="BL3" s="209"/>
      <c r="BM3" s="209"/>
      <c r="BN3" s="209"/>
      <c r="BO3" s="209"/>
      <c r="BP3" s="209"/>
      <c r="BW3" s="209"/>
      <c r="BX3" s="209"/>
      <c r="BY3" s="209"/>
      <c r="BZ3" s="209"/>
      <c r="CA3" s="209"/>
      <c r="CB3" s="209"/>
      <c r="CC3" s="209"/>
      <c r="CD3" s="209"/>
      <c r="CE3" s="209"/>
      <c r="CF3" s="209"/>
      <c r="CG3" s="209"/>
      <c r="CH3" s="209"/>
      <c r="CI3" s="209"/>
      <c r="CJ3" s="209"/>
    </row>
    <row r="4" spans="1:137" ht="2.25" customHeight="1" x14ac:dyDescent="0.2">
      <c r="E4" s="211"/>
      <c r="F4" s="211"/>
      <c r="G4" s="212"/>
      <c r="H4" s="212"/>
      <c r="I4" s="212"/>
      <c r="J4" s="212"/>
      <c r="K4" s="212"/>
      <c r="L4" s="212"/>
      <c r="M4" s="212"/>
      <c r="N4" s="212"/>
      <c r="O4" s="211"/>
      <c r="P4" s="211"/>
      <c r="Q4" s="212"/>
      <c r="R4" s="212"/>
      <c r="S4" s="212"/>
      <c r="T4" s="212"/>
      <c r="U4" s="212"/>
      <c r="V4" s="212"/>
      <c r="W4" s="212"/>
      <c r="X4" s="212"/>
      <c r="Y4" s="212"/>
      <c r="Z4" s="212"/>
      <c r="AA4" s="212"/>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c r="BC4" s="212"/>
      <c r="BD4" s="212"/>
      <c r="BE4" s="212"/>
      <c r="BF4" s="212"/>
      <c r="BG4" s="212"/>
      <c r="BH4" s="212"/>
      <c r="BI4" s="212"/>
      <c r="BJ4" s="212"/>
      <c r="BK4" s="212"/>
      <c r="BL4" s="212"/>
      <c r="BM4" s="212"/>
      <c r="BN4" s="212"/>
      <c r="BO4" s="212"/>
      <c r="BP4" s="212"/>
      <c r="BQ4" s="212"/>
      <c r="BR4" s="212"/>
      <c r="BS4" s="212"/>
      <c r="BT4" s="212"/>
      <c r="BU4" s="212"/>
      <c r="BV4" s="212"/>
      <c r="BW4" s="212"/>
      <c r="BX4" s="212"/>
      <c r="BY4" s="212"/>
      <c r="BZ4" s="212"/>
      <c r="CA4" s="212"/>
      <c r="CB4" s="212"/>
      <c r="CC4" s="212"/>
      <c r="CD4" s="212"/>
      <c r="CE4" s="212"/>
      <c r="CF4" s="212"/>
      <c r="CG4" s="212"/>
      <c r="CH4" s="212"/>
      <c r="CI4" s="212"/>
      <c r="CJ4" s="212"/>
      <c r="CK4" s="212"/>
      <c r="CL4" s="212"/>
      <c r="CM4" s="212"/>
      <c r="CN4" s="212"/>
      <c r="CO4" s="212"/>
      <c r="CP4" s="212"/>
      <c r="CQ4" s="212"/>
      <c r="CR4" s="212"/>
      <c r="CS4" s="212"/>
      <c r="CT4" s="212"/>
      <c r="CU4" s="212"/>
      <c r="CV4" s="212"/>
      <c r="CW4" s="212"/>
      <c r="CX4" s="212"/>
      <c r="CY4" s="212"/>
      <c r="CZ4" s="212"/>
      <c r="DA4" s="212"/>
      <c r="DB4" s="212"/>
      <c r="DC4" s="211" t="s">
        <v>0</v>
      </c>
      <c r="DD4" s="211" t="s">
        <v>1</v>
      </c>
      <c r="DE4" s="212" t="s">
        <v>2</v>
      </c>
      <c r="DF4" s="212" t="s">
        <v>3</v>
      </c>
      <c r="DG4" s="212" t="s">
        <v>4</v>
      </c>
      <c r="DH4" s="212" t="s">
        <v>5</v>
      </c>
      <c r="DI4" s="212" t="s">
        <v>4</v>
      </c>
      <c r="DJ4" s="212" t="s">
        <v>5</v>
      </c>
      <c r="DK4" s="212" t="s">
        <v>4</v>
      </c>
      <c r="DL4" s="212" t="s">
        <v>5</v>
      </c>
      <c r="DM4" s="211" t="s">
        <v>0</v>
      </c>
      <c r="DN4" s="211" t="s">
        <v>1</v>
      </c>
      <c r="DO4" s="212" t="s">
        <v>2</v>
      </c>
      <c r="DP4" s="212" t="s">
        <v>3</v>
      </c>
      <c r="DQ4" s="212" t="s">
        <v>4</v>
      </c>
      <c r="DR4" s="212" t="s">
        <v>5</v>
      </c>
      <c r="DS4" s="212" t="s">
        <v>4</v>
      </c>
      <c r="DT4" s="212" t="s">
        <v>5</v>
      </c>
      <c r="DU4" s="212" t="s">
        <v>4</v>
      </c>
      <c r="DV4" s="212" t="s">
        <v>5</v>
      </c>
    </row>
    <row r="5" spans="1:137" ht="45" x14ac:dyDescent="0.6">
      <c r="C5" s="213" t="s">
        <v>6</v>
      </c>
      <c r="D5" s="214"/>
      <c r="E5" s="214"/>
      <c r="F5" s="214"/>
      <c r="G5" s="214"/>
      <c r="H5" s="215"/>
      <c r="I5" s="215"/>
      <c r="J5" s="215"/>
      <c r="K5" s="215"/>
      <c r="L5" s="215"/>
      <c r="M5" s="215"/>
      <c r="N5" s="215"/>
      <c r="O5" s="215"/>
      <c r="P5" s="215"/>
      <c r="Q5" s="459" t="s">
        <v>233</v>
      </c>
      <c r="R5" s="459"/>
      <c r="S5" s="459"/>
      <c r="T5" s="459"/>
      <c r="U5" s="459"/>
      <c r="V5" s="459"/>
      <c r="W5" s="459"/>
      <c r="X5" s="459"/>
      <c r="Y5" s="459"/>
      <c r="Z5" s="459"/>
      <c r="AA5" s="459"/>
      <c r="AB5" s="459"/>
      <c r="AC5" s="459"/>
      <c r="AD5" s="459"/>
      <c r="AE5" s="459"/>
      <c r="AF5" s="459"/>
      <c r="AG5" s="459"/>
      <c r="AH5" s="459"/>
      <c r="AI5" s="459"/>
      <c r="AJ5" s="459"/>
      <c r="AK5" s="459"/>
      <c r="AL5" s="209"/>
      <c r="AM5" s="209"/>
      <c r="AN5" s="209"/>
      <c r="AO5" s="209"/>
      <c r="AP5" s="209"/>
      <c r="AQ5" s="209"/>
      <c r="AR5" s="209"/>
      <c r="AS5" s="209"/>
      <c r="AT5" s="209"/>
      <c r="AU5" s="209"/>
      <c r="AV5" s="209"/>
      <c r="BC5" s="209"/>
      <c r="BD5" s="209"/>
      <c r="BE5" s="209"/>
      <c r="BF5" s="209"/>
      <c r="BG5" s="209"/>
      <c r="BH5" s="209"/>
      <c r="BI5" s="209"/>
      <c r="BJ5" s="209"/>
      <c r="BK5" s="209"/>
      <c r="BL5" s="209"/>
      <c r="BM5" s="209"/>
      <c r="BN5" s="209"/>
      <c r="BO5" s="209"/>
      <c r="BP5" s="209"/>
      <c r="BW5" s="209"/>
      <c r="BX5" s="209"/>
      <c r="BY5" s="209"/>
      <c r="BZ5" s="209"/>
      <c r="CA5" s="209"/>
      <c r="CB5" s="209"/>
      <c r="CC5" s="209"/>
      <c r="CD5" s="209"/>
      <c r="CE5" s="209"/>
      <c r="CF5" s="209"/>
      <c r="CG5" s="209"/>
      <c r="CH5" s="209"/>
      <c r="CI5" s="209"/>
      <c r="CJ5" s="209"/>
    </row>
    <row r="6" spans="1:137" ht="45" x14ac:dyDescent="0.6">
      <c r="C6" s="213" t="s">
        <v>234</v>
      </c>
      <c r="D6" s="214"/>
      <c r="E6" s="214"/>
      <c r="F6" s="214"/>
      <c r="G6" s="214"/>
      <c r="H6" s="214"/>
      <c r="I6" s="214"/>
      <c r="J6" s="214"/>
      <c r="K6" s="214"/>
      <c r="L6" s="214"/>
      <c r="M6" s="214"/>
      <c r="N6" s="214"/>
      <c r="O6" s="214"/>
      <c r="P6" s="214"/>
      <c r="Q6" s="216"/>
      <c r="R6" s="214"/>
      <c r="S6" s="214"/>
      <c r="T6" s="214"/>
      <c r="U6" s="214"/>
      <c r="V6" s="214"/>
      <c r="W6" s="214"/>
      <c r="X6" s="214"/>
      <c r="Y6" s="214"/>
      <c r="Z6" s="214"/>
      <c r="AA6" s="214"/>
      <c r="AB6" s="214"/>
      <c r="AC6" s="214"/>
      <c r="AD6" s="214"/>
      <c r="AE6" s="214"/>
      <c r="AF6" s="214"/>
      <c r="AG6" s="214"/>
      <c r="AH6" s="214"/>
      <c r="AM6" s="217"/>
      <c r="AQ6" s="218"/>
      <c r="BG6" s="217"/>
      <c r="BK6" s="218"/>
      <c r="CA6" s="217"/>
      <c r="CE6" s="218"/>
      <c r="EF6" s="219" t="s">
        <v>235</v>
      </c>
      <c r="EG6" s="220"/>
    </row>
    <row r="7" spans="1:137" ht="45" thickBot="1" x14ac:dyDescent="0.45">
      <c r="A7" s="221"/>
      <c r="B7" s="214"/>
      <c r="C7" s="222"/>
      <c r="D7" s="223"/>
      <c r="E7" s="221"/>
      <c r="F7" s="241"/>
      <c r="G7" s="221"/>
      <c r="H7" s="221"/>
      <c r="I7" s="224">
        <v>1</v>
      </c>
      <c r="J7" s="221"/>
      <c r="K7" s="221"/>
      <c r="L7" s="221"/>
      <c r="M7" s="221"/>
      <c r="N7" s="221"/>
      <c r="O7" s="221"/>
      <c r="P7" s="221"/>
      <c r="Q7" s="221"/>
      <c r="R7" s="221"/>
      <c r="S7" s="224">
        <v>2</v>
      </c>
      <c r="T7" s="221"/>
      <c r="U7" s="221"/>
      <c r="V7" s="221"/>
      <c r="W7" s="221"/>
      <c r="X7" s="221"/>
      <c r="Y7" s="221"/>
      <c r="Z7" s="221"/>
      <c r="AA7" s="221"/>
      <c r="AB7" s="221"/>
      <c r="AC7" s="224">
        <v>3</v>
      </c>
      <c r="AD7" s="221"/>
      <c r="AE7" s="221"/>
      <c r="AF7" s="221"/>
      <c r="AG7" s="221"/>
      <c r="AH7" s="221"/>
      <c r="AI7" s="221"/>
      <c r="AJ7" s="221"/>
      <c r="AK7" s="221"/>
      <c r="AL7" s="221"/>
      <c r="AM7" s="224">
        <v>4</v>
      </c>
      <c r="AN7" s="221"/>
      <c r="AO7" s="221"/>
      <c r="AP7" s="221"/>
      <c r="AQ7" s="225"/>
      <c r="AR7" s="221"/>
      <c r="AS7" s="221"/>
      <c r="AT7" s="221"/>
      <c r="AU7" s="221"/>
      <c r="AV7" s="221"/>
      <c r="AW7" s="224">
        <v>5</v>
      </c>
      <c r="AX7" s="221"/>
      <c r="AY7" s="221"/>
      <c r="AZ7" s="221"/>
      <c r="BA7" s="221"/>
      <c r="BB7" s="221"/>
      <c r="BC7" s="221"/>
      <c r="BD7" s="221"/>
      <c r="BE7" s="221"/>
      <c r="BF7" s="221"/>
      <c r="BG7" s="224">
        <v>6</v>
      </c>
      <c r="BH7" s="221"/>
      <c r="BI7" s="221"/>
      <c r="BJ7" s="221"/>
      <c r="BK7" s="225"/>
      <c r="BL7" s="221"/>
      <c r="BM7" s="221"/>
      <c r="BN7" s="221"/>
      <c r="BO7" s="221"/>
      <c r="BP7" s="221"/>
      <c r="BQ7" s="224"/>
      <c r="BR7" s="221"/>
      <c r="BS7" s="221"/>
      <c r="BT7" s="221"/>
      <c r="BU7" s="221"/>
      <c r="BV7" s="221"/>
      <c r="BW7" s="221"/>
      <c r="BX7" s="221"/>
      <c r="BY7" s="221"/>
      <c r="BZ7" s="221"/>
      <c r="CA7" s="224"/>
      <c r="CB7" s="221"/>
      <c r="CC7" s="221"/>
      <c r="CD7" s="221"/>
      <c r="CE7" s="225"/>
      <c r="CF7" s="221"/>
      <c r="CG7" s="221"/>
      <c r="CH7" s="221"/>
      <c r="CI7" s="221"/>
      <c r="CJ7" s="221"/>
      <c r="CK7" s="224"/>
      <c r="CL7" s="221"/>
      <c r="CM7" s="221"/>
      <c r="CN7" s="221"/>
      <c r="CO7" s="221"/>
      <c r="CP7" s="221"/>
      <c r="CQ7" s="221"/>
      <c r="CR7" s="221"/>
      <c r="CS7" s="221"/>
      <c r="CT7" s="221"/>
      <c r="CU7" s="221"/>
      <c r="CV7" s="221"/>
      <c r="CW7" s="221"/>
      <c r="CX7" s="221"/>
      <c r="CY7" s="221"/>
      <c r="CZ7" s="221"/>
      <c r="DA7" s="221"/>
      <c r="DB7" s="221"/>
      <c r="DC7" s="221"/>
      <c r="DD7" s="221"/>
      <c r="DE7" s="221"/>
      <c r="DF7" s="221"/>
      <c r="DG7" s="221"/>
      <c r="DH7" s="221"/>
      <c r="DI7" s="221"/>
      <c r="DJ7" s="221"/>
      <c r="DK7" s="221"/>
      <c r="DL7" s="221"/>
      <c r="DM7" s="221"/>
      <c r="DN7" s="221"/>
      <c r="DO7" s="221"/>
      <c r="DP7" s="221"/>
      <c r="DQ7" s="221"/>
      <c r="DR7" s="221"/>
      <c r="DS7" s="221"/>
      <c r="DT7" s="221"/>
      <c r="DU7" s="221"/>
      <c r="DV7" s="221"/>
      <c r="DW7" s="221"/>
      <c r="DX7" s="221"/>
      <c r="DY7" s="221"/>
      <c r="DZ7" s="226"/>
      <c r="EA7" s="221"/>
      <c r="EB7" s="221"/>
      <c r="EC7" s="226"/>
      <c r="ED7" s="221"/>
      <c r="EE7" s="221"/>
      <c r="EF7" s="227" t="s">
        <v>236</v>
      </c>
      <c r="EG7" s="220"/>
    </row>
    <row r="8" spans="1:137" ht="13.5" thickBot="1" x14ac:dyDescent="0.25">
      <c r="A8" s="221"/>
      <c r="B8" s="221"/>
      <c r="C8" s="223"/>
      <c r="D8" s="223"/>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1"/>
      <c r="CG8" s="221"/>
      <c r="CH8" s="221"/>
      <c r="CI8" s="221"/>
      <c r="CJ8" s="221"/>
      <c r="CK8" s="221"/>
      <c r="CL8" s="221"/>
      <c r="CM8" s="221"/>
      <c r="CN8" s="221"/>
      <c r="CO8" s="221"/>
      <c r="CP8" s="221"/>
      <c r="CQ8" s="221"/>
      <c r="CR8" s="221"/>
      <c r="CS8" s="221"/>
      <c r="CT8" s="221"/>
      <c r="CU8" s="221"/>
      <c r="CV8" s="221"/>
      <c r="CW8" s="221"/>
      <c r="CX8" s="221"/>
      <c r="CY8" s="221"/>
      <c r="CZ8" s="221"/>
      <c r="DA8" s="221"/>
      <c r="DB8" s="221"/>
      <c r="DC8" s="221"/>
      <c r="DD8" s="221"/>
      <c r="DE8" s="221"/>
      <c r="DF8" s="221"/>
      <c r="DG8" s="221"/>
      <c r="DH8" s="221"/>
      <c r="DI8" s="221"/>
      <c r="DJ8" s="221"/>
      <c r="DK8" s="221"/>
      <c r="DL8" s="221"/>
      <c r="DM8" s="221"/>
      <c r="DN8" s="221"/>
      <c r="DO8" s="221"/>
      <c r="DP8" s="221"/>
      <c r="DQ8" s="221"/>
      <c r="DR8" s="221"/>
      <c r="DS8" s="221"/>
      <c r="DT8" s="221"/>
      <c r="DU8" s="221"/>
      <c r="DV8" s="221"/>
      <c r="DW8" s="221"/>
      <c r="DX8" s="221"/>
      <c r="DY8" s="221"/>
      <c r="DZ8" s="226"/>
      <c r="EA8" s="221"/>
      <c r="EB8" s="221"/>
      <c r="EC8" s="226"/>
      <c r="ED8" s="221"/>
      <c r="EE8" s="221"/>
      <c r="EF8" s="226"/>
      <c r="EG8" s="226"/>
    </row>
    <row r="9" spans="1:137" ht="116.1" customHeight="1" thickBot="1" x14ac:dyDescent="0.25">
      <c r="A9" s="226"/>
      <c r="B9" s="228"/>
      <c r="C9" s="229" t="s">
        <v>9</v>
      </c>
      <c r="D9" s="229"/>
      <c r="E9" s="230" t="s">
        <v>10</v>
      </c>
      <c r="F9" s="230" t="s">
        <v>11</v>
      </c>
      <c r="G9" s="230" t="s">
        <v>12</v>
      </c>
      <c r="H9" s="230" t="s">
        <v>13</v>
      </c>
      <c r="I9" s="230" t="s">
        <v>237</v>
      </c>
      <c r="J9" s="230" t="s">
        <v>238</v>
      </c>
      <c r="K9" s="230" t="s">
        <v>237</v>
      </c>
      <c r="L9" s="230" t="s">
        <v>238</v>
      </c>
      <c r="M9" s="230" t="s">
        <v>237</v>
      </c>
      <c r="N9" s="230" t="s">
        <v>238</v>
      </c>
      <c r="O9" s="231" t="s">
        <v>10</v>
      </c>
      <c r="P9" s="230" t="s">
        <v>11</v>
      </c>
      <c r="Q9" s="230" t="s">
        <v>12</v>
      </c>
      <c r="R9" s="230" t="s">
        <v>13</v>
      </c>
      <c r="S9" s="230" t="s">
        <v>237</v>
      </c>
      <c r="T9" s="230" t="s">
        <v>238</v>
      </c>
      <c r="U9" s="230" t="s">
        <v>237</v>
      </c>
      <c r="V9" s="230" t="s">
        <v>238</v>
      </c>
      <c r="W9" s="230" t="s">
        <v>237</v>
      </c>
      <c r="X9" s="232" t="s">
        <v>238</v>
      </c>
      <c r="Y9" s="231" t="s">
        <v>10</v>
      </c>
      <c r="Z9" s="230" t="s">
        <v>11</v>
      </c>
      <c r="AA9" s="230" t="s">
        <v>12</v>
      </c>
      <c r="AB9" s="230" t="s">
        <v>13</v>
      </c>
      <c r="AC9" s="230" t="s">
        <v>237</v>
      </c>
      <c r="AD9" s="230" t="s">
        <v>238</v>
      </c>
      <c r="AE9" s="230" t="s">
        <v>237</v>
      </c>
      <c r="AF9" s="230" t="s">
        <v>238</v>
      </c>
      <c r="AG9" s="230" t="s">
        <v>237</v>
      </c>
      <c r="AH9" s="230" t="s">
        <v>238</v>
      </c>
      <c r="AI9" s="231" t="s">
        <v>10</v>
      </c>
      <c r="AJ9" s="230" t="s">
        <v>11</v>
      </c>
      <c r="AK9" s="230" t="s">
        <v>12</v>
      </c>
      <c r="AL9" s="230" t="s">
        <v>13</v>
      </c>
      <c r="AM9" s="230" t="s">
        <v>237</v>
      </c>
      <c r="AN9" s="230" t="s">
        <v>238</v>
      </c>
      <c r="AO9" s="230" t="s">
        <v>237</v>
      </c>
      <c r="AP9" s="230" t="s">
        <v>238</v>
      </c>
      <c r="AQ9" s="230" t="s">
        <v>237</v>
      </c>
      <c r="AR9" s="230" t="s">
        <v>238</v>
      </c>
      <c r="AS9" s="231" t="s">
        <v>10</v>
      </c>
      <c r="AT9" s="230" t="s">
        <v>11</v>
      </c>
      <c r="AU9" s="230" t="s">
        <v>12</v>
      </c>
      <c r="AV9" s="230" t="s">
        <v>13</v>
      </c>
      <c r="AW9" s="230" t="s">
        <v>237</v>
      </c>
      <c r="AX9" s="230" t="s">
        <v>238</v>
      </c>
      <c r="AY9" s="230" t="s">
        <v>237</v>
      </c>
      <c r="AZ9" s="230" t="s">
        <v>238</v>
      </c>
      <c r="BA9" s="230" t="s">
        <v>237</v>
      </c>
      <c r="BB9" s="230" t="s">
        <v>238</v>
      </c>
      <c r="BC9" s="231" t="s">
        <v>10</v>
      </c>
      <c r="BD9" s="230" t="s">
        <v>11</v>
      </c>
      <c r="BE9" s="230" t="s">
        <v>12</v>
      </c>
      <c r="BF9" s="230" t="s">
        <v>13</v>
      </c>
      <c r="BG9" s="230" t="s">
        <v>237</v>
      </c>
      <c r="BH9" s="230" t="s">
        <v>238</v>
      </c>
      <c r="BI9" s="230" t="s">
        <v>237</v>
      </c>
      <c r="BJ9" s="230" t="s">
        <v>238</v>
      </c>
      <c r="BK9" s="230" t="s">
        <v>237</v>
      </c>
      <c r="BL9" s="232" t="s">
        <v>238</v>
      </c>
      <c r="BM9" s="230" t="s">
        <v>10</v>
      </c>
      <c r="BN9" s="230" t="s">
        <v>11</v>
      </c>
      <c r="BO9" s="230" t="s">
        <v>12</v>
      </c>
      <c r="BP9" s="230" t="s">
        <v>13</v>
      </c>
      <c r="BQ9" s="230" t="s">
        <v>237</v>
      </c>
      <c r="BR9" s="230" t="s">
        <v>238</v>
      </c>
      <c r="BS9" s="230" t="s">
        <v>237</v>
      </c>
      <c r="BT9" s="230" t="s">
        <v>238</v>
      </c>
      <c r="BU9" s="230" t="s">
        <v>237</v>
      </c>
      <c r="BV9" s="230" t="s">
        <v>238</v>
      </c>
      <c r="BW9" s="231" t="s">
        <v>10</v>
      </c>
      <c r="BX9" s="230" t="s">
        <v>11</v>
      </c>
      <c r="BY9" s="230" t="s">
        <v>12</v>
      </c>
      <c r="BZ9" s="230" t="s">
        <v>13</v>
      </c>
      <c r="CA9" s="230" t="s">
        <v>237</v>
      </c>
      <c r="CB9" s="230" t="s">
        <v>238</v>
      </c>
      <c r="CC9" s="230" t="s">
        <v>237</v>
      </c>
      <c r="CD9" s="230" t="s">
        <v>238</v>
      </c>
      <c r="CE9" s="230" t="s">
        <v>237</v>
      </c>
      <c r="CF9" s="230" t="s">
        <v>238</v>
      </c>
      <c r="CG9" s="231" t="s">
        <v>10</v>
      </c>
      <c r="CH9" s="230" t="s">
        <v>11</v>
      </c>
      <c r="CI9" s="230" t="s">
        <v>12</v>
      </c>
      <c r="CJ9" s="230" t="s">
        <v>13</v>
      </c>
      <c r="CK9" s="230" t="s">
        <v>237</v>
      </c>
      <c r="CL9" s="230" t="s">
        <v>238</v>
      </c>
      <c r="CM9" s="230" t="s">
        <v>237</v>
      </c>
      <c r="CN9" s="230" t="s">
        <v>238</v>
      </c>
      <c r="CO9" s="230" t="s">
        <v>237</v>
      </c>
      <c r="CP9" s="232" t="s">
        <v>238</v>
      </c>
      <c r="CQ9" s="233"/>
      <c r="CR9" s="234"/>
      <c r="CS9" s="233"/>
      <c r="CT9" s="233"/>
      <c r="CU9" s="233"/>
      <c r="CV9" s="233"/>
      <c r="CW9" s="233"/>
      <c r="CX9" s="233"/>
      <c r="CY9" s="233"/>
      <c r="CZ9" s="233"/>
      <c r="DA9" s="233"/>
      <c r="DB9" s="233"/>
      <c r="DC9" s="235"/>
      <c r="DD9" s="233"/>
      <c r="DE9" s="233"/>
      <c r="DF9" s="233"/>
      <c r="DG9" s="233"/>
      <c r="DH9" s="233"/>
      <c r="DI9" s="233"/>
      <c r="DJ9" s="233"/>
      <c r="DK9" s="233"/>
      <c r="DL9" s="234"/>
      <c r="DM9" s="235"/>
      <c r="DN9" s="233"/>
      <c r="DO9" s="233"/>
      <c r="DP9" s="233"/>
      <c r="DQ9" s="233"/>
      <c r="DR9" s="233"/>
      <c r="DS9" s="233"/>
      <c r="DT9" s="233"/>
      <c r="DU9" s="233"/>
      <c r="DV9" s="234"/>
      <c r="DW9" s="236" t="s">
        <v>10</v>
      </c>
      <c r="DX9" s="236" t="s">
        <v>11</v>
      </c>
      <c r="DY9" s="237" t="s">
        <v>15</v>
      </c>
      <c r="DZ9" s="238" t="s">
        <v>16</v>
      </c>
      <c r="EA9" s="236" t="s">
        <v>12</v>
      </c>
      <c r="EB9" s="236" t="s">
        <v>13</v>
      </c>
      <c r="EC9" s="238" t="s">
        <v>17</v>
      </c>
      <c r="ED9" s="236" t="s">
        <v>18</v>
      </c>
      <c r="EE9" s="236" t="s">
        <v>19</v>
      </c>
      <c r="EF9" s="238" t="s">
        <v>20</v>
      </c>
      <c r="EG9" s="239" t="s">
        <v>21</v>
      </c>
    </row>
    <row r="10" spans="1:137" ht="60" customHeight="1" thickBot="1" x14ac:dyDescent="0.55000000000000004">
      <c r="A10" s="221"/>
      <c r="B10" s="240">
        <v>1</v>
      </c>
      <c r="C10" s="241" t="s">
        <v>239</v>
      </c>
      <c r="D10" s="241" t="s">
        <v>240</v>
      </c>
      <c r="E10" s="242"/>
      <c r="F10" s="243"/>
      <c r="G10" s="243"/>
      <c r="H10" s="243"/>
      <c r="I10" s="243"/>
      <c r="J10" s="243"/>
      <c r="K10" s="243"/>
      <c r="L10" s="243"/>
      <c r="M10" s="243"/>
      <c r="N10" s="244"/>
      <c r="O10" s="245"/>
      <c r="P10" s="246"/>
      <c r="Q10" s="246"/>
      <c r="R10" s="246"/>
      <c r="S10" s="246"/>
      <c r="T10" s="246"/>
      <c r="U10" s="246"/>
      <c r="V10" s="246"/>
      <c r="W10" s="246"/>
      <c r="X10" s="247"/>
      <c r="Y10" s="248"/>
      <c r="Z10" s="249"/>
      <c r="AA10" s="249"/>
      <c r="AB10" s="249"/>
      <c r="AC10" s="249"/>
      <c r="AD10" s="249"/>
      <c r="AE10" s="249"/>
      <c r="AF10" s="249"/>
      <c r="AG10" s="249"/>
      <c r="AH10" s="250"/>
      <c r="AI10" s="251"/>
      <c r="AJ10" s="252"/>
      <c r="AK10" s="252"/>
      <c r="AL10" s="252"/>
      <c r="AM10" s="252"/>
      <c r="AN10" s="252"/>
      <c r="AO10" s="252"/>
      <c r="AP10" s="252"/>
      <c r="AQ10" s="252"/>
      <c r="AR10" s="253"/>
      <c r="AS10" s="245">
        <v>0</v>
      </c>
      <c r="AT10" s="246">
        <v>1</v>
      </c>
      <c r="AU10" s="246">
        <v>0</v>
      </c>
      <c r="AV10" s="246">
        <v>1</v>
      </c>
      <c r="AW10" s="246">
        <v>2</v>
      </c>
      <c r="AX10" s="246">
        <v>6</v>
      </c>
      <c r="AY10" s="246"/>
      <c r="AZ10" s="246"/>
      <c r="BA10" s="246"/>
      <c r="BB10" s="247"/>
      <c r="BC10" s="248"/>
      <c r="BD10" s="249"/>
      <c r="BE10" s="249"/>
      <c r="BF10" s="249"/>
      <c r="BG10" s="249"/>
      <c r="BH10" s="249"/>
      <c r="BI10" s="249"/>
      <c r="BJ10" s="249"/>
      <c r="BK10" s="249"/>
      <c r="BL10" s="250"/>
      <c r="BM10" s="251"/>
      <c r="BN10" s="252"/>
      <c r="BO10" s="252"/>
      <c r="BP10" s="252"/>
      <c r="BQ10" s="252"/>
      <c r="BR10" s="252"/>
      <c r="BS10" s="252"/>
      <c r="BT10" s="252"/>
      <c r="BU10" s="252"/>
      <c r="BV10" s="253"/>
      <c r="BW10" s="245"/>
      <c r="BX10" s="246"/>
      <c r="BY10" s="246"/>
      <c r="BZ10" s="246"/>
      <c r="CA10" s="246"/>
      <c r="CB10" s="246"/>
      <c r="CC10" s="246"/>
      <c r="CD10" s="246"/>
      <c r="CE10" s="246"/>
      <c r="CF10" s="247"/>
      <c r="CG10" s="248"/>
      <c r="CH10" s="249"/>
      <c r="CI10" s="249"/>
      <c r="CJ10" s="249"/>
      <c r="CK10" s="249"/>
      <c r="CL10" s="249"/>
      <c r="CM10" s="249"/>
      <c r="CN10" s="249"/>
      <c r="CO10" s="249"/>
      <c r="CP10" s="250"/>
      <c r="CQ10" s="254"/>
      <c r="CR10" s="255"/>
      <c r="CS10" s="254"/>
      <c r="CT10" s="254"/>
      <c r="CU10" s="254"/>
      <c r="CV10" s="254"/>
      <c r="CW10" s="254"/>
      <c r="CX10" s="254"/>
      <c r="CY10" s="254"/>
      <c r="CZ10" s="254"/>
      <c r="DA10" s="254"/>
      <c r="DB10" s="254"/>
      <c r="DC10" s="256"/>
      <c r="DD10" s="254"/>
      <c r="DE10" s="254"/>
      <c r="DF10" s="254"/>
      <c r="DG10" s="254"/>
      <c r="DH10" s="254"/>
      <c r="DI10" s="254"/>
      <c r="DJ10" s="254"/>
      <c r="DK10" s="254"/>
      <c r="DL10" s="255"/>
      <c r="DM10" s="256"/>
      <c r="DN10" s="254"/>
      <c r="DO10" s="254"/>
      <c r="DP10" s="254"/>
      <c r="DQ10" s="254"/>
      <c r="DR10" s="254"/>
      <c r="DS10" s="254"/>
      <c r="DT10" s="254"/>
      <c r="DU10" s="254"/>
      <c r="DV10" s="255"/>
      <c r="DW10" s="257">
        <f>CG10+BW10+BM10+BC10+AS10+AI10+Y10+O10+E10</f>
        <v>0</v>
      </c>
      <c r="DX10" s="257">
        <f>CH10+BX10+BN10+BD10+AT10+AJ10+Z10+P10+F10</f>
        <v>1</v>
      </c>
      <c r="DY10" s="258">
        <v>8</v>
      </c>
      <c r="DZ10" s="259">
        <f t="shared" ref="DZ10:DZ18" si="0">(DW10-DX10)/DY10</f>
        <v>-0.125</v>
      </c>
      <c r="EA10" s="257">
        <f>CI10+BY10+BO10+BE10+AU10+AK10+AA10+Q10+G10</f>
        <v>0</v>
      </c>
      <c r="EB10" s="257">
        <f>CJ10+BZ10+BP10+BF10+AV10+AL10+AB10+R10+H10</f>
        <v>1</v>
      </c>
      <c r="EC10" s="259">
        <f>(EA10-EB10)/DY10</f>
        <v>-0.125</v>
      </c>
      <c r="ED10" s="257">
        <f>CK10+CM10+CO10+CA10+CC10+CE10+BQ10+BS10+BU10+BG10+BI10+BK10+AW10+AY10+BA10+AM10+AO10+AQ10+AC10+AE10+AG10+S10+U10+W10+I10+K10+M10</f>
        <v>2</v>
      </c>
      <c r="EE10" s="257">
        <f>CL10+CN10+CP10+CB10+CD10+CF10+BR10+BT10+BV10+BH10+BJ10+BL10+AX10+AZ10+BB10+AN10+AP10+AR10+AD10+AF10+AH10+T10+V10+X10+J10+L10+N10</f>
        <v>6</v>
      </c>
      <c r="EF10" s="259">
        <f t="shared" ref="EF10:EF18" si="1">(ED10-EE10)/DY10</f>
        <v>-0.5</v>
      </c>
      <c r="EG10" s="260"/>
    </row>
    <row r="11" spans="1:137" ht="60" customHeight="1" thickBot="1" x14ac:dyDescent="0.6">
      <c r="A11" s="221"/>
      <c r="B11" s="240">
        <v>2</v>
      </c>
      <c r="C11" s="261" t="s">
        <v>241</v>
      </c>
      <c r="D11" s="261" t="s">
        <v>242</v>
      </c>
      <c r="E11" s="251"/>
      <c r="F11" s="252"/>
      <c r="G11" s="252"/>
      <c r="H11" s="252"/>
      <c r="I11" s="252"/>
      <c r="J11" s="252"/>
      <c r="K11" s="252"/>
      <c r="L11" s="252"/>
      <c r="M11" s="252"/>
      <c r="N11" s="253"/>
      <c r="O11" s="262"/>
      <c r="P11" s="263"/>
      <c r="Q11" s="263"/>
      <c r="R11" s="263"/>
      <c r="S11" s="263"/>
      <c r="T11" s="263"/>
      <c r="U11" s="263"/>
      <c r="V11" s="263"/>
      <c r="W11" s="263"/>
      <c r="X11" s="263"/>
      <c r="Y11" s="264">
        <v>1</v>
      </c>
      <c r="Z11" s="265">
        <v>0</v>
      </c>
      <c r="AA11" s="265">
        <v>1</v>
      </c>
      <c r="AB11" s="265">
        <v>0</v>
      </c>
      <c r="AC11" s="265">
        <v>6</v>
      </c>
      <c r="AD11" s="265">
        <v>3</v>
      </c>
      <c r="AE11" s="265"/>
      <c r="AF11" s="265"/>
      <c r="AG11" s="265"/>
      <c r="AH11" s="266"/>
      <c r="AI11" s="251"/>
      <c r="AJ11" s="252"/>
      <c r="AK11" s="252"/>
      <c r="AL11" s="252"/>
      <c r="AM11" s="252"/>
      <c r="AN11" s="252"/>
      <c r="AO11" s="252"/>
      <c r="AP11" s="252"/>
      <c r="AQ11" s="252"/>
      <c r="AR11" s="253"/>
      <c r="AS11" s="267"/>
      <c r="AT11" s="268"/>
      <c r="AU11" s="268"/>
      <c r="AV11" s="268"/>
      <c r="AW11" s="268"/>
      <c r="AX11" s="268"/>
      <c r="AY11" s="268"/>
      <c r="AZ11" s="268"/>
      <c r="BA11" s="268"/>
      <c r="BB11" s="269"/>
      <c r="BC11" s="264"/>
      <c r="BD11" s="265"/>
      <c r="BE11" s="265"/>
      <c r="BF11" s="265"/>
      <c r="BG11" s="265"/>
      <c r="BH11" s="265"/>
      <c r="BI11" s="265"/>
      <c r="BJ11" s="265"/>
      <c r="BK11" s="265"/>
      <c r="BL11" s="266"/>
      <c r="BM11" s="251"/>
      <c r="BN11" s="252"/>
      <c r="BO11" s="252"/>
      <c r="BP11" s="252"/>
      <c r="BQ11" s="252"/>
      <c r="BR11" s="252"/>
      <c r="BS11" s="252"/>
      <c r="BT11" s="252"/>
      <c r="BU11" s="252"/>
      <c r="BV11" s="253"/>
      <c r="BW11" s="267"/>
      <c r="BX11" s="268"/>
      <c r="BY11" s="268"/>
      <c r="BZ11" s="268"/>
      <c r="CA11" s="268"/>
      <c r="CB11" s="268"/>
      <c r="CC11" s="268"/>
      <c r="CD11" s="268"/>
      <c r="CE11" s="268"/>
      <c r="CF11" s="269"/>
      <c r="CG11" s="264"/>
      <c r="CH11" s="265"/>
      <c r="CI11" s="265"/>
      <c r="CJ11" s="265"/>
      <c r="CK11" s="265"/>
      <c r="CL11" s="265"/>
      <c r="CM11" s="265"/>
      <c r="CN11" s="265"/>
      <c r="CO11" s="265"/>
      <c r="CP11" s="266"/>
      <c r="CQ11" s="254"/>
      <c r="CR11" s="255"/>
      <c r="CS11" s="254"/>
      <c r="CT11" s="254"/>
      <c r="CU11" s="254"/>
      <c r="CV11" s="254"/>
      <c r="CW11" s="254"/>
      <c r="CX11" s="254"/>
      <c r="CY11" s="254"/>
      <c r="CZ11" s="254"/>
      <c r="DA11" s="254"/>
      <c r="DB11" s="254"/>
      <c r="DC11" s="256"/>
      <c r="DD11" s="254"/>
      <c r="DE11" s="254"/>
      <c r="DF11" s="254"/>
      <c r="DG11" s="254"/>
      <c r="DH11" s="254"/>
      <c r="DI11" s="254"/>
      <c r="DJ11" s="254"/>
      <c r="DK11" s="254"/>
      <c r="DL11" s="255"/>
      <c r="DM11" s="256"/>
      <c r="DN11" s="254"/>
      <c r="DO11" s="254"/>
      <c r="DP11" s="254"/>
      <c r="DQ11" s="254"/>
      <c r="DR11" s="254"/>
      <c r="DS11" s="254"/>
      <c r="DT11" s="254"/>
      <c r="DU11" s="254"/>
      <c r="DV11" s="255"/>
      <c r="DW11" s="257">
        <f t="shared" ref="DW11:DX18" si="2">CG11+BW11+BM11+BC11+AS11+AI11+Y11+O11+E11</f>
        <v>1</v>
      </c>
      <c r="DX11" s="257">
        <f t="shared" si="2"/>
        <v>0</v>
      </c>
      <c r="DY11" s="258">
        <v>8</v>
      </c>
      <c r="DZ11" s="259">
        <f t="shared" si="0"/>
        <v>0.125</v>
      </c>
      <c r="EA11" s="257">
        <f t="shared" ref="EA11:EB18" si="3">CI11+BY11+BO11+BE11+AU11+AK11+AA11+Q11+G11</f>
        <v>1</v>
      </c>
      <c r="EB11" s="257">
        <f t="shared" si="3"/>
        <v>0</v>
      </c>
      <c r="EC11" s="259">
        <f t="shared" ref="EC11:EC18" si="4">(EA11-EB11)/DY11</f>
        <v>0.125</v>
      </c>
      <c r="ED11" s="257">
        <f t="shared" ref="ED11:EE18" si="5">CK11+CM11+CO11+CA11+CC11+CE11+BQ11+BS11+BU11+BG11+BI11+BK11+AW11+AY11+BA11+AM11+AO11+AQ11+AC11+AE11+AG11+S11+U11+W11+I11+K11+M11</f>
        <v>6</v>
      </c>
      <c r="EE11" s="257">
        <f t="shared" si="5"/>
        <v>3</v>
      </c>
      <c r="EF11" s="259">
        <f t="shared" si="1"/>
        <v>0.375</v>
      </c>
      <c r="EG11" s="260"/>
    </row>
    <row r="12" spans="1:137" ht="60" customHeight="1" thickBot="1" x14ac:dyDescent="0.55000000000000004">
      <c r="A12" s="221"/>
      <c r="B12" s="240">
        <v>3</v>
      </c>
      <c r="C12" s="241" t="s">
        <v>243</v>
      </c>
      <c r="D12" s="241" t="s">
        <v>244</v>
      </c>
      <c r="E12" s="251">
        <v>1</v>
      </c>
      <c r="F12" s="252">
        <v>0</v>
      </c>
      <c r="G12" s="252">
        <v>1</v>
      </c>
      <c r="H12" s="252">
        <v>0</v>
      </c>
      <c r="I12" s="252">
        <v>6</v>
      </c>
      <c r="J12" s="252">
        <v>2</v>
      </c>
      <c r="K12" s="252"/>
      <c r="L12" s="252"/>
      <c r="M12" s="252"/>
      <c r="N12" s="253"/>
      <c r="O12" s="267"/>
      <c r="P12" s="268"/>
      <c r="Q12" s="268"/>
      <c r="R12" s="268"/>
      <c r="S12" s="268"/>
      <c r="T12" s="268"/>
      <c r="U12" s="268"/>
      <c r="V12" s="268"/>
      <c r="W12" s="268"/>
      <c r="X12" s="269"/>
      <c r="Y12" s="263"/>
      <c r="Z12" s="263"/>
      <c r="AA12" s="263"/>
      <c r="AB12" s="263"/>
      <c r="AC12" s="263"/>
      <c r="AD12" s="263"/>
      <c r="AE12" s="263"/>
      <c r="AF12" s="263"/>
      <c r="AG12" s="263"/>
      <c r="AH12" s="270"/>
      <c r="AI12" s="251"/>
      <c r="AJ12" s="252"/>
      <c r="AK12" s="252"/>
      <c r="AL12" s="252"/>
      <c r="AM12" s="252"/>
      <c r="AN12" s="252"/>
      <c r="AO12" s="252"/>
      <c r="AP12" s="252"/>
      <c r="AQ12" s="252"/>
      <c r="AR12" s="253"/>
      <c r="AS12" s="267"/>
      <c r="AT12" s="268"/>
      <c r="AU12" s="268"/>
      <c r="AV12" s="268"/>
      <c r="AW12" s="268"/>
      <c r="AX12" s="268"/>
      <c r="AY12" s="268"/>
      <c r="AZ12" s="268"/>
      <c r="BA12" s="268"/>
      <c r="BB12" s="269"/>
      <c r="BC12" s="264"/>
      <c r="BD12" s="265"/>
      <c r="BE12" s="265"/>
      <c r="BF12" s="265"/>
      <c r="BG12" s="265"/>
      <c r="BH12" s="265"/>
      <c r="BI12" s="265"/>
      <c r="BJ12" s="265"/>
      <c r="BK12" s="265"/>
      <c r="BL12" s="266"/>
      <c r="BM12" s="251"/>
      <c r="BN12" s="252"/>
      <c r="BO12" s="252"/>
      <c r="BP12" s="252"/>
      <c r="BQ12" s="252"/>
      <c r="BR12" s="252"/>
      <c r="BS12" s="252"/>
      <c r="BT12" s="252"/>
      <c r="BU12" s="252"/>
      <c r="BV12" s="253"/>
      <c r="BW12" s="267"/>
      <c r="BX12" s="268"/>
      <c r="BY12" s="268"/>
      <c r="BZ12" s="268"/>
      <c r="CA12" s="268"/>
      <c r="CB12" s="268"/>
      <c r="CC12" s="268"/>
      <c r="CD12" s="268"/>
      <c r="CE12" s="268"/>
      <c r="CF12" s="269"/>
      <c r="CG12" s="264"/>
      <c r="CH12" s="265"/>
      <c r="CI12" s="265"/>
      <c r="CJ12" s="265"/>
      <c r="CK12" s="265"/>
      <c r="CL12" s="265"/>
      <c r="CM12" s="265"/>
      <c r="CN12" s="265"/>
      <c r="CO12" s="265"/>
      <c r="CP12" s="266"/>
      <c r="CQ12" s="254"/>
      <c r="CR12" s="255"/>
      <c r="CS12" s="254"/>
      <c r="CT12" s="254"/>
      <c r="CU12" s="254"/>
      <c r="CV12" s="254"/>
      <c r="CW12" s="254"/>
      <c r="CX12" s="254"/>
      <c r="CY12" s="254"/>
      <c r="CZ12" s="254"/>
      <c r="DA12" s="254"/>
      <c r="DB12" s="254"/>
      <c r="DC12" s="256"/>
      <c r="DD12" s="254"/>
      <c r="DE12" s="254"/>
      <c r="DF12" s="254"/>
      <c r="DG12" s="254"/>
      <c r="DH12" s="254"/>
      <c r="DI12" s="254"/>
      <c r="DJ12" s="254"/>
      <c r="DK12" s="254"/>
      <c r="DL12" s="255"/>
      <c r="DM12" s="256"/>
      <c r="DN12" s="254"/>
      <c r="DO12" s="254"/>
      <c r="DP12" s="254"/>
      <c r="DQ12" s="254"/>
      <c r="DR12" s="254"/>
      <c r="DS12" s="254"/>
      <c r="DT12" s="254"/>
      <c r="DU12" s="254"/>
      <c r="DV12" s="255"/>
      <c r="DW12" s="257">
        <f t="shared" si="2"/>
        <v>1</v>
      </c>
      <c r="DX12" s="257">
        <f t="shared" si="2"/>
        <v>0</v>
      </c>
      <c r="DY12" s="258">
        <v>8</v>
      </c>
      <c r="DZ12" s="259">
        <f t="shared" si="0"/>
        <v>0.125</v>
      </c>
      <c r="EA12" s="257">
        <f t="shared" si="3"/>
        <v>1</v>
      </c>
      <c r="EB12" s="257">
        <f t="shared" si="3"/>
        <v>0</v>
      </c>
      <c r="EC12" s="259">
        <f t="shared" si="4"/>
        <v>0.125</v>
      </c>
      <c r="ED12" s="257">
        <f t="shared" si="5"/>
        <v>6</v>
      </c>
      <c r="EE12" s="257">
        <f t="shared" si="5"/>
        <v>2</v>
      </c>
      <c r="EF12" s="259">
        <f t="shared" si="1"/>
        <v>0.5</v>
      </c>
      <c r="EG12" s="260"/>
    </row>
    <row r="13" spans="1:137" ht="60" customHeight="1" thickBot="1" x14ac:dyDescent="0.6">
      <c r="A13" s="221"/>
      <c r="B13" s="240">
        <v>4</v>
      </c>
      <c r="C13" s="271" t="s">
        <v>245</v>
      </c>
      <c r="D13" s="271" t="s">
        <v>246</v>
      </c>
      <c r="E13" s="251"/>
      <c r="F13" s="252"/>
      <c r="G13" s="252"/>
      <c r="H13" s="252"/>
      <c r="I13" s="252"/>
      <c r="J13" s="252"/>
      <c r="K13" s="252"/>
      <c r="L13" s="252"/>
      <c r="M13" s="252"/>
      <c r="N13" s="253"/>
      <c r="O13" s="267"/>
      <c r="P13" s="268"/>
      <c r="Q13" s="268"/>
      <c r="R13" s="268"/>
      <c r="S13" s="268"/>
      <c r="T13" s="268"/>
      <c r="U13" s="268"/>
      <c r="V13" s="268"/>
      <c r="W13" s="268"/>
      <c r="X13" s="269"/>
      <c r="Y13" s="264"/>
      <c r="Z13" s="265"/>
      <c r="AA13" s="265"/>
      <c r="AB13" s="265"/>
      <c r="AC13" s="265"/>
      <c r="AD13" s="265"/>
      <c r="AE13" s="265"/>
      <c r="AF13" s="265"/>
      <c r="AG13" s="265"/>
      <c r="AH13" s="266"/>
      <c r="AI13" s="263"/>
      <c r="AJ13" s="263"/>
      <c r="AK13" s="263"/>
      <c r="AL13" s="263"/>
      <c r="AM13" s="263"/>
      <c r="AN13" s="263"/>
      <c r="AO13" s="263"/>
      <c r="AP13" s="263"/>
      <c r="AQ13" s="263"/>
      <c r="AR13" s="270"/>
      <c r="AS13" s="267"/>
      <c r="AT13" s="268"/>
      <c r="AU13" s="268"/>
      <c r="AV13" s="268"/>
      <c r="AW13" s="268"/>
      <c r="AX13" s="268"/>
      <c r="AY13" s="268"/>
      <c r="AZ13" s="268"/>
      <c r="BA13" s="268"/>
      <c r="BB13" s="269"/>
      <c r="BC13" s="264"/>
      <c r="BD13" s="265"/>
      <c r="BE13" s="265"/>
      <c r="BF13" s="265"/>
      <c r="BG13" s="265"/>
      <c r="BH13" s="265"/>
      <c r="BI13" s="265"/>
      <c r="BJ13" s="265"/>
      <c r="BK13" s="265"/>
      <c r="BL13" s="266"/>
      <c r="BM13" s="251"/>
      <c r="BN13" s="252"/>
      <c r="BO13" s="252"/>
      <c r="BP13" s="252"/>
      <c r="BQ13" s="252"/>
      <c r="BR13" s="252"/>
      <c r="BS13" s="252"/>
      <c r="BT13" s="252"/>
      <c r="BU13" s="252"/>
      <c r="BV13" s="253"/>
      <c r="BW13" s="267"/>
      <c r="BX13" s="268"/>
      <c r="BY13" s="268"/>
      <c r="BZ13" s="268"/>
      <c r="CA13" s="268"/>
      <c r="CB13" s="268"/>
      <c r="CC13" s="268"/>
      <c r="CD13" s="268"/>
      <c r="CE13" s="268"/>
      <c r="CF13" s="269"/>
      <c r="CG13" s="264"/>
      <c r="CH13" s="265"/>
      <c r="CI13" s="265"/>
      <c r="CJ13" s="265"/>
      <c r="CK13" s="265"/>
      <c r="CL13" s="265"/>
      <c r="CM13" s="265"/>
      <c r="CN13" s="265"/>
      <c r="CO13" s="265"/>
      <c r="CP13" s="266"/>
      <c r="CQ13" s="254"/>
      <c r="CR13" s="255"/>
      <c r="CS13" s="254"/>
      <c r="CT13" s="254"/>
      <c r="CU13" s="254"/>
      <c r="CV13" s="254"/>
      <c r="CW13" s="254"/>
      <c r="CX13" s="254"/>
      <c r="CY13" s="254"/>
      <c r="CZ13" s="254"/>
      <c r="DA13" s="254"/>
      <c r="DB13" s="254"/>
      <c r="DC13" s="256"/>
      <c r="DD13" s="254"/>
      <c r="DE13" s="254"/>
      <c r="DF13" s="254"/>
      <c r="DG13" s="254"/>
      <c r="DH13" s="254"/>
      <c r="DI13" s="254"/>
      <c r="DJ13" s="254"/>
      <c r="DK13" s="254"/>
      <c r="DL13" s="255"/>
      <c r="DM13" s="256"/>
      <c r="DN13" s="254"/>
      <c r="DO13" s="254"/>
      <c r="DP13" s="254"/>
      <c r="DQ13" s="254"/>
      <c r="DR13" s="254"/>
      <c r="DS13" s="254"/>
      <c r="DT13" s="254"/>
      <c r="DU13" s="254"/>
      <c r="DV13" s="255"/>
      <c r="DW13" s="257">
        <f t="shared" si="2"/>
        <v>0</v>
      </c>
      <c r="DX13" s="257">
        <f t="shared" si="2"/>
        <v>0</v>
      </c>
      <c r="DY13" s="258">
        <v>8</v>
      </c>
      <c r="DZ13" s="259">
        <f t="shared" si="0"/>
        <v>0</v>
      </c>
      <c r="EA13" s="257">
        <f t="shared" si="3"/>
        <v>0</v>
      </c>
      <c r="EB13" s="257">
        <f t="shared" si="3"/>
        <v>0</v>
      </c>
      <c r="EC13" s="259">
        <f t="shared" si="4"/>
        <v>0</v>
      </c>
      <c r="ED13" s="257">
        <f t="shared" si="5"/>
        <v>0</v>
      </c>
      <c r="EE13" s="257">
        <f t="shared" si="5"/>
        <v>0</v>
      </c>
      <c r="EF13" s="259">
        <f t="shared" si="1"/>
        <v>0</v>
      </c>
      <c r="EG13" s="260"/>
    </row>
    <row r="14" spans="1:137" ht="60" customHeight="1" x14ac:dyDescent="0.55000000000000004">
      <c r="A14" s="272"/>
      <c r="B14" s="240">
        <v>5</v>
      </c>
      <c r="C14" s="271" t="s">
        <v>32</v>
      </c>
      <c r="D14" s="271" t="s">
        <v>289</v>
      </c>
      <c r="E14" s="251"/>
      <c r="F14" s="252"/>
      <c r="G14" s="252"/>
      <c r="H14" s="252"/>
      <c r="I14" s="252"/>
      <c r="J14" s="252"/>
      <c r="K14" s="252"/>
      <c r="L14" s="252"/>
      <c r="M14" s="252"/>
      <c r="N14" s="253"/>
      <c r="O14" s="267"/>
      <c r="P14" s="268"/>
      <c r="Q14" s="268"/>
      <c r="R14" s="268"/>
      <c r="S14" s="268"/>
      <c r="T14" s="268"/>
      <c r="U14" s="268"/>
      <c r="V14" s="268"/>
      <c r="W14" s="268"/>
      <c r="X14" s="269"/>
      <c r="Y14" s="264"/>
      <c r="Z14" s="265"/>
      <c r="AA14" s="265"/>
      <c r="AB14" s="265"/>
      <c r="AC14" s="265"/>
      <c r="AD14" s="265"/>
      <c r="AE14" s="265"/>
      <c r="AF14" s="265"/>
      <c r="AG14" s="265"/>
      <c r="AH14" s="266"/>
      <c r="AI14" s="251"/>
      <c r="AJ14" s="252"/>
      <c r="AK14" s="252"/>
      <c r="AL14" s="252"/>
      <c r="AM14" s="252"/>
      <c r="AN14" s="252"/>
      <c r="AO14" s="252"/>
      <c r="AP14" s="252"/>
      <c r="AQ14" s="252"/>
      <c r="AR14" s="253"/>
      <c r="AS14" s="263"/>
      <c r="AT14" s="263"/>
      <c r="AU14" s="263"/>
      <c r="AV14" s="263"/>
      <c r="AW14" s="263"/>
      <c r="AX14" s="263"/>
      <c r="AY14" s="263"/>
      <c r="AZ14" s="263"/>
      <c r="BA14" s="263"/>
      <c r="BB14" s="270"/>
      <c r="BC14" s="264"/>
      <c r="BD14" s="265"/>
      <c r="BE14" s="265"/>
      <c r="BF14" s="265"/>
      <c r="BG14" s="265"/>
      <c r="BH14" s="265"/>
      <c r="BI14" s="265"/>
      <c r="BJ14" s="265"/>
      <c r="BK14" s="265"/>
      <c r="BL14" s="266"/>
      <c r="BM14" s="251"/>
      <c r="BN14" s="252"/>
      <c r="BO14" s="252"/>
      <c r="BP14" s="252"/>
      <c r="BQ14" s="252"/>
      <c r="BR14" s="252"/>
      <c r="BS14" s="252"/>
      <c r="BT14" s="252"/>
      <c r="BU14" s="252"/>
      <c r="BV14" s="253"/>
      <c r="BW14" s="267"/>
      <c r="BX14" s="268"/>
      <c r="BY14" s="268"/>
      <c r="BZ14" s="268"/>
      <c r="CA14" s="268"/>
      <c r="CB14" s="268"/>
      <c r="CC14" s="268"/>
      <c r="CD14" s="268"/>
      <c r="CE14" s="268"/>
      <c r="CF14" s="269"/>
      <c r="CG14" s="264"/>
      <c r="CH14" s="265"/>
      <c r="CI14" s="265"/>
      <c r="CJ14" s="265"/>
      <c r="CK14" s="265"/>
      <c r="CL14" s="265"/>
      <c r="CM14" s="265"/>
      <c r="CN14" s="265"/>
      <c r="CO14" s="265"/>
      <c r="CP14" s="266"/>
      <c r="CQ14" s="273"/>
      <c r="CR14" s="274"/>
      <c r="CS14" s="273"/>
      <c r="CT14" s="273"/>
      <c r="CU14" s="273"/>
      <c r="CV14" s="273"/>
      <c r="CW14" s="273"/>
      <c r="CX14" s="273"/>
      <c r="CY14" s="273"/>
      <c r="CZ14" s="273"/>
      <c r="DA14" s="273"/>
      <c r="DB14" s="273"/>
      <c r="DC14" s="275"/>
      <c r="DD14" s="273"/>
      <c r="DE14" s="273"/>
      <c r="DF14" s="273"/>
      <c r="DG14" s="273"/>
      <c r="DH14" s="273"/>
      <c r="DI14" s="273"/>
      <c r="DJ14" s="273"/>
      <c r="DK14" s="273"/>
      <c r="DL14" s="274"/>
      <c r="DM14" s="275"/>
      <c r="DN14" s="273"/>
      <c r="DO14" s="273"/>
      <c r="DP14" s="273"/>
      <c r="DQ14" s="273"/>
      <c r="DR14" s="273"/>
      <c r="DS14" s="273"/>
      <c r="DT14" s="273"/>
      <c r="DU14" s="273"/>
      <c r="DV14" s="274"/>
      <c r="DW14" s="257">
        <f t="shared" si="2"/>
        <v>0</v>
      </c>
      <c r="DX14" s="257">
        <f t="shared" si="2"/>
        <v>0</v>
      </c>
      <c r="DY14" s="258">
        <v>8</v>
      </c>
      <c r="DZ14" s="259">
        <f t="shared" si="0"/>
        <v>0</v>
      </c>
      <c r="EA14" s="257">
        <f t="shared" si="3"/>
        <v>0</v>
      </c>
      <c r="EB14" s="257">
        <f t="shared" si="3"/>
        <v>0</v>
      </c>
      <c r="EC14" s="259">
        <f t="shared" si="4"/>
        <v>0</v>
      </c>
      <c r="ED14" s="257">
        <f t="shared" si="5"/>
        <v>0</v>
      </c>
      <c r="EE14" s="257">
        <f t="shared" si="5"/>
        <v>0</v>
      </c>
      <c r="EF14" s="259">
        <f t="shared" si="1"/>
        <v>0</v>
      </c>
      <c r="EG14" s="260"/>
    </row>
    <row r="15" spans="1:137" ht="60" customHeight="1" thickBot="1" x14ac:dyDescent="0.55000000000000004">
      <c r="A15" s="221"/>
      <c r="B15" s="276">
        <v>6</v>
      </c>
      <c r="C15" s="277"/>
      <c r="D15" s="277"/>
      <c r="E15" s="251"/>
      <c r="F15" s="252"/>
      <c r="G15" s="252"/>
      <c r="H15" s="252"/>
      <c r="I15" s="252"/>
      <c r="J15" s="252"/>
      <c r="K15" s="252"/>
      <c r="L15" s="252"/>
      <c r="M15" s="252"/>
      <c r="N15" s="253"/>
      <c r="O15" s="267"/>
      <c r="P15" s="268"/>
      <c r="Q15" s="268"/>
      <c r="R15" s="268"/>
      <c r="S15" s="268"/>
      <c r="T15" s="268"/>
      <c r="U15" s="268"/>
      <c r="V15" s="268"/>
      <c r="W15" s="268"/>
      <c r="X15" s="269"/>
      <c r="Y15" s="264"/>
      <c r="Z15" s="265"/>
      <c r="AA15" s="265"/>
      <c r="AB15" s="265"/>
      <c r="AC15" s="265"/>
      <c r="AD15" s="265"/>
      <c r="AE15" s="265"/>
      <c r="AF15" s="265"/>
      <c r="AG15" s="265"/>
      <c r="AH15" s="266"/>
      <c r="AI15" s="251"/>
      <c r="AJ15" s="252"/>
      <c r="AK15" s="252"/>
      <c r="AL15" s="252"/>
      <c r="AM15" s="252"/>
      <c r="AN15" s="252"/>
      <c r="AO15" s="252"/>
      <c r="AP15" s="252"/>
      <c r="AQ15" s="252"/>
      <c r="AR15" s="253"/>
      <c r="AS15" s="267"/>
      <c r="AT15" s="268"/>
      <c r="AU15" s="268"/>
      <c r="AV15" s="268"/>
      <c r="AW15" s="268"/>
      <c r="AX15" s="268"/>
      <c r="AY15" s="268"/>
      <c r="AZ15" s="268"/>
      <c r="BA15" s="268"/>
      <c r="BB15" s="269"/>
      <c r="BC15" s="263"/>
      <c r="BD15" s="263"/>
      <c r="BE15" s="263"/>
      <c r="BF15" s="263"/>
      <c r="BG15" s="263"/>
      <c r="BH15" s="263"/>
      <c r="BI15" s="263"/>
      <c r="BJ15" s="263"/>
      <c r="BK15" s="263"/>
      <c r="BL15" s="270"/>
      <c r="BM15" s="251"/>
      <c r="BN15" s="252"/>
      <c r="BO15" s="252"/>
      <c r="BP15" s="252"/>
      <c r="BQ15" s="252"/>
      <c r="BR15" s="252"/>
      <c r="BS15" s="252"/>
      <c r="BT15" s="252"/>
      <c r="BU15" s="252"/>
      <c r="BV15" s="253"/>
      <c r="BW15" s="267"/>
      <c r="BX15" s="268"/>
      <c r="BY15" s="268"/>
      <c r="BZ15" s="268"/>
      <c r="CA15" s="268"/>
      <c r="CB15" s="268"/>
      <c r="CC15" s="268"/>
      <c r="CD15" s="268"/>
      <c r="CE15" s="268"/>
      <c r="CF15" s="269"/>
      <c r="CG15" s="264"/>
      <c r="CH15" s="265"/>
      <c r="CI15" s="265"/>
      <c r="CJ15" s="265"/>
      <c r="CK15" s="265"/>
      <c r="CL15" s="265"/>
      <c r="CM15" s="265"/>
      <c r="CN15" s="265"/>
      <c r="CO15" s="265"/>
      <c r="CP15" s="266"/>
      <c r="CQ15" s="278"/>
      <c r="CR15" s="279"/>
      <c r="CS15" s="278"/>
      <c r="CT15" s="278"/>
      <c r="CU15" s="278"/>
      <c r="CV15" s="278"/>
      <c r="CW15" s="278"/>
      <c r="CX15" s="278"/>
      <c r="CY15" s="278"/>
      <c r="CZ15" s="278"/>
      <c r="DA15" s="278"/>
      <c r="DB15" s="278"/>
      <c r="DC15" s="280"/>
      <c r="DD15" s="278"/>
      <c r="DE15" s="278"/>
      <c r="DF15" s="278"/>
      <c r="DG15" s="278"/>
      <c r="DH15" s="278"/>
      <c r="DI15" s="278"/>
      <c r="DJ15" s="278"/>
      <c r="DK15" s="278"/>
      <c r="DL15" s="279"/>
      <c r="DM15" s="280"/>
      <c r="DN15" s="278"/>
      <c r="DO15" s="278"/>
      <c r="DP15" s="278"/>
      <c r="DQ15" s="278"/>
      <c r="DR15" s="278"/>
      <c r="DS15" s="278"/>
      <c r="DT15" s="278"/>
      <c r="DU15" s="278"/>
      <c r="DV15" s="279"/>
      <c r="DW15" s="257">
        <f t="shared" si="2"/>
        <v>0</v>
      </c>
      <c r="DX15" s="257">
        <f t="shared" si="2"/>
        <v>0</v>
      </c>
      <c r="DY15" s="258">
        <v>8</v>
      </c>
      <c r="DZ15" s="259">
        <f t="shared" si="0"/>
        <v>0</v>
      </c>
      <c r="EA15" s="257">
        <f t="shared" si="3"/>
        <v>0</v>
      </c>
      <c r="EB15" s="257">
        <f t="shared" si="3"/>
        <v>0</v>
      </c>
      <c r="EC15" s="259">
        <f t="shared" si="4"/>
        <v>0</v>
      </c>
      <c r="ED15" s="257">
        <f t="shared" si="5"/>
        <v>0</v>
      </c>
      <c r="EE15" s="257">
        <f t="shared" si="5"/>
        <v>0</v>
      </c>
      <c r="EF15" s="259">
        <f t="shared" si="1"/>
        <v>0</v>
      </c>
      <c r="EG15" s="281"/>
    </row>
    <row r="16" spans="1:137" ht="60" customHeight="1" thickBot="1" x14ac:dyDescent="0.55000000000000004">
      <c r="A16" s="221"/>
      <c r="B16" s="240">
        <v>7</v>
      </c>
      <c r="C16" s="282"/>
      <c r="D16" s="282"/>
      <c r="E16" s="251"/>
      <c r="F16" s="252"/>
      <c r="G16" s="252"/>
      <c r="H16" s="252"/>
      <c r="I16" s="252"/>
      <c r="J16" s="252"/>
      <c r="K16" s="252"/>
      <c r="L16" s="252"/>
      <c r="M16" s="252"/>
      <c r="N16" s="253"/>
      <c r="O16" s="267"/>
      <c r="P16" s="268"/>
      <c r="Q16" s="268"/>
      <c r="R16" s="268"/>
      <c r="S16" s="268"/>
      <c r="T16" s="268"/>
      <c r="U16" s="268"/>
      <c r="V16" s="268"/>
      <c r="W16" s="268"/>
      <c r="X16" s="269"/>
      <c r="Y16" s="264"/>
      <c r="Z16" s="265"/>
      <c r="AA16" s="265"/>
      <c r="AB16" s="265"/>
      <c r="AC16" s="265"/>
      <c r="AD16" s="265"/>
      <c r="AE16" s="265"/>
      <c r="AF16" s="265"/>
      <c r="AG16" s="265"/>
      <c r="AH16" s="266"/>
      <c r="AI16" s="251"/>
      <c r="AJ16" s="252"/>
      <c r="AK16" s="252"/>
      <c r="AL16" s="252"/>
      <c r="AM16" s="252"/>
      <c r="AN16" s="252"/>
      <c r="AO16" s="252"/>
      <c r="AP16" s="252"/>
      <c r="AQ16" s="252"/>
      <c r="AR16" s="253"/>
      <c r="AS16" s="267"/>
      <c r="AT16" s="268"/>
      <c r="AU16" s="268"/>
      <c r="AV16" s="268"/>
      <c r="AW16" s="268"/>
      <c r="AX16" s="268"/>
      <c r="AY16" s="268"/>
      <c r="AZ16" s="268"/>
      <c r="BA16" s="268"/>
      <c r="BB16" s="269"/>
      <c r="BC16" s="264"/>
      <c r="BD16" s="265"/>
      <c r="BE16" s="265"/>
      <c r="BF16" s="265"/>
      <c r="BG16" s="265"/>
      <c r="BH16" s="265"/>
      <c r="BI16" s="265"/>
      <c r="BJ16" s="265"/>
      <c r="BK16" s="265"/>
      <c r="BL16" s="266"/>
      <c r="BM16" s="263"/>
      <c r="BN16" s="263"/>
      <c r="BO16" s="263"/>
      <c r="BP16" s="263"/>
      <c r="BQ16" s="263"/>
      <c r="BR16" s="263"/>
      <c r="BS16" s="263"/>
      <c r="BT16" s="263"/>
      <c r="BU16" s="263"/>
      <c r="BV16" s="270"/>
      <c r="BW16" s="267"/>
      <c r="BX16" s="268"/>
      <c r="BY16" s="268"/>
      <c r="BZ16" s="268"/>
      <c r="CA16" s="268"/>
      <c r="CB16" s="268"/>
      <c r="CC16" s="268"/>
      <c r="CD16" s="268"/>
      <c r="CE16" s="268"/>
      <c r="CF16" s="269"/>
      <c r="CG16" s="264"/>
      <c r="CH16" s="265"/>
      <c r="CI16" s="265"/>
      <c r="CJ16" s="265"/>
      <c r="CK16" s="265"/>
      <c r="CL16" s="265"/>
      <c r="CM16" s="265"/>
      <c r="CN16" s="265"/>
      <c r="CO16" s="265"/>
      <c r="CP16" s="266"/>
      <c r="CQ16" s="254"/>
      <c r="CR16" s="255"/>
      <c r="CS16" s="254"/>
      <c r="CT16" s="254"/>
      <c r="CU16" s="254"/>
      <c r="CV16" s="254"/>
      <c r="CW16" s="254"/>
      <c r="CX16" s="254"/>
      <c r="CY16" s="254"/>
      <c r="CZ16" s="254"/>
      <c r="DA16" s="254"/>
      <c r="DB16" s="254"/>
      <c r="DC16" s="256"/>
      <c r="DD16" s="254"/>
      <c r="DE16" s="254"/>
      <c r="DF16" s="254"/>
      <c r="DG16" s="254"/>
      <c r="DH16" s="254"/>
      <c r="DI16" s="254"/>
      <c r="DJ16" s="254"/>
      <c r="DK16" s="254"/>
      <c r="DL16" s="255"/>
      <c r="DM16" s="256"/>
      <c r="DN16" s="254"/>
      <c r="DO16" s="254"/>
      <c r="DP16" s="254"/>
      <c r="DQ16" s="254"/>
      <c r="DR16" s="254"/>
      <c r="DS16" s="254"/>
      <c r="DT16" s="254"/>
      <c r="DU16" s="254"/>
      <c r="DV16" s="255"/>
      <c r="DW16" s="257">
        <f t="shared" si="2"/>
        <v>0</v>
      </c>
      <c r="DX16" s="257">
        <f t="shared" si="2"/>
        <v>0</v>
      </c>
      <c r="DY16" s="258">
        <v>8</v>
      </c>
      <c r="DZ16" s="259">
        <f t="shared" si="0"/>
        <v>0</v>
      </c>
      <c r="EA16" s="257">
        <f t="shared" si="3"/>
        <v>0</v>
      </c>
      <c r="EB16" s="257">
        <f t="shared" si="3"/>
        <v>0</v>
      </c>
      <c r="EC16" s="259">
        <f t="shared" si="4"/>
        <v>0</v>
      </c>
      <c r="ED16" s="257">
        <f t="shared" si="5"/>
        <v>0</v>
      </c>
      <c r="EE16" s="257">
        <f t="shared" si="5"/>
        <v>0</v>
      </c>
      <c r="EF16" s="259">
        <f t="shared" si="1"/>
        <v>0</v>
      </c>
      <c r="EG16" s="260"/>
    </row>
    <row r="17" spans="1:137" ht="60" customHeight="1" thickBot="1" x14ac:dyDescent="0.55000000000000004">
      <c r="A17" s="221"/>
      <c r="B17" s="276">
        <v>8</v>
      </c>
      <c r="C17" s="277"/>
      <c r="D17" s="277"/>
      <c r="E17" s="251"/>
      <c r="F17" s="252"/>
      <c r="G17" s="252"/>
      <c r="H17" s="252"/>
      <c r="I17" s="252"/>
      <c r="J17" s="252"/>
      <c r="K17" s="252"/>
      <c r="L17" s="252"/>
      <c r="M17" s="252"/>
      <c r="N17" s="253"/>
      <c r="O17" s="267"/>
      <c r="P17" s="268"/>
      <c r="Q17" s="268"/>
      <c r="R17" s="268"/>
      <c r="S17" s="268"/>
      <c r="T17" s="268"/>
      <c r="U17" s="268"/>
      <c r="V17" s="268"/>
      <c r="W17" s="268"/>
      <c r="X17" s="269"/>
      <c r="Y17" s="264"/>
      <c r="Z17" s="265"/>
      <c r="AA17" s="265"/>
      <c r="AB17" s="265"/>
      <c r="AC17" s="265"/>
      <c r="AD17" s="265"/>
      <c r="AE17" s="265"/>
      <c r="AF17" s="265"/>
      <c r="AG17" s="265"/>
      <c r="AH17" s="266"/>
      <c r="AI17" s="251"/>
      <c r="AJ17" s="252"/>
      <c r="AK17" s="252"/>
      <c r="AL17" s="252"/>
      <c r="AM17" s="252"/>
      <c r="AN17" s="252"/>
      <c r="AO17" s="252"/>
      <c r="AP17" s="252"/>
      <c r="AQ17" s="252"/>
      <c r="AR17" s="253"/>
      <c r="AS17" s="267"/>
      <c r="AT17" s="268"/>
      <c r="AU17" s="268"/>
      <c r="AV17" s="268"/>
      <c r="AW17" s="268"/>
      <c r="AX17" s="268"/>
      <c r="AY17" s="268"/>
      <c r="AZ17" s="268"/>
      <c r="BA17" s="268"/>
      <c r="BB17" s="269"/>
      <c r="BC17" s="264"/>
      <c r="BD17" s="265"/>
      <c r="BE17" s="265"/>
      <c r="BF17" s="265"/>
      <c r="BG17" s="265"/>
      <c r="BH17" s="265"/>
      <c r="BI17" s="265"/>
      <c r="BJ17" s="265"/>
      <c r="BK17" s="265"/>
      <c r="BL17" s="266"/>
      <c r="BM17" s="251"/>
      <c r="BN17" s="252"/>
      <c r="BO17" s="252"/>
      <c r="BP17" s="252"/>
      <c r="BQ17" s="252"/>
      <c r="BR17" s="252"/>
      <c r="BS17" s="252"/>
      <c r="BT17" s="252"/>
      <c r="BU17" s="252"/>
      <c r="BV17" s="253"/>
      <c r="BW17" s="263"/>
      <c r="BX17" s="263"/>
      <c r="BY17" s="263"/>
      <c r="BZ17" s="263"/>
      <c r="CA17" s="263"/>
      <c r="CB17" s="263"/>
      <c r="CC17" s="263"/>
      <c r="CD17" s="263"/>
      <c r="CE17" s="263"/>
      <c r="CF17" s="270"/>
      <c r="CG17" s="264"/>
      <c r="CH17" s="265"/>
      <c r="CI17" s="265"/>
      <c r="CJ17" s="265"/>
      <c r="CK17" s="265"/>
      <c r="CL17" s="265"/>
      <c r="CM17" s="265"/>
      <c r="CN17" s="265"/>
      <c r="CO17" s="265"/>
      <c r="CP17" s="266"/>
      <c r="CQ17" s="278"/>
      <c r="CR17" s="279"/>
      <c r="CS17" s="278"/>
      <c r="CT17" s="278"/>
      <c r="CU17" s="278"/>
      <c r="CV17" s="278"/>
      <c r="CW17" s="278"/>
      <c r="CX17" s="278"/>
      <c r="CY17" s="278"/>
      <c r="CZ17" s="278"/>
      <c r="DA17" s="278"/>
      <c r="DB17" s="278"/>
      <c r="DC17" s="280"/>
      <c r="DD17" s="278"/>
      <c r="DE17" s="278"/>
      <c r="DF17" s="278"/>
      <c r="DG17" s="278"/>
      <c r="DH17" s="278"/>
      <c r="DI17" s="278"/>
      <c r="DJ17" s="278"/>
      <c r="DK17" s="278"/>
      <c r="DL17" s="279"/>
      <c r="DM17" s="280"/>
      <c r="DN17" s="278"/>
      <c r="DO17" s="278"/>
      <c r="DP17" s="278"/>
      <c r="DQ17" s="278"/>
      <c r="DR17" s="278"/>
      <c r="DS17" s="278"/>
      <c r="DT17" s="278"/>
      <c r="DU17" s="278"/>
      <c r="DV17" s="279"/>
      <c r="DW17" s="257">
        <f t="shared" si="2"/>
        <v>0</v>
      </c>
      <c r="DX17" s="257">
        <f t="shared" si="2"/>
        <v>0</v>
      </c>
      <c r="DY17" s="258">
        <v>8</v>
      </c>
      <c r="DZ17" s="259">
        <f t="shared" si="0"/>
        <v>0</v>
      </c>
      <c r="EA17" s="257">
        <f t="shared" si="3"/>
        <v>0</v>
      </c>
      <c r="EB17" s="257">
        <f t="shared" si="3"/>
        <v>0</v>
      </c>
      <c r="EC17" s="259">
        <f t="shared" si="4"/>
        <v>0</v>
      </c>
      <c r="ED17" s="257">
        <f t="shared" si="5"/>
        <v>0</v>
      </c>
      <c r="EE17" s="257">
        <f t="shared" si="5"/>
        <v>0</v>
      </c>
      <c r="EF17" s="259">
        <f t="shared" si="1"/>
        <v>0</v>
      </c>
      <c r="EG17" s="281"/>
    </row>
    <row r="18" spans="1:137" ht="60" customHeight="1" thickBot="1" x14ac:dyDescent="0.55000000000000004">
      <c r="A18" s="221"/>
      <c r="B18" s="283">
        <v>9</v>
      </c>
      <c r="C18" s="284"/>
      <c r="D18" s="284"/>
      <c r="E18" s="285"/>
      <c r="F18" s="286"/>
      <c r="G18" s="286"/>
      <c r="H18" s="286"/>
      <c r="I18" s="286"/>
      <c r="J18" s="286"/>
      <c r="K18" s="286"/>
      <c r="L18" s="286"/>
      <c r="M18" s="286"/>
      <c r="N18" s="287"/>
      <c r="O18" s="288"/>
      <c r="P18" s="289"/>
      <c r="Q18" s="289"/>
      <c r="R18" s="289"/>
      <c r="S18" s="289"/>
      <c r="T18" s="289"/>
      <c r="U18" s="289"/>
      <c r="V18" s="289"/>
      <c r="W18" s="289"/>
      <c r="X18" s="290"/>
      <c r="Y18" s="291"/>
      <c r="Z18" s="292"/>
      <c r="AA18" s="292"/>
      <c r="AB18" s="292"/>
      <c r="AC18" s="292"/>
      <c r="AD18" s="292"/>
      <c r="AE18" s="292"/>
      <c r="AF18" s="292"/>
      <c r="AG18" s="292"/>
      <c r="AH18" s="293"/>
      <c r="AI18" s="285"/>
      <c r="AJ18" s="286"/>
      <c r="AK18" s="286"/>
      <c r="AL18" s="286"/>
      <c r="AM18" s="286"/>
      <c r="AN18" s="286"/>
      <c r="AO18" s="286"/>
      <c r="AP18" s="286"/>
      <c r="AQ18" s="286"/>
      <c r="AR18" s="287"/>
      <c r="AS18" s="288"/>
      <c r="AT18" s="289"/>
      <c r="AU18" s="289"/>
      <c r="AV18" s="289"/>
      <c r="AW18" s="289"/>
      <c r="AX18" s="289"/>
      <c r="AY18" s="289"/>
      <c r="AZ18" s="289"/>
      <c r="BA18" s="289"/>
      <c r="BB18" s="290"/>
      <c r="BC18" s="291"/>
      <c r="BD18" s="292"/>
      <c r="BE18" s="292"/>
      <c r="BF18" s="292"/>
      <c r="BG18" s="292"/>
      <c r="BH18" s="292"/>
      <c r="BI18" s="292"/>
      <c r="BJ18" s="292"/>
      <c r="BK18" s="292"/>
      <c r="BL18" s="293"/>
      <c r="BM18" s="285"/>
      <c r="BN18" s="286"/>
      <c r="BO18" s="286"/>
      <c r="BP18" s="286"/>
      <c r="BQ18" s="286"/>
      <c r="BR18" s="286"/>
      <c r="BS18" s="286"/>
      <c r="BT18" s="286"/>
      <c r="BU18" s="286"/>
      <c r="BV18" s="287"/>
      <c r="BW18" s="288"/>
      <c r="BX18" s="289"/>
      <c r="BY18" s="289"/>
      <c r="BZ18" s="289"/>
      <c r="CA18" s="289"/>
      <c r="CB18" s="289"/>
      <c r="CC18" s="289"/>
      <c r="CD18" s="289"/>
      <c r="CE18" s="289"/>
      <c r="CF18" s="290"/>
      <c r="CG18" s="263"/>
      <c r="CH18" s="263"/>
      <c r="CI18" s="263"/>
      <c r="CJ18" s="263"/>
      <c r="CK18" s="263"/>
      <c r="CL18" s="263"/>
      <c r="CM18" s="263"/>
      <c r="CN18" s="263"/>
      <c r="CO18" s="263"/>
      <c r="CP18" s="270"/>
      <c r="CQ18" s="254"/>
      <c r="CR18" s="255"/>
      <c r="CS18" s="254"/>
      <c r="CT18" s="254"/>
      <c r="CU18" s="254"/>
      <c r="CV18" s="254"/>
      <c r="CW18" s="254"/>
      <c r="CX18" s="254"/>
      <c r="CY18" s="254"/>
      <c r="CZ18" s="254"/>
      <c r="DA18" s="254"/>
      <c r="DB18" s="254"/>
      <c r="DC18" s="256"/>
      <c r="DD18" s="254"/>
      <c r="DE18" s="254"/>
      <c r="DF18" s="254"/>
      <c r="DG18" s="254"/>
      <c r="DH18" s="254"/>
      <c r="DI18" s="254"/>
      <c r="DJ18" s="254"/>
      <c r="DK18" s="254"/>
      <c r="DL18" s="255"/>
      <c r="DM18" s="256"/>
      <c r="DN18" s="254"/>
      <c r="DO18" s="254"/>
      <c r="DP18" s="254"/>
      <c r="DQ18" s="254"/>
      <c r="DR18" s="254"/>
      <c r="DS18" s="254"/>
      <c r="DT18" s="254"/>
      <c r="DU18" s="254"/>
      <c r="DV18" s="255"/>
      <c r="DW18" s="257">
        <f t="shared" si="2"/>
        <v>0</v>
      </c>
      <c r="DX18" s="257">
        <f t="shared" si="2"/>
        <v>0</v>
      </c>
      <c r="DY18" s="258">
        <v>8</v>
      </c>
      <c r="DZ18" s="259">
        <f t="shared" si="0"/>
        <v>0</v>
      </c>
      <c r="EA18" s="257">
        <f t="shared" si="3"/>
        <v>0</v>
      </c>
      <c r="EB18" s="257">
        <f t="shared" si="3"/>
        <v>0</v>
      </c>
      <c r="EC18" s="259">
        <f t="shared" si="4"/>
        <v>0</v>
      </c>
      <c r="ED18" s="257">
        <f t="shared" si="5"/>
        <v>0</v>
      </c>
      <c r="EE18" s="257">
        <f t="shared" si="5"/>
        <v>0</v>
      </c>
      <c r="EF18" s="259">
        <f t="shared" si="1"/>
        <v>0</v>
      </c>
      <c r="EG18" s="294"/>
    </row>
    <row r="28" spans="1:137" ht="30" customHeight="1" x14ac:dyDescent="0.4">
      <c r="C28" s="295" t="s">
        <v>249</v>
      </c>
      <c r="D28" s="296"/>
      <c r="E28" s="297"/>
      <c r="F28" s="298"/>
      <c r="G28" s="298"/>
    </row>
    <row r="29" spans="1:137" ht="30" customHeight="1" x14ac:dyDescent="0.4">
      <c r="C29" s="299" t="s">
        <v>250</v>
      </c>
      <c r="D29" s="300" t="s">
        <v>251</v>
      </c>
      <c r="E29" s="301"/>
      <c r="F29" s="302"/>
      <c r="G29" s="302"/>
    </row>
    <row r="30" spans="1:137" ht="30" customHeight="1" x14ac:dyDescent="0.35">
      <c r="C30" s="303" t="s">
        <v>252</v>
      </c>
      <c r="D30" s="304" t="s">
        <v>253</v>
      </c>
      <c r="E30" s="305"/>
      <c r="F30" s="306"/>
      <c r="G30" s="306"/>
    </row>
    <row r="31" spans="1:137" ht="30" customHeight="1" x14ac:dyDescent="0.35">
      <c r="C31" s="303" t="s">
        <v>254</v>
      </c>
      <c r="D31" s="304" t="s">
        <v>255</v>
      </c>
      <c r="E31" s="305"/>
      <c r="F31" s="306"/>
      <c r="G31" s="306"/>
    </row>
    <row r="32" spans="1:137" ht="30" customHeight="1" x14ac:dyDescent="0.35">
      <c r="C32" s="303" t="s">
        <v>256</v>
      </c>
      <c r="D32" s="304" t="s">
        <v>257</v>
      </c>
      <c r="E32" s="305"/>
      <c r="F32" s="306"/>
      <c r="G32" s="306"/>
    </row>
    <row r="33" spans="3:7" ht="30" customHeight="1" x14ac:dyDescent="0.35">
      <c r="C33" s="303" t="s">
        <v>258</v>
      </c>
      <c r="D33" s="304" t="s">
        <v>259</v>
      </c>
      <c r="E33" s="305"/>
      <c r="F33" s="306"/>
      <c r="G33" s="306"/>
    </row>
    <row r="34" spans="3:7" ht="30" customHeight="1" x14ac:dyDescent="0.35">
      <c r="C34" s="303" t="s">
        <v>260</v>
      </c>
      <c r="D34" s="304" t="s">
        <v>261</v>
      </c>
      <c r="E34" s="305"/>
      <c r="F34" s="306"/>
      <c r="G34" s="306"/>
    </row>
    <row r="35" spans="3:7" ht="30" customHeight="1" x14ac:dyDescent="0.35">
      <c r="C35" s="307" t="s">
        <v>262</v>
      </c>
      <c r="D35" s="304" t="s">
        <v>263</v>
      </c>
      <c r="E35" s="305"/>
      <c r="F35" s="306"/>
      <c r="G35" s="306"/>
    </row>
    <row r="36" spans="3:7" ht="30" customHeight="1" x14ac:dyDescent="0.35">
      <c r="C36" s="307" t="s">
        <v>264</v>
      </c>
      <c r="D36" s="304" t="s">
        <v>265</v>
      </c>
      <c r="E36" s="305"/>
      <c r="F36" s="306"/>
      <c r="G36" s="306"/>
    </row>
    <row r="37" spans="3:7" ht="30" customHeight="1" x14ac:dyDescent="0.35">
      <c r="C37" s="307" t="s">
        <v>266</v>
      </c>
      <c r="D37" s="304" t="s">
        <v>267</v>
      </c>
      <c r="E37" s="305"/>
      <c r="F37" s="306"/>
      <c r="G37" s="306"/>
    </row>
    <row r="38" spans="3:7" ht="30" customHeight="1" x14ac:dyDescent="0.35">
      <c r="C38" s="307" t="s">
        <v>268</v>
      </c>
      <c r="D38" s="304" t="s">
        <v>269</v>
      </c>
      <c r="E38" s="305"/>
      <c r="F38" s="306"/>
      <c r="G38" s="306"/>
    </row>
  </sheetData>
  <mergeCells count="1">
    <mergeCell ref="Q5:AK5"/>
  </mergeCells>
  <pageMargins left="0.74803149606299202" right="0.74803149606299202" top="0.23622047244094499" bottom="0.23622047244094499" header="0" footer="0"/>
  <pageSetup paperSize="5" scale="25" fitToHeight="2" orientation="landscape"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8"/>
  <sheetViews>
    <sheetView zoomScale="30" zoomScaleNormal="30" zoomScaleSheetLayoutView="25" workbookViewId="0">
      <selection activeCell="BE30" sqref="BE30"/>
    </sheetView>
  </sheetViews>
  <sheetFormatPr defaultColWidth="11.42578125" defaultRowHeight="12.75" x14ac:dyDescent="0.2"/>
  <cols>
    <col min="1" max="1" width="7" style="207" customWidth="1"/>
    <col min="2" max="2" width="7.140625" style="207" customWidth="1"/>
    <col min="3" max="3" width="42.85546875" style="207" customWidth="1"/>
    <col min="4" max="4" width="33.85546875" style="207" customWidth="1"/>
    <col min="5" max="18" width="5.7109375" style="207" customWidth="1"/>
    <col min="19" max="19" width="6.7109375" style="207" customWidth="1"/>
    <col min="20" max="28" width="5.7109375" style="207" customWidth="1"/>
    <col min="29" max="29" width="8.140625" style="207" customWidth="1"/>
    <col min="30" max="38" width="5.7109375" style="207" customWidth="1"/>
    <col min="39" max="39" width="6.7109375" style="207" customWidth="1"/>
    <col min="40" max="48" width="5.7109375" style="207" customWidth="1"/>
    <col min="49" max="49" width="7.5703125" style="207" customWidth="1"/>
    <col min="50" max="58" width="5.7109375" style="207" customWidth="1"/>
    <col min="59" max="59" width="6.7109375" style="207" customWidth="1"/>
    <col min="60" max="68" width="5.7109375" style="207" customWidth="1"/>
    <col min="69" max="69" width="7.140625" style="207" customWidth="1"/>
    <col min="70" max="94" width="5.7109375" style="207" customWidth="1"/>
    <col min="95" max="95" width="0.5703125" style="207" hidden="1" customWidth="1"/>
    <col min="96" max="125" width="2.7109375" style="207" hidden="1" customWidth="1"/>
    <col min="126" max="126" width="5.42578125" style="207" hidden="1" customWidth="1"/>
    <col min="127" max="127" width="7.5703125" style="207" bestFit="1" customWidth="1"/>
    <col min="128" max="129" width="5.7109375" style="207" customWidth="1"/>
    <col min="130" max="130" width="12.140625" style="207" customWidth="1"/>
    <col min="131" max="132" width="5.7109375" style="207" customWidth="1"/>
    <col min="133" max="133" width="12.140625" style="207" customWidth="1"/>
    <col min="134" max="134" width="7.5703125" style="207" customWidth="1"/>
    <col min="135" max="135" width="8.7109375" style="207" customWidth="1"/>
    <col min="136" max="137" width="12.140625" style="207" customWidth="1"/>
    <col min="138" max="16384" width="11.42578125" style="207"/>
  </cols>
  <sheetData>
    <row r="1" spans="1:137" ht="12.75" customHeight="1" x14ac:dyDescent="0.2">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row>
    <row r="2" spans="1:137" ht="30" customHeight="1" thickBot="1" x14ac:dyDescent="0.25">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c r="BQ2" s="208"/>
      <c r="BR2" s="208"/>
      <c r="BS2" s="208"/>
      <c r="BT2" s="208"/>
      <c r="BU2" s="208"/>
      <c r="BV2" s="208"/>
      <c r="BW2" s="208"/>
      <c r="BX2" s="208"/>
      <c r="BY2" s="208"/>
      <c r="BZ2" s="208"/>
      <c r="CA2" s="208"/>
      <c r="CB2" s="208"/>
      <c r="CC2" s="208"/>
      <c r="CD2" s="208"/>
      <c r="CE2" s="208"/>
      <c r="CF2" s="208"/>
      <c r="CG2" s="208"/>
      <c r="CH2" s="208"/>
      <c r="CI2" s="208"/>
      <c r="CJ2" s="208"/>
      <c r="CK2" s="208"/>
      <c r="CL2" s="208"/>
      <c r="CM2" s="208"/>
      <c r="CN2" s="208"/>
      <c r="CO2" s="208"/>
      <c r="CP2" s="208"/>
    </row>
    <row r="3" spans="1:137" ht="12" customHeight="1" thickBot="1" x14ac:dyDescent="0.25">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10"/>
      <c r="AT3" s="209"/>
      <c r="AU3" s="209"/>
      <c r="AV3" s="209"/>
      <c r="BC3" s="209"/>
      <c r="BD3" s="209"/>
      <c r="BE3" s="209"/>
      <c r="BF3" s="209"/>
      <c r="BG3" s="209"/>
      <c r="BH3" s="209"/>
      <c r="BI3" s="209"/>
      <c r="BJ3" s="209"/>
      <c r="BK3" s="209"/>
      <c r="BL3" s="209"/>
      <c r="BM3" s="209"/>
      <c r="BN3" s="209"/>
      <c r="BO3" s="209"/>
      <c r="BP3" s="209"/>
      <c r="BW3" s="209"/>
      <c r="BX3" s="209"/>
      <c r="BY3" s="209"/>
      <c r="BZ3" s="209"/>
      <c r="CA3" s="209"/>
      <c r="CB3" s="209"/>
      <c r="CC3" s="209"/>
      <c r="CD3" s="209"/>
      <c r="CE3" s="209"/>
      <c r="CF3" s="209"/>
      <c r="CG3" s="209"/>
      <c r="CH3" s="209"/>
      <c r="CI3" s="209"/>
      <c r="CJ3" s="209"/>
    </row>
    <row r="4" spans="1:137" ht="2.25" customHeight="1" x14ac:dyDescent="0.2">
      <c r="E4" s="211"/>
      <c r="F4" s="211"/>
      <c r="G4" s="212"/>
      <c r="H4" s="212"/>
      <c r="I4" s="212"/>
      <c r="J4" s="212"/>
      <c r="K4" s="212"/>
      <c r="L4" s="212"/>
      <c r="M4" s="212"/>
      <c r="N4" s="212"/>
      <c r="O4" s="211"/>
      <c r="P4" s="211"/>
      <c r="Q4" s="212"/>
      <c r="R4" s="212"/>
      <c r="S4" s="212"/>
      <c r="T4" s="212"/>
      <c r="U4" s="212"/>
      <c r="V4" s="212"/>
      <c r="W4" s="212"/>
      <c r="X4" s="212"/>
      <c r="Y4" s="212"/>
      <c r="Z4" s="212"/>
      <c r="AA4" s="212"/>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c r="BC4" s="212"/>
      <c r="BD4" s="212"/>
      <c r="BE4" s="212"/>
      <c r="BF4" s="212"/>
      <c r="BG4" s="212"/>
      <c r="BH4" s="212"/>
      <c r="BI4" s="212"/>
      <c r="BJ4" s="212"/>
      <c r="BK4" s="212"/>
      <c r="BL4" s="212"/>
      <c r="BM4" s="212"/>
      <c r="BN4" s="212"/>
      <c r="BO4" s="212"/>
      <c r="BP4" s="212"/>
      <c r="BQ4" s="212"/>
      <c r="BR4" s="212"/>
      <c r="BS4" s="212"/>
      <c r="BT4" s="212"/>
      <c r="BU4" s="212"/>
      <c r="BV4" s="212"/>
      <c r="BW4" s="212"/>
      <c r="BX4" s="212"/>
      <c r="BY4" s="212"/>
      <c r="BZ4" s="212"/>
      <c r="CA4" s="212"/>
      <c r="CB4" s="212"/>
      <c r="CC4" s="212"/>
      <c r="CD4" s="212"/>
      <c r="CE4" s="212"/>
      <c r="CF4" s="212"/>
      <c r="CG4" s="212"/>
      <c r="CH4" s="212"/>
      <c r="CI4" s="212"/>
      <c r="CJ4" s="212"/>
      <c r="CK4" s="212"/>
      <c r="CL4" s="212"/>
      <c r="CM4" s="212"/>
      <c r="CN4" s="212"/>
      <c r="CO4" s="212"/>
      <c r="CP4" s="212"/>
      <c r="CQ4" s="212"/>
      <c r="CR4" s="212"/>
      <c r="CS4" s="212"/>
      <c r="CT4" s="212"/>
      <c r="CU4" s="212"/>
      <c r="CV4" s="212"/>
      <c r="CW4" s="212"/>
      <c r="CX4" s="212"/>
      <c r="CY4" s="212"/>
      <c r="CZ4" s="212"/>
      <c r="DA4" s="212"/>
      <c r="DB4" s="212"/>
      <c r="DC4" s="211" t="s">
        <v>0</v>
      </c>
      <c r="DD4" s="211" t="s">
        <v>1</v>
      </c>
      <c r="DE4" s="212" t="s">
        <v>2</v>
      </c>
      <c r="DF4" s="212" t="s">
        <v>3</v>
      </c>
      <c r="DG4" s="212" t="s">
        <v>4</v>
      </c>
      <c r="DH4" s="212" t="s">
        <v>5</v>
      </c>
      <c r="DI4" s="212" t="s">
        <v>4</v>
      </c>
      <c r="DJ4" s="212" t="s">
        <v>5</v>
      </c>
      <c r="DK4" s="212" t="s">
        <v>4</v>
      </c>
      <c r="DL4" s="212" t="s">
        <v>5</v>
      </c>
      <c r="DM4" s="211" t="s">
        <v>0</v>
      </c>
      <c r="DN4" s="211" t="s">
        <v>1</v>
      </c>
      <c r="DO4" s="212" t="s">
        <v>2</v>
      </c>
      <c r="DP4" s="212" t="s">
        <v>3</v>
      </c>
      <c r="DQ4" s="212" t="s">
        <v>4</v>
      </c>
      <c r="DR4" s="212" t="s">
        <v>5</v>
      </c>
      <c r="DS4" s="212" t="s">
        <v>4</v>
      </c>
      <c r="DT4" s="212" t="s">
        <v>5</v>
      </c>
      <c r="DU4" s="212" t="s">
        <v>4</v>
      </c>
      <c r="DV4" s="212" t="s">
        <v>5</v>
      </c>
    </row>
    <row r="5" spans="1:137" ht="61.5" x14ac:dyDescent="0.9">
      <c r="C5" s="213" t="s">
        <v>6</v>
      </c>
      <c r="D5" s="214"/>
      <c r="E5" s="214"/>
      <c r="F5" s="214"/>
      <c r="G5" s="214"/>
      <c r="H5" s="215"/>
      <c r="I5" s="215"/>
      <c r="J5" s="215"/>
      <c r="K5" s="215"/>
      <c r="L5" s="215"/>
      <c r="M5" s="215"/>
      <c r="N5" s="215"/>
      <c r="O5" s="215"/>
      <c r="P5" s="215"/>
      <c r="Q5" s="308" t="s">
        <v>270</v>
      </c>
      <c r="R5" s="308"/>
      <c r="S5" s="308"/>
      <c r="T5" s="308"/>
      <c r="U5" s="308"/>
      <c r="V5" s="308"/>
      <c r="W5" s="308"/>
      <c r="X5" s="308"/>
      <c r="Y5" s="309"/>
      <c r="Z5" s="309"/>
      <c r="AA5" s="309"/>
      <c r="AB5" s="309"/>
      <c r="AC5" s="309"/>
      <c r="AD5" s="309"/>
      <c r="AE5" s="308"/>
      <c r="AF5" s="308"/>
      <c r="AG5" s="308"/>
      <c r="AH5" s="309"/>
      <c r="AI5" s="309"/>
      <c r="AJ5" s="310"/>
      <c r="AK5" s="310"/>
      <c r="AL5" s="310"/>
      <c r="AM5" s="310"/>
      <c r="AN5" s="310"/>
      <c r="AO5" s="209"/>
      <c r="AP5" s="209"/>
      <c r="AQ5" s="209"/>
      <c r="AR5" s="209"/>
      <c r="AS5" s="209"/>
      <c r="AT5" s="209"/>
      <c r="AU5" s="209"/>
      <c r="AV5" s="209"/>
      <c r="BC5" s="209"/>
      <c r="BD5" s="209"/>
      <c r="BE5" s="209"/>
      <c r="BF5" s="209"/>
      <c r="BG5" s="209"/>
      <c r="BH5" s="209"/>
      <c r="BI5" s="209"/>
      <c r="BJ5" s="209"/>
      <c r="BK5" s="209"/>
      <c r="BL5" s="209"/>
      <c r="BM5" s="209"/>
      <c r="BN5" s="209"/>
      <c r="BO5" s="209"/>
      <c r="BP5" s="209"/>
      <c r="BW5" s="209"/>
      <c r="BX5" s="209"/>
      <c r="BY5" s="209"/>
      <c r="BZ5" s="209"/>
      <c r="CA5" s="209"/>
      <c r="CB5" s="209"/>
      <c r="CC5" s="209"/>
      <c r="CD5" s="209"/>
      <c r="CE5" s="209"/>
      <c r="CF5" s="209"/>
      <c r="CG5" s="209"/>
      <c r="CH5" s="209"/>
      <c r="CI5" s="209"/>
      <c r="CJ5" s="209"/>
    </row>
    <row r="6" spans="1:137" ht="45" x14ac:dyDescent="0.6">
      <c r="C6" s="213" t="s">
        <v>234</v>
      </c>
      <c r="D6" s="214"/>
      <c r="E6" s="214"/>
      <c r="F6" s="214"/>
      <c r="G6" s="214"/>
      <c r="H6" s="214"/>
      <c r="I6" s="214"/>
      <c r="J6" s="214"/>
      <c r="K6" s="214"/>
      <c r="L6" s="214"/>
      <c r="M6" s="214"/>
      <c r="N6" s="214"/>
      <c r="O6" s="214"/>
      <c r="P6" s="214"/>
      <c r="Q6" s="216"/>
      <c r="R6" s="214"/>
      <c r="S6" s="214"/>
      <c r="T6" s="214"/>
      <c r="U6" s="214"/>
      <c r="V6" s="214"/>
      <c r="W6" s="214"/>
      <c r="X6" s="214"/>
      <c r="Y6" s="214"/>
      <c r="Z6" s="214"/>
      <c r="AA6" s="214"/>
      <c r="AB6" s="214"/>
      <c r="AC6" s="214"/>
      <c r="AD6" s="214"/>
      <c r="AE6" s="214"/>
      <c r="AF6" s="214"/>
      <c r="AG6" s="214"/>
      <c r="AH6" s="214"/>
      <c r="AM6" s="217"/>
      <c r="AQ6" s="218"/>
      <c r="BG6" s="217"/>
      <c r="BK6" s="218"/>
      <c r="CA6" s="217"/>
      <c r="CE6" s="218"/>
      <c r="EF6" s="219" t="s">
        <v>235</v>
      </c>
      <c r="EG6" s="220"/>
    </row>
    <row r="7" spans="1:137" ht="34.5" thickBot="1" x14ac:dyDescent="0.45">
      <c r="A7" s="221"/>
      <c r="B7" s="214"/>
      <c r="C7" s="222"/>
      <c r="D7" s="223"/>
      <c r="E7" s="221"/>
      <c r="F7" s="221"/>
      <c r="G7" s="221"/>
      <c r="H7" s="221"/>
      <c r="I7" s="224">
        <v>1</v>
      </c>
      <c r="J7" s="221"/>
      <c r="K7" s="221"/>
      <c r="L7" s="221"/>
      <c r="M7" s="221"/>
      <c r="N7" s="221"/>
      <c r="O7" s="221"/>
      <c r="P7" s="221"/>
      <c r="Q7" s="221"/>
      <c r="R7" s="221"/>
      <c r="S7" s="224">
        <v>2</v>
      </c>
      <c r="T7" s="221"/>
      <c r="U7" s="221"/>
      <c r="V7" s="221"/>
      <c r="W7" s="221"/>
      <c r="X7" s="221"/>
      <c r="Y7" s="221"/>
      <c r="Z7" s="221"/>
      <c r="AA7" s="221"/>
      <c r="AB7" s="221"/>
      <c r="AC7" s="224">
        <v>3</v>
      </c>
      <c r="AD7" s="221"/>
      <c r="AE7" s="221"/>
      <c r="AF7" s="221"/>
      <c r="AG7" s="221"/>
      <c r="AH7" s="221"/>
      <c r="AI7" s="221"/>
      <c r="AJ7" s="221"/>
      <c r="AK7" s="221"/>
      <c r="AL7" s="221"/>
      <c r="AM7" s="224">
        <v>4</v>
      </c>
      <c r="AN7" s="221"/>
      <c r="AO7" s="221"/>
      <c r="AP7" s="221"/>
      <c r="AQ7" s="225"/>
      <c r="AR7" s="221"/>
      <c r="AS7" s="221"/>
      <c r="AT7" s="221"/>
      <c r="AU7" s="221"/>
      <c r="AV7" s="221"/>
      <c r="AW7" s="224">
        <v>5</v>
      </c>
      <c r="AX7" s="221"/>
      <c r="AY7" s="221"/>
      <c r="AZ7" s="221"/>
      <c r="BA7" s="221"/>
      <c r="BB7" s="221"/>
      <c r="BC7" s="221"/>
      <c r="BD7" s="221"/>
      <c r="BE7" s="221"/>
      <c r="BF7" s="221"/>
      <c r="BG7" s="224">
        <v>6</v>
      </c>
      <c r="BH7" s="221"/>
      <c r="BI7" s="221"/>
      <c r="BJ7" s="221"/>
      <c r="BK7" s="225"/>
      <c r="BL7" s="221"/>
      <c r="BM7" s="221"/>
      <c r="BN7" s="221"/>
      <c r="BO7" s="221"/>
      <c r="BP7" s="221"/>
      <c r="BQ7" s="224">
        <v>7</v>
      </c>
      <c r="BR7" s="221"/>
      <c r="BS7" s="221"/>
      <c r="BT7" s="221"/>
      <c r="BU7" s="221"/>
      <c r="BV7" s="221"/>
      <c r="BW7" s="221"/>
      <c r="BX7" s="221"/>
      <c r="BY7" s="221"/>
      <c r="BZ7" s="221"/>
      <c r="CA7" s="224"/>
      <c r="CB7" s="221"/>
      <c r="CC7" s="221"/>
      <c r="CD7" s="221"/>
      <c r="CE7" s="225"/>
      <c r="CF7" s="221"/>
      <c r="CG7" s="221"/>
      <c r="CH7" s="221"/>
      <c r="CI7" s="221"/>
      <c r="CJ7" s="221"/>
      <c r="CK7" s="224"/>
      <c r="CL7" s="221"/>
      <c r="CM7" s="221"/>
      <c r="CN7" s="221"/>
      <c r="CO7" s="221"/>
      <c r="CP7" s="221"/>
      <c r="CQ7" s="221"/>
      <c r="CR7" s="221"/>
      <c r="CS7" s="221"/>
      <c r="CT7" s="221"/>
      <c r="CU7" s="221"/>
      <c r="CV7" s="221"/>
      <c r="CW7" s="221"/>
      <c r="CX7" s="221"/>
      <c r="CY7" s="221"/>
      <c r="CZ7" s="221"/>
      <c r="DA7" s="221"/>
      <c r="DB7" s="221"/>
      <c r="DC7" s="221"/>
      <c r="DD7" s="221"/>
      <c r="DE7" s="221"/>
      <c r="DF7" s="221"/>
      <c r="DG7" s="221"/>
      <c r="DH7" s="221"/>
      <c r="DI7" s="221"/>
      <c r="DJ7" s="221"/>
      <c r="DK7" s="221"/>
      <c r="DL7" s="221"/>
      <c r="DM7" s="221"/>
      <c r="DN7" s="221"/>
      <c r="DO7" s="221"/>
      <c r="DP7" s="221"/>
      <c r="DQ7" s="221"/>
      <c r="DR7" s="221"/>
      <c r="DS7" s="221"/>
      <c r="DT7" s="221"/>
      <c r="DU7" s="221"/>
      <c r="DV7" s="221"/>
      <c r="DW7" s="221"/>
      <c r="DX7" s="221"/>
      <c r="DY7" s="221"/>
      <c r="DZ7" s="226"/>
      <c r="EA7" s="221"/>
      <c r="EB7" s="221"/>
      <c r="EC7" s="226"/>
      <c r="ED7" s="221"/>
      <c r="EE7" s="221"/>
      <c r="EF7" s="227" t="s">
        <v>236</v>
      </c>
      <c r="EG7" s="220"/>
    </row>
    <row r="8" spans="1:137" ht="13.5" thickBot="1" x14ac:dyDescent="0.25">
      <c r="A8" s="221"/>
      <c r="B8" s="221"/>
      <c r="C8" s="223"/>
      <c r="D8" s="223"/>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1"/>
      <c r="CG8" s="221"/>
      <c r="CH8" s="221"/>
      <c r="CI8" s="221"/>
      <c r="CJ8" s="221"/>
      <c r="CK8" s="221"/>
      <c r="CL8" s="221"/>
      <c r="CM8" s="221"/>
      <c r="CN8" s="221"/>
      <c r="CO8" s="221"/>
      <c r="CP8" s="221"/>
      <c r="CQ8" s="221"/>
      <c r="CR8" s="221"/>
      <c r="CS8" s="221"/>
      <c r="CT8" s="221"/>
      <c r="CU8" s="221"/>
      <c r="CV8" s="221"/>
      <c r="CW8" s="221"/>
      <c r="CX8" s="221"/>
      <c r="CY8" s="221"/>
      <c r="CZ8" s="221"/>
      <c r="DA8" s="221"/>
      <c r="DB8" s="221"/>
      <c r="DC8" s="221"/>
      <c r="DD8" s="221"/>
      <c r="DE8" s="221"/>
      <c r="DF8" s="221"/>
      <c r="DG8" s="221"/>
      <c r="DH8" s="221"/>
      <c r="DI8" s="221"/>
      <c r="DJ8" s="221"/>
      <c r="DK8" s="221"/>
      <c r="DL8" s="221"/>
      <c r="DM8" s="221"/>
      <c r="DN8" s="221"/>
      <c r="DO8" s="221"/>
      <c r="DP8" s="221"/>
      <c r="DQ8" s="221"/>
      <c r="DR8" s="221"/>
      <c r="DS8" s="221"/>
      <c r="DT8" s="221"/>
      <c r="DU8" s="221"/>
      <c r="DV8" s="221"/>
      <c r="DW8" s="221"/>
      <c r="DX8" s="221"/>
      <c r="DY8" s="221"/>
      <c r="DZ8" s="226"/>
      <c r="EA8" s="221"/>
      <c r="EB8" s="221"/>
      <c r="EC8" s="226"/>
      <c r="ED8" s="221"/>
      <c r="EE8" s="221"/>
      <c r="EF8" s="226"/>
      <c r="EG8" s="226"/>
    </row>
    <row r="9" spans="1:137" ht="116.1" customHeight="1" thickBot="1" x14ac:dyDescent="0.25">
      <c r="A9" s="226"/>
      <c r="B9" s="228"/>
      <c r="C9" s="229" t="s">
        <v>9</v>
      </c>
      <c r="D9" s="229"/>
      <c r="E9" s="230" t="s">
        <v>10</v>
      </c>
      <c r="F9" s="230" t="s">
        <v>11</v>
      </c>
      <c r="G9" s="230" t="s">
        <v>12</v>
      </c>
      <c r="H9" s="230" t="s">
        <v>13</v>
      </c>
      <c r="I9" s="230" t="s">
        <v>237</v>
      </c>
      <c r="J9" s="230" t="s">
        <v>238</v>
      </c>
      <c r="K9" s="230" t="s">
        <v>237</v>
      </c>
      <c r="L9" s="230" t="s">
        <v>238</v>
      </c>
      <c r="M9" s="230" t="s">
        <v>237</v>
      </c>
      <c r="N9" s="230" t="s">
        <v>238</v>
      </c>
      <c r="O9" s="231" t="s">
        <v>10</v>
      </c>
      <c r="P9" s="230" t="s">
        <v>11</v>
      </c>
      <c r="Q9" s="230" t="s">
        <v>12</v>
      </c>
      <c r="R9" s="230" t="s">
        <v>13</v>
      </c>
      <c r="S9" s="230" t="s">
        <v>237</v>
      </c>
      <c r="T9" s="230" t="s">
        <v>238</v>
      </c>
      <c r="U9" s="230" t="s">
        <v>237</v>
      </c>
      <c r="V9" s="230" t="s">
        <v>238</v>
      </c>
      <c r="W9" s="230" t="s">
        <v>237</v>
      </c>
      <c r="X9" s="232" t="s">
        <v>238</v>
      </c>
      <c r="Y9" s="231" t="s">
        <v>10</v>
      </c>
      <c r="Z9" s="230" t="s">
        <v>11</v>
      </c>
      <c r="AA9" s="230" t="s">
        <v>12</v>
      </c>
      <c r="AB9" s="230" t="s">
        <v>13</v>
      </c>
      <c r="AC9" s="230" t="s">
        <v>237</v>
      </c>
      <c r="AD9" s="230" t="s">
        <v>238</v>
      </c>
      <c r="AE9" s="230" t="s">
        <v>237</v>
      </c>
      <c r="AF9" s="230" t="s">
        <v>238</v>
      </c>
      <c r="AG9" s="230" t="s">
        <v>237</v>
      </c>
      <c r="AH9" s="230" t="s">
        <v>238</v>
      </c>
      <c r="AI9" s="231" t="s">
        <v>10</v>
      </c>
      <c r="AJ9" s="230" t="s">
        <v>11</v>
      </c>
      <c r="AK9" s="230" t="s">
        <v>12</v>
      </c>
      <c r="AL9" s="230" t="s">
        <v>13</v>
      </c>
      <c r="AM9" s="230" t="s">
        <v>237</v>
      </c>
      <c r="AN9" s="230" t="s">
        <v>238</v>
      </c>
      <c r="AO9" s="230" t="s">
        <v>237</v>
      </c>
      <c r="AP9" s="230" t="s">
        <v>238</v>
      </c>
      <c r="AQ9" s="230" t="s">
        <v>237</v>
      </c>
      <c r="AR9" s="230" t="s">
        <v>238</v>
      </c>
      <c r="AS9" s="231" t="s">
        <v>10</v>
      </c>
      <c r="AT9" s="230" t="s">
        <v>11</v>
      </c>
      <c r="AU9" s="230" t="s">
        <v>12</v>
      </c>
      <c r="AV9" s="230" t="s">
        <v>13</v>
      </c>
      <c r="AW9" s="230" t="s">
        <v>237</v>
      </c>
      <c r="AX9" s="230" t="s">
        <v>238</v>
      </c>
      <c r="AY9" s="230" t="s">
        <v>237</v>
      </c>
      <c r="AZ9" s="230" t="s">
        <v>238</v>
      </c>
      <c r="BA9" s="230" t="s">
        <v>237</v>
      </c>
      <c r="BB9" s="230" t="s">
        <v>238</v>
      </c>
      <c r="BC9" s="231" t="s">
        <v>10</v>
      </c>
      <c r="BD9" s="230" t="s">
        <v>11</v>
      </c>
      <c r="BE9" s="230" t="s">
        <v>12</v>
      </c>
      <c r="BF9" s="230" t="s">
        <v>13</v>
      </c>
      <c r="BG9" s="230" t="s">
        <v>237</v>
      </c>
      <c r="BH9" s="230" t="s">
        <v>238</v>
      </c>
      <c r="BI9" s="230" t="s">
        <v>237</v>
      </c>
      <c r="BJ9" s="230" t="s">
        <v>238</v>
      </c>
      <c r="BK9" s="230" t="s">
        <v>237</v>
      </c>
      <c r="BL9" s="232" t="s">
        <v>238</v>
      </c>
      <c r="BM9" s="230" t="s">
        <v>10</v>
      </c>
      <c r="BN9" s="230" t="s">
        <v>11</v>
      </c>
      <c r="BO9" s="230" t="s">
        <v>12</v>
      </c>
      <c r="BP9" s="230" t="s">
        <v>13</v>
      </c>
      <c r="BQ9" s="230" t="s">
        <v>237</v>
      </c>
      <c r="BR9" s="230" t="s">
        <v>238</v>
      </c>
      <c r="BS9" s="230" t="s">
        <v>237</v>
      </c>
      <c r="BT9" s="230" t="s">
        <v>238</v>
      </c>
      <c r="BU9" s="230" t="s">
        <v>237</v>
      </c>
      <c r="BV9" s="230" t="s">
        <v>238</v>
      </c>
      <c r="BW9" s="231" t="s">
        <v>10</v>
      </c>
      <c r="BX9" s="230" t="s">
        <v>11</v>
      </c>
      <c r="BY9" s="230" t="s">
        <v>12</v>
      </c>
      <c r="BZ9" s="230" t="s">
        <v>13</v>
      </c>
      <c r="CA9" s="230" t="s">
        <v>237</v>
      </c>
      <c r="CB9" s="230" t="s">
        <v>238</v>
      </c>
      <c r="CC9" s="230" t="s">
        <v>237</v>
      </c>
      <c r="CD9" s="230" t="s">
        <v>238</v>
      </c>
      <c r="CE9" s="230" t="s">
        <v>237</v>
      </c>
      <c r="CF9" s="230" t="s">
        <v>238</v>
      </c>
      <c r="CG9" s="231" t="s">
        <v>10</v>
      </c>
      <c r="CH9" s="230" t="s">
        <v>11</v>
      </c>
      <c r="CI9" s="230" t="s">
        <v>12</v>
      </c>
      <c r="CJ9" s="230" t="s">
        <v>13</v>
      </c>
      <c r="CK9" s="230" t="s">
        <v>237</v>
      </c>
      <c r="CL9" s="230" t="s">
        <v>238</v>
      </c>
      <c r="CM9" s="230" t="s">
        <v>237</v>
      </c>
      <c r="CN9" s="230" t="s">
        <v>238</v>
      </c>
      <c r="CO9" s="230" t="s">
        <v>237</v>
      </c>
      <c r="CP9" s="232" t="s">
        <v>238</v>
      </c>
      <c r="CQ9" s="233"/>
      <c r="CR9" s="234"/>
      <c r="CS9" s="233"/>
      <c r="CT9" s="233"/>
      <c r="CU9" s="233"/>
      <c r="CV9" s="233"/>
      <c r="CW9" s="233"/>
      <c r="CX9" s="233"/>
      <c r="CY9" s="233"/>
      <c r="CZ9" s="233"/>
      <c r="DA9" s="233"/>
      <c r="DB9" s="233"/>
      <c r="DC9" s="235"/>
      <c r="DD9" s="233"/>
      <c r="DE9" s="233"/>
      <c r="DF9" s="233"/>
      <c r="DG9" s="233"/>
      <c r="DH9" s="233"/>
      <c r="DI9" s="233"/>
      <c r="DJ9" s="233"/>
      <c r="DK9" s="233"/>
      <c r="DL9" s="234"/>
      <c r="DM9" s="235"/>
      <c r="DN9" s="233"/>
      <c r="DO9" s="233"/>
      <c r="DP9" s="233"/>
      <c r="DQ9" s="233"/>
      <c r="DR9" s="233"/>
      <c r="DS9" s="233"/>
      <c r="DT9" s="233"/>
      <c r="DU9" s="233"/>
      <c r="DV9" s="234"/>
      <c r="DW9" s="236" t="s">
        <v>10</v>
      </c>
      <c r="DX9" s="236" t="s">
        <v>11</v>
      </c>
      <c r="DY9" s="237" t="s">
        <v>15</v>
      </c>
      <c r="DZ9" s="238" t="s">
        <v>16</v>
      </c>
      <c r="EA9" s="236" t="s">
        <v>12</v>
      </c>
      <c r="EB9" s="236" t="s">
        <v>13</v>
      </c>
      <c r="EC9" s="238" t="s">
        <v>17</v>
      </c>
      <c r="ED9" s="236" t="s">
        <v>18</v>
      </c>
      <c r="EE9" s="236" t="s">
        <v>19</v>
      </c>
      <c r="EF9" s="238" t="s">
        <v>20</v>
      </c>
      <c r="EG9" s="239" t="s">
        <v>21</v>
      </c>
    </row>
    <row r="10" spans="1:137" ht="60" customHeight="1" thickBot="1" x14ac:dyDescent="0.55000000000000004">
      <c r="A10" s="221"/>
      <c r="B10" s="240">
        <v>1</v>
      </c>
      <c r="C10" s="241" t="s">
        <v>271</v>
      </c>
      <c r="D10" s="241" t="s">
        <v>272</v>
      </c>
      <c r="E10" s="242"/>
      <c r="F10" s="243"/>
      <c r="G10" s="243"/>
      <c r="H10" s="243"/>
      <c r="I10" s="243"/>
      <c r="J10" s="243"/>
      <c r="K10" s="243"/>
      <c r="L10" s="243"/>
      <c r="M10" s="243"/>
      <c r="N10" s="244"/>
      <c r="O10" s="245"/>
      <c r="P10" s="246"/>
      <c r="Q10" s="246"/>
      <c r="R10" s="246"/>
      <c r="S10" s="246"/>
      <c r="T10" s="246"/>
      <c r="U10" s="246"/>
      <c r="V10" s="246"/>
      <c r="W10" s="246"/>
      <c r="X10" s="247"/>
      <c r="Y10" s="248">
        <v>0</v>
      </c>
      <c r="Z10" s="249">
        <v>1</v>
      </c>
      <c r="AA10" s="249">
        <v>0</v>
      </c>
      <c r="AB10" s="249">
        <v>1</v>
      </c>
      <c r="AC10" s="249">
        <v>0</v>
      </c>
      <c r="AD10" s="249">
        <v>6</v>
      </c>
      <c r="AE10" s="249"/>
      <c r="AF10" s="249"/>
      <c r="AG10" s="249"/>
      <c r="AH10" s="250"/>
      <c r="AI10" s="251"/>
      <c r="AJ10" s="252"/>
      <c r="AK10" s="252"/>
      <c r="AL10" s="252"/>
      <c r="AM10" s="252"/>
      <c r="AN10" s="252"/>
      <c r="AO10" s="252"/>
      <c r="AP10" s="252"/>
      <c r="AQ10" s="252"/>
      <c r="AR10" s="253"/>
      <c r="AS10" s="245"/>
      <c r="AT10" s="246"/>
      <c r="AU10" s="246"/>
      <c r="AV10" s="246"/>
      <c r="AW10" s="246"/>
      <c r="AX10" s="246"/>
      <c r="AY10" s="246"/>
      <c r="AZ10" s="246"/>
      <c r="BA10" s="246"/>
      <c r="BB10" s="247"/>
      <c r="BC10" s="248"/>
      <c r="BD10" s="249"/>
      <c r="BE10" s="249"/>
      <c r="BF10" s="249"/>
      <c r="BG10" s="249"/>
      <c r="BH10" s="249"/>
      <c r="BI10" s="249"/>
      <c r="BJ10" s="249"/>
      <c r="BK10" s="249"/>
      <c r="BL10" s="250"/>
      <c r="BM10" s="251"/>
      <c r="BN10" s="252"/>
      <c r="BO10" s="252"/>
      <c r="BP10" s="252"/>
      <c r="BQ10" s="252"/>
      <c r="BR10" s="252"/>
      <c r="BS10" s="252"/>
      <c r="BT10" s="252"/>
      <c r="BU10" s="252"/>
      <c r="BV10" s="253"/>
      <c r="BW10" s="245"/>
      <c r="BX10" s="246"/>
      <c r="BY10" s="246"/>
      <c r="BZ10" s="246"/>
      <c r="CA10" s="246"/>
      <c r="CB10" s="246"/>
      <c r="CC10" s="246"/>
      <c r="CD10" s="246"/>
      <c r="CE10" s="246"/>
      <c r="CF10" s="247"/>
      <c r="CG10" s="248"/>
      <c r="CH10" s="249"/>
      <c r="CI10" s="249"/>
      <c r="CJ10" s="249"/>
      <c r="CK10" s="249"/>
      <c r="CL10" s="249"/>
      <c r="CM10" s="249"/>
      <c r="CN10" s="249"/>
      <c r="CO10" s="249"/>
      <c r="CP10" s="250"/>
      <c r="CQ10" s="254"/>
      <c r="CR10" s="255"/>
      <c r="CS10" s="254"/>
      <c r="CT10" s="254"/>
      <c r="CU10" s="254"/>
      <c r="CV10" s="254"/>
      <c r="CW10" s="254"/>
      <c r="CX10" s="254"/>
      <c r="CY10" s="254"/>
      <c r="CZ10" s="254"/>
      <c r="DA10" s="254"/>
      <c r="DB10" s="254"/>
      <c r="DC10" s="256"/>
      <c r="DD10" s="254"/>
      <c r="DE10" s="254"/>
      <c r="DF10" s="254"/>
      <c r="DG10" s="254"/>
      <c r="DH10" s="254"/>
      <c r="DI10" s="254"/>
      <c r="DJ10" s="254"/>
      <c r="DK10" s="254"/>
      <c r="DL10" s="255"/>
      <c r="DM10" s="256"/>
      <c r="DN10" s="254"/>
      <c r="DO10" s="254"/>
      <c r="DP10" s="254"/>
      <c r="DQ10" s="254"/>
      <c r="DR10" s="254"/>
      <c r="DS10" s="254"/>
      <c r="DT10" s="254"/>
      <c r="DU10" s="254"/>
      <c r="DV10" s="255"/>
      <c r="DW10" s="257">
        <f>CG10+BW10+BM10+BC10+AS10+AI10+Y10+O10+E10</f>
        <v>0</v>
      </c>
      <c r="DX10" s="257">
        <f>CH10+BX10+BN10+BD10+AT10+AJ10+Z10+P10+F10</f>
        <v>1</v>
      </c>
      <c r="DY10" s="258">
        <v>8</v>
      </c>
      <c r="DZ10" s="259">
        <f t="shared" ref="DZ10:DZ18" si="0">(DW10-DX10)/DY10</f>
        <v>-0.125</v>
      </c>
      <c r="EA10" s="257">
        <f>CI10+BY10+BO10+BE10+AU10+AK10+AA10+Q10+G10</f>
        <v>0</v>
      </c>
      <c r="EB10" s="257">
        <f>CJ10+BZ10+BP10+BF10+AV10+AL10+AB10+R10+H10</f>
        <v>1</v>
      </c>
      <c r="EC10" s="259">
        <f>(EA10-EB10)/DY10</f>
        <v>-0.125</v>
      </c>
      <c r="ED10" s="257">
        <f>CK10+CM10+CO10+CA10+CC10+CE10+BQ10+BS10+BU10+BG10+BI10+BK10+AW10+AY10+BA10+AM10+AO10+AQ10+AC10+AE10+AG10+S10+U10+W10+I10+K10+M10</f>
        <v>0</v>
      </c>
      <c r="EE10" s="257">
        <f>CL10+CN10+CP10+CB10+CD10+CF10+BR10+BT10+BV10+BH10+BJ10+BL10+AX10+AZ10+BB10+AN10+AP10+AR10+AD10+AF10+AH10+T10+V10+X10+J10+L10+N10</f>
        <v>6</v>
      </c>
      <c r="EF10" s="259">
        <f t="shared" ref="EF10:EF18" si="1">(ED10-EE10)/DY10</f>
        <v>-0.75</v>
      </c>
      <c r="EG10" s="260"/>
    </row>
    <row r="11" spans="1:137" ht="60" customHeight="1" thickBot="1" x14ac:dyDescent="0.55000000000000004">
      <c r="A11" s="221"/>
      <c r="B11" s="240">
        <v>2</v>
      </c>
      <c r="C11" s="311" t="s">
        <v>93</v>
      </c>
      <c r="D11" s="311" t="s">
        <v>273</v>
      </c>
      <c r="E11" s="251"/>
      <c r="F11" s="252"/>
      <c r="G11" s="252"/>
      <c r="H11" s="252"/>
      <c r="I11" s="252"/>
      <c r="J11" s="252"/>
      <c r="K11" s="252"/>
      <c r="L11" s="252"/>
      <c r="M11" s="252"/>
      <c r="N11" s="253"/>
      <c r="O11" s="262"/>
      <c r="P11" s="263"/>
      <c r="Q11" s="263"/>
      <c r="R11" s="263"/>
      <c r="S11" s="263"/>
      <c r="T11" s="263"/>
      <c r="U11" s="263"/>
      <c r="V11" s="263"/>
      <c r="W11" s="263"/>
      <c r="X11" s="263"/>
      <c r="Y11" s="264"/>
      <c r="Z11" s="265"/>
      <c r="AA11" s="265"/>
      <c r="AB11" s="265"/>
      <c r="AC11" s="265"/>
      <c r="AD11" s="265"/>
      <c r="AE11" s="265"/>
      <c r="AF11" s="265"/>
      <c r="AG11" s="265"/>
      <c r="AH11" s="266"/>
      <c r="AI11" s="251"/>
      <c r="AJ11" s="252"/>
      <c r="AK11" s="252"/>
      <c r="AL11" s="252"/>
      <c r="AM11" s="252"/>
      <c r="AN11" s="252"/>
      <c r="AO11" s="252"/>
      <c r="AP11" s="252"/>
      <c r="AQ11" s="252"/>
      <c r="AR11" s="253"/>
      <c r="AS11" s="267">
        <v>1</v>
      </c>
      <c r="AT11" s="268">
        <v>0</v>
      </c>
      <c r="AU11" s="268">
        <v>1</v>
      </c>
      <c r="AV11" s="268">
        <v>0</v>
      </c>
      <c r="AW11" s="268">
        <v>6</v>
      </c>
      <c r="AX11" s="268">
        <v>3</v>
      </c>
      <c r="AY11" s="268"/>
      <c r="AZ11" s="268"/>
      <c r="BA11" s="268"/>
      <c r="BB11" s="269"/>
      <c r="BC11" s="264"/>
      <c r="BD11" s="265"/>
      <c r="BE11" s="265"/>
      <c r="BF11" s="265"/>
      <c r="BG11" s="265"/>
      <c r="BH11" s="265"/>
      <c r="BI11" s="265"/>
      <c r="BJ11" s="265"/>
      <c r="BK11" s="265"/>
      <c r="BL11" s="266"/>
      <c r="BM11" s="251"/>
      <c r="BN11" s="252"/>
      <c r="BO11" s="252"/>
      <c r="BP11" s="252"/>
      <c r="BQ11" s="252"/>
      <c r="BR11" s="252"/>
      <c r="BS11" s="252"/>
      <c r="BT11" s="252"/>
      <c r="BU11" s="252"/>
      <c r="BV11" s="253"/>
      <c r="BW11" s="267"/>
      <c r="BX11" s="268"/>
      <c r="BY11" s="268"/>
      <c r="BZ11" s="268"/>
      <c r="CA11" s="268"/>
      <c r="CB11" s="268"/>
      <c r="CC11" s="268"/>
      <c r="CD11" s="268"/>
      <c r="CE11" s="268"/>
      <c r="CF11" s="269"/>
      <c r="CG11" s="264"/>
      <c r="CH11" s="265"/>
      <c r="CI11" s="265"/>
      <c r="CJ11" s="265"/>
      <c r="CK11" s="265"/>
      <c r="CL11" s="265"/>
      <c r="CM11" s="265"/>
      <c r="CN11" s="265"/>
      <c r="CO11" s="265"/>
      <c r="CP11" s="266"/>
      <c r="CQ11" s="254"/>
      <c r="CR11" s="255"/>
      <c r="CS11" s="254"/>
      <c r="CT11" s="254"/>
      <c r="CU11" s="254"/>
      <c r="CV11" s="254"/>
      <c r="CW11" s="254"/>
      <c r="CX11" s="254"/>
      <c r="CY11" s="254"/>
      <c r="CZ11" s="254"/>
      <c r="DA11" s="254"/>
      <c r="DB11" s="254"/>
      <c r="DC11" s="256"/>
      <c r="DD11" s="254"/>
      <c r="DE11" s="254"/>
      <c r="DF11" s="254"/>
      <c r="DG11" s="254"/>
      <c r="DH11" s="254"/>
      <c r="DI11" s="254"/>
      <c r="DJ11" s="254"/>
      <c r="DK11" s="254"/>
      <c r="DL11" s="255"/>
      <c r="DM11" s="256"/>
      <c r="DN11" s="254"/>
      <c r="DO11" s="254"/>
      <c r="DP11" s="254"/>
      <c r="DQ11" s="254"/>
      <c r="DR11" s="254"/>
      <c r="DS11" s="254"/>
      <c r="DT11" s="254"/>
      <c r="DU11" s="254"/>
      <c r="DV11" s="255"/>
      <c r="DW11" s="257">
        <f t="shared" ref="DW11:DX18" si="2">CG11+BW11+BM11+BC11+AS11+AI11+Y11+O11+E11</f>
        <v>1</v>
      </c>
      <c r="DX11" s="257">
        <f t="shared" si="2"/>
        <v>0</v>
      </c>
      <c r="DY11" s="258">
        <v>8</v>
      </c>
      <c r="DZ11" s="259">
        <f t="shared" si="0"/>
        <v>0.125</v>
      </c>
      <c r="EA11" s="257">
        <f t="shared" ref="EA11:EB18" si="3">CI11+BY11+BO11+BE11+AU11+AK11+AA11+Q11+G11</f>
        <v>1</v>
      </c>
      <c r="EB11" s="257">
        <f t="shared" si="3"/>
        <v>0</v>
      </c>
      <c r="EC11" s="259">
        <f t="shared" ref="EC11:EC18" si="4">(EA11-EB11)/DY11</f>
        <v>0.125</v>
      </c>
      <c r="ED11" s="257">
        <f t="shared" ref="ED11:EE18" si="5">CK11+CM11+CO11+CA11+CC11+CE11+BQ11+BS11+BU11+BG11+BI11+BK11+AW11+AY11+BA11+AM11+AO11+AQ11+AC11+AE11+AG11+S11+U11+W11+I11+K11+M11</f>
        <v>6</v>
      </c>
      <c r="EE11" s="257">
        <f t="shared" si="5"/>
        <v>3</v>
      </c>
      <c r="EF11" s="259">
        <f t="shared" si="1"/>
        <v>0.375</v>
      </c>
      <c r="EG11" s="260"/>
    </row>
    <row r="12" spans="1:137" ht="60" customHeight="1" thickBot="1" x14ac:dyDescent="0.6">
      <c r="A12" s="221"/>
      <c r="B12" s="240">
        <v>3</v>
      </c>
      <c r="C12" s="271" t="s">
        <v>274</v>
      </c>
      <c r="D12" s="271" t="s">
        <v>275</v>
      </c>
      <c r="E12" s="251">
        <v>1</v>
      </c>
      <c r="F12" s="252">
        <v>0</v>
      </c>
      <c r="G12" s="252">
        <v>1</v>
      </c>
      <c r="H12" s="252">
        <v>0</v>
      </c>
      <c r="I12" s="252">
        <v>6</v>
      </c>
      <c r="J12" s="252">
        <v>0</v>
      </c>
      <c r="K12" s="252"/>
      <c r="L12" s="252"/>
      <c r="M12" s="252"/>
      <c r="N12" s="253"/>
      <c r="O12" s="267"/>
      <c r="P12" s="268"/>
      <c r="Q12" s="268"/>
      <c r="R12" s="268"/>
      <c r="S12" s="268"/>
      <c r="T12" s="268"/>
      <c r="U12" s="268"/>
      <c r="V12" s="268"/>
      <c r="W12" s="268"/>
      <c r="X12" s="269"/>
      <c r="Y12" s="263"/>
      <c r="Z12" s="263"/>
      <c r="AA12" s="263"/>
      <c r="AB12" s="263"/>
      <c r="AC12" s="263"/>
      <c r="AD12" s="263"/>
      <c r="AE12" s="263"/>
      <c r="AF12" s="263"/>
      <c r="AG12" s="263"/>
      <c r="AH12" s="270"/>
      <c r="AI12" s="251"/>
      <c r="AJ12" s="252"/>
      <c r="AK12" s="252"/>
      <c r="AL12" s="252"/>
      <c r="AM12" s="252"/>
      <c r="AN12" s="252"/>
      <c r="AO12" s="252"/>
      <c r="AP12" s="252"/>
      <c r="AQ12" s="252"/>
      <c r="AR12" s="253"/>
      <c r="AS12" s="267"/>
      <c r="AT12" s="268"/>
      <c r="AU12" s="268"/>
      <c r="AV12" s="268"/>
      <c r="AW12" s="268"/>
      <c r="AX12" s="268"/>
      <c r="AY12" s="268"/>
      <c r="AZ12" s="268"/>
      <c r="BA12" s="268"/>
      <c r="BB12" s="269"/>
      <c r="BC12" s="264"/>
      <c r="BD12" s="265"/>
      <c r="BE12" s="265"/>
      <c r="BF12" s="265"/>
      <c r="BG12" s="265"/>
      <c r="BH12" s="265"/>
      <c r="BI12" s="265"/>
      <c r="BJ12" s="265"/>
      <c r="BK12" s="265"/>
      <c r="BL12" s="266"/>
      <c r="BM12" s="251"/>
      <c r="BN12" s="252"/>
      <c r="BO12" s="252"/>
      <c r="BP12" s="252"/>
      <c r="BQ12" s="252"/>
      <c r="BR12" s="252"/>
      <c r="BS12" s="252"/>
      <c r="BT12" s="252"/>
      <c r="BU12" s="252"/>
      <c r="BV12" s="253"/>
      <c r="BW12" s="267"/>
      <c r="BX12" s="268"/>
      <c r="BY12" s="268"/>
      <c r="BZ12" s="268"/>
      <c r="CA12" s="268"/>
      <c r="CB12" s="268"/>
      <c r="CC12" s="268"/>
      <c r="CD12" s="268"/>
      <c r="CE12" s="268"/>
      <c r="CF12" s="269"/>
      <c r="CG12" s="264"/>
      <c r="CH12" s="265"/>
      <c r="CI12" s="265"/>
      <c r="CJ12" s="265"/>
      <c r="CK12" s="265"/>
      <c r="CL12" s="265"/>
      <c r="CM12" s="265"/>
      <c r="CN12" s="265"/>
      <c r="CO12" s="265"/>
      <c r="CP12" s="266"/>
      <c r="CQ12" s="254"/>
      <c r="CR12" s="255"/>
      <c r="CS12" s="254"/>
      <c r="CT12" s="254"/>
      <c r="CU12" s="254"/>
      <c r="CV12" s="254"/>
      <c r="CW12" s="254"/>
      <c r="CX12" s="254"/>
      <c r="CY12" s="254"/>
      <c r="CZ12" s="254"/>
      <c r="DA12" s="254"/>
      <c r="DB12" s="254"/>
      <c r="DC12" s="256"/>
      <c r="DD12" s="254"/>
      <c r="DE12" s="254"/>
      <c r="DF12" s="254"/>
      <c r="DG12" s="254"/>
      <c r="DH12" s="254"/>
      <c r="DI12" s="254"/>
      <c r="DJ12" s="254"/>
      <c r="DK12" s="254"/>
      <c r="DL12" s="255"/>
      <c r="DM12" s="256"/>
      <c r="DN12" s="254"/>
      <c r="DO12" s="254"/>
      <c r="DP12" s="254"/>
      <c r="DQ12" s="254"/>
      <c r="DR12" s="254"/>
      <c r="DS12" s="254"/>
      <c r="DT12" s="254"/>
      <c r="DU12" s="254"/>
      <c r="DV12" s="255"/>
      <c r="DW12" s="257">
        <f t="shared" si="2"/>
        <v>1</v>
      </c>
      <c r="DX12" s="257">
        <f t="shared" si="2"/>
        <v>0</v>
      </c>
      <c r="DY12" s="258">
        <v>8</v>
      </c>
      <c r="DZ12" s="259">
        <f t="shared" si="0"/>
        <v>0.125</v>
      </c>
      <c r="EA12" s="257">
        <f t="shared" si="3"/>
        <v>1</v>
      </c>
      <c r="EB12" s="257">
        <f t="shared" si="3"/>
        <v>0</v>
      </c>
      <c r="EC12" s="259">
        <f t="shared" si="4"/>
        <v>0.125</v>
      </c>
      <c r="ED12" s="257">
        <f t="shared" si="5"/>
        <v>6</v>
      </c>
      <c r="EE12" s="257">
        <f t="shared" si="5"/>
        <v>0</v>
      </c>
      <c r="EF12" s="259">
        <f t="shared" si="1"/>
        <v>0.75</v>
      </c>
      <c r="EG12" s="260"/>
    </row>
    <row r="13" spans="1:137" ht="60" customHeight="1" thickBot="1" x14ac:dyDescent="0.55000000000000004">
      <c r="A13" s="221"/>
      <c r="B13" s="240">
        <v>4</v>
      </c>
      <c r="C13" s="311" t="s">
        <v>274</v>
      </c>
      <c r="D13" s="311" t="s">
        <v>276</v>
      </c>
      <c r="E13" s="251"/>
      <c r="F13" s="252"/>
      <c r="G13" s="252"/>
      <c r="H13" s="252"/>
      <c r="I13" s="252"/>
      <c r="J13" s="252"/>
      <c r="K13" s="252"/>
      <c r="L13" s="252"/>
      <c r="M13" s="252"/>
      <c r="N13" s="253"/>
      <c r="O13" s="267"/>
      <c r="P13" s="268"/>
      <c r="Q13" s="268"/>
      <c r="R13" s="268"/>
      <c r="S13" s="268"/>
      <c r="T13" s="268"/>
      <c r="U13" s="268"/>
      <c r="V13" s="268"/>
      <c r="W13" s="268"/>
      <c r="X13" s="269"/>
      <c r="Y13" s="264"/>
      <c r="Z13" s="265"/>
      <c r="AA13" s="265"/>
      <c r="AB13" s="265"/>
      <c r="AC13" s="265"/>
      <c r="AD13" s="265"/>
      <c r="AE13" s="265"/>
      <c r="AF13" s="265"/>
      <c r="AG13" s="265"/>
      <c r="AH13" s="266"/>
      <c r="AI13" s="263"/>
      <c r="AJ13" s="263"/>
      <c r="AK13" s="263"/>
      <c r="AL13" s="263"/>
      <c r="AM13" s="263"/>
      <c r="AN13" s="263"/>
      <c r="AO13" s="263"/>
      <c r="AP13" s="263"/>
      <c r="AQ13" s="263"/>
      <c r="AR13" s="270"/>
      <c r="AS13" s="267"/>
      <c r="AT13" s="268"/>
      <c r="AU13" s="268"/>
      <c r="AV13" s="268"/>
      <c r="AW13" s="268"/>
      <c r="AX13" s="268"/>
      <c r="AY13" s="268"/>
      <c r="AZ13" s="268"/>
      <c r="BA13" s="268"/>
      <c r="BB13" s="269"/>
      <c r="BC13" s="264">
        <v>1</v>
      </c>
      <c r="BD13" s="265">
        <v>0</v>
      </c>
      <c r="BE13" s="265">
        <v>1</v>
      </c>
      <c r="BF13" s="265">
        <v>0</v>
      </c>
      <c r="BG13" s="265">
        <v>6</v>
      </c>
      <c r="BH13" s="265">
        <v>1</v>
      </c>
      <c r="BI13" s="265"/>
      <c r="BJ13" s="265"/>
      <c r="BK13" s="265"/>
      <c r="BL13" s="266"/>
      <c r="BM13" s="251"/>
      <c r="BN13" s="252"/>
      <c r="BO13" s="252"/>
      <c r="BP13" s="252"/>
      <c r="BQ13" s="252"/>
      <c r="BR13" s="252"/>
      <c r="BS13" s="252"/>
      <c r="BT13" s="252"/>
      <c r="BU13" s="252"/>
      <c r="BV13" s="253"/>
      <c r="BW13" s="267"/>
      <c r="BX13" s="268"/>
      <c r="BY13" s="268"/>
      <c r="BZ13" s="268"/>
      <c r="CA13" s="268"/>
      <c r="CB13" s="268"/>
      <c r="CC13" s="268"/>
      <c r="CD13" s="268"/>
      <c r="CE13" s="268"/>
      <c r="CF13" s="269"/>
      <c r="CG13" s="264"/>
      <c r="CH13" s="265"/>
      <c r="CI13" s="265"/>
      <c r="CJ13" s="265"/>
      <c r="CK13" s="265"/>
      <c r="CL13" s="265"/>
      <c r="CM13" s="265"/>
      <c r="CN13" s="265"/>
      <c r="CO13" s="265"/>
      <c r="CP13" s="266"/>
      <c r="CQ13" s="254"/>
      <c r="CR13" s="255"/>
      <c r="CS13" s="254"/>
      <c r="CT13" s="254"/>
      <c r="CU13" s="254"/>
      <c r="CV13" s="254"/>
      <c r="CW13" s="254"/>
      <c r="CX13" s="254"/>
      <c r="CY13" s="254"/>
      <c r="CZ13" s="254"/>
      <c r="DA13" s="254"/>
      <c r="DB13" s="254"/>
      <c r="DC13" s="256"/>
      <c r="DD13" s="254"/>
      <c r="DE13" s="254"/>
      <c r="DF13" s="254"/>
      <c r="DG13" s="254"/>
      <c r="DH13" s="254"/>
      <c r="DI13" s="254"/>
      <c r="DJ13" s="254"/>
      <c r="DK13" s="254"/>
      <c r="DL13" s="255"/>
      <c r="DM13" s="256"/>
      <c r="DN13" s="254"/>
      <c r="DO13" s="254"/>
      <c r="DP13" s="254"/>
      <c r="DQ13" s="254"/>
      <c r="DR13" s="254"/>
      <c r="DS13" s="254"/>
      <c r="DT13" s="254"/>
      <c r="DU13" s="254"/>
      <c r="DV13" s="255"/>
      <c r="DW13" s="257">
        <f t="shared" si="2"/>
        <v>1</v>
      </c>
      <c r="DX13" s="257">
        <f t="shared" si="2"/>
        <v>0</v>
      </c>
      <c r="DY13" s="258">
        <v>8</v>
      </c>
      <c r="DZ13" s="259">
        <f t="shared" si="0"/>
        <v>0.125</v>
      </c>
      <c r="EA13" s="257">
        <f t="shared" si="3"/>
        <v>1</v>
      </c>
      <c r="EB13" s="257">
        <f t="shared" si="3"/>
        <v>0</v>
      </c>
      <c r="EC13" s="259">
        <f t="shared" si="4"/>
        <v>0.125</v>
      </c>
      <c r="ED13" s="257">
        <f t="shared" si="5"/>
        <v>6</v>
      </c>
      <c r="EE13" s="257">
        <f t="shared" si="5"/>
        <v>1</v>
      </c>
      <c r="EF13" s="259">
        <f t="shared" si="1"/>
        <v>0.625</v>
      </c>
      <c r="EG13" s="260"/>
    </row>
    <row r="14" spans="1:137" ht="60" customHeight="1" x14ac:dyDescent="0.5">
      <c r="A14" s="272"/>
      <c r="B14" s="240">
        <v>5</v>
      </c>
      <c r="C14" s="311" t="s">
        <v>277</v>
      </c>
      <c r="D14" s="311" t="s">
        <v>278</v>
      </c>
      <c r="E14" s="251"/>
      <c r="F14" s="252"/>
      <c r="G14" s="252"/>
      <c r="H14" s="252"/>
      <c r="I14" s="252"/>
      <c r="J14" s="252"/>
      <c r="K14" s="252"/>
      <c r="L14" s="252"/>
      <c r="M14" s="252"/>
      <c r="N14" s="253"/>
      <c r="O14" s="267">
        <v>0</v>
      </c>
      <c r="P14" s="268">
        <v>1</v>
      </c>
      <c r="Q14" s="268">
        <v>0</v>
      </c>
      <c r="R14" s="268">
        <v>1</v>
      </c>
      <c r="S14" s="268">
        <v>3</v>
      </c>
      <c r="T14" s="268">
        <v>6</v>
      </c>
      <c r="U14" s="268"/>
      <c r="V14" s="268"/>
      <c r="W14" s="268"/>
      <c r="X14" s="269"/>
      <c r="Y14" s="264"/>
      <c r="Z14" s="265"/>
      <c r="AA14" s="265"/>
      <c r="AB14" s="265"/>
      <c r="AC14" s="265"/>
      <c r="AD14" s="265"/>
      <c r="AE14" s="265"/>
      <c r="AF14" s="265"/>
      <c r="AG14" s="265"/>
      <c r="AH14" s="266"/>
      <c r="AI14" s="251"/>
      <c r="AJ14" s="252"/>
      <c r="AK14" s="252"/>
      <c r="AL14" s="252"/>
      <c r="AM14" s="252"/>
      <c r="AN14" s="252"/>
      <c r="AO14" s="252"/>
      <c r="AP14" s="252"/>
      <c r="AQ14" s="252"/>
      <c r="AR14" s="253"/>
      <c r="AS14" s="263"/>
      <c r="AT14" s="263"/>
      <c r="AU14" s="263"/>
      <c r="AV14" s="263"/>
      <c r="AW14" s="263"/>
      <c r="AX14" s="263"/>
      <c r="AY14" s="263"/>
      <c r="AZ14" s="263"/>
      <c r="BA14" s="263"/>
      <c r="BB14" s="270"/>
      <c r="BC14" s="264"/>
      <c r="BD14" s="265"/>
      <c r="BE14" s="265"/>
      <c r="BF14" s="265"/>
      <c r="BG14" s="265"/>
      <c r="BH14" s="265"/>
      <c r="BI14" s="265"/>
      <c r="BJ14" s="265"/>
      <c r="BK14" s="265"/>
      <c r="BL14" s="266"/>
      <c r="BM14" s="251"/>
      <c r="BN14" s="252"/>
      <c r="BO14" s="252"/>
      <c r="BP14" s="252"/>
      <c r="BQ14" s="252"/>
      <c r="BR14" s="252"/>
      <c r="BS14" s="252"/>
      <c r="BT14" s="252"/>
      <c r="BU14" s="252"/>
      <c r="BV14" s="253"/>
      <c r="BW14" s="267"/>
      <c r="BX14" s="268"/>
      <c r="BY14" s="268"/>
      <c r="BZ14" s="268"/>
      <c r="CA14" s="268"/>
      <c r="CB14" s="268"/>
      <c r="CC14" s="268"/>
      <c r="CD14" s="268"/>
      <c r="CE14" s="268"/>
      <c r="CF14" s="269"/>
      <c r="CG14" s="264"/>
      <c r="CH14" s="265"/>
      <c r="CI14" s="265"/>
      <c r="CJ14" s="265"/>
      <c r="CK14" s="265"/>
      <c r="CL14" s="265"/>
      <c r="CM14" s="265"/>
      <c r="CN14" s="265"/>
      <c r="CO14" s="265"/>
      <c r="CP14" s="266"/>
      <c r="CQ14" s="273"/>
      <c r="CR14" s="274"/>
      <c r="CS14" s="273"/>
      <c r="CT14" s="273"/>
      <c r="CU14" s="273"/>
      <c r="CV14" s="273"/>
      <c r="CW14" s="273"/>
      <c r="CX14" s="273"/>
      <c r="CY14" s="273"/>
      <c r="CZ14" s="273"/>
      <c r="DA14" s="273"/>
      <c r="DB14" s="273"/>
      <c r="DC14" s="275"/>
      <c r="DD14" s="273"/>
      <c r="DE14" s="273"/>
      <c r="DF14" s="273"/>
      <c r="DG14" s="273"/>
      <c r="DH14" s="273"/>
      <c r="DI14" s="273"/>
      <c r="DJ14" s="273"/>
      <c r="DK14" s="273"/>
      <c r="DL14" s="274"/>
      <c r="DM14" s="275"/>
      <c r="DN14" s="273"/>
      <c r="DO14" s="273"/>
      <c r="DP14" s="273"/>
      <c r="DQ14" s="273"/>
      <c r="DR14" s="273"/>
      <c r="DS14" s="273"/>
      <c r="DT14" s="273"/>
      <c r="DU14" s="273"/>
      <c r="DV14" s="274"/>
      <c r="DW14" s="257">
        <f t="shared" si="2"/>
        <v>0</v>
      </c>
      <c r="DX14" s="257">
        <f t="shared" si="2"/>
        <v>1</v>
      </c>
      <c r="DY14" s="258">
        <v>8</v>
      </c>
      <c r="DZ14" s="259">
        <f t="shared" si="0"/>
        <v>-0.125</v>
      </c>
      <c r="EA14" s="257">
        <f t="shared" si="3"/>
        <v>0</v>
      </c>
      <c r="EB14" s="257">
        <f t="shared" si="3"/>
        <v>1</v>
      </c>
      <c r="EC14" s="259">
        <f t="shared" si="4"/>
        <v>-0.125</v>
      </c>
      <c r="ED14" s="257">
        <f t="shared" si="5"/>
        <v>3</v>
      </c>
      <c r="EE14" s="257">
        <f t="shared" si="5"/>
        <v>6</v>
      </c>
      <c r="EF14" s="259">
        <f t="shared" si="1"/>
        <v>-0.375</v>
      </c>
      <c r="EG14" s="260"/>
    </row>
    <row r="15" spans="1:137" ht="60" customHeight="1" thickBot="1" x14ac:dyDescent="0.55000000000000004">
      <c r="A15" s="221"/>
      <c r="B15" s="276">
        <v>6</v>
      </c>
      <c r="C15" s="311" t="s">
        <v>103</v>
      </c>
      <c r="D15" s="311" t="s">
        <v>279</v>
      </c>
      <c r="E15" s="251"/>
      <c r="F15" s="252"/>
      <c r="G15" s="252"/>
      <c r="H15" s="252"/>
      <c r="I15" s="252"/>
      <c r="J15" s="252"/>
      <c r="K15" s="252"/>
      <c r="L15" s="252"/>
      <c r="M15" s="252"/>
      <c r="N15" s="253"/>
      <c r="O15" s="267"/>
      <c r="P15" s="268"/>
      <c r="Q15" s="268"/>
      <c r="R15" s="268"/>
      <c r="S15" s="268"/>
      <c r="T15" s="268"/>
      <c r="U15" s="268"/>
      <c r="V15" s="268"/>
      <c r="W15" s="268"/>
      <c r="X15" s="269"/>
      <c r="Y15" s="264"/>
      <c r="Z15" s="265"/>
      <c r="AA15" s="265"/>
      <c r="AB15" s="265"/>
      <c r="AC15" s="265"/>
      <c r="AD15" s="265"/>
      <c r="AE15" s="265"/>
      <c r="AF15" s="265"/>
      <c r="AG15" s="265"/>
      <c r="AH15" s="266"/>
      <c r="AI15" s="251"/>
      <c r="AJ15" s="252"/>
      <c r="AK15" s="252"/>
      <c r="AL15" s="252"/>
      <c r="AM15" s="252"/>
      <c r="AN15" s="252"/>
      <c r="AO15" s="252"/>
      <c r="AP15" s="252"/>
      <c r="AQ15" s="252"/>
      <c r="AR15" s="253"/>
      <c r="AS15" s="267"/>
      <c r="AT15" s="268"/>
      <c r="AU15" s="268"/>
      <c r="AV15" s="268"/>
      <c r="AW15" s="268"/>
      <c r="AX15" s="268"/>
      <c r="AY15" s="268"/>
      <c r="AZ15" s="268"/>
      <c r="BA15" s="268"/>
      <c r="BB15" s="269"/>
      <c r="BC15" s="263"/>
      <c r="BD15" s="263"/>
      <c r="BE15" s="263"/>
      <c r="BF15" s="263"/>
      <c r="BG15" s="263"/>
      <c r="BH15" s="263"/>
      <c r="BI15" s="263"/>
      <c r="BJ15" s="263"/>
      <c r="BK15" s="263"/>
      <c r="BL15" s="270"/>
      <c r="BM15" s="251"/>
      <c r="BN15" s="252"/>
      <c r="BO15" s="252"/>
      <c r="BP15" s="252"/>
      <c r="BQ15" s="252"/>
      <c r="BR15" s="252"/>
      <c r="BS15" s="252"/>
      <c r="BT15" s="252"/>
      <c r="BU15" s="252"/>
      <c r="BV15" s="253"/>
      <c r="BW15" s="267"/>
      <c r="BX15" s="268"/>
      <c r="BY15" s="268"/>
      <c r="BZ15" s="268"/>
      <c r="CA15" s="268"/>
      <c r="CB15" s="268"/>
      <c r="CC15" s="268"/>
      <c r="CD15" s="268"/>
      <c r="CE15" s="268"/>
      <c r="CF15" s="269"/>
      <c r="CG15" s="264"/>
      <c r="CH15" s="265"/>
      <c r="CI15" s="265"/>
      <c r="CJ15" s="265"/>
      <c r="CK15" s="265"/>
      <c r="CL15" s="265"/>
      <c r="CM15" s="265"/>
      <c r="CN15" s="265"/>
      <c r="CO15" s="265"/>
      <c r="CP15" s="266"/>
      <c r="CQ15" s="278"/>
      <c r="CR15" s="279"/>
      <c r="CS15" s="278"/>
      <c r="CT15" s="278"/>
      <c r="CU15" s="278"/>
      <c r="CV15" s="278"/>
      <c r="CW15" s="278"/>
      <c r="CX15" s="278"/>
      <c r="CY15" s="278"/>
      <c r="CZ15" s="278"/>
      <c r="DA15" s="278"/>
      <c r="DB15" s="278"/>
      <c r="DC15" s="280"/>
      <c r="DD15" s="278"/>
      <c r="DE15" s="278"/>
      <c r="DF15" s="278"/>
      <c r="DG15" s="278"/>
      <c r="DH15" s="278"/>
      <c r="DI15" s="278"/>
      <c r="DJ15" s="278"/>
      <c r="DK15" s="278"/>
      <c r="DL15" s="279"/>
      <c r="DM15" s="280"/>
      <c r="DN15" s="278"/>
      <c r="DO15" s="278"/>
      <c r="DP15" s="278"/>
      <c r="DQ15" s="278"/>
      <c r="DR15" s="278"/>
      <c r="DS15" s="278"/>
      <c r="DT15" s="278"/>
      <c r="DU15" s="278"/>
      <c r="DV15" s="279"/>
      <c r="DW15" s="257">
        <f t="shared" si="2"/>
        <v>0</v>
      </c>
      <c r="DX15" s="257">
        <f t="shared" si="2"/>
        <v>0</v>
      </c>
      <c r="DY15" s="258">
        <v>8</v>
      </c>
      <c r="DZ15" s="259">
        <f t="shared" si="0"/>
        <v>0</v>
      </c>
      <c r="EA15" s="257">
        <f t="shared" si="3"/>
        <v>0</v>
      </c>
      <c r="EB15" s="257">
        <f t="shared" si="3"/>
        <v>0</v>
      </c>
      <c r="EC15" s="259">
        <f t="shared" si="4"/>
        <v>0</v>
      </c>
      <c r="ED15" s="257">
        <f t="shared" si="5"/>
        <v>0</v>
      </c>
      <c r="EE15" s="257">
        <f t="shared" si="5"/>
        <v>0</v>
      </c>
      <c r="EF15" s="259">
        <f t="shared" si="1"/>
        <v>0</v>
      </c>
      <c r="EG15" s="281"/>
    </row>
    <row r="16" spans="1:137" ht="60" customHeight="1" thickBot="1" x14ac:dyDescent="0.6">
      <c r="A16" s="221"/>
      <c r="B16" s="240">
        <v>7</v>
      </c>
      <c r="C16" s="271" t="s">
        <v>247</v>
      </c>
      <c r="D16" s="271" t="s">
        <v>248</v>
      </c>
      <c r="E16" s="251"/>
      <c r="F16" s="252"/>
      <c r="G16" s="252"/>
      <c r="H16" s="252"/>
      <c r="I16" s="252"/>
      <c r="J16" s="252"/>
      <c r="K16" s="252"/>
      <c r="L16" s="252"/>
      <c r="M16" s="252"/>
      <c r="N16" s="253"/>
      <c r="O16" s="267"/>
      <c r="P16" s="268"/>
      <c r="Q16" s="268"/>
      <c r="R16" s="268"/>
      <c r="S16" s="268"/>
      <c r="T16" s="268"/>
      <c r="U16" s="268"/>
      <c r="V16" s="268"/>
      <c r="W16" s="268"/>
      <c r="X16" s="269"/>
      <c r="Y16" s="264">
        <v>0</v>
      </c>
      <c r="Z16" s="265">
        <v>1</v>
      </c>
      <c r="AA16" s="265">
        <v>0</v>
      </c>
      <c r="AB16" s="265">
        <v>1</v>
      </c>
      <c r="AC16" s="265">
        <v>1</v>
      </c>
      <c r="AD16" s="265">
        <v>6</v>
      </c>
      <c r="AE16" s="265"/>
      <c r="AF16" s="265"/>
      <c r="AG16" s="265"/>
      <c r="AH16" s="266"/>
      <c r="AI16" s="251"/>
      <c r="AJ16" s="252"/>
      <c r="AK16" s="252"/>
      <c r="AL16" s="252"/>
      <c r="AM16" s="252"/>
      <c r="AN16" s="252"/>
      <c r="AO16" s="252"/>
      <c r="AP16" s="252"/>
      <c r="AQ16" s="252"/>
      <c r="AR16" s="253"/>
      <c r="AS16" s="267"/>
      <c r="AT16" s="268"/>
      <c r="AU16" s="268"/>
      <c r="AV16" s="268"/>
      <c r="AW16" s="268"/>
      <c r="AX16" s="268"/>
      <c r="AY16" s="268"/>
      <c r="AZ16" s="268"/>
      <c r="BA16" s="268"/>
      <c r="BB16" s="269"/>
      <c r="BC16" s="264"/>
      <c r="BD16" s="265"/>
      <c r="BE16" s="265"/>
      <c r="BF16" s="265"/>
      <c r="BG16" s="265"/>
      <c r="BH16" s="265"/>
      <c r="BI16" s="265"/>
      <c r="BJ16" s="265"/>
      <c r="BK16" s="265"/>
      <c r="BL16" s="266"/>
      <c r="BM16" s="263"/>
      <c r="BN16" s="263"/>
      <c r="BO16" s="263"/>
      <c r="BP16" s="263"/>
      <c r="BQ16" s="263"/>
      <c r="BR16" s="263"/>
      <c r="BS16" s="263"/>
      <c r="BT16" s="263"/>
      <c r="BU16" s="263"/>
      <c r="BV16" s="270"/>
      <c r="BW16" s="267"/>
      <c r="BX16" s="268"/>
      <c r="BY16" s="268"/>
      <c r="BZ16" s="268"/>
      <c r="CA16" s="268"/>
      <c r="CB16" s="268"/>
      <c r="CC16" s="268"/>
      <c r="CD16" s="268"/>
      <c r="CE16" s="268"/>
      <c r="CF16" s="269"/>
      <c r="CG16" s="264"/>
      <c r="CH16" s="265"/>
      <c r="CI16" s="265"/>
      <c r="CJ16" s="265"/>
      <c r="CK16" s="265"/>
      <c r="CL16" s="265"/>
      <c r="CM16" s="265"/>
      <c r="CN16" s="265"/>
      <c r="CO16" s="265"/>
      <c r="CP16" s="266"/>
      <c r="CQ16" s="254"/>
      <c r="CR16" s="255"/>
      <c r="CS16" s="254"/>
      <c r="CT16" s="254"/>
      <c r="CU16" s="254"/>
      <c r="CV16" s="254"/>
      <c r="CW16" s="254"/>
      <c r="CX16" s="254"/>
      <c r="CY16" s="254"/>
      <c r="CZ16" s="254"/>
      <c r="DA16" s="254"/>
      <c r="DB16" s="254"/>
      <c r="DC16" s="256"/>
      <c r="DD16" s="254"/>
      <c r="DE16" s="254"/>
      <c r="DF16" s="254"/>
      <c r="DG16" s="254"/>
      <c r="DH16" s="254"/>
      <c r="DI16" s="254"/>
      <c r="DJ16" s="254"/>
      <c r="DK16" s="254"/>
      <c r="DL16" s="255"/>
      <c r="DM16" s="256"/>
      <c r="DN16" s="254"/>
      <c r="DO16" s="254"/>
      <c r="DP16" s="254"/>
      <c r="DQ16" s="254"/>
      <c r="DR16" s="254"/>
      <c r="DS16" s="254"/>
      <c r="DT16" s="254"/>
      <c r="DU16" s="254"/>
      <c r="DV16" s="255"/>
      <c r="DW16" s="257">
        <f t="shared" si="2"/>
        <v>0</v>
      </c>
      <c r="DX16" s="257">
        <f t="shared" si="2"/>
        <v>1</v>
      </c>
      <c r="DY16" s="258">
        <v>8</v>
      </c>
      <c r="DZ16" s="259">
        <f t="shared" si="0"/>
        <v>-0.125</v>
      </c>
      <c r="EA16" s="257">
        <f t="shared" si="3"/>
        <v>0</v>
      </c>
      <c r="EB16" s="257">
        <f t="shared" si="3"/>
        <v>1</v>
      </c>
      <c r="EC16" s="259">
        <f t="shared" si="4"/>
        <v>-0.125</v>
      </c>
      <c r="ED16" s="257">
        <f t="shared" si="5"/>
        <v>1</v>
      </c>
      <c r="EE16" s="257">
        <f t="shared" si="5"/>
        <v>6</v>
      </c>
      <c r="EF16" s="259">
        <f t="shared" si="1"/>
        <v>-0.625</v>
      </c>
      <c r="EG16" s="260"/>
    </row>
    <row r="17" spans="1:137" ht="60" customHeight="1" thickBot="1" x14ac:dyDescent="0.55000000000000004">
      <c r="A17" s="221"/>
      <c r="B17" s="276">
        <v>8</v>
      </c>
      <c r="C17" s="277"/>
      <c r="D17" s="277"/>
      <c r="E17" s="251"/>
      <c r="F17" s="252"/>
      <c r="G17" s="252"/>
      <c r="H17" s="252"/>
      <c r="I17" s="252"/>
      <c r="J17" s="252"/>
      <c r="K17" s="252"/>
      <c r="L17" s="252"/>
      <c r="M17" s="252"/>
      <c r="N17" s="253"/>
      <c r="O17" s="267"/>
      <c r="P17" s="268"/>
      <c r="Q17" s="268"/>
      <c r="R17" s="268"/>
      <c r="S17" s="268"/>
      <c r="T17" s="268"/>
      <c r="U17" s="268"/>
      <c r="V17" s="268"/>
      <c r="W17" s="268"/>
      <c r="X17" s="269"/>
      <c r="Y17" s="264"/>
      <c r="Z17" s="265"/>
      <c r="AA17" s="265"/>
      <c r="AB17" s="265"/>
      <c r="AC17" s="265"/>
      <c r="AD17" s="265"/>
      <c r="AE17" s="265"/>
      <c r="AF17" s="265"/>
      <c r="AG17" s="265"/>
      <c r="AH17" s="266"/>
      <c r="AI17" s="251"/>
      <c r="AJ17" s="252"/>
      <c r="AK17" s="252"/>
      <c r="AL17" s="252"/>
      <c r="AM17" s="252"/>
      <c r="AN17" s="252"/>
      <c r="AO17" s="252"/>
      <c r="AP17" s="252"/>
      <c r="AQ17" s="252"/>
      <c r="AR17" s="253"/>
      <c r="AS17" s="267"/>
      <c r="AT17" s="268"/>
      <c r="AU17" s="268"/>
      <c r="AV17" s="268"/>
      <c r="AW17" s="268"/>
      <c r="AX17" s="268"/>
      <c r="AY17" s="268"/>
      <c r="AZ17" s="268"/>
      <c r="BA17" s="268"/>
      <c r="BB17" s="269"/>
      <c r="BC17" s="264"/>
      <c r="BD17" s="265"/>
      <c r="BE17" s="265"/>
      <c r="BF17" s="265"/>
      <c r="BG17" s="265"/>
      <c r="BH17" s="265"/>
      <c r="BI17" s="265"/>
      <c r="BJ17" s="265"/>
      <c r="BK17" s="265"/>
      <c r="BL17" s="266"/>
      <c r="BM17" s="251"/>
      <c r="BN17" s="252"/>
      <c r="BO17" s="252"/>
      <c r="BP17" s="252"/>
      <c r="BQ17" s="252"/>
      <c r="BR17" s="252"/>
      <c r="BS17" s="252"/>
      <c r="BT17" s="252"/>
      <c r="BU17" s="252"/>
      <c r="BV17" s="253"/>
      <c r="BW17" s="263"/>
      <c r="BX17" s="263"/>
      <c r="BY17" s="263"/>
      <c r="BZ17" s="263"/>
      <c r="CA17" s="263"/>
      <c r="CB17" s="263"/>
      <c r="CC17" s="263"/>
      <c r="CD17" s="263"/>
      <c r="CE17" s="263"/>
      <c r="CF17" s="270"/>
      <c r="CG17" s="264"/>
      <c r="CH17" s="265"/>
      <c r="CI17" s="265"/>
      <c r="CJ17" s="265"/>
      <c r="CK17" s="265"/>
      <c r="CL17" s="265"/>
      <c r="CM17" s="265"/>
      <c r="CN17" s="265"/>
      <c r="CO17" s="265"/>
      <c r="CP17" s="266"/>
      <c r="CQ17" s="278"/>
      <c r="CR17" s="279"/>
      <c r="CS17" s="278"/>
      <c r="CT17" s="278"/>
      <c r="CU17" s="278"/>
      <c r="CV17" s="278"/>
      <c r="CW17" s="278"/>
      <c r="CX17" s="278"/>
      <c r="CY17" s="278"/>
      <c r="CZ17" s="278"/>
      <c r="DA17" s="278"/>
      <c r="DB17" s="278"/>
      <c r="DC17" s="280"/>
      <c r="DD17" s="278"/>
      <c r="DE17" s="278"/>
      <c r="DF17" s="278"/>
      <c r="DG17" s="278"/>
      <c r="DH17" s="278"/>
      <c r="DI17" s="278"/>
      <c r="DJ17" s="278"/>
      <c r="DK17" s="278"/>
      <c r="DL17" s="279"/>
      <c r="DM17" s="280"/>
      <c r="DN17" s="278"/>
      <c r="DO17" s="278"/>
      <c r="DP17" s="278"/>
      <c r="DQ17" s="278"/>
      <c r="DR17" s="278"/>
      <c r="DS17" s="278"/>
      <c r="DT17" s="278"/>
      <c r="DU17" s="278"/>
      <c r="DV17" s="279"/>
      <c r="DW17" s="257">
        <f t="shared" si="2"/>
        <v>0</v>
      </c>
      <c r="DX17" s="257">
        <f t="shared" si="2"/>
        <v>0</v>
      </c>
      <c r="DY17" s="258">
        <v>8</v>
      </c>
      <c r="DZ17" s="259">
        <f t="shared" si="0"/>
        <v>0</v>
      </c>
      <c r="EA17" s="257">
        <f t="shared" si="3"/>
        <v>0</v>
      </c>
      <c r="EB17" s="257">
        <f t="shared" si="3"/>
        <v>0</v>
      </c>
      <c r="EC17" s="259">
        <f t="shared" si="4"/>
        <v>0</v>
      </c>
      <c r="ED17" s="257">
        <f t="shared" si="5"/>
        <v>0</v>
      </c>
      <c r="EE17" s="257">
        <f t="shared" si="5"/>
        <v>0</v>
      </c>
      <c r="EF17" s="259">
        <f t="shared" si="1"/>
        <v>0</v>
      </c>
      <c r="EG17" s="281"/>
    </row>
    <row r="18" spans="1:137" ht="60" customHeight="1" thickBot="1" x14ac:dyDescent="0.55000000000000004">
      <c r="A18" s="221"/>
      <c r="B18" s="283">
        <v>9</v>
      </c>
      <c r="C18" s="284"/>
      <c r="D18" s="284"/>
      <c r="E18" s="285"/>
      <c r="F18" s="286"/>
      <c r="G18" s="286"/>
      <c r="H18" s="286"/>
      <c r="I18" s="286"/>
      <c r="J18" s="286"/>
      <c r="K18" s="286"/>
      <c r="L18" s="286"/>
      <c r="M18" s="286"/>
      <c r="N18" s="287"/>
      <c r="O18" s="288"/>
      <c r="P18" s="289"/>
      <c r="Q18" s="289"/>
      <c r="R18" s="289"/>
      <c r="S18" s="289"/>
      <c r="T18" s="289"/>
      <c r="U18" s="289"/>
      <c r="V18" s="289"/>
      <c r="W18" s="289"/>
      <c r="X18" s="290"/>
      <c r="Y18" s="291"/>
      <c r="Z18" s="292"/>
      <c r="AA18" s="292"/>
      <c r="AB18" s="292"/>
      <c r="AC18" s="292"/>
      <c r="AD18" s="292"/>
      <c r="AE18" s="292"/>
      <c r="AF18" s="292"/>
      <c r="AG18" s="292"/>
      <c r="AH18" s="293"/>
      <c r="AI18" s="285"/>
      <c r="AJ18" s="286"/>
      <c r="AK18" s="286"/>
      <c r="AL18" s="286"/>
      <c r="AM18" s="286"/>
      <c r="AN18" s="286"/>
      <c r="AO18" s="286"/>
      <c r="AP18" s="286"/>
      <c r="AQ18" s="286"/>
      <c r="AR18" s="287"/>
      <c r="AS18" s="288"/>
      <c r="AT18" s="289"/>
      <c r="AU18" s="289"/>
      <c r="AV18" s="289"/>
      <c r="AW18" s="289"/>
      <c r="AX18" s="289"/>
      <c r="AY18" s="289"/>
      <c r="AZ18" s="289"/>
      <c r="BA18" s="289"/>
      <c r="BB18" s="290"/>
      <c r="BC18" s="291"/>
      <c r="BD18" s="292"/>
      <c r="BE18" s="292"/>
      <c r="BF18" s="292"/>
      <c r="BG18" s="292"/>
      <c r="BH18" s="292"/>
      <c r="BI18" s="292"/>
      <c r="BJ18" s="292"/>
      <c r="BK18" s="292"/>
      <c r="BL18" s="293"/>
      <c r="BM18" s="285"/>
      <c r="BN18" s="286"/>
      <c r="BO18" s="286"/>
      <c r="BP18" s="286"/>
      <c r="BQ18" s="286"/>
      <c r="BR18" s="286"/>
      <c r="BS18" s="286"/>
      <c r="BT18" s="286"/>
      <c r="BU18" s="286"/>
      <c r="BV18" s="287"/>
      <c r="BW18" s="288"/>
      <c r="BX18" s="289"/>
      <c r="BY18" s="289"/>
      <c r="BZ18" s="289"/>
      <c r="CA18" s="289"/>
      <c r="CB18" s="289"/>
      <c r="CC18" s="289"/>
      <c r="CD18" s="289"/>
      <c r="CE18" s="289"/>
      <c r="CF18" s="290"/>
      <c r="CG18" s="263"/>
      <c r="CH18" s="263"/>
      <c r="CI18" s="263"/>
      <c r="CJ18" s="263"/>
      <c r="CK18" s="263"/>
      <c r="CL18" s="263"/>
      <c r="CM18" s="263"/>
      <c r="CN18" s="263"/>
      <c r="CO18" s="263"/>
      <c r="CP18" s="270"/>
      <c r="CQ18" s="254"/>
      <c r="CR18" s="255"/>
      <c r="CS18" s="254"/>
      <c r="CT18" s="254"/>
      <c r="CU18" s="254"/>
      <c r="CV18" s="254"/>
      <c r="CW18" s="254"/>
      <c r="CX18" s="254"/>
      <c r="CY18" s="254"/>
      <c r="CZ18" s="254"/>
      <c r="DA18" s="254"/>
      <c r="DB18" s="254"/>
      <c r="DC18" s="256"/>
      <c r="DD18" s="254"/>
      <c r="DE18" s="254"/>
      <c r="DF18" s="254"/>
      <c r="DG18" s="254"/>
      <c r="DH18" s="254"/>
      <c r="DI18" s="254"/>
      <c r="DJ18" s="254"/>
      <c r="DK18" s="254"/>
      <c r="DL18" s="255"/>
      <c r="DM18" s="256"/>
      <c r="DN18" s="254"/>
      <c r="DO18" s="254"/>
      <c r="DP18" s="254"/>
      <c r="DQ18" s="254"/>
      <c r="DR18" s="254"/>
      <c r="DS18" s="254"/>
      <c r="DT18" s="254"/>
      <c r="DU18" s="254"/>
      <c r="DV18" s="255"/>
      <c r="DW18" s="257">
        <f t="shared" si="2"/>
        <v>0</v>
      </c>
      <c r="DX18" s="257">
        <f t="shared" si="2"/>
        <v>0</v>
      </c>
      <c r="DY18" s="258">
        <v>8</v>
      </c>
      <c r="DZ18" s="259">
        <f t="shared" si="0"/>
        <v>0</v>
      </c>
      <c r="EA18" s="257">
        <f t="shared" si="3"/>
        <v>0</v>
      </c>
      <c r="EB18" s="257">
        <f t="shared" si="3"/>
        <v>0</v>
      </c>
      <c r="EC18" s="259">
        <f t="shared" si="4"/>
        <v>0</v>
      </c>
      <c r="ED18" s="257">
        <f t="shared" si="5"/>
        <v>0</v>
      </c>
      <c r="EE18" s="257">
        <f t="shared" si="5"/>
        <v>0</v>
      </c>
      <c r="EF18" s="259">
        <f t="shared" si="1"/>
        <v>0</v>
      </c>
      <c r="EG18" s="294"/>
    </row>
    <row r="28" spans="1:137" ht="30" customHeight="1" x14ac:dyDescent="0.4">
      <c r="C28" s="295" t="s">
        <v>249</v>
      </c>
      <c r="D28" s="296"/>
      <c r="E28" s="297"/>
      <c r="F28" s="298"/>
      <c r="G28" s="298"/>
    </row>
    <row r="29" spans="1:137" ht="30" customHeight="1" x14ac:dyDescent="0.4">
      <c r="C29" s="299" t="s">
        <v>250</v>
      </c>
      <c r="D29" s="300" t="s">
        <v>251</v>
      </c>
      <c r="E29" s="301"/>
      <c r="F29" s="302"/>
      <c r="G29" s="302"/>
    </row>
    <row r="30" spans="1:137" ht="30" customHeight="1" x14ac:dyDescent="0.35">
      <c r="C30" s="303" t="s">
        <v>252</v>
      </c>
      <c r="D30" s="304" t="s">
        <v>253</v>
      </c>
      <c r="E30" s="305"/>
      <c r="F30" s="306"/>
      <c r="G30" s="306"/>
    </row>
    <row r="31" spans="1:137" ht="30" customHeight="1" x14ac:dyDescent="0.35">
      <c r="C31" s="303" t="s">
        <v>254</v>
      </c>
      <c r="D31" s="304" t="s">
        <v>255</v>
      </c>
      <c r="E31" s="305"/>
      <c r="F31" s="306"/>
      <c r="G31" s="306"/>
    </row>
    <row r="32" spans="1:137" ht="30" customHeight="1" x14ac:dyDescent="0.35">
      <c r="C32" s="303" t="s">
        <v>256</v>
      </c>
      <c r="D32" s="304" t="s">
        <v>257</v>
      </c>
      <c r="E32" s="305"/>
      <c r="F32" s="306"/>
      <c r="G32" s="306"/>
    </row>
    <row r="33" spans="3:7" ht="30" customHeight="1" x14ac:dyDescent="0.35">
      <c r="C33" s="303" t="s">
        <v>258</v>
      </c>
      <c r="D33" s="304" t="s">
        <v>259</v>
      </c>
      <c r="E33" s="305"/>
      <c r="F33" s="306"/>
      <c r="G33" s="306"/>
    </row>
    <row r="34" spans="3:7" ht="30" customHeight="1" x14ac:dyDescent="0.35">
      <c r="C34" s="303" t="s">
        <v>260</v>
      </c>
      <c r="D34" s="304" t="s">
        <v>261</v>
      </c>
      <c r="E34" s="305"/>
      <c r="F34" s="306"/>
      <c r="G34" s="306"/>
    </row>
    <row r="35" spans="3:7" ht="30" customHeight="1" x14ac:dyDescent="0.35">
      <c r="C35" s="307" t="s">
        <v>262</v>
      </c>
      <c r="D35" s="304" t="s">
        <v>263</v>
      </c>
      <c r="E35" s="305"/>
      <c r="F35" s="306"/>
      <c r="G35" s="306"/>
    </row>
    <row r="36" spans="3:7" ht="30" customHeight="1" x14ac:dyDescent="0.35">
      <c r="C36" s="307" t="s">
        <v>264</v>
      </c>
      <c r="D36" s="304" t="s">
        <v>265</v>
      </c>
      <c r="E36" s="305"/>
      <c r="F36" s="306"/>
      <c r="G36" s="306"/>
    </row>
    <row r="37" spans="3:7" ht="30" customHeight="1" x14ac:dyDescent="0.35">
      <c r="C37" s="307" t="s">
        <v>266</v>
      </c>
      <c r="D37" s="304" t="s">
        <v>267</v>
      </c>
      <c r="E37" s="305"/>
      <c r="F37" s="306"/>
      <c r="G37" s="306"/>
    </row>
    <row r="38" spans="3:7" ht="30" customHeight="1" x14ac:dyDescent="0.35">
      <c r="C38" s="307" t="s">
        <v>268</v>
      </c>
      <c r="D38" s="304" t="s">
        <v>269</v>
      </c>
      <c r="E38" s="305"/>
      <c r="F38" s="306"/>
      <c r="G38" s="306"/>
    </row>
  </sheetData>
  <pageMargins left="0.74803149606299202" right="0.74803149606299202" top="0.23622047244094499" bottom="0.23622047244094499" header="0" footer="0"/>
  <pageSetup paperSize="5" scale="25" fitToHeight="2" orientation="landscape"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8"/>
  <sheetViews>
    <sheetView zoomScale="41" zoomScaleNormal="41" zoomScaleSheetLayoutView="25" workbookViewId="0">
      <selection activeCell="L26" sqref="L26"/>
    </sheetView>
  </sheetViews>
  <sheetFormatPr defaultColWidth="11.42578125" defaultRowHeight="12.75" x14ac:dyDescent="0.2"/>
  <cols>
    <col min="1" max="1" width="7" style="207" customWidth="1"/>
    <col min="2" max="2" width="7.140625" style="207" customWidth="1"/>
    <col min="3" max="3" width="46.140625" style="207" customWidth="1"/>
    <col min="4" max="4" width="44.85546875" style="207" customWidth="1"/>
    <col min="5" max="23" width="4.7109375" style="207" customWidth="1"/>
    <col min="24" max="24" width="5.7109375" style="207" customWidth="1"/>
    <col min="25" max="28" width="4.28515625" style="207" customWidth="1"/>
    <col min="29" max="29" width="5" style="207" customWidth="1"/>
    <col min="30" max="34" width="4.28515625" style="207" customWidth="1"/>
    <col min="35" max="94" width="4.7109375" style="207" customWidth="1"/>
    <col min="95" max="95" width="0.5703125" style="207" hidden="1" customWidth="1"/>
    <col min="96" max="125" width="2.7109375" style="207" hidden="1" customWidth="1"/>
    <col min="126" max="126" width="5.42578125" style="207" hidden="1" customWidth="1"/>
    <col min="127" max="127" width="7.5703125" style="207" bestFit="1" customWidth="1"/>
    <col min="128" max="129" width="5.7109375" style="207" customWidth="1"/>
    <col min="130" max="130" width="12.140625" style="207" customWidth="1"/>
    <col min="131" max="132" width="5.7109375" style="207" customWidth="1"/>
    <col min="133" max="133" width="12.140625" style="207" customWidth="1"/>
    <col min="134" max="134" width="7.5703125" style="207" customWidth="1"/>
    <col min="135" max="135" width="8.7109375" style="207" customWidth="1"/>
    <col min="136" max="137" width="12.140625" style="207" customWidth="1"/>
    <col min="138" max="16384" width="11.42578125" style="207"/>
  </cols>
  <sheetData>
    <row r="1" spans="1:137" ht="12.75" customHeight="1" x14ac:dyDescent="0.2">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row>
    <row r="2" spans="1:137" ht="30" customHeight="1" thickBot="1" x14ac:dyDescent="0.25">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c r="BQ2" s="208"/>
      <c r="BR2" s="208"/>
      <c r="BS2" s="208"/>
      <c r="BT2" s="208"/>
      <c r="BU2" s="208"/>
      <c r="BV2" s="208"/>
      <c r="BW2" s="208"/>
      <c r="BX2" s="208"/>
      <c r="BY2" s="208"/>
      <c r="BZ2" s="208"/>
      <c r="CA2" s="208"/>
      <c r="CB2" s="208"/>
      <c r="CC2" s="208"/>
      <c r="CD2" s="208"/>
      <c r="CE2" s="208"/>
      <c r="CF2" s="208"/>
      <c r="CG2" s="208"/>
      <c r="CH2" s="208"/>
      <c r="CI2" s="208"/>
      <c r="CJ2" s="208"/>
      <c r="CK2" s="208"/>
      <c r="CL2" s="208"/>
      <c r="CM2" s="208"/>
      <c r="CN2" s="208"/>
      <c r="CO2" s="208"/>
      <c r="CP2" s="208"/>
    </row>
    <row r="3" spans="1:137" ht="12" customHeight="1" thickBot="1" x14ac:dyDescent="0.25">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10"/>
      <c r="AT3" s="209"/>
      <c r="AU3" s="209"/>
      <c r="AV3" s="209"/>
      <c r="BC3" s="209"/>
      <c r="BD3" s="209"/>
      <c r="BE3" s="209"/>
      <c r="BF3" s="209"/>
      <c r="BG3" s="209"/>
      <c r="BH3" s="209"/>
      <c r="BI3" s="209"/>
      <c r="BJ3" s="209"/>
      <c r="BK3" s="209"/>
      <c r="BL3" s="209"/>
      <c r="BM3" s="209"/>
      <c r="BN3" s="209"/>
      <c r="BO3" s="209"/>
      <c r="BP3" s="209"/>
      <c r="BW3" s="209"/>
      <c r="BX3" s="209"/>
      <c r="BY3" s="209"/>
      <c r="BZ3" s="209"/>
      <c r="CA3" s="209"/>
      <c r="CB3" s="209"/>
      <c r="CC3" s="209"/>
      <c r="CD3" s="209"/>
      <c r="CE3" s="209"/>
      <c r="CF3" s="209"/>
      <c r="CG3" s="209"/>
      <c r="CH3" s="209"/>
      <c r="CI3" s="209"/>
      <c r="CJ3" s="209"/>
    </row>
    <row r="4" spans="1:137" ht="2.25" customHeight="1" x14ac:dyDescent="0.2">
      <c r="E4" s="211"/>
      <c r="F4" s="211"/>
      <c r="G4" s="212"/>
      <c r="H4" s="212"/>
      <c r="I4" s="212"/>
      <c r="J4" s="212"/>
      <c r="K4" s="212"/>
      <c r="L4" s="212"/>
      <c r="M4" s="212"/>
      <c r="N4" s="212"/>
      <c r="O4" s="211"/>
      <c r="P4" s="211"/>
      <c r="Q4" s="212"/>
      <c r="R4" s="212"/>
      <c r="S4" s="212"/>
      <c r="T4" s="212"/>
      <c r="U4" s="212"/>
      <c r="V4" s="212"/>
      <c r="W4" s="212"/>
      <c r="X4" s="212"/>
      <c r="Y4" s="212"/>
      <c r="Z4" s="212"/>
      <c r="AA4" s="212"/>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c r="BC4" s="212"/>
      <c r="BD4" s="212"/>
      <c r="BE4" s="212"/>
      <c r="BF4" s="212"/>
      <c r="BG4" s="212"/>
      <c r="BH4" s="212"/>
      <c r="BI4" s="212"/>
      <c r="BJ4" s="212"/>
      <c r="BK4" s="212"/>
      <c r="BL4" s="212"/>
      <c r="BM4" s="212"/>
      <c r="BN4" s="212"/>
      <c r="BO4" s="212"/>
      <c r="BP4" s="212"/>
      <c r="BQ4" s="212"/>
      <c r="BR4" s="212"/>
      <c r="BS4" s="212"/>
      <c r="BT4" s="212"/>
      <c r="BU4" s="212"/>
      <c r="BV4" s="212"/>
      <c r="BW4" s="212"/>
      <c r="BX4" s="212"/>
      <c r="BY4" s="212"/>
      <c r="BZ4" s="212"/>
      <c r="CA4" s="212"/>
      <c r="CB4" s="212"/>
      <c r="CC4" s="212"/>
      <c r="CD4" s="212"/>
      <c r="CE4" s="212"/>
      <c r="CF4" s="212"/>
      <c r="CG4" s="212"/>
      <c r="CH4" s="212"/>
      <c r="CI4" s="212"/>
      <c r="CJ4" s="212"/>
      <c r="CK4" s="212"/>
      <c r="CL4" s="212"/>
      <c r="CM4" s="212"/>
      <c r="CN4" s="212"/>
      <c r="CO4" s="212"/>
      <c r="CP4" s="212"/>
      <c r="CQ4" s="212"/>
      <c r="CR4" s="212"/>
      <c r="CS4" s="212"/>
      <c r="CT4" s="212"/>
      <c r="CU4" s="212"/>
      <c r="CV4" s="212"/>
      <c r="CW4" s="212"/>
      <c r="CX4" s="212"/>
      <c r="CY4" s="212"/>
      <c r="CZ4" s="212"/>
      <c r="DA4" s="212"/>
      <c r="DB4" s="212"/>
      <c r="DC4" s="211" t="s">
        <v>0</v>
      </c>
      <c r="DD4" s="211" t="s">
        <v>1</v>
      </c>
      <c r="DE4" s="212" t="s">
        <v>2</v>
      </c>
      <c r="DF4" s="212" t="s">
        <v>3</v>
      </c>
      <c r="DG4" s="212" t="s">
        <v>4</v>
      </c>
      <c r="DH4" s="212" t="s">
        <v>5</v>
      </c>
      <c r="DI4" s="212" t="s">
        <v>4</v>
      </c>
      <c r="DJ4" s="212" t="s">
        <v>5</v>
      </c>
      <c r="DK4" s="212" t="s">
        <v>4</v>
      </c>
      <c r="DL4" s="212" t="s">
        <v>5</v>
      </c>
      <c r="DM4" s="211" t="s">
        <v>0</v>
      </c>
      <c r="DN4" s="211" t="s">
        <v>1</v>
      </c>
      <c r="DO4" s="212" t="s">
        <v>2</v>
      </c>
      <c r="DP4" s="212" t="s">
        <v>3</v>
      </c>
      <c r="DQ4" s="212" t="s">
        <v>4</v>
      </c>
      <c r="DR4" s="212" t="s">
        <v>5</v>
      </c>
      <c r="DS4" s="212" t="s">
        <v>4</v>
      </c>
      <c r="DT4" s="212" t="s">
        <v>5</v>
      </c>
      <c r="DU4" s="212" t="s">
        <v>4</v>
      </c>
      <c r="DV4" s="212" t="s">
        <v>5</v>
      </c>
    </row>
    <row r="5" spans="1:137" ht="45" x14ac:dyDescent="0.6">
      <c r="C5" s="213" t="s">
        <v>6</v>
      </c>
      <c r="D5" s="214"/>
      <c r="E5" s="214"/>
      <c r="F5" s="214"/>
      <c r="G5" s="214"/>
      <c r="H5" s="215"/>
      <c r="I5" s="215"/>
      <c r="J5" s="215"/>
      <c r="K5" s="215"/>
      <c r="L5" s="215"/>
      <c r="M5" s="215"/>
      <c r="N5" s="215"/>
      <c r="O5" s="215"/>
      <c r="P5" s="215"/>
      <c r="Q5" s="459" t="s">
        <v>288</v>
      </c>
      <c r="R5" s="459"/>
      <c r="S5" s="459"/>
      <c r="T5" s="459"/>
      <c r="U5" s="459"/>
      <c r="V5" s="459"/>
      <c r="W5" s="459"/>
      <c r="X5" s="459"/>
      <c r="Y5" s="459"/>
      <c r="Z5" s="459"/>
      <c r="AA5" s="459"/>
      <c r="AB5" s="459"/>
      <c r="AC5" s="459"/>
      <c r="AD5" s="459"/>
      <c r="AE5" s="459"/>
      <c r="AF5" s="459"/>
      <c r="AG5" s="459"/>
      <c r="AH5" s="459"/>
      <c r="AI5" s="459"/>
      <c r="AJ5" s="459"/>
      <c r="AK5" s="459"/>
      <c r="AL5" s="209"/>
      <c r="AM5" s="209"/>
      <c r="AN5" s="209"/>
      <c r="AO5" s="209"/>
      <c r="AP5" s="209"/>
      <c r="AQ5" s="209"/>
      <c r="AR5" s="209"/>
      <c r="AS5" s="209"/>
      <c r="AT5" s="209"/>
      <c r="AU5" s="209"/>
      <c r="AV5" s="209"/>
      <c r="BC5" s="209"/>
      <c r="BD5" s="209"/>
      <c r="BE5" s="209"/>
      <c r="BF5" s="209"/>
      <c r="BG5" s="209"/>
      <c r="BH5" s="209"/>
      <c r="BI5" s="209"/>
      <c r="BJ5" s="209"/>
      <c r="BK5" s="209"/>
      <c r="BL5" s="209"/>
      <c r="BM5" s="209"/>
      <c r="BN5" s="209"/>
      <c r="BO5" s="209"/>
      <c r="BP5" s="209"/>
      <c r="BW5" s="209"/>
      <c r="BX5" s="209"/>
      <c r="BY5" s="209"/>
      <c r="BZ5" s="209"/>
      <c r="CA5" s="209"/>
      <c r="CB5" s="209"/>
      <c r="CC5" s="209"/>
      <c r="CD5" s="209"/>
      <c r="CE5" s="209"/>
      <c r="CF5" s="209"/>
      <c r="CG5" s="209"/>
      <c r="CH5" s="209"/>
      <c r="CI5" s="209"/>
      <c r="CJ5" s="209"/>
    </row>
    <row r="6" spans="1:137" ht="45" x14ac:dyDescent="0.6">
      <c r="C6" s="213" t="s">
        <v>234</v>
      </c>
      <c r="D6" s="214"/>
      <c r="E6" s="214"/>
      <c r="F6" s="214"/>
      <c r="G6" s="214"/>
      <c r="H6" s="214"/>
      <c r="I6" s="214"/>
      <c r="J6" s="214"/>
      <c r="K6" s="214"/>
      <c r="L6" s="214"/>
      <c r="M6" s="214"/>
      <c r="N6" s="214"/>
      <c r="O6" s="214"/>
      <c r="P6" s="214"/>
      <c r="Q6" s="216"/>
      <c r="R6" s="214"/>
      <c r="S6" s="214"/>
      <c r="T6" s="214"/>
      <c r="U6" s="214"/>
      <c r="V6" s="214"/>
      <c r="W6" s="214"/>
      <c r="X6" s="214"/>
      <c r="Y6" s="214"/>
      <c r="Z6" s="214"/>
      <c r="AA6" s="214"/>
      <c r="AB6" s="214"/>
      <c r="AC6" s="214"/>
      <c r="AD6" s="214"/>
      <c r="AE6" s="214"/>
      <c r="AF6" s="214"/>
      <c r="AG6" s="214"/>
      <c r="AH6" s="214"/>
      <c r="AM6" s="217"/>
      <c r="AQ6" s="218"/>
      <c r="BG6" s="217"/>
      <c r="BK6" s="218"/>
      <c r="CA6" s="217"/>
      <c r="CE6" s="218"/>
      <c r="EF6" s="219" t="s">
        <v>235</v>
      </c>
      <c r="EG6" s="220"/>
    </row>
    <row r="7" spans="1:137" ht="35.25" thickBot="1" x14ac:dyDescent="0.45">
      <c r="A7" s="221"/>
      <c r="B7" s="214"/>
      <c r="C7" s="222"/>
      <c r="D7" s="223"/>
      <c r="E7" s="221"/>
      <c r="F7" s="221"/>
      <c r="G7" s="221"/>
      <c r="H7" s="221"/>
      <c r="I7" s="313">
        <v>1</v>
      </c>
      <c r="J7" s="221"/>
      <c r="K7" s="221"/>
      <c r="L7" s="221"/>
      <c r="M7" s="221"/>
      <c r="N7" s="221"/>
      <c r="O7" s="221"/>
      <c r="P7" s="221"/>
      <c r="Q7" s="221"/>
      <c r="R7" s="221"/>
      <c r="S7" s="224">
        <v>2</v>
      </c>
      <c r="T7" s="221"/>
      <c r="U7" s="221"/>
      <c r="V7" s="221"/>
      <c r="W7" s="221"/>
      <c r="X7" s="221"/>
      <c r="Y7" s="221"/>
      <c r="Z7" s="221"/>
      <c r="AA7" s="221"/>
      <c r="AB7" s="221"/>
      <c r="AC7" s="224">
        <v>3</v>
      </c>
      <c r="AD7" s="221"/>
      <c r="AE7" s="221"/>
      <c r="AF7" s="221"/>
      <c r="AG7" s="221"/>
      <c r="AH7" s="221"/>
      <c r="AI7" s="221"/>
      <c r="AJ7" s="221"/>
      <c r="AK7" s="221"/>
      <c r="AL7" s="221"/>
      <c r="AM7" s="224">
        <v>4</v>
      </c>
      <c r="AN7" s="221"/>
      <c r="AO7" s="221"/>
      <c r="AP7" s="221"/>
      <c r="AQ7" s="225"/>
      <c r="AR7" s="221"/>
      <c r="AS7" s="221"/>
      <c r="AT7" s="221"/>
      <c r="AU7" s="221"/>
      <c r="AV7" s="221"/>
      <c r="AW7" s="224">
        <v>5</v>
      </c>
      <c r="AX7" s="221"/>
      <c r="AY7" s="221"/>
      <c r="AZ7" s="221"/>
      <c r="BA7" s="221"/>
      <c r="BB7" s="221"/>
      <c r="BC7" s="221"/>
      <c r="BD7" s="221"/>
      <c r="BE7" s="221"/>
      <c r="BF7" s="221"/>
      <c r="BG7" s="224">
        <v>6</v>
      </c>
      <c r="BH7" s="221"/>
      <c r="BI7" s="221"/>
      <c r="BJ7" s="221"/>
      <c r="BK7" s="225"/>
      <c r="BL7" s="221"/>
      <c r="BM7" s="221"/>
      <c r="BN7" s="221"/>
      <c r="BO7" s="221"/>
      <c r="BP7" s="221"/>
      <c r="BQ7" s="224"/>
      <c r="BR7" s="221"/>
      <c r="BS7" s="221"/>
      <c r="BT7" s="221"/>
      <c r="BU7" s="221"/>
      <c r="BV7" s="221"/>
      <c r="BW7" s="221"/>
      <c r="BX7" s="221"/>
      <c r="BY7" s="221"/>
      <c r="BZ7" s="221"/>
      <c r="CA7" s="224"/>
      <c r="CB7" s="221"/>
      <c r="CC7" s="221"/>
      <c r="CD7" s="221"/>
      <c r="CE7" s="225"/>
      <c r="CF7" s="221"/>
      <c r="CG7" s="221"/>
      <c r="CH7" s="221"/>
      <c r="CI7" s="221"/>
      <c r="CJ7" s="221"/>
      <c r="CK7" s="224"/>
      <c r="CL7" s="221"/>
      <c r="CM7" s="221"/>
      <c r="CN7" s="221"/>
      <c r="CO7" s="221"/>
      <c r="CP7" s="221"/>
      <c r="CQ7" s="221"/>
      <c r="CR7" s="221"/>
      <c r="CS7" s="221"/>
      <c r="CT7" s="221"/>
      <c r="CU7" s="221"/>
      <c r="CV7" s="221"/>
      <c r="CW7" s="221"/>
      <c r="CX7" s="221"/>
      <c r="CY7" s="221"/>
      <c r="CZ7" s="221"/>
      <c r="DA7" s="221"/>
      <c r="DB7" s="221"/>
      <c r="DC7" s="221"/>
      <c r="DD7" s="221"/>
      <c r="DE7" s="221"/>
      <c r="DF7" s="221"/>
      <c r="DG7" s="221"/>
      <c r="DH7" s="221"/>
      <c r="DI7" s="221"/>
      <c r="DJ7" s="221"/>
      <c r="DK7" s="221"/>
      <c r="DL7" s="221"/>
      <c r="DM7" s="221"/>
      <c r="DN7" s="221"/>
      <c r="DO7" s="221"/>
      <c r="DP7" s="221"/>
      <c r="DQ7" s="221"/>
      <c r="DR7" s="221"/>
      <c r="DS7" s="221"/>
      <c r="DT7" s="221"/>
      <c r="DU7" s="221"/>
      <c r="DV7" s="221"/>
      <c r="DW7" s="221"/>
      <c r="DX7" s="221"/>
      <c r="DY7" s="221"/>
      <c r="DZ7" s="226"/>
      <c r="EA7" s="221"/>
      <c r="EB7" s="221"/>
      <c r="EC7" s="226"/>
      <c r="ED7" s="221"/>
      <c r="EE7" s="221"/>
      <c r="EF7" s="227" t="s">
        <v>236</v>
      </c>
      <c r="EG7" s="220"/>
    </row>
    <row r="8" spans="1:137" ht="13.5" thickBot="1" x14ac:dyDescent="0.25">
      <c r="A8" s="221"/>
      <c r="B8" s="221"/>
      <c r="C8" s="223"/>
      <c r="D8" s="223"/>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1"/>
      <c r="CG8" s="221"/>
      <c r="CH8" s="221"/>
      <c r="CI8" s="221"/>
      <c r="CJ8" s="221"/>
      <c r="CK8" s="221"/>
      <c r="CL8" s="221"/>
      <c r="CM8" s="221"/>
      <c r="CN8" s="221"/>
      <c r="CO8" s="221"/>
      <c r="CP8" s="221"/>
      <c r="CQ8" s="221"/>
      <c r="CR8" s="221"/>
      <c r="CS8" s="221"/>
      <c r="CT8" s="221"/>
      <c r="CU8" s="221"/>
      <c r="CV8" s="221"/>
      <c r="CW8" s="221"/>
      <c r="CX8" s="221"/>
      <c r="CY8" s="221"/>
      <c r="CZ8" s="221"/>
      <c r="DA8" s="221"/>
      <c r="DB8" s="221"/>
      <c r="DC8" s="221"/>
      <c r="DD8" s="221"/>
      <c r="DE8" s="221"/>
      <c r="DF8" s="221"/>
      <c r="DG8" s="221"/>
      <c r="DH8" s="221"/>
      <c r="DI8" s="221"/>
      <c r="DJ8" s="221"/>
      <c r="DK8" s="221"/>
      <c r="DL8" s="221"/>
      <c r="DM8" s="221"/>
      <c r="DN8" s="221"/>
      <c r="DO8" s="221"/>
      <c r="DP8" s="221"/>
      <c r="DQ8" s="221"/>
      <c r="DR8" s="221"/>
      <c r="DS8" s="221"/>
      <c r="DT8" s="221"/>
      <c r="DU8" s="221"/>
      <c r="DV8" s="221"/>
      <c r="DW8" s="221"/>
      <c r="DX8" s="221"/>
      <c r="DY8" s="221"/>
      <c r="DZ8" s="226"/>
      <c r="EA8" s="221"/>
      <c r="EB8" s="221"/>
      <c r="EC8" s="226"/>
      <c r="ED8" s="221"/>
      <c r="EE8" s="221"/>
      <c r="EF8" s="226"/>
      <c r="EG8" s="226"/>
    </row>
    <row r="9" spans="1:137" ht="116.1" customHeight="1" thickBot="1" x14ac:dyDescent="0.25">
      <c r="A9" s="226"/>
      <c r="B9" s="228"/>
      <c r="C9" s="229" t="s">
        <v>9</v>
      </c>
      <c r="D9" s="229"/>
      <c r="E9" s="230" t="s">
        <v>10</v>
      </c>
      <c r="F9" s="230" t="s">
        <v>11</v>
      </c>
      <c r="G9" s="230" t="s">
        <v>12</v>
      </c>
      <c r="H9" s="230" t="s">
        <v>13</v>
      </c>
      <c r="I9" s="230" t="s">
        <v>237</v>
      </c>
      <c r="J9" s="230" t="s">
        <v>238</v>
      </c>
      <c r="K9" s="230" t="s">
        <v>237</v>
      </c>
      <c r="L9" s="230" t="s">
        <v>238</v>
      </c>
      <c r="M9" s="230" t="s">
        <v>237</v>
      </c>
      <c r="N9" s="230" t="s">
        <v>238</v>
      </c>
      <c r="O9" s="231" t="s">
        <v>10</v>
      </c>
      <c r="P9" s="230" t="s">
        <v>11</v>
      </c>
      <c r="Q9" s="230" t="s">
        <v>12</v>
      </c>
      <c r="R9" s="230" t="s">
        <v>13</v>
      </c>
      <c r="S9" s="230" t="s">
        <v>237</v>
      </c>
      <c r="T9" s="230" t="s">
        <v>238</v>
      </c>
      <c r="U9" s="230" t="s">
        <v>237</v>
      </c>
      <c r="V9" s="230" t="s">
        <v>238</v>
      </c>
      <c r="W9" s="230" t="s">
        <v>237</v>
      </c>
      <c r="X9" s="232" t="s">
        <v>238</v>
      </c>
      <c r="Y9" s="231" t="s">
        <v>10</v>
      </c>
      <c r="Z9" s="230" t="s">
        <v>11</v>
      </c>
      <c r="AA9" s="230" t="s">
        <v>12</v>
      </c>
      <c r="AB9" s="230" t="s">
        <v>13</v>
      </c>
      <c r="AC9" s="230" t="s">
        <v>237</v>
      </c>
      <c r="AD9" s="230" t="s">
        <v>238</v>
      </c>
      <c r="AE9" s="230" t="s">
        <v>237</v>
      </c>
      <c r="AF9" s="230" t="s">
        <v>238</v>
      </c>
      <c r="AG9" s="230" t="s">
        <v>237</v>
      </c>
      <c r="AH9" s="230" t="s">
        <v>238</v>
      </c>
      <c r="AI9" s="231" t="s">
        <v>10</v>
      </c>
      <c r="AJ9" s="230" t="s">
        <v>11</v>
      </c>
      <c r="AK9" s="230" t="s">
        <v>12</v>
      </c>
      <c r="AL9" s="230" t="s">
        <v>13</v>
      </c>
      <c r="AM9" s="230" t="s">
        <v>237</v>
      </c>
      <c r="AN9" s="230" t="s">
        <v>238</v>
      </c>
      <c r="AO9" s="230" t="s">
        <v>237</v>
      </c>
      <c r="AP9" s="230" t="s">
        <v>238</v>
      </c>
      <c r="AQ9" s="230" t="s">
        <v>237</v>
      </c>
      <c r="AR9" s="230" t="s">
        <v>238</v>
      </c>
      <c r="AS9" s="231" t="s">
        <v>10</v>
      </c>
      <c r="AT9" s="230" t="s">
        <v>11</v>
      </c>
      <c r="AU9" s="230" t="s">
        <v>12</v>
      </c>
      <c r="AV9" s="230" t="s">
        <v>13</v>
      </c>
      <c r="AW9" s="230" t="s">
        <v>237</v>
      </c>
      <c r="AX9" s="230" t="s">
        <v>238</v>
      </c>
      <c r="AY9" s="230" t="s">
        <v>237</v>
      </c>
      <c r="AZ9" s="230" t="s">
        <v>238</v>
      </c>
      <c r="BA9" s="230" t="s">
        <v>237</v>
      </c>
      <c r="BB9" s="230" t="s">
        <v>238</v>
      </c>
      <c r="BC9" s="231" t="s">
        <v>10</v>
      </c>
      <c r="BD9" s="230" t="s">
        <v>11</v>
      </c>
      <c r="BE9" s="230" t="s">
        <v>12</v>
      </c>
      <c r="BF9" s="230" t="s">
        <v>13</v>
      </c>
      <c r="BG9" s="230" t="s">
        <v>237</v>
      </c>
      <c r="BH9" s="230" t="s">
        <v>238</v>
      </c>
      <c r="BI9" s="230" t="s">
        <v>237</v>
      </c>
      <c r="BJ9" s="230" t="s">
        <v>238</v>
      </c>
      <c r="BK9" s="230" t="s">
        <v>237</v>
      </c>
      <c r="BL9" s="232" t="s">
        <v>238</v>
      </c>
      <c r="BM9" s="230" t="s">
        <v>10</v>
      </c>
      <c r="BN9" s="230" t="s">
        <v>11</v>
      </c>
      <c r="BO9" s="230" t="s">
        <v>12</v>
      </c>
      <c r="BP9" s="230" t="s">
        <v>13</v>
      </c>
      <c r="BQ9" s="230" t="s">
        <v>237</v>
      </c>
      <c r="BR9" s="230" t="s">
        <v>238</v>
      </c>
      <c r="BS9" s="230" t="s">
        <v>237</v>
      </c>
      <c r="BT9" s="230" t="s">
        <v>238</v>
      </c>
      <c r="BU9" s="230" t="s">
        <v>237</v>
      </c>
      <c r="BV9" s="230" t="s">
        <v>238</v>
      </c>
      <c r="BW9" s="231" t="s">
        <v>10</v>
      </c>
      <c r="BX9" s="230" t="s">
        <v>11</v>
      </c>
      <c r="BY9" s="230" t="s">
        <v>12</v>
      </c>
      <c r="BZ9" s="230" t="s">
        <v>13</v>
      </c>
      <c r="CA9" s="230" t="s">
        <v>237</v>
      </c>
      <c r="CB9" s="230" t="s">
        <v>238</v>
      </c>
      <c r="CC9" s="230" t="s">
        <v>237</v>
      </c>
      <c r="CD9" s="230" t="s">
        <v>238</v>
      </c>
      <c r="CE9" s="230" t="s">
        <v>237</v>
      </c>
      <c r="CF9" s="230" t="s">
        <v>238</v>
      </c>
      <c r="CG9" s="231" t="s">
        <v>10</v>
      </c>
      <c r="CH9" s="230" t="s">
        <v>11</v>
      </c>
      <c r="CI9" s="230" t="s">
        <v>12</v>
      </c>
      <c r="CJ9" s="230" t="s">
        <v>13</v>
      </c>
      <c r="CK9" s="230" t="s">
        <v>237</v>
      </c>
      <c r="CL9" s="230" t="s">
        <v>238</v>
      </c>
      <c r="CM9" s="230" t="s">
        <v>237</v>
      </c>
      <c r="CN9" s="230" t="s">
        <v>238</v>
      </c>
      <c r="CO9" s="230" t="s">
        <v>237</v>
      </c>
      <c r="CP9" s="232" t="s">
        <v>238</v>
      </c>
      <c r="CQ9" s="233"/>
      <c r="CR9" s="234"/>
      <c r="CS9" s="233"/>
      <c r="CT9" s="233"/>
      <c r="CU9" s="233"/>
      <c r="CV9" s="233"/>
      <c r="CW9" s="233"/>
      <c r="CX9" s="233"/>
      <c r="CY9" s="233"/>
      <c r="CZ9" s="233"/>
      <c r="DA9" s="233"/>
      <c r="DB9" s="233"/>
      <c r="DC9" s="235"/>
      <c r="DD9" s="233"/>
      <c r="DE9" s="233"/>
      <c r="DF9" s="233"/>
      <c r="DG9" s="233"/>
      <c r="DH9" s="233"/>
      <c r="DI9" s="233"/>
      <c r="DJ9" s="233"/>
      <c r="DK9" s="233"/>
      <c r="DL9" s="234"/>
      <c r="DM9" s="235"/>
      <c r="DN9" s="233"/>
      <c r="DO9" s="233"/>
      <c r="DP9" s="233"/>
      <c r="DQ9" s="233"/>
      <c r="DR9" s="233"/>
      <c r="DS9" s="233"/>
      <c r="DT9" s="233"/>
      <c r="DU9" s="233"/>
      <c r="DV9" s="234"/>
      <c r="DW9" s="236" t="s">
        <v>10</v>
      </c>
      <c r="DX9" s="236" t="s">
        <v>11</v>
      </c>
      <c r="DY9" s="237" t="s">
        <v>15</v>
      </c>
      <c r="DZ9" s="238" t="s">
        <v>16</v>
      </c>
      <c r="EA9" s="236" t="s">
        <v>12</v>
      </c>
      <c r="EB9" s="236" t="s">
        <v>13</v>
      </c>
      <c r="EC9" s="238" t="s">
        <v>17</v>
      </c>
      <c r="ED9" s="236" t="s">
        <v>18</v>
      </c>
      <c r="EE9" s="236" t="s">
        <v>19</v>
      </c>
      <c r="EF9" s="238" t="s">
        <v>20</v>
      </c>
      <c r="EG9" s="239" t="s">
        <v>21</v>
      </c>
    </row>
    <row r="10" spans="1:137" ht="60" customHeight="1" thickBot="1" x14ac:dyDescent="0.55000000000000004">
      <c r="A10" s="221"/>
      <c r="B10" s="240">
        <v>1</v>
      </c>
      <c r="C10" s="313" t="s">
        <v>280</v>
      </c>
      <c r="D10" s="313" t="s">
        <v>281</v>
      </c>
      <c r="E10" s="242"/>
      <c r="F10" s="243"/>
      <c r="G10" s="243"/>
      <c r="H10" s="243"/>
      <c r="I10" s="243"/>
      <c r="J10" s="243"/>
      <c r="K10" s="243"/>
      <c r="L10" s="243"/>
      <c r="M10" s="243"/>
      <c r="N10" s="244"/>
      <c r="O10" s="245"/>
      <c r="P10" s="246"/>
      <c r="Q10" s="246"/>
      <c r="R10" s="246"/>
      <c r="S10" s="246"/>
      <c r="T10" s="246"/>
      <c r="U10" s="246"/>
      <c r="V10" s="246"/>
      <c r="W10" s="246"/>
      <c r="X10" s="247"/>
      <c r="Y10" s="248">
        <v>1</v>
      </c>
      <c r="Z10" s="249">
        <v>0</v>
      </c>
      <c r="AA10" s="249">
        <v>1</v>
      </c>
      <c r="AB10" s="249">
        <v>0</v>
      </c>
      <c r="AC10" s="249">
        <v>6</v>
      </c>
      <c r="AD10" s="249">
        <v>3</v>
      </c>
      <c r="AE10" s="249"/>
      <c r="AF10" s="249"/>
      <c r="AG10" s="249"/>
      <c r="AH10" s="250"/>
      <c r="AI10" s="251"/>
      <c r="AJ10" s="252"/>
      <c r="AK10" s="252"/>
      <c r="AL10" s="252"/>
      <c r="AM10" s="252"/>
      <c r="AN10" s="252"/>
      <c r="AO10" s="252"/>
      <c r="AP10" s="252"/>
      <c r="AQ10" s="252"/>
      <c r="AR10" s="253"/>
      <c r="AS10" s="245"/>
      <c r="AT10" s="246"/>
      <c r="AU10" s="246"/>
      <c r="AV10" s="246"/>
      <c r="AW10" s="246"/>
      <c r="AX10" s="246"/>
      <c r="AY10" s="246"/>
      <c r="AZ10" s="246"/>
      <c r="BA10" s="246"/>
      <c r="BB10" s="247"/>
      <c r="BC10" s="248"/>
      <c r="BD10" s="249"/>
      <c r="BE10" s="249"/>
      <c r="BF10" s="249"/>
      <c r="BG10" s="249"/>
      <c r="BH10" s="249"/>
      <c r="BI10" s="249"/>
      <c r="BJ10" s="249"/>
      <c r="BK10" s="249"/>
      <c r="BL10" s="250"/>
      <c r="BM10" s="251"/>
      <c r="BN10" s="252"/>
      <c r="BO10" s="252"/>
      <c r="BP10" s="252"/>
      <c r="BQ10" s="252"/>
      <c r="BR10" s="252"/>
      <c r="BS10" s="252"/>
      <c r="BT10" s="252"/>
      <c r="BU10" s="252"/>
      <c r="BV10" s="253"/>
      <c r="BW10" s="245"/>
      <c r="BX10" s="246"/>
      <c r="BY10" s="246"/>
      <c r="BZ10" s="246"/>
      <c r="CA10" s="246"/>
      <c r="CB10" s="246"/>
      <c r="CC10" s="246"/>
      <c r="CD10" s="246"/>
      <c r="CE10" s="246"/>
      <c r="CF10" s="247"/>
      <c r="CG10" s="248"/>
      <c r="CH10" s="249"/>
      <c r="CI10" s="249"/>
      <c r="CJ10" s="249"/>
      <c r="CK10" s="249"/>
      <c r="CL10" s="249"/>
      <c r="CM10" s="249"/>
      <c r="CN10" s="249"/>
      <c r="CO10" s="249"/>
      <c r="CP10" s="250"/>
      <c r="CQ10" s="254"/>
      <c r="CR10" s="255"/>
      <c r="CS10" s="254"/>
      <c r="CT10" s="254"/>
      <c r="CU10" s="254"/>
      <c r="CV10" s="254"/>
      <c r="CW10" s="254"/>
      <c r="CX10" s="254"/>
      <c r="CY10" s="254"/>
      <c r="CZ10" s="254"/>
      <c r="DA10" s="254"/>
      <c r="DB10" s="254"/>
      <c r="DC10" s="256"/>
      <c r="DD10" s="254"/>
      <c r="DE10" s="254"/>
      <c r="DF10" s="254"/>
      <c r="DG10" s="254"/>
      <c r="DH10" s="254"/>
      <c r="DI10" s="254"/>
      <c r="DJ10" s="254"/>
      <c r="DK10" s="254"/>
      <c r="DL10" s="255"/>
      <c r="DM10" s="256"/>
      <c r="DN10" s="254"/>
      <c r="DO10" s="254"/>
      <c r="DP10" s="254"/>
      <c r="DQ10" s="254"/>
      <c r="DR10" s="254"/>
      <c r="DS10" s="254"/>
      <c r="DT10" s="254"/>
      <c r="DU10" s="254"/>
      <c r="DV10" s="255"/>
      <c r="DW10" s="257">
        <f>CG10+BW10+BM10+BC10+AS10+AI10+Y10+O10+E10</f>
        <v>1</v>
      </c>
      <c r="DX10" s="257">
        <f>CH10+BX10+BN10+BD10+AT10+AJ10+Z10+P10+F10</f>
        <v>0</v>
      </c>
      <c r="DY10" s="258">
        <v>8</v>
      </c>
      <c r="DZ10" s="259">
        <f t="shared" ref="DZ10:DZ18" si="0">(DW10-DX10)/DY10</f>
        <v>0.125</v>
      </c>
      <c r="EA10" s="257">
        <f>CI10+BY10+BO10+BE10+AU10+AK10+AA10+Q10+G10</f>
        <v>1</v>
      </c>
      <c r="EB10" s="257">
        <f>CJ10+BZ10+BP10+BF10+AV10+AL10+AB10+R10+H10</f>
        <v>0</v>
      </c>
      <c r="EC10" s="259">
        <f>(EA10-EB10)/DY10</f>
        <v>0.125</v>
      </c>
      <c r="ED10" s="257">
        <f>CK10+CM10+CO10+CA10+CC10+CE10+BQ10+BS10+BU10+BG10+BI10+BK10+AW10+AY10+BA10+AM10+AO10+AQ10+AC10+AE10+AG10+S10+U10+W10+I10+K10+M10</f>
        <v>6</v>
      </c>
      <c r="EE10" s="257">
        <f>CL10+CN10+CP10+CB10+CD10+CF10+BR10+BT10+BV10+BH10+BJ10+BL10+AX10+AZ10+BB10+AN10+AP10+AR10+AD10+AF10+AH10+T10+V10+X10+J10+L10+N10</f>
        <v>3</v>
      </c>
      <c r="EF10" s="259">
        <f t="shared" ref="EF10:EF18" si="1">(ED10-EE10)/DY10</f>
        <v>0.375</v>
      </c>
      <c r="EG10" s="260"/>
    </row>
    <row r="11" spans="1:137" ht="60" customHeight="1" thickBot="1" x14ac:dyDescent="0.55000000000000004">
      <c r="A11" s="221"/>
      <c r="B11" s="240">
        <v>2</v>
      </c>
      <c r="C11" s="312" t="s">
        <v>282</v>
      </c>
      <c r="D11" s="312" t="s">
        <v>283</v>
      </c>
      <c r="E11" s="251"/>
      <c r="F11" s="252"/>
      <c r="G11" s="252"/>
      <c r="H11" s="252"/>
      <c r="I11" s="252"/>
      <c r="J11" s="252"/>
      <c r="K11" s="252"/>
      <c r="L11" s="252"/>
      <c r="M11" s="252"/>
      <c r="N11" s="253"/>
      <c r="O11" s="262"/>
      <c r="P11" s="263"/>
      <c r="Q11" s="263"/>
      <c r="R11" s="263"/>
      <c r="S11" s="263"/>
      <c r="T11" s="263"/>
      <c r="U11" s="263"/>
      <c r="V11" s="263"/>
      <c r="W11" s="263"/>
      <c r="X11" s="263"/>
      <c r="Y11" s="264"/>
      <c r="Z11" s="265"/>
      <c r="AA11" s="265"/>
      <c r="AB11" s="265"/>
      <c r="AC11" s="265"/>
      <c r="AD11" s="265"/>
      <c r="AE11" s="265"/>
      <c r="AF11" s="265"/>
      <c r="AG11" s="265"/>
      <c r="AH11" s="266"/>
      <c r="AI11" s="251"/>
      <c r="AJ11" s="252"/>
      <c r="AK11" s="252"/>
      <c r="AL11" s="252"/>
      <c r="AM11" s="252"/>
      <c r="AN11" s="252"/>
      <c r="AO11" s="252"/>
      <c r="AP11" s="252"/>
      <c r="AQ11" s="252"/>
      <c r="AR11" s="253"/>
      <c r="AS11" s="267"/>
      <c r="AT11" s="268"/>
      <c r="AU11" s="268"/>
      <c r="AV11" s="268"/>
      <c r="AW11" s="268"/>
      <c r="AX11" s="268"/>
      <c r="AY11" s="268"/>
      <c r="AZ11" s="268"/>
      <c r="BA11" s="268"/>
      <c r="BB11" s="269"/>
      <c r="BC11" s="264"/>
      <c r="BD11" s="265"/>
      <c r="BE11" s="265"/>
      <c r="BF11" s="265"/>
      <c r="BG11" s="265"/>
      <c r="BH11" s="265"/>
      <c r="BI11" s="265"/>
      <c r="BJ11" s="265"/>
      <c r="BK11" s="265"/>
      <c r="BL11" s="266"/>
      <c r="BM11" s="251"/>
      <c r="BN11" s="252"/>
      <c r="BO11" s="252"/>
      <c r="BP11" s="252"/>
      <c r="BQ11" s="252"/>
      <c r="BR11" s="252"/>
      <c r="BS11" s="252"/>
      <c r="BT11" s="252"/>
      <c r="BU11" s="252"/>
      <c r="BV11" s="253"/>
      <c r="BW11" s="267"/>
      <c r="BX11" s="268"/>
      <c r="BY11" s="268"/>
      <c r="BZ11" s="268"/>
      <c r="CA11" s="268"/>
      <c r="CB11" s="268"/>
      <c r="CC11" s="268"/>
      <c r="CD11" s="268"/>
      <c r="CE11" s="268"/>
      <c r="CF11" s="269"/>
      <c r="CG11" s="264"/>
      <c r="CH11" s="265"/>
      <c r="CI11" s="265"/>
      <c r="CJ11" s="265"/>
      <c r="CK11" s="265"/>
      <c r="CL11" s="265"/>
      <c r="CM11" s="265"/>
      <c r="CN11" s="265"/>
      <c r="CO11" s="265"/>
      <c r="CP11" s="266"/>
      <c r="CQ11" s="254"/>
      <c r="CR11" s="255"/>
      <c r="CS11" s="254"/>
      <c r="CT11" s="254"/>
      <c r="CU11" s="254"/>
      <c r="CV11" s="254"/>
      <c r="CW11" s="254"/>
      <c r="CX11" s="254"/>
      <c r="CY11" s="254"/>
      <c r="CZ11" s="254"/>
      <c r="DA11" s="254"/>
      <c r="DB11" s="254"/>
      <c r="DC11" s="256"/>
      <c r="DD11" s="254"/>
      <c r="DE11" s="254"/>
      <c r="DF11" s="254"/>
      <c r="DG11" s="254"/>
      <c r="DH11" s="254"/>
      <c r="DI11" s="254"/>
      <c r="DJ11" s="254"/>
      <c r="DK11" s="254"/>
      <c r="DL11" s="255"/>
      <c r="DM11" s="256"/>
      <c r="DN11" s="254"/>
      <c r="DO11" s="254"/>
      <c r="DP11" s="254"/>
      <c r="DQ11" s="254"/>
      <c r="DR11" s="254"/>
      <c r="DS11" s="254"/>
      <c r="DT11" s="254"/>
      <c r="DU11" s="254"/>
      <c r="DV11" s="255"/>
      <c r="DW11" s="257">
        <f t="shared" ref="DW11:DX18" si="2">CG11+BW11+BM11+BC11+AS11+AI11+Y11+O11+E11</f>
        <v>0</v>
      </c>
      <c r="DX11" s="257">
        <f t="shared" si="2"/>
        <v>0</v>
      </c>
      <c r="DY11" s="258">
        <v>8</v>
      </c>
      <c r="DZ11" s="259">
        <f t="shared" si="0"/>
        <v>0</v>
      </c>
      <c r="EA11" s="257">
        <f t="shared" ref="EA11:EB18" si="3">CI11+BY11+BO11+BE11+AU11+AK11+AA11+Q11+G11</f>
        <v>0</v>
      </c>
      <c r="EB11" s="257">
        <f t="shared" si="3"/>
        <v>0</v>
      </c>
      <c r="EC11" s="259">
        <f t="shared" ref="EC11:EC18" si="4">(EA11-EB11)/DY11</f>
        <v>0</v>
      </c>
      <c r="ED11" s="257">
        <f t="shared" ref="ED11:EE18" si="5">CK11+CM11+CO11+CA11+CC11+CE11+BQ11+BS11+BU11+BG11+BI11+BK11+AW11+AY11+BA11+AM11+AO11+AQ11+AC11+AE11+AG11+S11+U11+W11+I11+K11+M11</f>
        <v>0</v>
      </c>
      <c r="EE11" s="257">
        <f t="shared" si="5"/>
        <v>0</v>
      </c>
      <c r="EF11" s="259">
        <f t="shared" si="1"/>
        <v>0</v>
      </c>
      <c r="EG11" s="260"/>
    </row>
    <row r="12" spans="1:137" ht="60" customHeight="1" thickBot="1" x14ac:dyDescent="0.55000000000000004">
      <c r="A12" s="221"/>
      <c r="B12" s="240">
        <v>3</v>
      </c>
      <c r="C12" s="312" t="s">
        <v>282</v>
      </c>
      <c r="D12" s="312" t="s">
        <v>284</v>
      </c>
      <c r="E12" s="251">
        <v>0</v>
      </c>
      <c r="F12" s="252">
        <v>1</v>
      </c>
      <c r="G12" s="252">
        <v>0</v>
      </c>
      <c r="H12" s="252">
        <v>1</v>
      </c>
      <c r="I12" s="252">
        <v>3</v>
      </c>
      <c r="J12" s="252">
        <v>6</v>
      </c>
      <c r="K12" s="252"/>
      <c r="L12" s="252"/>
      <c r="M12" s="252"/>
      <c r="N12" s="253"/>
      <c r="O12" s="267"/>
      <c r="P12" s="268"/>
      <c r="Q12" s="268"/>
      <c r="R12" s="268"/>
      <c r="S12" s="268"/>
      <c r="T12" s="268"/>
      <c r="U12" s="268"/>
      <c r="V12" s="268"/>
      <c r="W12" s="268"/>
      <c r="X12" s="269"/>
      <c r="Y12" s="263"/>
      <c r="Z12" s="263"/>
      <c r="AA12" s="263"/>
      <c r="AB12" s="263"/>
      <c r="AC12" s="263"/>
      <c r="AD12" s="263"/>
      <c r="AE12" s="263"/>
      <c r="AF12" s="263"/>
      <c r="AG12" s="263"/>
      <c r="AH12" s="270"/>
      <c r="AI12" s="251"/>
      <c r="AJ12" s="252"/>
      <c r="AK12" s="252"/>
      <c r="AL12" s="252"/>
      <c r="AM12" s="252"/>
      <c r="AN12" s="252"/>
      <c r="AO12" s="252"/>
      <c r="AP12" s="252"/>
      <c r="AQ12" s="252"/>
      <c r="AR12" s="253"/>
      <c r="AS12" s="267"/>
      <c r="AT12" s="268"/>
      <c r="AU12" s="268"/>
      <c r="AV12" s="268"/>
      <c r="AW12" s="268"/>
      <c r="AX12" s="268"/>
      <c r="AY12" s="268"/>
      <c r="AZ12" s="268"/>
      <c r="BA12" s="268"/>
      <c r="BB12" s="269"/>
      <c r="BC12" s="264"/>
      <c r="BD12" s="265"/>
      <c r="BE12" s="265"/>
      <c r="BF12" s="265"/>
      <c r="BG12" s="265"/>
      <c r="BH12" s="265"/>
      <c r="BI12" s="265"/>
      <c r="BJ12" s="265"/>
      <c r="BK12" s="265"/>
      <c r="BL12" s="266"/>
      <c r="BM12" s="251"/>
      <c r="BN12" s="252"/>
      <c r="BO12" s="252"/>
      <c r="BP12" s="252"/>
      <c r="BQ12" s="252"/>
      <c r="BR12" s="252"/>
      <c r="BS12" s="252"/>
      <c r="BT12" s="252"/>
      <c r="BU12" s="252"/>
      <c r="BV12" s="253"/>
      <c r="BW12" s="267"/>
      <c r="BX12" s="268"/>
      <c r="BY12" s="268"/>
      <c r="BZ12" s="268"/>
      <c r="CA12" s="268"/>
      <c r="CB12" s="268"/>
      <c r="CC12" s="268"/>
      <c r="CD12" s="268"/>
      <c r="CE12" s="268"/>
      <c r="CF12" s="269"/>
      <c r="CG12" s="264"/>
      <c r="CH12" s="265"/>
      <c r="CI12" s="265"/>
      <c r="CJ12" s="265"/>
      <c r="CK12" s="265"/>
      <c r="CL12" s="265"/>
      <c r="CM12" s="265"/>
      <c r="CN12" s="265"/>
      <c r="CO12" s="265"/>
      <c r="CP12" s="266"/>
      <c r="CQ12" s="254"/>
      <c r="CR12" s="255"/>
      <c r="CS12" s="254"/>
      <c r="CT12" s="254"/>
      <c r="CU12" s="254"/>
      <c r="CV12" s="254"/>
      <c r="CW12" s="254"/>
      <c r="CX12" s="254"/>
      <c r="CY12" s="254"/>
      <c r="CZ12" s="254"/>
      <c r="DA12" s="254"/>
      <c r="DB12" s="254"/>
      <c r="DC12" s="256"/>
      <c r="DD12" s="254"/>
      <c r="DE12" s="254"/>
      <c r="DF12" s="254"/>
      <c r="DG12" s="254"/>
      <c r="DH12" s="254"/>
      <c r="DI12" s="254"/>
      <c r="DJ12" s="254"/>
      <c r="DK12" s="254"/>
      <c r="DL12" s="255"/>
      <c r="DM12" s="256"/>
      <c r="DN12" s="254"/>
      <c r="DO12" s="254"/>
      <c r="DP12" s="254"/>
      <c r="DQ12" s="254"/>
      <c r="DR12" s="254"/>
      <c r="DS12" s="254"/>
      <c r="DT12" s="254"/>
      <c r="DU12" s="254"/>
      <c r="DV12" s="255"/>
      <c r="DW12" s="257">
        <f t="shared" si="2"/>
        <v>0</v>
      </c>
      <c r="DX12" s="257">
        <f t="shared" si="2"/>
        <v>1</v>
      </c>
      <c r="DY12" s="258">
        <v>8</v>
      </c>
      <c r="DZ12" s="259">
        <f t="shared" si="0"/>
        <v>-0.125</v>
      </c>
      <c r="EA12" s="257">
        <f t="shared" si="3"/>
        <v>0</v>
      </c>
      <c r="EB12" s="257">
        <f t="shared" si="3"/>
        <v>1</v>
      </c>
      <c r="EC12" s="259">
        <f t="shared" si="4"/>
        <v>-0.125</v>
      </c>
      <c r="ED12" s="257">
        <f t="shared" si="5"/>
        <v>3</v>
      </c>
      <c r="EE12" s="257">
        <f t="shared" si="5"/>
        <v>6</v>
      </c>
      <c r="EF12" s="259">
        <f t="shared" si="1"/>
        <v>-0.375</v>
      </c>
      <c r="EG12" s="260"/>
    </row>
    <row r="13" spans="1:137" ht="60" customHeight="1" thickBot="1" x14ac:dyDescent="0.55000000000000004">
      <c r="A13" s="221"/>
      <c r="B13" s="240">
        <v>4</v>
      </c>
      <c r="C13" s="314" t="s">
        <v>247</v>
      </c>
      <c r="D13" s="314" t="s">
        <v>285</v>
      </c>
      <c r="E13" s="251"/>
      <c r="F13" s="252"/>
      <c r="G13" s="252"/>
      <c r="H13" s="252"/>
      <c r="I13" s="252"/>
      <c r="J13" s="252"/>
      <c r="K13" s="252"/>
      <c r="L13" s="252"/>
      <c r="M13" s="252"/>
      <c r="N13" s="253"/>
      <c r="O13" s="267"/>
      <c r="P13" s="268"/>
      <c r="Q13" s="268"/>
      <c r="R13" s="268"/>
      <c r="S13" s="268"/>
      <c r="T13" s="268"/>
      <c r="U13" s="268"/>
      <c r="V13" s="268"/>
      <c r="W13" s="268"/>
      <c r="X13" s="269"/>
      <c r="Y13" s="264"/>
      <c r="Z13" s="265"/>
      <c r="AA13" s="265"/>
      <c r="AB13" s="265"/>
      <c r="AC13" s="265"/>
      <c r="AD13" s="265"/>
      <c r="AE13" s="265"/>
      <c r="AF13" s="265"/>
      <c r="AG13" s="265"/>
      <c r="AH13" s="266"/>
      <c r="AI13" s="263"/>
      <c r="AJ13" s="263"/>
      <c r="AK13" s="263"/>
      <c r="AL13" s="263"/>
      <c r="AM13" s="263"/>
      <c r="AN13" s="263"/>
      <c r="AO13" s="263"/>
      <c r="AP13" s="263"/>
      <c r="AQ13" s="263"/>
      <c r="AR13" s="270"/>
      <c r="AS13" s="267"/>
      <c r="AT13" s="268"/>
      <c r="AU13" s="268"/>
      <c r="AV13" s="268"/>
      <c r="AW13" s="268"/>
      <c r="AX13" s="268"/>
      <c r="AY13" s="268"/>
      <c r="AZ13" s="268"/>
      <c r="BA13" s="268"/>
      <c r="BB13" s="269"/>
      <c r="BC13" s="264"/>
      <c r="BD13" s="265"/>
      <c r="BE13" s="265"/>
      <c r="BF13" s="265"/>
      <c r="BG13" s="265"/>
      <c r="BH13" s="265"/>
      <c r="BI13" s="265"/>
      <c r="BJ13" s="265"/>
      <c r="BK13" s="265"/>
      <c r="BL13" s="266"/>
      <c r="BM13" s="251"/>
      <c r="BN13" s="252"/>
      <c r="BO13" s="252"/>
      <c r="BP13" s="252"/>
      <c r="BQ13" s="252"/>
      <c r="BR13" s="252"/>
      <c r="BS13" s="252"/>
      <c r="BT13" s="252"/>
      <c r="BU13" s="252"/>
      <c r="BV13" s="253"/>
      <c r="BW13" s="267"/>
      <c r="BX13" s="268"/>
      <c r="BY13" s="268"/>
      <c r="BZ13" s="268"/>
      <c r="CA13" s="268"/>
      <c r="CB13" s="268"/>
      <c r="CC13" s="268"/>
      <c r="CD13" s="268"/>
      <c r="CE13" s="268"/>
      <c r="CF13" s="269"/>
      <c r="CG13" s="264"/>
      <c r="CH13" s="265"/>
      <c r="CI13" s="265"/>
      <c r="CJ13" s="265"/>
      <c r="CK13" s="265"/>
      <c r="CL13" s="265"/>
      <c r="CM13" s="265"/>
      <c r="CN13" s="265"/>
      <c r="CO13" s="265"/>
      <c r="CP13" s="266"/>
      <c r="CQ13" s="254"/>
      <c r="CR13" s="255"/>
      <c r="CS13" s="254"/>
      <c r="CT13" s="254"/>
      <c r="CU13" s="254"/>
      <c r="CV13" s="254"/>
      <c r="CW13" s="254"/>
      <c r="CX13" s="254"/>
      <c r="CY13" s="254"/>
      <c r="CZ13" s="254"/>
      <c r="DA13" s="254"/>
      <c r="DB13" s="254"/>
      <c r="DC13" s="256"/>
      <c r="DD13" s="254"/>
      <c r="DE13" s="254"/>
      <c r="DF13" s="254"/>
      <c r="DG13" s="254"/>
      <c r="DH13" s="254"/>
      <c r="DI13" s="254"/>
      <c r="DJ13" s="254"/>
      <c r="DK13" s="254"/>
      <c r="DL13" s="255"/>
      <c r="DM13" s="256"/>
      <c r="DN13" s="254"/>
      <c r="DO13" s="254"/>
      <c r="DP13" s="254"/>
      <c r="DQ13" s="254"/>
      <c r="DR13" s="254"/>
      <c r="DS13" s="254"/>
      <c r="DT13" s="254"/>
      <c r="DU13" s="254"/>
      <c r="DV13" s="255"/>
      <c r="DW13" s="257">
        <f t="shared" si="2"/>
        <v>0</v>
      </c>
      <c r="DX13" s="257">
        <f t="shared" si="2"/>
        <v>0</v>
      </c>
      <c r="DY13" s="258">
        <v>8</v>
      </c>
      <c r="DZ13" s="259">
        <f t="shared" si="0"/>
        <v>0</v>
      </c>
      <c r="EA13" s="257">
        <f t="shared" si="3"/>
        <v>0</v>
      </c>
      <c r="EB13" s="257">
        <f t="shared" si="3"/>
        <v>0</v>
      </c>
      <c r="EC13" s="259">
        <f t="shared" si="4"/>
        <v>0</v>
      </c>
      <c r="ED13" s="257">
        <f t="shared" si="5"/>
        <v>0</v>
      </c>
      <c r="EE13" s="257">
        <f t="shared" si="5"/>
        <v>0</v>
      </c>
      <c r="EF13" s="259">
        <f t="shared" si="1"/>
        <v>0</v>
      </c>
      <c r="EG13" s="260"/>
    </row>
    <row r="14" spans="1:137" ht="60" customHeight="1" x14ac:dyDescent="0.5">
      <c r="A14" s="272"/>
      <c r="B14" s="240">
        <v>5</v>
      </c>
      <c r="C14" s="312" t="s">
        <v>286</v>
      </c>
      <c r="D14" s="312" t="s">
        <v>287</v>
      </c>
      <c r="E14" s="251"/>
      <c r="F14" s="252"/>
      <c r="G14" s="252"/>
      <c r="H14" s="252"/>
      <c r="I14" s="252"/>
      <c r="J14" s="252"/>
      <c r="K14" s="252"/>
      <c r="L14" s="252"/>
      <c r="M14" s="252"/>
      <c r="N14" s="253"/>
      <c r="O14" s="267"/>
      <c r="P14" s="268"/>
      <c r="Q14" s="268"/>
      <c r="R14" s="268"/>
      <c r="S14" s="268"/>
      <c r="T14" s="268"/>
      <c r="U14" s="268"/>
      <c r="V14" s="268"/>
      <c r="W14" s="268"/>
      <c r="X14" s="269"/>
      <c r="Y14" s="264"/>
      <c r="Z14" s="265"/>
      <c r="AA14" s="265"/>
      <c r="AB14" s="265"/>
      <c r="AC14" s="265"/>
      <c r="AD14" s="265"/>
      <c r="AE14" s="265"/>
      <c r="AF14" s="265"/>
      <c r="AG14" s="265"/>
      <c r="AH14" s="266"/>
      <c r="AI14" s="251"/>
      <c r="AJ14" s="252"/>
      <c r="AK14" s="252"/>
      <c r="AL14" s="252"/>
      <c r="AM14" s="252"/>
      <c r="AN14" s="252"/>
      <c r="AO14" s="252"/>
      <c r="AP14" s="252"/>
      <c r="AQ14" s="252"/>
      <c r="AR14" s="253"/>
      <c r="AS14" s="263"/>
      <c r="AT14" s="263"/>
      <c r="AU14" s="263"/>
      <c r="AV14" s="263"/>
      <c r="AW14" s="263"/>
      <c r="AX14" s="263"/>
      <c r="AY14" s="263"/>
      <c r="AZ14" s="263"/>
      <c r="BA14" s="263"/>
      <c r="BB14" s="270"/>
      <c r="BC14" s="264"/>
      <c r="BD14" s="265"/>
      <c r="BE14" s="265"/>
      <c r="BF14" s="265"/>
      <c r="BG14" s="265"/>
      <c r="BH14" s="265"/>
      <c r="BI14" s="265"/>
      <c r="BJ14" s="265"/>
      <c r="BK14" s="265"/>
      <c r="BL14" s="266"/>
      <c r="BM14" s="251"/>
      <c r="BN14" s="252"/>
      <c r="BO14" s="252"/>
      <c r="BP14" s="252"/>
      <c r="BQ14" s="252"/>
      <c r="BR14" s="252"/>
      <c r="BS14" s="252"/>
      <c r="BT14" s="252"/>
      <c r="BU14" s="252"/>
      <c r="BV14" s="253"/>
      <c r="BW14" s="267"/>
      <c r="BX14" s="268"/>
      <c r="BY14" s="268"/>
      <c r="BZ14" s="268"/>
      <c r="CA14" s="268"/>
      <c r="CB14" s="268"/>
      <c r="CC14" s="268"/>
      <c r="CD14" s="268"/>
      <c r="CE14" s="268"/>
      <c r="CF14" s="269"/>
      <c r="CG14" s="264"/>
      <c r="CH14" s="265"/>
      <c r="CI14" s="265"/>
      <c r="CJ14" s="265"/>
      <c r="CK14" s="265"/>
      <c r="CL14" s="265"/>
      <c r="CM14" s="265"/>
      <c r="CN14" s="265"/>
      <c r="CO14" s="265"/>
      <c r="CP14" s="266"/>
      <c r="CQ14" s="273"/>
      <c r="CR14" s="274"/>
      <c r="CS14" s="273"/>
      <c r="CT14" s="273"/>
      <c r="CU14" s="273"/>
      <c r="CV14" s="273"/>
      <c r="CW14" s="273"/>
      <c r="CX14" s="273"/>
      <c r="CY14" s="273"/>
      <c r="CZ14" s="273"/>
      <c r="DA14" s="273"/>
      <c r="DB14" s="273"/>
      <c r="DC14" s="275"/>
      <c r="DD14" s="273"/>
      <c r="DE14" s="273"/>
      <c r="DF14" s="273"/>
      <c r="DG14" s="273"/>
      <c r="DH14" s="273"/>
      <c r="DI14" s="273"/>
      <c r="DJ14" s="273"/>
      <c r="DK14" s="273"/>
      <c r="DL14" s="274"/>
      <c r="DM14" s="275"/>
      <c r="DN14" s="273"/>
      <c r="DO14" s="273"/>
      <c r="DP14" s="273"/>
      <c r="DQ14" s="273"/>
      <c r="DR14" s="273"/>
      <c r="DS14" s="273"/>
      <c r="DT14" s="273"/>
      <c r="DU14" s="273"/>
      <c r="DV14" s="274"/>
      <c r="DW14" s="257">
        <f t="shared" si="2"/>
        <v>0</v>
      </c>
      <c r="DX14" s="257">
        <f t="shared" si="2"/>
        <v>0</v>
      </c>
      <c r="DY14" s="258">
        <v>8</v>
      </c>
      <c r="DZ14" s="259">
        <f t="shared" si="0"/>
        <v>0</v>
      </c>
      <c r="EA14" s="257">
        <f t="shared" si="3"/>
        <v>0</v>
      </c>
      <c r="EB14" s="257">
        <f t="shared" si="3"/>
        <v>0</v>
      </c>
      <c r="EC14" s="259">
        <f t="shared" si="4"/>
        <v>0</v>
      </c>
      <c r="ED14" s="257">
        <f t="shared" si="5"/>
        <v>0</v>
      </c>
      <c r="EE14" s="257">
        <f t="shared" si="5"/>
        <v>0</v>
      </c>
      <c r="EF14" s="259">
        <f t="shared" si="1"/>
        <v>0</v>
      </c>
      <c r="EG14" s="260"/>
    </row>
    <row r="15" spans="1:137" ht="60" customHeight="1" thickBot="1" x14ac:dyDescent="0.55000000000000004">
      <c r="A15" s="221"/>
      <c r="B15" s="276">
        <v>6</v>
      </c>
      <c r="C15" s="277"/>
      <c r="D15" s="277"/>
      <c r="E15" s="251"/>
      <c r="F15" s="252"/>
      <c r="G15" s="252"/>
      <c r="H15" s="252"/>
      <c r="I15" s="252"/>
      <c r="J15" s="252"/>
      <c r="K15" s="252"/>
      <c r="L15" s="252"/>
      <c r="M15" s="252"/>
      <c r="N15" s="253"/>
      <c r="O15" s="267"/>
      <c r="P15" s="268"/>
      <c r="Q15" s="268"/>
      <c r="R15" s="268"/>
      <c r="S15" s="268"/>
      <c r="T15" s="268"/>
      <c r="U15" s="268"/>
      <c r="V15" s="268"/>
      <c r="W15" s="268"/>
      <c r="X15" s="269"/>
      <c r="Y15" s="264"/>
      <c r="Z15" s="265"/>
      <c r="AA15" s="265"/>
      <c r="AB15" s="265"/>
      <c r="AC15" s="265"/>
      <c r="AD15" s="265"/>
      <c r="AE15" s="265"/>
      <c r="AF15" s="265"/>
      <c r="AG15" s="265"/>
      <c r="AH15" s="266"/>
      <c r="AI15" s="251"/>
      <c r="AJ15" s="252"/>
      <c r="AK15" s="252"/>
      <c r="AL15" s="252"/>
      <c r="AM15" s="252"/>
      <c r="AN15" s="252"/>
      <c r="AO15" s="252"/>
      <c r="AP15" s="252"/>
      <c r="AQ15" s="252"/>
      <c r="AR15" s="253"/>
      <c r="AS15" s="267"/>
      <c r="AT15" s="268"/>
      <c r="AU15" s="268"/>
      <c r="AV15" s="268"/>
      <c r="AW15" s="268"/>
      <c r="AX15" s="268"/>
      <c r="AY15" s="268"/>
      <c r="AZ15" s="268"/>
      <c r="BA15" s="268"/>
      <c r="BB15" s="269"/>
      <c r="BC15" s="263"/>
      <c r="BD15" s="263"/>
      <c r="BE15" s="263"/>
      <c r="BF15" s="263"/>
      <c r="BG15" s="263"/>
      <c r="BH15" s="263"/>
      <c r="BI15" s="263"/>
      <c r="BJ15" s="263"/>
      <c r="BK15" s="263"/>
      <c r="BL15" s="270"/>
      <c r="BM15" s="251"/>
      <c r="BN15" s="252"/>
      <c r="BO15" s="252"/>
      <c r="BP15" s="252"/>
      <c r="BQ15" s="252"/>
      <c r="BR15" s="252"/>
      <c r="BS15" s="252"/>
      <c r="BT15" s="252"/>
      <c r="BU15" s="252"/>
      <c r="BV15" s="253"/>
      <c r="BW15" s="267"/>
      <c r="BX15" s="268"/>
      <c r="BY15" s="268"/>
      <c r="BZ15" s="268"/>
      <c r="CA15" s="268"/>
      <c r="CB15" s="268"/>
      <c r="CC15" s="268"/>
      <c r="CD15" s="268"/>
      <c r="CE15" s="268"/>
      <c r="CF15" s="269"/>
      <c r="CG15" s="264"/>
      <c r="CH15" s="265"/>
      <c r="CI15" s="265"/>
      <c r="CJ15" s="265"/>
      <c r="CK15" s="265"/>
      <c r="CL15" s="265"/>
      <c r="CM15" s="265"/>
      <c r="CN15" s="265"/>
      <c r="CO15" s="265"/>
      <c r="CP15" s="266"/>
      <c r="CQ15" s="278"/>
      <c r="CR15" s="279"/>
      <c r="CS15" s="278"/>
      <c r="CT15" s="278"/>
      <c r="CU15" s="278"/>
      <c r="CV15" s="278"/>
      <c r="CW15" s="278"/>
      <c r="CX15" s="278"/>
      <c r="CY15" s="278"/>
      <c r="CZ15" s="278"/>
      <c r="DA15" s="278"/>
      <c r="DB15" s="278"/>
      <c r="DC15" s="280"/>
      <c r="DD15" s="278"/>
      <c r="DE15" s="278"/>
      <c r="DF15" s="278"/>
      <c r="DG15" s="278"/>
      <c r="DH15" s="278"/>
      <c r="DI15" s="278"/>
      <c r="DJ15" s="278"/>
      <c r="DK15" s="278"/>
      <c r="DL15" s="279"/>
      <c r="DM15" s="280"/>
      <c r="DN15" s="278"/>
      <c r="DO15" s="278"/>
      <c r="DP15" s="278"/>
      <c r="DQ15" s="278"/>
      <c r="DR15" s="278"/>
      <c r="DS15" s="278"/>
      <c r="DT15" s="278"/>
      <c r="DU15" s="278"/>
      <c r="DV15" s="279"/>
      <c r="DW15" s="257">
        <f t="shared" si="2"/>
        <v>0</v>
      </c>
      <c r="DX15" s="257">
        <f t="shared" si="2"/>
        <v>0</v>
      </c>
      <c r="DY15" s="258">
        <v>8</v>
      </c>
      <c r="DZ15" s="259">
        <f t="shared" si="0"/>
        <v>0</v>
      </c>
      <c r="EA15" s="257">
        <f t="shared" si="3"/>
        <v>0</v>
      </c>
      <c r="EB15" s="257">
        <f t="shared" si="3"/>
        <v>0</v>
      </c>
      <c r="EC15" s="259">
        <f t="shared" si="4"/>
        <v>0</v>
      </c>
      <c r="ED15" s="257">
        <f t="shared" si="5"/>
        <v>0</v>
      </c>
      <c r="EE15" s="257">
        <f t="shared" si="5"/>
        <v>0</v>
      </c>
      <c r="EF15" s="259">
        <f t="shared" si="1"/>
        <v>0</v>
      </c>
      <c r="EG15" s="281"/>
    </row>
    <row r="16" spans="1:137" ht="60" customHeight="1" thickBot="1" x14ac:dyDescent="0.55000000000000004">
      <c r="A16" s="221"/>
      <c r="B16" s="240">
        <v>7</v>
      </c>
      <c r="C16" s="282"/>
      <c r="D16" s="282"/>
      <c r="E16" s="251"/>
      <c r="F16" s="252"/>
      <c r="G16" s="252"/>
      <c r="H16" s="252"/>
      <c r="I16" s="252"/>
      <c r="J16" s="252"/>
      <c r="K16" s="252"/>
      <c r="L16" s="252"/>
      <c r="M16" s="252"/>
      <c r="N16" s="253"/>
      <c r="O16" s="267"/>
      <c r="P16" s="268"/>
      <c r="Q16" s="268"/>
      <c r="R16" s="268"/>
      <c r="S16" s="268"/>
      <c r="T16" s="268"/>
      <c r="U16" s="268"/>
      <c r="V16" s="268"/>
      <c r="W16" s="268"/>
      <c r="X16" s="269"/>
      <c r="Y16" s="264"/>
      <c r="Z16" s="265"/>
      <c r="AA16" s="265"/>
      <c r="AB16" s="265"/>
      <c r="AC16" s="265"/>
      <c r="AD16" s="265"/>
      <c r="AE16" s="265"/>
      <c r="AF16" s="265"/>
      <c r="AG16" s="265"/>
      <c r="AH16" s="266"/>
      <c r="AI16" s="251"/>
      <c r="AJ16" s="252"/>
      <c r="AK16" s="252"/>
      <c r="AL16" s="252"/>
      <c r="AM16" s="252"/>
      <c r="AN16" s="252"/>
      <c r="AO16" s="252"/>
      <c r="AP16" s="252"/>
      <c r="AQ16" s="252"/>
      <c r="AR16" s="253"/>
      <c r="AS16" s="267"/>
      <c r="AT16" s="268"/>
      <c r="AU16" s="268"/>
      <c r="AV16" s="268"/>
      <c r="AW16" s="268"/>
      <c r="AX16" s="268"/>
      <c r="AY16" s="268"/>
      <c r="AZ16" s="268"/>
      <c r="BA16" s="268"/>
      <c r="BB16" s="269"/>
      <c r="BC16" s="264"/>
      <c r="BD16" s="265"/>
      <c r="BE16" s="265"/>
      <c r="BF16" s="265"/>
      <c r="BG16" s="265"/>
      <c r="BH16" s="265"/>
      <c r="BI16" s="265"/>
      <c r="BJ16" s="265"/>
      <c r="BK16" s="265"/>
      <c r="BL16" s="266"/>
      <c r="BM16" s="263"/>
      <c r="BN16" s="263"/>
      <c r="BO16" s="263"/>
      <c r="BP16" s="263"/>
      <c r="BQ16" s="263"/>
      <c r="BR16" s="263"/>
      <c r="BS16" s="263"/>
      <c r="BT16" s="263"/>
      <c r="BU16" s="263"/>
      <c r="BV16" s="270"/>
      <c r="BW16" s="267"/>
      <c r="BX16" s="268"/>
      <c r="BY16" s="268"/>
      <c r="BZ16" s="268"/>
      <c r="CA16" s="268"/>
      <c r="CB16" s="268"/>
      <c r="CC16" s="268"/>
      <c r="CD16" s="268"/>
      <c r="CE16" s="268"/>
      <c r="CF16" s="269"/>
      <c r="CG16" s="264"/>
      <c r="CH16" s="265"/>
      <c r="CI16" s="265"/>
      <c r="CJ16" s="265"/>
      <c r="CK16" s="265"/>
      <c r="CL16" s="265"/>
      <c r="CM16" s="265"/>
      <c r="CN16" s="265"/>
      <c r="CO16" s="265"/>
      <c r="CP16" s="266"/>
      <c r="CQ16" s="254"/>
      <c r="CR16" s="255"/>
      <c r="CS16" s="254"/>
      <c r="CT16" s="254"/>
      <c r="CU16" s="254"/>
      <c r="CV16" s="254"/>
      <c r="CW16" s="254"/>
      <c r="CX16" s="254"/>
      <c r="CY16" s="254"/>
      <c r="CZ16" s="254"/>
      <c r="DA16" s="254"/>
      <c r="DB16" s="254"/>
      <c r="DC16" s="256"/>
      <c r="DD16" s="254"/>
      <c r="DE16" s="254"/>
      <c r="DF16" s="254"/>
      <c r="DG16" s="254"/>
      <c r="DH16" s="254"/>
      <c r="DI16" s="254"/>
      <c r="DJ16" s="254"/>
      <c r="DK16" s="254"/>
      <c r="DL16" s="255"/>
      <c r="DM16" s="256"/>
      <c r="DN16" s="254"/>
      <c r="DO16" s="254"/>
      <c r="DP16" s="254"/>
      <c r="DQ16" s="254"/>
      <c r="DR16" s="254"/>
      <c r="DS16" s="254"/>
      <c r="DT16" s="254"/>
      <c r="DU16" s="254"/>
      <c r="DV16" s="255"/>
      <c r="DW16" s="257">
        <f t="shared" si="2"/>
        <v>0</v>
      </c>
      <c r="DX16" s="257">
        <f t="shared" si="2"/>
        <v>0</v>
      </c>
      <c r="DY16" s="258">
        <v>8</v>
      </c>
      <c r="DZ16" s="259">
        <f t="shared" si="0"/>
        <v>0</v>
      </c>
      <c r="EA16" s="257">
        <f t="shared" si="3"/>
        <v>0</v>
      </c>
      <c r="EB16" s="257">
        <f t="shared" si="3"/>
        <v>0</v>
      </c>
      <c r="EC16" s="259">
        <f t="shared" si="4"/>
        <v>0</v>
      </c>
      <c r="ED16" s="257">
        <f t="shared" si="5"/>
        <v>0</v>
      </c>
      <c r="EE16" s="257">
        <f t="shared" si="5"/>
        <v>0</v>
      </c>
      <c r="EF16" s="259">
        <f t="shared" si="1"/>
        <v>0</v>
      </c>
      <c r="EG16" s="260"/>
    </row>
    <row r="17" spans="1:137" ht="60" customHeight="1" thickBot="1" x14ac:dyDescent="0.55000000000000004">
      <c r="A17" s="221"/>
      <c r="B17" s="276">
        <v>8</v>
      </c>
      <c r="C17" s="277"/>
      <c r="D17" s="277"/>
      <c r="E17" s="251"/>
      <c r="F17" s="252"/>
      <c r="G17" s="252"/>
      <c r="H17" s="252"/>
      <c r="I17" s="252"/>
      <c r="J17" s="252"/>
      <c r="K17" s="252"/>
      <c r="L17" s="252"/>
      <c r="M17" s="252"/>
      <c r="N17" s="253"/>
      <c r="O17" s="267"/>
      <c r="P17" s="268"/>
      <c r="Q17" s="268"/>
      <c r="R17" s="268"/>
      <c r="S17" s="268"/>
      <c r="T17" s="268"/>
      <c r="U17" s="268"/>
      <c r="V17" s="268"/>
      <c r="W17" s="268"/>
      <c r="X17" s="269"/>
      <c r="Y17" s="264"/>
      <c r="Z17" s="265"/>
      <c r="AA17" s="265"/>
      <c r="AB17" s="265"/>
      <c r="AC17" s="265"/>
      <c r="AD17" s="265"/>
      <c r="AE17" s="265"/>
      <c r="AF17" s="265"/>
      <c r="AG17" s="265"/>
      <c r="AH17" s="266"/>
      <c r="AI17" s="251"/>
      <c r="AJ17" s="252"/>
      <c r="AK17" s="252"/>
      <c r="AL17" s="252"/>
      <c r="AM17" s="252"/>
      <c r="AN17" s="252"/>
      <c r="AO17" s="252"/>
      <c r="AP17" s="252"/>
      <c r="AQ17" s="252"/>
      <c r="AR17" s="253"/>
      <c r="AS17" s="267"/>
      <c r="AT17" s="268"/>
      <c r="AU17" s="268"/>
      <c r="AV17" s="268"/>
      <c r="AW17" s="268"/>
      <c r="AX17" s="268"/>
      <c r="AY17" s="268"/>
      <c r="AZ17" s="268"/>
      <c r="BA17" s="268"/>
      <c r="BB17" s="269"/>
      <c r="BC17" s="264"/>
      <c r="BD17" s="265"/>
      <c r="BE17" s="265"/>
      <c r="BF17" s="265"/>
      <c r="BG17" s="265"/>
      <c r="BH17" s="265"/>
      <c r="BI17" s="265"/>
      <c r="BJ17" s="265"/>
      <c r="BK17" s="265"/>
      <c r="BL17" s="266"/>
      <c r="BM17" s="251"/>
      <c r="BN17" s="252"/>
      <c r="BO17" s="252"/>
      <c r="BP17" s="252"/>
      <c r="BQ17" s="252"/>
      <c r="BR17" s="252"/>
      <c r="BS17" s="252"/>
      <c r="BT17" s="252"/>
      <c r="BU17" s="252"/>
      <c r="BV17" s="253"/>
      <c r="BW17" s="263"/>
      <c r="BX17" s="263"/>
      <c r="BY17" s="263"/>
      <c r="BZ17" s="263"/>
      <c r="CA17" s="263"/>
      <c r="CB17" s="263"/>
      <c r="CC17" s="263"/>
      <c r="CD17" s="263"/>
      <c r="CE17" s="263"/>
      <c r="CF17" s="270"/>
      <c r="CG17" s="264"/>
      <c r="CH17" s="265"/>
      <c r="CI17" s="265"/>
      <c r="CJ17" s="265"/>
      <c r="CK17" s="265"/>
      <c r="CL17" s="265"/>
      <c r="CM17" s="265"/>
      <c r="CN17" s="265"/>
      <c r="CO17" s="265"/>
      <c r="CP17" s="266"/>
      <c r="CQ17" s="278"/>
      <c r="CR17" s="279"/>
      <c r="CS17" s="278"/>
      <c r="CT17" s="278"/>
      <c r="CU17" s="278"/>
      <c r="CV17" s="278"/>
      <c r="CW17" s="278"/>
      <c r="CX17" s="278"/>
      <c r="CY17" s="278"/>
      <c r="CZ17" s="278"/>
      <c r="DA17" s="278"/>
      <c r="DB17" s="278"/>
      <c r="DC17" s="280"/>
      <c r="DD17" s="278"/>
      <c r="DE17" s="278"/>
      <c r="DF17" s="278"/>
      <c r="DG17" s="278"/>
      <c r="DH17" s="278"/>
      <c r="DI17" s="278"/>
      <c r="DJ17" s="278"/>
      <c r="DK17" s="278"/>
      <c r="DL17" s="279"/>
      <c r="DM17" s="280"/>
      <c r="DN17" s="278"/>
      <c r="DO17" s="278"/>
      <c r="DP17" s="278"/>
      <c r="DQ17" s="278"/>
      <c r="DR17" s="278"/>
      <c r="DS17" s="278"/>
      <c r="DT17" s="278"/>
      <c r="DU17" s="278"/>
      <c r="DV17" s="279"/>
      <c r="DW17" s="257">
        <f t="shared" si="2"/>
        <v>0</v>
      </c>
      <c r="DX17" s="257">
        <f t="shared" si="2"/>
        <v>0</v>
      </c>
      <c r="DY17" s="258">
        <v>8</v>
      </c>
      <c r="DZ17" s="259">
        <f t="shared" si="0"/>
        <v>0</v>
      </c>
      <c r="EA17" s="257">
        <f t="shared" si="3"/>
        <v>0</v>
      </c>
      <c r="EB17" s="257">
        <f t="shared" si="3"/>
        <v>0</v>
      </c>
      <c r="EC17" s="259">
        <f t="shared" si="4"/>
        <v>0</v>
      </c>
      <c r="ED17" s="257">
        <f t="shared" si="5"/>
        <v>0</v>
      </c>
      <c r="EE17" s="257">
        <f t="shared" si="5"/>
        <v>0</v>
      </c>
      <c r="EF17" s="259">
        <f t="shared" si="1"/>
        <v>0</v>
      </c>
      <c r="EG17" s="281"/>
    </row>
    <row r="18" spans="1:137" ht="60" customHeight="1" thickBot="1" x14ac:dyDescent="0.55000000000000004">
      <c r="A18" s="221"/>
      <c r="B18" s="283">
        <v>9</v>
      </c>
      <c r="C18" s="284"/>
      <c r="D18" s="284"/>
      <c r="E18" s="285"/>
      <c r="F18" s="286"/>
      <c r="G18" s="286"/>
      <c r="H18" s="286"/>
      <c r="I18" s="286"/>
      <c r="J18" s="286"/>
      <c r="K18" s="286"/>
      <c r="L18" s="286"/>
      <c r="M18" s="286"/>
      <c r="N18" s="287"/>
      <c r="O18" s="288"/>
      <c r="P18" s="289"/>
      <c r="Q18" s="289"/>
      <c r="R18" s="289"/>
      <c r="S18" s="289"/>
      <c r="T18" s="289"/>
      <c r="U18" s="289"/>
      <c r="V18" s="289"/>
      <c r="W18" s="289"/>
      <c r="X18" s="290"/>
      <c r="Y18" s="291"/>
      <c r="Z18" s="292"/>
      <c r="AA18" s="292"/>
      <c r="AB18" s="292"/>
      <c r="AC18" s="292"/>
      <c r="AD18" s="292"/>
      <c r="AE18" s="292"/>
      <c r="AF18" s="292"/>
      <c r="AG18" s="292"/>
      <c r="AH18" s="293"/>
      <c r="AI18" s="285"/>
      <c r="AJ18" s="286"/>
      <c r="AK18" s="286"/>
      <c r="AL18" s="286"/>
      <c r="AM18" s="286"/>
      <c r="AN18" s="286"/>
      <c r="AO18" s="286"/>
      <c r="AP18" s="286"/>
      <c r="AQ18" s="286"/>
      <c r="AR18" s="287"/>
      <c r="AS18" s="288"/>
      <c r="AT18" s="289"/>
      <c r="AU18" s="289"/>
      <c r="AV18" s="289"/>
      <c r="AW18" s="289"/>
      <c r="AX18" s="289"/>
      <c r="AY18" s="289"/>
      <c r="AZ18" s="289"/>
      <c r="BA18" s="289"/>
      <c r="BB18" s="290"/>
      <c r="BC18" s="291"/>
      <c r="BD18" s="292"/>
      <c r="BE18" s="292"/>
      <c r="BF18" s="292"/>
      <c r="BG18" s="292"/>
      <c r="BH18" s="292"/>
      <c r="BI18" s="292"/>
      <c r="BJ18" s="292"/>
      <c r="BK18" s="292"/>
      <c r="BL18" s="293"/>
      <c r="BM18" s="285"/>
      <c r="BN18" s="286"/>
      <c r="BO18" s="286"/>
      <c r="BP18" s="286"/>
      <c r="BQ18" s="286"/>
      <c r="BR18" s="286"/>
      <c r="BS18" s="286"/>
      <c r="BT18" s="286"/>
      <c r="BU18" s="286"/>
      <c r="BV18" s="287"/>
      <c r="BW18" s="288"/>
      <c r="BX18" s="289"/>
      <c r="BY18" s="289"/>
      <c r="BZ18" s="289"/>
      <c r="CA18" s="289"/>
      <c r="CB18" s="289"/>
      <c r="CC18" s="289"/>
      <c r="CD18" s="289"/>
      <c r="CE18" s="289"/>
      <c r="CF18" s="290"/>
      <c r="CG18" s="263"/>
      <c r="CH18" s="263"/>
      <c r="CI18" s="263"/>
      <c r="CJ18" s="263"/>
      <c r="CK18" s="263"/>
      <c r="CL18" s="263"/>
      <c r="CM18" s="263"/>
      <c r="CN18" s="263"/>
      <c r="CO18" s="263"/>
      <c r="CP18" s="270"/>
      <c r="CQ18" s="254"/>
      <c r="CR18" s="255"/>
      <c r="CS18" s="254"/>
      <c r="CT18" s="254"/>
      <c r="CU18" s="254"/>
      <c r="CV18" s="254"/>
      <c r="CW18" s="254"/>
      <c r="CX18" s="254"/>
      <c r="CY18" s="254"/>
      <c r="CZ18" s="254"/>
      <c r="DA18" s="254"/>
      <c r="DB18" s="254"/>
      <c r="DC18" s="256"/>
      <c r="DD18" s="254"/>
      <c r="DE18" s="254"/>
      <c r="DF18" s="254"/>
      <c r="DG18" s="254"/>
      <c r="DH18" s="254"/>
      <c r="DI18" s="254"/>
      <c r="DJ18" s="254"/>
      <c r="DK18" s="254"/>
      <c r="DL18" s="255"/>
      <c r="DM18" s="256"/>
      <c r="DN18" s="254"/>
      <c r="DO18" s="254"/>
      <c r="DP18" s="254"/>
      <c r="DQ18" s="254"/>
      <c r="DR18" s="254"/>
      <c r="DS18" s="254"/>
      <c r="DT18" s="254"/>
      <c r="DU18" s="254"/>
      <c r="DV18" s="255"/>
      <c r="DW18" s="257">
        <f t="shared" si="2"/>
        <v>0</v>
      </c>
      <c r="DX18" s="257">
        <f t="shared" si="2"/>
        <v>0</v>
      </c>
      <c r="DY18" s="258">
        <v>8</v>
      </c>
      <c r="DZ18" s="259">
        <f t="shared" si="0"/>
        <v>0</v>
      </c>
      <c r="EA18" s="257">
        <f t="shared" si="3"/>
        <v>0</v>
      </c>
      <c r="EB18" s="257">
        <f t="shared" si="3"/>
        <v>0</v>
      </c>
      <c r="EC18" s="259">
        <f t="shared" si="4"/>
        <v>0</v>
      </c>
      <c r="ED18" s="257">
        <f t="shared" si="5"/>
        <v>0</v>
      </c>
      <c r="EE18" s="257">
        <f t="shared" si="5"/>
        <v>0</v>
      </c>
      <c r="EF18" s="259">
        <f t="shared" si="1"/>
        <v>0</v>
      </c>
      <c r="EG18" s="294"/>
    </row>
    <row r="28" spans="1:137" ht="30" customHeight="1" x14ac:dyDescent="0.4">
      <c r="C28" s="295" t="s">
        <v>249</v>
      </c>
      <c r="D28" s="296"/>
      <c r="E28" s="297"/>
      <c r="F28" s="298"/>
      <c r="G28" s="298"/>
    </row>
    <row r="29" spans="1:137" ht="30" customHeight="1" x14ac:dyDescent="0.4">
      <c r="C29" s="299" t="s">
        <v>250</v>
      </c>
      <c r="D29" s="300" t="s">
        <v>251</v>
      </c>
      <c r="E29" s="301"/>
      <c r="F29" s="302"/>
      <c r="G29" s="302"/>
    </row>
    <row r="30" spans="1:137" ht="30" customHeight="1" x14ac:dyDescent="0.35">
      <c r="C30" s="303" t="s">
        <v>252</v>
      </c>
      <c r="D30" s="304" t="s">
        <v>253</v>
      </c>
      <c r="E30" s="305"/>
      <c r="F30" s="306"/>
      <c r="G30" s="306"/>
    </row>
    <row r="31" spans="1:137" ht="30" customHeight="1" x14ac:dyDescent="0.35">
      <c r="C31" s="303" t="s">
        <v>254</v>
      </c>
      <c r="D31" s="304" t="s">
        <v>255</v>
      </c>
      <c r="E31" s="305"/>
      <c r="F31" s="306"/>
      <c r="G31" s="306"/>
    </row>
    <row r="32" spans="1:137" ht="30" customHeight="1" x14ac:dyDescent="0.35">
      <c r="C32" s="303" t="s">
        <v>256</v>
      </c>
      <c r="D32" s="304" t="s">
        <v>257</v>
      </c>
      <c r="E32" s="305"/>
      <c r="F32" s="306"/>
      <c r="G32" s="306"/>
    </row>
    <row r="33" spans="3:7" ht="30" customHeight="1" x14ac:dyDescent="0.35">
      <c r="C33" s="303" t="s">
        <v>258</v>
      </c>
      <c r="D33" s="304" t="s">
        <v>259</v>
      </c>
      <c r="E33" s="305"/>
      <c r="F33" s="306"/>
      <c r="G33" s="306"/>
    </row>
    <row r="34" spans="3:7" ht="30" customHeight="1" x14ac:dyDescent="0.35">
      <c r="C34" s="303" t="s">
        <v>260</v>
      </c>
      <c r="D34" s="304" t="s">
        <v>261</v>
      </c>
      <c r="E34" s="305"/>
      <c r="F34" s="306"/>
      <c r="G34" s="306"/>
    </row>
    <row r="35" spans="3:7" ht="30" customHeight="1" x14ac:dyDescent="0.35">
      <c r="C35" s="307" t="s">
        <v>262</v>
      </c>
      <c r="D35" s="304" t="s">
        <v>263</v>
      </c>
      <c r="E35" s="305"/>
      <c r="F35" s="306"/>
      <c r="G35" s="306"/>
    </row>
    <row r="36" spans="3:7" ht="30" customHeight="1" x14ac:dyDescent="0.35">
      <c r="C36" s="307" t="s">
        <v>264</v>
      </c>
      <c r="D36" s="304" t="s">
        <v>265</v>
      </c>
      <c r="E36" s="305"/>
      <c r="F36" s="306"/>
      <c r="G36" s="306"/>
    </row>
    <row r="37" spans="3:7" ht="30" customHeight="1" x14ac:dyDescent="0.35">
      <c r="C37" s="307" t="s">
        <v>266</v>
      </c>
      <c r="D37" s="304" t="s">
        <v>267</v>
      </c>
      <c r="E37" s="305"/>
      <c r="F37" s="306"/>
      <c r="G37" s="306"/>
    </row>
    <row r="38" spans="3:7" ht="30" customHeight="1" x14ac:dyDescent="0.35">
      <c r="C38" s="307" t="s">
        <v>268</v>
      </c>
      <c r="D38" s="304" t="s">
        <v>269</v>
      </c>
      <c r="E38" s="305"/>
      <c r="F38" s="306"/>
      <c r="G38" s="306"/>
    </row>
  </sheetData>
  <mergeCells count="1">
    <mergeCell ref="Q5:AK5"/>
  </mergeCells>
  <pageMargins left="0.74803149606299202" right="0.74803149606299202" top="0.23622047244094499" bottom="0.23622047244094499" header="0" footer="0"/>
  <pageSetup paperSize="5" scale="25" fitToHeight="2"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0070C0"/>
  </sheetPr>
  <dimension ref="A1:CJ43"/>
  <sheetViews>
    <sheetView zoomScale="40" zoomScaleNormal="40" zoomScaleSheetLayoutView="25" workbookViewId="0">
      <selection activeCell="B36" sqref="B36:CI36"/>
    </sheetView>
  </sheetViews>
  <sheetFormatPr defaultColWidth="11.42578125" defaultRowHeight="12.75" x14ac:dyDescent="0.2"/>
  <cols>
    <col min="1" max="1" width="7" customWidth="1"/>
    <col min="2" max="2" width="7.140625" customWidth="1"/>
    <col min="3" max="3" width="43" customWidth="1"/>
    <col min="4" max="4" width="31" customWidth="1"/>
    <col min="5" max="44" width="4.7109375" customWidth="1"/>
    <col min="45" max="45" width="0.5703125" hidden="1" customWidth="1"/>
    <col min="46" max="75" width="2.7109375" hidden="1" customWidth="1"/>
    <col min="76" max="76" width="5.42578125" hidden="1" customWidth="1"/>
    <col min="77" max="79" width="5.7109375" customWidth="1"/>
    <col min="80" max="80" width="12.140625" customWidth="1"/>
    <col min="81" max="82" width="5.7109375" customWidth="1"/>
    <col min="83" max="83" width="12.140625" customWidth="1"/>
    <col min="84" max="84" width="7.5703125" customWidth="1"/>
    <col min="85" max="85" width="8.7109375" customWidth="1"/>
    <col min="86" max="87" width="12.140625" customWidth="1"/>
  </cols>
  <sheetData>
    <row r="1" spans="1:87" x14ac:dyDescent="0.2">
      <c r="H1" s="456"/>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7"/>
    </row>
    <row r="2" spans="1:87" x14ac:dyDescent="0.2">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row>
    <row r="3" spans="1:87" ht="12" customHeight="1" x14ac:dyDescent="0.2">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87" ht="2.25" customHeight="1" x14ac:dyDescent="0.2">
      <c r="E4" s="2"/>
      <c r="F4" s="2"/>
      <c r="G4" s="3"/>
      <c r="H4" s="3"/>
      <c r="I4" s="3"/>
      <c r="J4" s="3"/>
      <c r="K4" s="3"/>
      <c r="L4" s="3"/>
      <c r="M4" s="3"/>
      <c r="N4" s="3"/>
      <c r="O4" s="2"/>
      <c r="P4" s="2"/>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2" t="s">
        <v>0</v>
      </c>
      <c r="BF4" s="2" t="s">
        <v>1</v>
      </c>
      <c r="BG4" s="3" t="s">
        <v>2</v>
      </c>
      <c r="BH4" s="3" t="s">
        <v>3</v>
      </c>
      <c r="BI4" s="3" t="s">
        <v>4</v>
      </c>
      <c r="BJ4" s="3" t="s">
        <v>5</v>
      </c>
      <c r="BK4" s="3" t="s">
        <v>4</v>
      </c>
      <c r="BL4" s="3" t="s">
        <v>5</v>
      </c>
      <c r="BM4" s="3" t="s">
        <v>4</v>
      </c>
      <c r="BN4" s="3" t="s">
        <v>5</v>
      </c>
      <c r="BO4" s="2" t="s">
        <v>0</v>
      </c>
      <c r="BP4" s="2" t="s">
        <v>1</v>
      </c>
      <c r="BQ4" s="3" t="s">
        <v>2</v>
      </c>
      <c r="BR4" s="3" t="s">
        <v>3</v>
      </c>
      <c r="BS4" s="3" t="s">
        <v>4</v>
      </c>
      <c r="BT4" s="3" t="s">
        <v>5</v>
      </c>
      <c r="BU4" s="3" t="s">
        <v>4</v>
      </c>
      <c r="BV4" s="3" t="s">
        <v>5</v>
      </c>
      <c r="BW4" s="3" t="s">
        <v>4</v>
      </c>
      <c r="BX4" s="3" t="s">
        <v>5</v>
      </c>
    </row>
    <row r="5" spans="1:87" ht="45" x14ac:dyDescent="0.6">
      <c r="C5" s="4"/>
      <c r="D5" s="4"/>
      <c r="E5" s="458"/>
      <c r="F5" s="458"/>
      <c r="G5" s="458"/>
      <c r="H5" s="458"/>
      <c r="I5" s="458"/>
      <c r="J5" s="458"/>
      <c r="K5" s="458"/>
      <c r="L5" s="458"/>
      <c r="M5" s="458"/>
      <c r="N5" s="458"/>
      <c r="O5" s="458"/>
      <c r="P5" s="458"/>
      <c r="Q5" s="458"/>
      <c r="R5" s="458"/>
      <c r="S5" s="458"/>
      <c r="T5" s="458"/>
      <c r="U5" s="458"/>
      <c r="V5" s="458"/>
      <c r="W5" s="458"/>
      <c r="X5" s="458"/>
      <c r="Y5" s="458"/>
      <c r="Z5" s="458"/>
      <c r="AA5" s="458"/>
      <c r="AB5" s="458"/>
      <c r="AC5" s="458"/>
      <c r="AD5" s="458"/>
      <c r="AE5" s="458"/>
      <c r="AF5" s="458"/>
      <c r="AG5" s="458"/>
      <c r="AH5" s="458"/>
      <c r="AI5" s="458"/>
      <c r="AJ5" s="458"/>
      <c r="AK5" s="458"/>
      <c r="AL5" s="458"/>
      <c r="AM5" s="458"/>
      <c r="AN5" s="458"/>
      <c r="AO5" s="458"/>
      <c r="AP5" s="458"/>
      <c r="AQ5" s="458"/>
      <c r="AR5" s="458"/>
    </row>
    <row r="6" spans="1:87" ht="45" x14ac:dyDescent="0.6">
      <c r="C6" s="4"/>
      <c r="D6" s="4" t="s">
        <v>6</v>
      </c>
      <c r="E6" s="4"/>
      <c r="F6" s="4"/>
      <c r="G6" s="4"/>
      <c r="H6" s="4"/>
      <c r="I6" s="4"/>
      <c r="J6" s="4"/>
      <c r="K6" s="4"/>
      <c r="L6" s="4"/>
      <c r="M6" s="4"/>
      <c r="N6" s="4"/>
      <c r="O6" s="4"/>
      <c r="P6" s="4"/>
      <c r="Q6" s="5" t="s">
        <v>66</v>
      </c>
      <c r="R6" s="4"/>
      <c r="S6" s="4"/>
      <c r="T6" s="4"/>
      <c r="U6" s="4"/>
      <c r="V6" s="4"/>
      <c r="W6" s="4"/>
      <c r="X6" s="4"/>
    </row>
    <row r="7" spans="1:87" ht="30" x14ac:dyDescent="0.4">
      <c r="A7" s="6"/>
      <c r="B7" s="4" t="s">
        <v>8</v>
      </c>
      <c r="C7" s="7"/>
      <c r="D7" s="7"/>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8"/>
      <c r="CC7" s="6"/>
      <c r="CD7" s="6"/>
      <c r="CE7" s="8"/>
      <c r="CF7" s="6"/>
      <c r="CG7" s="6"/>
      <c r="CH7" s="8"/>
      <c r="CI7" s="8"/>
    </row>
    <row r="8" spans="1:87" ht="13.5" thickBot="1" x14ac:dyDescent="0.25">
      <c r="A8" s="6"/>
      <c r="B8" s="6"/>
      <c r="C8" s="7"/>
      <c r="D8" s="7"/>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8"/>
      <c r="CC8" s="6"/>
      <c r="CD8" s="6"/>
      <c r="CE8" s="8"/>
      <c r="CF8" s="6"/>
      <c r="CG8" s="6"/>
      <c r="CH8" s="8"/>
      <c r="CI8" s="8"/>
    </row>
    <row r="9" spans="1:87" ht="116.1" customHeight="1" thickBot="1" x14ac:dyDescent="0.25">
      <c r="A9" s="8"/>
      <c r="B9" s="9"/>
      <c r="C9" s="10" t="s">
        <v>9</v>
      </c>
      <c r="D9" s="10"/>
      <c r="E9" s="11" t="s">
        <v>10</v>
      </c>
      <c r="F9" s="11" t="s">
        <v>11</v>
      </c>
      <c r="G9" s="11" t="s">
        <v>12</v>
      </c>
      <c r="H9" s="11" t="s">
        <v>13</v>
      </c>
      <c r="I9" s="12" t="s">
        <v>14</v>
      </c>
      <c r="J9" s="13"/>
      <c r="K9" s="13"/>
      <c r="L9" s="13"/>
      <c r="M9" s="13"/>
      <c r="N9" s="14"/>
      <c r="O9" s="11" t="s">
        <v>10</v>
      </c>
      <c r="P9" s="11" t="s">
        <v>11</v>
      </c>
      <c r="Q9" s="11" t="s">
        <v>12</v>
      </c>
      <c r="R9" s="11" t="s">
        <v>13</v>
      </c>
      <c r="S9" s="12" t="s">
        <v>14</v>
      </c>
      <c r="T9" s="13"/>
      <c r="U9" s="13"/>
      <c r="V9" s="13"/>
      <c r="W9" s="13"/>
      <c r="X9" s="13"/>
      <c r="Y9" s="15" t="s">
        <v>10</v>
      </c>
      <c r="Z9" s="11" t="s">
        <v>11</v>
      </c>
      <c r="AA9" s="11" t="s">
        <v>12</v>
      </c>
      <c r="AB9" s="11" t="s">
        <v>13</v>
      </c>
      <c r="AC9" s="12" t="s">
        <v>14</v>
      </c>
      <c r="AD9" s="13"/>
      <c r="AE9" s="13"/>
      <c r="AF9" s="13"/>
      <c r="AG9" s="13"/>
      <c r="AH9" s="14"/>
      <c r="AI9" s="11" t="s">
        <v>10</v>
      </c>
      <c r="AJ9" s="11" t="s">
        <v>11</v>
      </c>
      <c r="AK9" s="11" t="s">
        <v>12</v>
      </c>
      <c r="AL9" s="11" t="s">
        <v>13</v>
      </c>
      <c r="AM9" s="12" t="s">
        <v>14</v>
      </c>
      <c r="AN9" s="13"/>
      <c r="AO9" s="13"/>
      <c r="AP9" s="13"/>
      <c r="AQ9" s="13"/>
      <c r="AR9" s="14"/>
      <c r="AS9" s="13"/>
      <c r="AT9" s="14"/>
      <c r="AU9" s="13"/>
      <c r="AV9" s="13"/>
      <c r="AW9" s="13"/>
      <c r="AX9" s="13"/>
      <c r="AY9" s="13"/>
      <c r="AZ9" s="13"/>
      <c r="BA9" s="13"/>
      <c r="BB9" s="13"/>
      <c r="BC9" s="13"/>
      <c r="BD9" s="13"/>
      <c r="BE9" s="16"/>
      <c r="BF9" s="13"/>
      <c r="BG9" s="13"/>
      <c r="BH9" s="13"/>
      <c r="BI9" s="13"/>
      <c r="BJ9" s="13"/>
      <c r="BK9" s="13"/>
      <c r="BL9" s="13"/>
      <c r="BM9" s="13"/>
      <c r="BN9" s="14"/>
      <c r="BO9" s="16"/>
      <c r="BP9" s="13"/>
      <c r="BQ9" s="13"/>
      <c r="BR9" s="13"/>
      <c r="BS9" s="13"/>
      <c r="BT9" s="13"/>
      <c r="BU9" s="13"/>
      <c r="BV9" s="13"/>
      <c r="BW9" s="13"/>
      <c r="BX9" s="14"/>
      <c r="BY9" s="17" t="s">
        <v>10</v>
      </c>
      <c r="BZ9" s="17" t="s">
        <v>11</v>
      </c>
      <c r="CA9" s="17" t="s">
        <v>15</v>
      </c>
      <c r="CB9" s="18" t="s">
        <v>16</v>
      </c>
      <c r="CC9" s="17" t="s">
        <v>12</v>
      </c>
      <c r="CD9" s="17" t="s">
        <v>13</v>
      </c>
      <c r="CE9" s="18" t="s">
        <v>17</v>
      </c>
      <c r="CF9" s="17" t="s">
        <v>18</v>
      </c>
      <c r="CG9" s="17" t="s">
        <v>19</v>
      </c>
      <c r="CH9" s="18" t="s">
        <v>20</v>
      </c>
      <c r="CI9" s="19" t="s">
        <v>21</v>
      </c>
    </row>
    <row r="10" spans="1:87" ht="50.1" customHeight="1" thickBot="1" x14ac:dyDescent="0.55000000000000004">
      <c r="A10" s="6"/>
      <c r="B10" s="20">
        <v>1</v>
      </c>
      <c r="C10" s="46" t="s">
        <v>67</v>
      </c>
      <c r="D10" s="46" t="s">
        <v>68</v>
      </c>
      <c r="E10" s="22"/>
      <c r="F10" s="22"/>
      <c r="G10" s="22"/>
      <c r="H10" s="22"/>
      <c r="I10" s="22"/>
      <c r="J10" s="22"/>
      <c r="K10" s="22"/>
      <c r="L10" s="22"/>
      <c r="M10" s="22"/>
      <c r="N10" s="23"/>
      <c r="O10" s="24">
        <v>1</v>
      </c>
      <c r="P10" s="25">
        <v>0</v>
      </c>
      <c r="Q10" s="25">
        <v>2</v>
      </c>
      <c r="R10" s="25">
        <v>0</v>
      </c>
      <c r="S10" s="25">
        <v>4</v>
      </c>
      <c r="T10" s="25">
        <v>0</v>
      </c>
      <c r="U10" s="25">
        <v>4</v>
      </c>
      <c r="V10" s="25">
        <v>0</v>
      </c>
      <c r="W10" s="25"/>
      <c r="X10" s="25"/>
      <c r="Y10" s="24">
        <v>1</v>
      </c>
      <c r="Z10" s="25">
        <v>0</v>
      </c>
      <c r="AA10" s="25">
        <v>2</v>
      </c>
      <c r="AB10" s="25">
        <v>0</v>
      </c>
      <c r="AC10" s="25">
        <v>4</v>
      </c>
      <c r="AD10" s="25">
        <v>1</v>
      </c>
      <c r="AE10" s="25">
        <v>4</v>
      </c>
      <c r="AF10" s="25">
        <v>1</v>
      </c>
      <c r="AG10" s="25"/>
      <c r="AH10" s="26"/>
      <c r="AI10" s="24"/>
      <c r="AJ10" s="25"/>
      <c r="AK10" s="25"/>
      <c r="AL10" s="25"/>
      <c r="AM10" s="25"/>
      <c r="AN10" s="25"/>
      <c r="AO10" s="25"/>
      <c r="AP10" s="25"/>
      <c r="AQ10" s="25"/>
      <c r="AR10" s="26"/>
      <c r="AS10" s="25"/>
      <c r="AT10" s="26"/>
      <c r="AU10" s="25"/>
      <c r="AV10" s="25"/>
      <c r="AW10" s="25"/>
      <c r="AX10" s="25"/>
      <c r="AY10" s="25"/>
      <c r="AZ10" s="25"/>
      <c r="BA10" s="25"/>
      <c r="BB10" s="25"/>
      <c r="BC10" s="25"/>
      <c r="BD10" s="25"/>
      <c r="BE10" s="24"/>
      <c r="BF10" s="25"/>
      <c r="BG10" s="25"/>
      <c r="BH10" s="25"/>
      <c r="BI10" s="25"/>
      <c r="BJ10" s="25"/>
      <c r="BK10" s="25"/>
      <c r="BL10" s="25"/>
      <c r="BM10" s="25"/>
      <c r="BN10" s="26"/>
      <c r="BO10" s="24"/>
      <c r="BP10" s="25"/>
      <c r="BQ10" s="25"/>
      <c r="BR10" s="25"/>
      <c r="BS10" s="25"/>
      <c r="BT10" s="25"/>
      <c r="BU10" s="25"/>
      <c r="BV10" s="25"/>
      <c r="BW10" s="25"/>
      <c r="BX10" s="26"/>
      <c r="BY10" s="27">
        <f t="shared" ref="BY10:BZ13" si="0">E10+O10+Y10+AI10</f>
        <v>2</v>
      </c>
      <c r="BZ10" s="27">
        <f t="shared" si="0"/>
        <v>0</v>
      </c>
      <c r="CA10" s="27">
        <v>2</v>
      </c>
      <c r="CB10" s="28">
        <f>(BY10-BZ10)/CA10</f>
        <v>1</v>
      </c>
      <c r="CC10" s="27">
        <f t="shared" ref="CC10:CD13" si="1">G10+Q10+AA10+AK10</f>
        <v>4</v>
      </c>
      <c r="CD10" s="27">
        <f t="shared" si="1"/>
        <v>0</v>
      </c>
      <c r="CE10" s="28">
        <f>(CC10-CD10)/CA10</f>
        <v>2</v>
      </c>
      <c r="CF10" s="27">
        <f t="shared" ref="CF10:CG13" si="2">I10+K10+M10+S10+U10+W10+AC10+AE10+AG10+AM10+AO10+AQ10</f>
        <v>16</v>
      </c>
      <c r="CG10" s="27">
        <f t="shared" si="2"/>
        <v>2</v>
      </c>
      <c r="CH10" s="28">
        <f>(CF10-CG10)/CA10</f>
        <v>7</v>
      </c>
      <c r="CI10" s="29">
        <v>1</v>
      </c>
    </row>
    <row r="11" spans="1:87" ht="50.1" customHeight="1" thickBot="1" x14ac:dyDescent="0.55000000000000004">
      <c r="A11" s="6"/>
      <c r="B11" s="20">
        <v>2</v>
      </c>
      <c r="C11" s="21" t="s">
        <v>69</v>
      </c>
      <c r="D11" s="21" t="s">
        <v>70</v>
      </c>
      <c r="E11" s="25">
        <v>0</v>
      </c>
      <c r="F11" s="25">
        <v>1</v>
      </c>
      <c r="G11" s="25">
        <v>0</v>
      </c>
      <c r="H11" s="25">
        <v>2</v>
      </c>
      <c r="I11" s="25">
        <v>0</v>
      </c>
      <c r="J11" s="25">
        <v>4</v>
      </c>
      <c r="K11" s="25">
        <v>0</v>
      </c>
      <c r="L11" s="25">
        <v>4</v>
      </c>
      <c r="M11" s="25"/>
      <c r="N11" s="26"/>
      <c r="O11" s="22"/>
      <c r="P11" s="22"/>
      <c r="Q11" s="22"/>
      <c r="R11" s="22"/>
      <c r="S11" s="22"/>
      <c r="T11" s="22"/>
      <c r="U11" s="22"/>
      <c r="V11" s="22"/>
      <c r="W11" s="22"/>
      <c r="X11" s="23"/>
      <c r="Y11" s="30">
        <v>0</v>
      </c>
      <c r="Z11" s="31">
        <v>1</v>
      </c>
      <c r="AA11" s="31">
        <v>0</v>
      </c>
      <c r="AB11" s="31">
        <v>2</v>
      </c>
      <c r="AC11" s="31">
        <v>2</v>
      </c>
      <c r="AD11" s="31">
        <v>4</v>
      </c>
      <c r="AE11" s="31">
        <v>1</v>
      </c>
      <c r="AF11" s="31">
        <v>4</v>
      </c>
      <c r="AG11" s="31"/>
      <c r="AH11" s="32"/>
      <c r="AI11" s="24"/>
      <c r="AJ11" s="25"/>
      <c r="AK11" s="25"/>
      <c r="AL11" s="25"/>
      <c r="AM11" s="25"/>
      <c r="AN11" s="25"/>
      <c r="AO11" s="25"/>
      <c r="AP11" s="25"/>
      <c r="AQ11" s="25"/>
      <c r="AR11" s="26"/>
      <c r="AS11" s="25"/>
      <c r="AT11" s="26"/>
      <c r="AU11" s="25"/>
      <c r="AV11" s="25"/>
      <c r="AW11" s="25"/>
      <c r="AX11" s="25"/>
      <c r="AY11" s="25"/>
      <c r="AZ11" s="25"/>
      <c r="BA11" s="25"/>
      <c r="BB11" s="25"/>
      <c r="BC11" s="25"/>
      <c r="BD11" s="25"/>
      <c r="BE11" s="24"/>
      <c r="BF11" s="25"/>
      <c r="BG11" s="25"/>
      <c r="BH11" s="25"/>
      <c r="BI11" s="25"/>
      <c r="BJ11" s="25"/>
      <c r="BK11" s="25"/>
      <c r="BL11" s="25"/>
      <c r="BM11" s="25"/>
      <c r="BN11" s="26"/>
      <c r="BO11" s="24"/>
      <c r="BP11" s="25"/>
      <c r="BQ11" s="25"/>
      <c r="BR11" s="25"/>
      <c r="BS11" s="25"/>
      <c r="BT11" s="25"/>
      <c r="BU11" s="25"/>
      <c r="BV11" s="25"/>
      <c r="BW11" s="25"/>
      <c r="BX11" s="26"/>
      <c r="BY11" s="27">
        <f t="shared" si="0"/>
        <v>0</v>
      </c>
      <c r="BZ11" s="27">
        <f t="shared" si="0"/>
        <v>2</v>
      </c>
      <c r="CA11" s="27">
        <v>2</v>
      </c>
      <c r="CB11" s="28">
        <f>(BY11-BZ11)/CA11</f>
        <v>-1</v>
      </c>
      <c r="CC11" s="27">
        <f t="shared" si="1"/>
        <v>0</v>
      </c>
      <c r="CD11" s="27">
        <f t="shared" si="1"/>
        <v>4</v>
      </c>
      <c r="CE11" s="28">
        <f>(CC11-CD11)/CA11</f>
        <v>-2</v>
      </c>
      <c r="CF11" s="27">
        <f t="shared" si="2"/>
        <v>3</v>
      </c>
      <c r="CG11" s="27">
        <f t="shared" si="2"/>
        <v>16</v>
      </c>
      <c r="CH11" s="28">
        <f>(CF11-CG11)/CA11</f>
        <v>-6.5</v>
      </c>
      <c r="CI11" s="29">
        <v>3</v>
      </c>
    </row>
    <row r="12" spans="1:87" ht="50.1" customHeight="1" thickBot="1" x14ac:dyDescent="0.55000000000000004">
      <c r="A12" s="6"/>
      <c r="B12" s="20">
        <v>3</v>
      </c>
      <c r="C12" s="50" t="s">
        <v>46</v>
      </c>
      <c r="D12" s="50" t="s">
        <v>71</v>
      </c>
      <c r="E12" s="25">
        <v>0</v>
      </c>
      <c r="F12" s="25">
        <v>1</v>
      </c>
      <c r="G12" s="25">
        <v>0</v>
      </c>
      <c r="H12" s="25">
        <v>2</v>
      </c>
      <c r="I12" s="25">
        <v>1</v>
      </c>
      <c r="J12" s="25">
        <v>4</v>
      </c>
      <c r="K12" s="25">
        <v>1</v>
      </c>
      <c r="L12" s="25">
        <v>4</v>
      </c>
      <c r="M12" s="25"/>
      <c r="N12" s="26"/>
      <c r="O12" s="24">
        <v>1</v>
      </c>
      <c r="P12" s="25">
        <v>0</v>
      </c>
      <c r="Q12" s="25">
        <v>2</v>
      </c>
      <c r="R12" s="25">
        <v>0</v>
      </c>
      <c r="S12" s="25">
        <v>4</v>
      </c>
      <c r="T12" s="25">
        <v>2</v>
      </c>
      <c r="U12" s="25">
        <v>4</v>
      </c>
      <c r="V12" s="25">
        <v>1</v>
      </c>
      <c r="W12" s="25"/>
      <c r="X12" s="25"/>
      <c r="Y12" s="22"/>
      <c r="Z12" s="22"/>
      <c r="AA12" s="22"/>
      <c r="AB12" s="22"/>
      <c r="AC12" s="22"/>
      <c r="AD12" s="22"/>
      <c r="AE12" s="22"/>
      <c r="AF12" s="22"/>
      <c r="AG12" s="22"/>
      <c r="AH12" s="23"/>
      <c r="AI12" s="24"/>
      <c r="AJ12" s="25"/>
      <c r="AK12" s="25"/>
      <c r="AL12" s="25"/>
      <c r="AM12" s="25"/>
      <c r="AN12" s="25"/>
      <c r="AO12" s="25"/>
      <c r="AP12" s="25"/>
      <c r="AQ12" s="25"/>
      <c r="AR12" s="26"/>
      <c r="AS12" s="25"/>
      <c r="AT12" s="26"/>
      <c r="AU12" s="25"/>
      <c r="AV12" s="25"/>
      <c r="AW12" s="25"/>
      <c r="AX12" s="25"/>
      <c r="AY12" s="25"/>
      <c r="AZ12" s="25"/>
      <c r="BA12" s="25"/>
      <c r="BB12" s="25"/>
      <c r="BC12" s="25"/>
      <c r="BD12" s="25"/>
      <c r="BE12" s="24"/>
      <c r="BF12" s="25"/>
      <c r="BG12" s="25"/>
      <c r="BH12" s="25"/>
      <c r="BI12" s="25"/>
      <c r="BJ12" s="25"/>
      <c r="BK12" s="25"/>
      <c r="BL12" s="25"/>
      <c r="BM12" s="25"/>
      <c r="BN12" s="26"/>
      <c r="BO12" s="24"/>
      <c r="BP12" s="25"/>
      <c r="BQ12" s="25"/>
      <c r="BR12" s="25"/>
      <c r="BS12" s="25"/>
      <c r="BT12" s="25"/>
      <c r="BU12" s="25"/>
      <c r="BV12" s="25"/>
      <c r="BW12" s="25"/>
      <c r="BX12" s="26"/>
      <c r="BY12" s="27">
        <f t="shared" si="0"/>
        <v>1</v>
      </c>
      <c r="BZ12" s="27">
        <f t="shared" si="0"/>
        <v>1</v>
      </c>
      <c r="CA12" s="27">
        <v>2</v>
      </c>
      <c r="CB12" s="28">
        <f>(BY12-BZ12)/CA12</f>
        <v>0</v>
      </c>
      <c r="CC12" s="27">
        <f t="shared" si="1"/>
        <v>2</v>
      </c>
      <c r="CD12" s="27">
        <f t="shared" si="1"/>
        <v>2</v>
      </c>
      <c r="CE12" s="28">
        <f>(CC12-CD12)/CA12</f>
        <v>0</v>
      </c>
      <c r="CF12" s="27">
        <f t="shared" si="2"/>
        <v>10</v>
      </c>
      <c r="CG12" s="27">
        <f t="shared" si="2"/>
        <v>11</v>
      </c>
      <c r="CH12" s="28">
        <f>(CF12-CG12)/CA12</f>
        <v>-0.5</v>
      </c>
      <c r="CI12" s="29">
        <v>2</v>
      </c>
    </row>
    <row r="13" spans="1:87" ht="50.1" customHeight="1" thickBot="1" x14ac:dyDescent="0.55000000000000004">
      <c r="A13" s="6"/>
      <c r="B13" s="34">
        <v>4</v>
      </c>
      <c r="C13" s="35"/>
      <c r="D13" s="35"/>
      <c r="E13" s="25"/>
      <c r="F13" s="25"/>
      <c r="G13" s="25"/>
      <c r="H13" s="25"/>
      <c r="I13" s="25"/>
      <c r="J13" s="25"/>
      <c r="K13" s="25"/>
      <c r="L13" s="25"/>
      <c r="M13" s="25"/>
      <c r="N13" s="26"/>
      <c r="O13" s="24"/>
      <c r="P13" s="25"/>
      <c r="Q13" s="25"/>
      <c r="R13" s="25"/>
      <c r="S13" s="25"/>
      <c r="T13" s="25"/>
      <c r="U13" s="25"/>
      <c r="V13" s="25"/>
      <c r="W13" s="25"/>
      <c r="X13" s="25"/>
      <c r="Y13" s="36"/>
      <c r="Z13" s="37"/>
      <c r="AA13" s="37"/>
      <c r="AB13" s="37"/>
      <c r="AC13" s="37"/>
      <c r="AD13" s="37"/>
      <c r="AE13" s="37"/>
      <c r="AF13" s="37"/>
      <c r="AG13" s="37"/>
      <c r="AH13" s="38"/>
      <c r="AI13" s="22"/>
      <c r="AJ13" s="22"/>
      <c r="AK13" s="22"/>
      <c r="AL13" s="22"/>
      <c r="AM13" s="22"/>
      <c r="AN13" s="22"/>
      <c r="AO13" s="22"/>
      <c r="AP13" s="22"/>
      <c r="AQ13" s="22"/>
      <c r="AR13" s="23"/>
      <c r="AS13" s="25"/>
      <c r="AT13" s="26"/>
      <c r="AU13" s="25"/>
      <c r="AV13" s="25"/>
      <c r="AW13" s="25"/>
      <c r="AX13" s="25"/>
      <c r="AY13" s="25"/>
      <c r="AZ13" s="25"/>
      <c r="BA13" s="25"/>
      <c r="BB13" s="25"/>
      <c r="BC13" s="25"/>
      <c r="BD13" s="25"/>
      <c r="BE13" s="24"/>
      <c r="BF13" s="25"/>
      <c r="BG13" s="25"/>
      <c r="BH13" s="25"/>
      <c r="BI13" s="25"/>
      <c r="BJ13" s="25"/>
      <c r="BK13" s="25"/>
      <c r="BL13" s="25"/>
      <c r="BM13" s="25"/>
      <c r="BN13" s="26"/>
      <c r="BO13" s="24"/>
      <c r="BP13" s="25"/>
      <c r="BQ13" s="25"/>
      <c r="BR13" s="25"/>
      <c r="BS13" s="25"/>
      <c r="BT13" s="25"/>
      <c r="BU13" s="25"/>
      <c r="BV13" s="25"/>
      <c r="BW13" s="25"/>
      <c r="BX13" s="26"/>
      <c r="BY13" s="39">
        <f t="shared" si="0"/>
        <v>0</v>
      </c>
      <c r="BZ13" s="39">
        <f t="shared" si="0"/>
        <v>0</v>
      </c>
      <c r="CA13" s="39">
        <v>2</v>
      </c>
      <c r="CB13" s="40">
        <f>(BY13-BZ13)/CA13</f>
        <v>0</v>
      </c>
      <c r="CC13" s="39">
        <f t="shared" si="1"/>
        <v>0</v>
      </c>
      <c r="CD13" s="39">
        <f t="shared" si="1"/>
        <v>0</v>
      </c>
      <c r="CE13" s="40">
        <f>(CC13-CD13)/CA13</f>
        <v>0</v>
      </c>
      <c r="CF13" s="39">
        <f t="shared" si="2"/>
        <v>0</v>
      </c>
      <c r="CG13" s="39">
        <f t="shared" si="2"/>
        <v>0</v>
      </c>
      <c r="CH13" s="40">
        <f>(CF13-CG13)/CA13</f>
        <v>0</v>
      </c>
      <c r="CI13" s="41"/>
    </row>
    <row r="14" spans="1:87" ht="69.95" customHeight="1" thickBot="1" x14ac:dyDescent="0.45">
      <c r="B14" s="4" t="s">
        <v>27</v>
      </c>
      <c r="C14" s="42"/>
      <c r="D14" s="42"/>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4"/>
      <c r="BZ14" s="44"/>
      <c r="CA14" s="44"/>
      <c r="CB14" s="45"/>
      <c r="CC14" s="44"/>
      <c r="CD14" s="44"/>
      <c r="CE14" s="45"/>
      <c r="CF14" s="44"/>
      <c r="CG14" s="44"/>
      <c r="CH14" s="45"/>
      <c r="CI14" s="45"/>
    </row>
    <row r="15" spans="1:87" ht="116.1" customHeight="1" thickBot="1" x14ac:dyDescent="0.25">
      <c r="B15" s="9"/>
      <c r="C15" s="10" t="s">
        <v>9</v>
      </c>
      <c r="D15" s="10"/>
      <c r="E15" s="11" t="s">
        <v>10</v>
      </c>
      <c r="F15" s="11" t="s">
        <v>11</v>
      </c>
      <c r="G15" s="11" t="s">
        <v>12</v>
      </c>
      <c r="H15" s="11" t="s">
        <v>13</v>
      </c>
      <c r="I15" s="12" t="s">
        <v>14</v>
      </c>
      <c r="J15" s="13"/>
      <c r="K15" s="13"/>
      <c r="L15" s="13"/>
      <c r="M15" s="13"/>
      <c r="N15" s="14"/>
      <c r="O15" s="11" t="s">
        <v>10</v>
      </c>
      <c r="P15" s="11" t="s">
        <v>11</v>
      </c>
      <c r="Q15" s="11" t="s">
        <v>12</v>
      </c>
      <c r="R15" s="11" t="s">
        <v>13</v>
      </c>
      <c r="S15" s="12" t="s">
        <v>14</v>
      </c>
      <c r="T15" s="13"/>
      <c r="U15" s="13"/>
      <c r="V15" s="13"/>
      <c r="W15" s="13"/>
      <c r="X15" s="13"/>
      <c r="Y15" s="15" t="s">
        <v>10</v>
      </c>
      <c r="Z15" s="11" t="s">
        <v>11</v>
      </c>
      <c r="AA15" s="11" t="s">
        <v>12</v>
      </c>
      <c r="AB15" s="11" t="s">
        <v>13</v>
      </c>
      <c r="AC15" s="12" t="s">
        <v>14</v>
      </c>
      <c r="AD15" s="13"/>
      <c r="AE15" s="13"/>
      <c r="AF15" s="13"/>
      <c r="AG15" s="13"/>
      <c r="AH15" s="14"/>
      <c r="AI15" s="11" t="s">
        <v>10</v>
      </c>
      <c r="AJ15" s="11" t="s">
        <v>11</v>
      </c>
      <c r="AK15" s="11" t="s">
        <v>12</v>
      </c>
      <c r="AL15" s="11" t="s">
        <v>13</v>
      </c>
      <c r="AM15" s="12" t="s">
        <v>14</v>
      </c>
      <c r="AN15" s="13"/>
      <c r="AO15" s="13"/>
      <c r="AP15" s="13"/>
      <c r="AQ15" s="13"/>
      <c r="AR15" s="14"/>
      <c r="AS15" s="13"/>
      <c r="AT15" s="14"/>
      <c r="AU15" s="13"/>
      <c r="AV15" s="13"/>
      <c r="AW15" s="13"/>
      <c r="AX15" s="13"/>
      <c r="AY15" s="13"/>
      <c r="AZ15" s="13"/>
      <c r="BA15" s="13"/>
      <c r="BB15" s="13"/>
      <c r="BC15" s="13"/>
      <c r="BD15" s="13"/>
      <c r="BE15" s="16"/>
      <c r="BF15" s="13"/>
      <c r="BG15" s="13"/>
      <c r="BH15" s="13"/>
      <c r="BI15" s="13"/>
      <c r="BJ15" s="13"/>
      <c r="BK15" s="13"/>
      <c r="BL15" s="13"/>
      <c r="BM15" s="13"/>
      <c r="BN15" s="14"/>
      <c r="BO15" s="16"/>
      <c r="BP15" s="13"/>
      <c r="BQ15" s="13"/>
      <c r="BR15" s="13"/>
      <c r="BS15" s="13"/>
      <c r="BT15" s="13"/>
      <c r="BU15" s="13"/>
      <c r="BV15" s="13"/>
      <c r="BW15" s="13"/>
      <c r="BX15" s="14"/>
      <c r="BY15" s="17" t="s">
        <v>10</v>
      </c>
      <c r="BZ15" s="17" t="s">
        <v>11</v>
      </c>
      <c r="CA15" s="17" t="s">
        <v>15</v>
      </c>
      <c r="CB15" s="18" t="s">
        <v>16</v>
      </c>
      <c r="CC15" s="17" t="s">
        <v>12</v>
      </c>
      <c r="CD15" s="17" t="s">
        <v>13</v>
      </c>
      <c r="CE15" s="18" t="s">
        <v>17</v>
      </c>
      <c r="CF15" s="17" t="s">
        <v>18</v>
      </c>
      <c r="CG15" s="17" t="s">
        <v>19</v>
      </c>
      <c r="CH15" s="18" t="s">
        <v>20</v>
      </c>
      <c r="CI15" s="19" t="s">
        <v>21</v>
      </c>
    </row>
    <row r="16" spans="1:87" ht="50.1" customHeight="1" thickBot="1" x14ac:dyDescent="0.55000000000000004">
      <c r="B16" s="20">
        <v>1</v>
      </c>
      <c r="C16" s="21" t="s">
        <v>72</v>
      </c>
      <c r="D16" s="21" t="s">
        <v>73</v>
      </c>
      <c r="E16" s="22"/>
      <c r="F16" s="22"/>
      <c r="G16" s="22"/>
      <c r="H16" s="22"/>
      <c r="I16" s="22"/>
      <c r="J16" s="22"/>
      <c r="K16" s="22"/>
      <c r="L16" s="22"/>
      <c r="M16" s="22"/>
      <c r="N16" s="23"/>
      <c r="O16" s="24">
        <v>0</v>
      </c>
      <c r="P16" s="25">
        <v>1</v>
      </c>
      <c r="Q16" s="25">
        <v>0</v>
      </c>
      <c r="R16" s="25">
        <v>2</v>
      </c>
      <c r="S16" s="25">
        <v>2</v>
      </c>
      <c r="T16" s="25">
        <v>4</v>
      </c>
      <c r="U16" s="25">
        <v>4</v>
      </c>
      <c r="V16" s="25">
        <v>5</v>
      </c>
      <c r="W16" s="25"/>
      <c r="X16" s="25"/>
      <c r="Y16" s="24">
        <v>1</v>
      </c>
      <c r="Z16" s="25">
        <v>0</v>
      </c>
      <c r="AA16" s="25">
        <v>2</v>
      </c>
      <c r="AB16" s="25">
        <v>0</v>
      </c>
      <c r="AC16" s="25">
        <v>4</v>
      </c>
      <c r="AD16" s="25">
        <v>0</v>
      </c>
      <c r="AE16" s="25">
        <v>4</v>
      </c>
      <c r="AF16" s="25">
        <v>0</v>
      </c>
      <c r="AG16" s="25"/>
      <c r="AH16" s="26"/>
      <c r="AI16" s="24">
        <v>1</v>
      </c>
      <c r="AJ16" s="25">
        <v>0</v>
      </c>
      <c r="AK16" s="25">
        <v>2</v>
      </c>
      <c r="AL16" s="25">
        <v>0</v>
      </c>
      <c r="AM16" s="25">
        <v>4</v>
      </c>
      <c r="AN16" s="25">
        <v>0</v>
      </c>
      <c r="AO16" s="25">
        <v>4</v>
      </c>
      <c r="AP16" s="25">
        <v>0</v>
      </c>
      <c r="AQ16" s="25"/>
      <c r="AR16" s="26"/>
      <c r="AS16" s="25"/>
      <c r="AT16" s="26"/>
      <c r="AU16" s="25"/>
      <c r="AV16" s="25"/>
      <c r="AW16" s="25"/>
      <c r="AX16" s="25"/>
      <c r="AY16" s="25"/>
      <c r="AZ16" s="25"/>
      <c r="BA16" s="25"/>
      <c r="BB16" s="25"/>
      <c r="BC16" s="25"/>
      <c r="BD16" s="25"/>
      <c r="BE16" s="24"/>
      <c r="BF16" s="25"/>
      <c r="BG16" s="25"/>
      <c r="BH16" s="25"/>
      <c r="BI16" s="25"/>
      <c r="BJ16" s="25"/>
      <c r="BK16" s="25"/>
      <c r="BL16" s="25"/>
      <c r="BM16" s="25"/>
      <c r="BN16" s="26"/>
      <c r="BO16" s="24"/>
      <c r="BP16" s="25"/>
      <c r="BQ16" s="25"/>
      <c r="BR16" s="25"/>
      <c r="BS16" s="25"/>
      <c r="BT16" s="25"/>
      <c r="BU16" s="25"/>
      <c r="BV16" s="25"/>
      <c r="BW16" s="25"/>
      <c r="BX16" s="26"/>
      <c r="BY16" s="27">
        <f t="shared" ref="BY16:BZ19" si="3">E16+O16+Y16+AI16</f>
        <v>2</v>
      </c>
      <c r="BZ16" s="27">
        <f t="shared" si="3"/>
        <v>1</v>
      </c>
      <c r="CA16" s="27">
        <v>3</v>
      </c>
      <c r="CB16" s="28">
        <f>(BY16-BZ16)/CA16</f>
        <v>0.33333333333333331</v>
      </c>
      <c r="CC16" s="27">
        <f t="shared" ref="CC16:CD19" si="4">G16+Q16+AA16+AK16</f>
        <v>4</v>
      </c>
      <c r="CD16" s="27">
        <f t="shared" si="4"/>
        <v>2</v>
      </c>
      <c r="CE16" s="28">
        <f>(CC16-CD16)/CA16</f>
        <v>0.66666666666666663</v>
      </c>
      <c r="CF16" s="27">
        <f t="shared" ref="CF16:CG19" si="5">I16+K16+M16+S16+U16+W16+AC16+AE16+AG16+AM16+AO16+AQ16</f>
        <v>22</v>
      </c>
      <c r="CG16" s="27">
        <f t="shared" si="5"/>
        <v>9</v>
      </c>
      <c r="CH16" s="28">
        <f>(CF16-CG16)/CA16</f>
        <v>4.333333333333333</v>
      </c>
      <c r="CI16" s="29">
        <v>2</v>
      </c>
    </row>
    <row r="17" spans="2:88" ht="50.1" customHeight="1" thickBot="1" x14ac:dyDescent="0.55000000000000004">
      <c r="B17" s="20">
        <v>2</v>
      </c>
      <c r="C17" s="21" t="s">
        <v>74</v>
      </c>
      <c r="D17" s="21" t="s">
        <v>75</v>
      </c>
      <c r="E17" s="25">
        <v>1</v>
      </c>
      <c r="F17" s="25">
        <v>0</v>
      </c>
      <c r="G17" s="25">
        <v>2</v>
      </c>
      <c r="H17" s="25">
        <v>0</v>
      </c>
      <c r="I17" s="25">
        <v>4</v>
      </c>
      <c r="J17" s="25">
        <v>2</v>
      </c>
      <c r="K17" s="25">
        <v>5</v>
      </c>
      <c r="L17" s="25">
        <v>4</v>
      </c>
      <c r="M17" s="25"/>
      <c r="N17" s="26"/>
      <c r="O17" s="22"/>
      <c r="P17" s="22"/>
      <c r="Q17" s="22"/>
      <c r="R17" s="22"/>
      <c r="S17" s="22"/>
      <c r="T17" s="22"/>
      <c r="U17" s="22"/>
      <c r="V17" s="22"/>
      <c r="W17" s="22"/>
      <c r="X17" s="23"/>
      <c r="Y17" s="30">
        <v>1</v>
      </c>
      <c r="Z17" s="31">
        <v>0</v>
      </c>
      <c r="AA17" s="31">
        <v>2</v>
      </c>
      <c r="AB17" s="31">
        <v>0</v>
      </c>
      <c r="AC17" s="31">
        <v>4</v>
      </c>
      <c r="AD17" s="31">
        <v>1</v>
      </c>
      <c r="AE17" s="31">
        <v>5</v>
      </c>
      <c r="AF17" s="31">
        <v>3</v>
      </c>
      <c r="AG17" s="31"/>
      <c r="AH17" s="32"/>
      <c r="AI17" s="24">
        <v>1</v>
      </c>
      <c r="AJ17" s="25">
        <v>0</v>
      </c>
      <c r="AK17" s="25">
        <v>2</v>
      </c>
      <c r="AL17" s="25">
        <v>0</v>
      </c>
      <c r="AM17" s="25">
        <v>4</v>
      </c>
      <c r="AN17" s="25">
        <v>0</v>
      </c>
      <c r="AO17" s="25">
        <v>4</v>
      </c>
      <c r="AP17" s="25">
        <v>0</v>
      </c>
      <c r="AQ17" s="25"/>
      <c r="AR17" s="26"/>
      <c r="AS17" s="25"/>
      <c r="AT17" s="26"/>
      <c r="AU17" s="25"/>
      <c r="AV17" s="25"/>
      <c r="AW17" s="25"/>
      <c r="AX17" s="25"/>
      <c r="AY17" s="25"/>
      <c r="AZ17" s="25"/>
      <c r="BA17" s="25"/>
      <c r="BB17" s="25"/>
      <c r="BC17" s="25"/>
      <c r="BD17" s="25"/>
      <c r="BE17" s="24"/>
      <c r="BF17" s="25"/>
      <c r="BG17" s="25"/>
      <c r="BH17" s="25"/>
      <c r="BI17" s="25"/>
      <c r="BJ17" s="25"/>
      <c r="BK17" s="25"/>
      <c r="BL17" s="25"/>
      <c r="BM17" s="25"/>
      <c r="BN17" s="26"/>
      <c r="BO17" s="24"/>
      <c r="BP17" s="25"/>
      <c r="BQ17" s="25"/>
      <c r="BR17" s="25"/>
      <c r="BS17" s="25"/>
      <c r="BT17" s="25"/>
      <c r="BU17" s="25"/>
      <c r="BV17" s="25"/>
      <c r="BW17" s="25"/>
      <c r="BX17" s="26"/>
      <c r="BY17" s="27">
        <f t="shared" si="3"/>
        <v>3</v>
      </c>
      <c r="BZ17" s="27">
        <f t="shared" si="3"/>
        <v>0</v>
      </c>
      <c r="CA17" s="27">
        <v>3</v>
      </c>
      <c r="CB17" s="28">
        <f>(BY17-BZ17)/CA17</f>
        <v>1</v>
      </c>
      <c r="CC17" s="27">
        <f t="shared" si="4"/>
        <v>6</v>
      </c>
      <c r="CD17" s="27">
        <f t="shared" si="4"/>
        <v>0</v>
      </c>
      <c r="CE17" s="28">
        <f>(CC17-CD17)/CA17</f>
        <v>2</v>
      </c>
      <c r="CF17" s="27">
        <f t="shared" si="5"/>
        <v>26</v>
      </c>
      <c r="CG17" s="27">
        <f t="shared" si="5"/>
        <v>10</v>
      </c>
      <c r="CH17" s="28">
        <f>(CF17-CG17)/CA17</f>
        <v>5.333333333333333</v>
      </c>
      <c r="CI17" s="29">
        <v>1</v>
      </c>
    </row>
    <row r="18" spans="2:88" ht="50.1" customHeight="1" thickBot="1" x14ac:dyDescent="0.55000000000000004">
      <c r="B18" s="20">
        <v>3</v>
      </c>
      <c r="C18" s="21" t="s">
        <v>76</v>
      </c>
      <c r="D18" s="21" t="s">
        <v>77</v>
      </c>
      <c r="E18" s="25">
        <v>0</v>
      </c>
      <c r="F18" s="25">
        <v>1</v>
      </c>
      <c r="G18" s="25">
        <v>0</v>
      </c>
      <c r="H18" s="25">
        <v>2</v>
      </c>
      <c r="I18" s="25">
        <v>0</v>
      </c>
      <c r="J18" s="25">
        <v>4</v>
      </c>
      <c r="K18" s="25">
        <v>0</v>
      </c>
      <c r="L18" s="25">
        <v>4</v>
      </c>
      <c r="M18" s="25"/>
      <c r="N18" s="26"/>
      <c r="O18" s="24">
        <v>0</v>
      </c>
      <c r="P18" s="25">
        <v>1</v>
      </c>
      <c r="Q18" s="25">
        <v>0</v>
      </c>
      <c r="R18" s="25">
        <v>2</v>
      </c>
      <c r="S18" s="25">
        <v>1</v>
      </c>
      <c r="T18" s="25">
        <v>4</v>
      </c>
      <c r="U18" s="25">
        <v>3</v>
      </c>
      <c r="V18" s="25">
        <v>5</v>
      </c>
      <c r="W18" s="25"/>
      <c r="X18" s="25"/>
      <c r="Y18" s="22"/>
      <c r="Z18" s="22"/>
      <c r="AA18" s="22"/>
      <c r="AB18" s="22"/>
      <c r="AC18" s="22"/>
      <c r="AD18" s="22"/>
      <c r="AE18" s="22"/>
      <c r="AF18" s="22"/>
      <c r="AG18" s="22"/>
      <c r="AH18" s="23"/>
      <c r="AI18" s="24">
        <v>1</v>
      </c>
      <c r="AJ18" s="25">
        <v>0</v>
      </c>
      <c r="AK18" s="25">
        <v>2</v>
      </c>
      <c r="AL18" s="25">
        <v>0</v>
      </c>
      <c r="AM18" s="25">
        <v>4</v>
      </c>
      <c r="AN18" s="25">
        <v>1</v>
      </c>
      <c r="AO18" s="25">
        <v>4</v>
      </c>
      <c r="AP18" s="25">
        <v>1</v>
      </c>
      <c r="AQ18" s="25"/>
      <c r="AR18" s="26"/>
      <c r="AS18" s="25"/>
      <c r="AT18" s="26"/>
      <c r="AU18" s="25"/>
      <c r="AV18" s="25"/>
      <c r="AW18" s="25"/>
      <c r="AX18" s="25"/>
      <c r="AY18" s="25"/>
      <c r="AZ18" s="25"/>
      <c r="BA18" s="25"/>
      <c r="BB18" s="25"/>
      <c r="BC18" s="25"/>
      <c r="BD18" s="25"/>
      <c r="BE18" s="24"/>
      <c r="BF18" s="25"/>
      <c r="BG18" s="25"/>
      <c r="BH18" s="25"/>
      <c r="BI18" s="25"/>
      <c r="BJ18" s="25"/>
      <c r="BK18" s="25"/>
      <c r="BL18" s="25"/>
      <c r="BM18" s="25"/>
      <c r="BN18" s="26"/>
      <c r="BO18" s="24"/>
      <c r="BP18" s="25"/>
      <c r="BQ18" s="25"/>
      <c r="BR18" s="25"/>
      <c r="BS18" s="25"/>
      <c r="BT18" s="25"/>
      <c r="BU18" s="25"/>
      <c r="BV18" s="25"/>
      <c r="BW18" s="25"/>
      <c r="BX18" s="26"/>
      <c r="BY18" s="27">
        <f t="shared" si="3"/>
        <v>1</v>
      </c>
      <c r="BZ18" s="27">
        <f t="shared" si="3"/>
        <v>2</v>
      </c>
      <c r="CA18" s="27">
        <v>3</v>
      </c>
      <c r="CB18" s="28">
        <f>(BY18-BZ18)/CA18</f>
        <v>-0.33333333333333331</v>
      </c>
      <c r="CC18" s="27">
        <f t="shared" si="4"/>
        <v>2</v>
      </c>
      <c r="CD18" s="27">
        <f t="shared" si="4"/>
        <v>4</v>
      </c>
      <c r="CE18" s="28">
        <f>(CC18-CD18)/CA18</f>
        <v>-0.66666666666666663</v>
      </c>
      <c r="CF18" s="27">
        <f t="shared" si="5"/>
        <v>12</v>
      </c>
      <c r="CG18" s="27">
        <f t="shared" si="5"/>
        <v>19</v>
      </c>
      <c r="CH18" s="28">
        <f>(CF18-CG18)/CA18</f>
        <v>-2.3333333333333335</v>
      </c>
      <c r="CI18" s="29">
        <v>3</v>
      </c>
    </row>
    <row r="19" spans="2:88" ht="50.1" customHeight="1" thickBot="1" x14ac:dyDescent="0.55000000000000004">
      <c r="B19" s="34">
        <v>4</v>
      </c>
      <c r="C19" s="21" t="s">
        <v>78</v>
      </c>
      <c r="D19" s="21" t="s">
        <v>79</v>
      </c>
      <c r="E19" s="25">
        <v>0</v>
      </c>
      <c r="F19" s="25">
        <v>1</v>
      </c>
      <c r="G19" s="25">
        <v>0</v>
      </c>
      <c r="H19" s="25">
        <v>2</v>
      </c>
      <c r="I19" s="25">
        <v>0</v>
      </c>
      <c r="J19" s="25">
        <v>4</v>
      </c>
      <c r="K19" s="25">
        <v>0</v>
      </c>
      <c r="L19" s="25">
        <v>4</v>
      </c>
      <c r="M19" s="25"/>
      <c r="N19" s="26"/>
      <c r="O19" s="24">
        <v>0</v>
      </c>
      <c r="P19" s="25">
        <v>1</v>
      </c>
      <c r="Q19" s="25">
        <v>0</v>
      </c>
      <c r="R19" s="25">
        <v>2</v>
      </c>
      <c r="S19" s="25">
        <v>0</v>
      </c>
      <c r="T19" s="25">
        <v>4</v>
      </c>
      <c r="U19" s="25">
        <v>0</v>
      </c>
      <c r="V19" s="25">
        <v>4</v>
      </c>
      <c r="W19" s="25"/>
      <c r="X19" s="25"/>
      <c r="Y19" s="36">
        <v>0</v>
      </c>
      <c r="Z19" s="37">
        <v>1</v>
      </c>
      <c r="AA19" s="37">
        <v>0</v>
      </c>
      <c r="AB19" s="37">
        <v>2</v>
      </c>
      <c r="AC19" s="37">
        <v>1</v>
      </c>
      <c r="AD19" s="37">
        <v>4</v>
      </c>
      <c r="AE19" s="37">
        <v>1</v>
      </c>
      <c r="AF19" s="37">
        <v>4</v>
      </c>
      <c r="AG19" s="37"/>
      <c r="AH19" s="38"/>
      <c r="AI19" s="22"/>
      <c r="AJ19" s="22"/>
      <c r="AK19" s="22"/>
      <c r="AL19" s="22"/>
      <c r="AM19" s="22"/>
      <c r="AN19" s="22"/>
      <c r="AO19" s="22"/>
      <c r="AP19" s="22"/>
      <c r="AQ19" s="22"/>
      <c r="AR19" s="23"/>
      <c r="AS19" s="25"/>
      <c r="AT19" s="26"/>
      <c r="AU19" s="25"/>
      <c r="AV19" s="25"/>
      <c r="AW19" s="25"/>
      <c r="AX19" s="25"/>
      <c r="AY19" s="25"/>
      <c r="AZ19" s="25"/>
      <c r="BA19" s="25"/>
      <c r="BB19" s="25"/>
      <c r="BC19" s="25"/>
      <c r="BD19" s="25"/>
      <c r="BE19" s="24"/>
      <c r="BF19" s="25"/>
      <c r="BG19" s="25"/>
      <c r="BH19" s="25"/>
      <c r="BI19" s="25"/>
      <c r="BJ19" s="25"/>
      <c r="BK19" s="25"/>
      <c r="BL19" s="25"/>
      <c r="BM19" s="25"/>
      <c r="BN19" s="26"/>
      <c r="BO19" s="24"/>
      <c r="BP19" s="25"/>
      <c r="BQ19" s="25"/>
      <c r="BR19" s="25"/>
      <c r="BS19" s="25"/>
      <c r="BT19" s="25"/>
      <c r="BU19" s="25"/>
      <c r="BV19" s="25"/>
      <c r="BW19" s="25"/>
      <c r="BX19" s="26"/>
      <c r="BY19" s="39">
        <f t="shared" si="3"/>
        <v>0</v>
      </c>
      <c r="BZ19" s="39">
        <f t="shared" si="3"/>
        <v>3</v>
      </c>
      <c r="CA19" s="39">
        <v>3</v>
      </c>
      <c r="CB19" s="40">
        <f>(BY19-BZ19)/CA19</f>
        <v>-1</v>
      </c>
      <c r="CC19" s="39">
        <f t="shared" si="4"/>
        <v>0</v>
      </c>
      <c r="CD19" s="39">
        <f t="shared" si="4"/>
        <v>6</v>
      </c>
      <c r="CE19" s="40">
        <f>(CC19-CD19)/CA19</f>
        <v>-2</v>
      </c>
      <c r="CF19" s="39">
        <f t="shared" si="5"/>
        <v>2</v>
      </c>
      <c r="CG19" s="39">
        <f t="shared" si="5"/>
        <v>24</v>
      </c>
      <c r="CH19" s="40">
        <f>(CF19-CG19)/CA19</f>
        <v>-7.333333333333333</v>
      </c>
      <c r="CI19" s="41">
        <v>4</v>
      </c>
    </row>
    <row r="20" spans="2:88" ht="69.95" customHeight="1" thickBot="1" x14ac:dyDescent="0.45">
      <c r="B20" s="4" t="s">
        <v>34</v>
      </c>
      <c r="C20" s="42"/>
      <c r="D20" s="42"/>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4"/>
      <c r="BZ20" s="44"/>
      <c r="CA20" s="44"/>
      <c r="CB20" s="45"/>
      <c r="CC20" s="44"/>
      <c r="CD20" s="44"/>
      <c r="CE20" s="45"/>
      <c r="CF20" s="44"/>
      <c r="CG20" s="44"/>
      <c r="CH20" s="45"/>
      <c r="CI20" s="45"/>
    </row>
    <row r="21" spans="2:88" ht="137.25" thickBot="1" x14ac:dyDescent="0.25">
      <c r="B21" s="9"/>
      <c r="C21" s="10" t="s">
        <v>9</v>
      </c>
      <c r="D21" s="10"/>
      <c r="E21" s="11" t="s">
        <v>10</v>
      </c>
      <c r="F21" s="11" t="s">
        <v>11</v>
      </c>
      <c r="G21" s="11" t="s">
        <v>12</v>
      </c>
      <c r="H21" s="11" t="s">
        <v>13</v>
      </c>
      <c r="I21" s="12" t="s">
        <v>14</v>
      </c>
      <c r="J21" s="13"/>
      <c r="K21" s="13"/>
      <c r="L21" s="13"/>
      <c r="M21" s="13"/>
      <c r="N21" s="14"/>
      <c r="O21" s="11" t="s">
        <v>10</v>
      </c>
      <c r="P21" s="11" t="s">
        <v>11</v>
      </c>
      <c r="Q21" s="11" t="s">
        <v>12</v>
      </c>
      <c r="R21" s="11" t="s">
        <v>13</v>
      </c>
      <c r="S21" s="12" t="s">
        <v>14</v>
      </c>
      <c r="T21" s="13"/>
      <c r="U21" s="13"/>
      <c r="V21" s="13"/>
      <c r="W21" s="13"/>
      <c r="X21" s="13"/>
      <c r="Y21" s="15" t="s">
        <v>10</v>
      </c>
      <c r="Z21" s="11" t="s">
        <v>11</v>
      </c>
      <c r="AA21" s="11" t="s">
        <v>12</v>
      </c>
      <c r="AB21" s="11"/>
      <c r="AC21" s="12" t="s">
        <v>14</v>
      </c>
      <c r="AD21" s="13"/>
      <c r="AE21" s="13"/>
      <c r="AF21" s="13"/>
      <c r="AG21" s="13"/>
      <c r="AH21" s="14"/>
      <c r="AI21" s="11" t="s">
        <v>10</v>
      </c>
      <c r="AJ21" s="11" t="s">
        <v>11</v>
      </c>
      <c r="AK21" s="11" t="s">
        <v>12</v>
      </c>
      <c r="AL21" s="11" t="s">
        <v>13</v>
      </c>
      <c r="AM21" s="12" t="s">
        <v>14</v>
      </c>
      <c r="AN21" s="13"/>
      <c r="AO21" s="13"/>
      <c r="AP21" s="13"/>
      <c r="AQ21" s="13"/>
      <c r="AR21" s="14"/>
      <c r="AS21" s="13"/>
      <c r="AT21" s="14"/>
      <c r="AU21" s="13"/>
      <c r="AV21" s="13"/>
      <c r="AW21" s="13"/>
      <c r="AX21" s="13"/>
      <c r="AY21" s="13"/>
      <c r="AZ21" s="13"/>
      <c r="BA21" s="13"/>
      <c r="BB21" s="13"/>
      <c r="BC21" s="13"/>
      <c r="BD21" s="13"/>
      <c r="BE21" s="16"/>
      <c r="BF21" s="13"/>
      <c r="BG21" s="13"/>
      <c r="BH21" s="13"/>
      <c r="BI21" s="13"/>
      <c r="BJ21" s="13"/>
      <c r="BK21" s="13"/>
      <c r="BL21" s="13"/>
      <c r="BM21" s="13"/>
      <c r="BN21" s="14"/>
      <c r="BO21" s="16"/>
      <c r="BP21" s="13"/>
      <c r="BQ21" s="13"/>
      <c r="BR21" s="13"/>
      <c r="BS21" s="13"/>
      <c r="BT21" s="13"/>
      <c r="BU21" s="13"/>
      <c r="BV21" s="13"/>
      <c r="BW21" s="13"/>
      <c r="BX21" s="14"/>
      <c r="BY21" s="17" t="s">
        <v>10</v>
      </c>
      <c r="BZ21" s="17" t="s">
        <v>11</v>
      </c>
      <c r="CA21" s="17" t="s">
        <v>15</v>
      </c>
      <c r="CB21" s="18" t="s">
        <v>35</v>
      </c>
      <c r="CC21" s="17" t="s">
        <v>12</v>
      </c>
      <c r="CD21" s="17" t="s">
        <v>13</v>
      </c>
      <c r="CE21" s="18" t="s">
        <v>17</v>
      </c>
      <c r="CF21" s="17" t="s">
        <v>18</v>
      </c>
      <c r="CG21" s="17" t="s">
        <v>19</v>
      </c>
      <c r="CH21" s="18" t="s">
        <v>36</v>
      </c>
      <c r="CI21" s="19" t="s">
        <v>21</v>
      </c>
    </row>
    <row r="22" spans="2:88" ht="50.1" customHeight="1" thickBot="1" x14ac:dyDescent="0.55000000000000004">
      <c r="B22" s="20">
        <v>1</v>
      </c>
      <c r="C22" s="21" t="s">
        <v>80</v>
      </c>
      <c r="D22" s="21" t="s">
        <v>81</v>
      </c>
      <c r="E22" s="22"/>
      <c r="F22" s="22"/>
      <c r="G22" s="22"/>
      <c r="H22" s="22"/>
      <c r="I22" s="22"/>
      <c r="J22" s="22"/>
      <c r="K22" s="22"/>
      <c r="L22" s="22"/>
      <c r="M22" s="22"/>
      <c r="N22" s="23"/>
      <c r="O22" s="24">
        <v>1</v>
      </c>
      <c r="P22" s="25">
        <v>0</v>
      </c>
      <c r="Q22" s="25">
        <v>2</v>
      </c>
      <c r="R22" s="25">
        <v>0</v>
      </c>
      <c r="S22" s="25">
        <v>4</v>
      </c>
      <c r="T22" s="25">
        <v>0</v>
      </c>
      <c r="U22" s="25">
        <v>4</v>
      </c>
      <c r="V22" s="25">
        <v>0</v>
      </c>
      <c r="W22" s="25"/>
      <c r="X22" s="25"/>
      <c r="Y22" s="24">
        <v>1</v>
      </c>
      <c r="Z22" s="25">
        <v>0</v>
      </c>
      <c r="AA22" s="25">
        <v>2</v>
      </c>
      <c r="AB22" s="25">
        <v>1</v>
      </c>
      <c r="AC22" s="25">
        <v>2</v>
      </c>
      <c r="AD22" s="25">
        <v>4</v>
      </c>
      <c r="AE22" s="25">
        <v>5</v>
      </c>
      <c r="AF22" s="25">
        <v>3</v>
      </c>
      <c r="AG22" s="25">
        <v>5</v>
      </c>
      <c r="AH22" s="26">
        <v>4</v>
      </c>
      <c r="AI22" s="24">
        <v>1</v>
      </c>
      <c r="AJ22" s="25">
        <v>0</v>
      </c>
      <c r="AK22" s="25">
        <v>2</v>
      </c>
      <c r="AL22" s="25">
        <v>1</v>
      </c>
      <c r="AM22" s="25">
        <v>4</v>
      </c>
      <c r="AN22" s="25">
        <v>5</v>
      </c>
      <c r="AO22" s="25">
        <v>4</v>
      </c>
      <c r="AP22" s="25">
        <v>2</v>
      </c>
      <c r="AQ22" s="25">
        <v>5</v>
      </c>
      <c r="AR22" s="26">
        <v>4</v>
      </c>
      <c r="AS22" s="25"/>
      <c r="AT22" s="26"/>
      <c r="AU22" s="25"/>
      <c r="AV22" s="25"/>
      <c r="AW22" s="25"/>
      <c r="AX22" s="25"/>
      <c r="AY22" s="25"/>
      <c r="AZ22" s="25"/>
      <c r="BA22" s="25"/>
      <c r="BB22" s="25"/>
      <c r="BC22" s="25"/>
      <c r="BD22" s="25"/>
      <c r="BE22" s="24"/>
      <c r="BF22" s="25"/>
      <c r="BG22" s="25"/>
      <c r="BH22" s="25"/>
      <c r="BI22" s="25"/>
      <c r="BJ22" s="25"/>
      <c r="BK22" s="25"/>
      <c r="BL22" s="25"/>
      <c r="BM22" s="25"/>
      <c r="BN22" s="26"/>
      <c r="BO22" s="24"/>
      <c r="BP22" s="25"/>
      <c r="BQ22" s="25"/>
      <c r="BR22" s="25"/>
      <c r="BS22" s="25"/>
      <c r="BT22" s="25"/>
      <c r="BU22" s="25"/>
      <c r="BV22" s="25"/>
      <c r="BW22" s="25"/>
      <c r="BX22" s="26"/>
      <c r="BY22" s="27">
        <f t="shared" ref="BY22:BZ25" si="6">E22+O22+Y22+AI22</f>
        <v>3</v>
      </c>
      <c r="BZ22" s="27">
        <f t="shared" si="6"/>
        <v>0</v>
      </c>
      <c r="CA22" s="27">
        <v>3</v>
      </c>
      <c r="CB22" s="28">
        <f>(BY22-BZ22)/CA22</f>
        <v>1</v>
      </c>
      <c r="CC22" s="27">
        <f t="shared" ref="CC22:CD25" si="7">G22+Q22+AA22+AK22</f>
        <v>6</v>
      </c>
      <c r="CD22" s="27">
        <f t="shared" si="7"/>
        <v>2</v>
      </c>
      <c r="CE22" s="28">
        <f>(CC22-CD22)/CA22</f>
        <v>1.3333333333333333</v>
      </c>
      <c r="CF22" s="27">
        <f t="shared" ref="CF22:CG25" si="8">I22+K22+M22+S22+U22+W22+AC22+AE22+AG22+AM22+AO22+AQ22</f>
        <v>33</v>
      </c>
      <c r="CG22" s="27">
        <f t="shared" si="8"/>
        <v>22</v>
      </c>
      <c r="CH22" s="28">
        <f>(CF22-CG22)/CA22</f>
        <v>3.6666666666666665</v>
      </c>
      <c r="CI22" s="29">
        <v>1</v>
      </c>
    </row>
    <row r="23" spans="2:88" ht="50.1" customHeight="1" thickBot="1" x14ac:dyDescent="0.55000000000000004">
      <c r="B23" s="20">
        <v>2</v>
      </c>
      <c r="C23" s="21" t="s">
        <v>82</v>
      </c>
      <c r="D23" s="21" t="s">
        <v>83</v>
      </c>
      <c r="E23" s="25">
        <v>0</v>
      </c>
      <c r="F23" s="25">
        <v>1</v>
      </c>
      <c r="G23" s="25">
        <v>0</v>
      </c>
      <c r="H23" s="25">
        <v>1</v>
      </c>
      <c r="I23" s="25">
        <v>0</v>
      </c>
      <c r="J23" s="25">
        <v>4</v>
      </c>
      <c r="K23" s="25">
        <v>0</v>
      </c>
      <c r="L23" s="25">
        <v>4</v>
      </c>
      <c r="M23" s="25"/>
      <c r="N23" s="26"/>
      <c r="O23" s="22"/>
      <c r="P23" s="22"/>
      <c r="Q23" s="22"/>
      <c r="R23" s="22"/>
      <c r="S23" s="22"/>
      <c r="T23" s="22"/>
      <c r="U23" s="22"/>
      <c r="V23" s="22"/>
      <c r="W23" s="22"/>
      <c r="X23" s="23"/>
      <c r="Y23" s="30">
        <v>0</v>
      </c>
      <c r="Z23" s="31">
        <v>1</v>
      </c>
      <c r="AA23" s="31">
        <v>0</v>
      </c>
      <c r="AB23" s="31">
        <v>2</v>
      </c>
      <c r="AC23" s="31">
        <v>0</v>
      </c>
      <c r="AD23" s="31">
        <v>4</v>
      </c>
      <c r="AE23" s="31">
        <v>0</v>
      </c>
      <c r="AF23" s="31">
        <v>4</v>
      </c>
      <c r="AG23" s="31"/>
      <c r="AH23" s="32"/>
      <c r="AI23" s="24">
        <v>0</v>
      </c>
      <c r="AJ23" s="25">
        <v>1</v>
      </c>
      <c r="AK23" s="25">
        <v>0</v>
      </c>
      <c r="AL23" s="25">
        <v>2</v>
      </c>
      <c r="AM23" s="25">
        <v>0</v>
      </c>
      <c r="AN23" s="25">
        <v>4</v>
      </c>
      <c r="AO23" s="25">
        <v>0</v>
      </c>
      <c r="AP23" s="25">
        <v>4</v>
      </c>
      <c r="AQ23" s="25"/>
      <c r="AR23" s="26"/>
      <c r="AS23" s="25"/>
      <c r="AT23" s="26"/>
      <c r="AU23" s="25"/>
      <c r="AV23" s="25"/>
      <c r="AW23" s="25"/>
      <c r="AX23" s="25"/>
      <c r="AY23" s="25"/>
      <c r="AZ23" s="25"/>
      <c r="BA23" s="25"/>
      <c r="BB23" s="25"/>
      <c r="BC23" s="25"/>
      <c r="BD23" s="25"/>
      <c r="BE23" s="24"/>
      <c r="BF23" s="25"/>
      <c r="BG23" s="25"/>
      <c r="BH23" s="25"/>
      <c r="BI23" s="25"/>
      <c r="BJ23" s="25"/>
      <c r="BK23" s="25"/>
      <c r="BL23" s="25"/>
      <c r="BM23" s="25"/>
      <c r="BN23" s="26"/>
      <c r="BO23" s="24"/>
      <c r="BP23" s="25"/>
      <c r="BQ23" s="25"/>
      <c r="BR23" s="25"/>
      <c r="BS23" s="25"/>
      <c r="BT23" s="25"/>
      <c r="BU23" s="25"/>
      <c r="BV23" s="25"/>
      <c r="BW23" s="25"/>
      <c r="BX23" s="26"/>
      <c r="BY23" s="27">
        <f t="shared" si="6"/>
        <v>0</v>
      </c>
      <c r="BZ23" s="27">
        <f t="shared" si="6"/>
        <v>3</v>
      </c>
      <c r="CA23" s="27">
        <v>3</v>
      </c>
      <c r="CB23" s="28">
        <f>(BY23-BZ23)/CA23</f>
        <v>-1</v>
      </c>
      <c r="CC23" s="27">
        <f t="shared" si="7"/>
        <v>0</v>
      </c>
      <c r="CD23" s="27">
        <f t="shared" si="7"/>
        <v>5</v>
      </c>
      <c r="CE23" s="28">
        <f>(CC23-CD23)/CA23</f>
        <v>-1.6666666666666667</v>
      </c>
      <c r="CF23" s="27">
        <f t="shared" si="8"/>
        <v>0</v>
      </c>
      <c r="CG23" s="27">
        <f t="shared" si="8"/>
        <v>24</v>
      </c>
      <c r="CH23" s="28">
        <f>(CF23-CG23)/CA23</f>
        <v>-8</v>
      </c>
      <c r="CI23" s="29">
        <v>4</v>
      </c>
    </row>
    <row r="24" spans="2:88" ht="50.1" customHeight="1" thickBot="1" x14ac:dyDescent="0.55000000000000004">
      <c r="B24" s="20">
        <v>3</v>
      </c>
      <c r="C24" s="21" t="s">
        <v>84</v>
      </c>
      <c r="D24" s="21" t="s">
        <v>85</v>
      </c>
      <c r="E24" s="25">
        <v>0</v>
      </c>
      <c r="F24" s="25">
        <v>1</v>
      </c>
      <c r="G24" s="25">
        <v>1</v>
      </c>
      <c r="H24" s="25">
        <v>2</v>
      </c>
      <c r="I24" s="25">
        <v>4</v>
      </c>
      <c r="J24" s="25">
        <v>2</v>
      </c>
      <c r="K24" s="25">
        <v>3</v>
      </c>
      <c r="L24" s="25">
        <v>5</v>
      </c>
      <c r="M24" s="25">
        <v>4</v>
      </c>
      <c r="N24" s="26">
        <v>5</v>
      </c>
      <c r="O24" s="24">
        <v>1</v>
      </c>
      <c r="P24" s="25">
        <v>0</v>
      </c>
      <c r="Q24" s="25">
        <v>2</v>
      </c>
      <c r="R24" s="25">
        <v>0</v>
      </c>
      <c r="S24" s="25">
        <v>4</v>
      </c>
      <c r="T24" s="25">
        <v>0</v>
      </c>
      <c r="U24" s="25">
        <v>4</v>
      </c>
      <c r="V24" s="25">
        <v>0</v>
      </c>
      <c r="W24" s="25"/>
      <c r="X24" s="25"/>
      <c r="Y24" s="22"/>
      <c r="Z24" s="22"/>
      <c r="AA24" s="22"/>
      <c r="AB24" s="22"/>
      <c r="AC24" s="22"/>
      <c r="AD24" s="22"/>
      <c r="AE24" s="22"/>
      <c r="AF24" s="22"/>
      <c r="AG24" s="22"/>
      <c r="AH24" s="23"/>
      <c r="AI24" s="24">
        <v>1</v>
      </c>
      <c r="AJ24" s="25">
        <v>0</v>
      </c>
      <c r="AK24" s="25">
        <v>2</v>
      </c>
      <c r="AL24" s="25">
        <v>1</v>
      </c>
      <c r="AM24" s="25">
        <v>3</v>
      </c>
      <c r="AN24" s="25">
        <v>5</v>
      </c>
      <c r="AO24" s="25">
        <v>5</v>
      </c>
      <c r="AP24" s="25">
        <v>4</v>
      </c>
      <c r="AQ24" s="25">
        <v>5</v>
      </c>
      <c r="AR24" s="26">
        <v>4</v>
      </c>
      <c r="AS24" s="25"/>
      <c r="AT24" s="26"/>
      <c r="AU24" s="25"/>
      <c r="AV24" s="25"/>
      <c r="AW24" s="25"/>
      <c r="AX24" s="25"/>
      <c r="AY24" s="25"/>
      <c r="AZ24" s="25"/>
      <c r="BA24" s="25"/>
      <c r="BB24" s="25"/>
      <c r="BC24" s="25"/>
      <c r="BD24" s="25"/>
      <c r="BE24" s="24"/>
      <c r="BF24" s="25"/>
      <c r="BG24" s="25"/>
      <c r="BH24" s="25"/>
      <c r="BI24" s="25"/>
      <c r="BJ24" s="25"/>
      <c r="BK24" s="25"/>
      <c r="BL24" s="25"/>
      <c r="BM24" s="25"/>
      <c r="BN24" s="26"/>
      <c r="BO24" s="24"/>
      <c r="BP24" s="25"/>
      <c r="BQ24" s="25"/>
      <c r="BR24" s="25"/>
      <c r="BS24" s="25"/>
      <c r="BT24" s="25"/>
      <c r="BU24" s="25"/>
      <c r="BV24" s="25"/>
      <c r="BW24" s="25"/>
      <c r="BX24" s="26"/>
      <c r="BY24" s="27">
        <f t="shared" si="6"/>
        <v>2</v>
      </c>
      <c r="BZ24" s="27">
        <f t="shared" si="6"/>
        <v>1</v>
      </c>
      <c r="CA24" s="27">
        <v>3</v>
      </c>
      <c r="CB24" s="28">
        <f>(BY24-BZ24)/CA24</f>
        <v>0.33333333333333331</v>
      </c>
      <c r="CC24" s="27">
        <f t="shared" si="7"/>
        <v>5</v>
      </c>
      <c r="CD24" s="27">
        <f t="shared" si="7"/>
        <v>3</v>
      </c>
      <c r="CE24" s="28">
        <f>(CC24-CD24)/CA24</f>
        <v>0.66666666666666663</v>
      </c>
      <c r="CF24" s="27">
        <f t="shared" si="8"/>
        <v>32</v>
      </c>
      <c r="CG24" s="27">
        <f t="shared" si="8"/>
        <v>25</v>
      </c>
      <c r="CH24" s="28">
        <f>(CF24-CG24)/CA24</f>
        <v>2.3333333333333335</v>
      </c>
      <c r="CI24" s="29">
        <v>2</v>
      </c>
    </row>
    <row r="25" spans="2:88" ht="50.1" customHeight="1" thickBot="1" x14ac:dyDescent="0.55000000000000004">
      <c r="B25" s="34">
        <v>4</v>
      </c>
      <c r="C25" s="50" t="s">
        <v>86</v>
      </c>
      <c r="D25" s="50" t="s">
        <v>87</v>
      </c>
      <c r="E25" s="25">
        <v>0</v>
      </c>
      <c r="F25" s="25">
        <v>1</v>
      </c>
      <c r="G25" s="25">
        <v>1</v>
      </c>
      <c r="H25" s="25">
        <v>2</v>
      </c>
      <c r="I25" s="25">
        <v>5</v>
      </c>
      <c r="J25" s="25">
        <v>4</v>
      </c>
      <c r="K25" s="25">
        <v>2</v>
      </c>
      <c r="L25" s="25">
        <v>4</v>
      </c>
      <c r="M25" s="25">
        <v>4</v>
      </c>
      <c r="N25" s="26">
        <v>5</v>
      </c>
      <c r="O25" s="24">
        <v>1</v>
      </c>
      <c r="P25" s="25">
        <v>0</v>
      </c>
      <c r="Q25" s="25">
        <v>2</v>
      </c>
      <c r="R25" s="25">
        <v>0</v>
      </c>
      <c r="S25" s="25">
        <v>4</v>
      </c>
      <c r="T25" s="25">
        <v>0</v>
      </c>
      <c r="U25" s="25">
        <v>4</v>
      </c>
      <c r="V25" s="25">
        <v>0</v>
      </c>
      <c r="W25" s="25"/>
      <c r="X25" s="25"/>
      <c r="Y25" s="36">
        <v>0</v>
      </c>
      <c r="Z25" s="37">
        <v>1</v>
      </c>
      <c r="AA25" s="37">
        <v>1</v>
      </c>
      <c r="AB25" s="37">
        <v>2</v>
      </c>
      <c r="AC25" s="37">
        <v>5</v>
      </c>
      <c r="AD25" s="37">
        <v>3</v>
      </c>
      <c r="AE25" s="37">
        <v>4</v>
      </c>
      <c r="AF25" s="37">
        <v>5</v>
      </c>
      <c r="AG25" s="37">
        <v>4</v>
      </c>
      <c r="AH25" s="38">
        <v>5</v>
      </c>
      <c r="AI25" s="22"/>
      <c r="AJ25" s="22"/>
      <c r="AK25" s="22"/>
      <c r="AL25" s="22"/>
      <c r="AM25" s="22"/>
      <c r="AN25" s="22"/>
      <c r="AO25" s="22"/>
      <c r="AP25" s="22"/>
      <c r="AQ25" s="22"/>
      <c r="AR25" s="23"/>
      <c r="AS25" s="25"/>
      <c r="AT25" s="26"/>
      <c r="AU25" s="25"/>
      <c r="AV25" s="25"/>
      <c r="AW25" s="25"/>
      <c r="AX25" s="25"/>
      <c r="AY25" s="25"/>
      <c r="AZ25" s="25"/>
      <c r="BA25" s="25"/>
      <c r="BB25" s="25"/>
      <c r="BC25" s="25"/>
      <c r="BD25" s="25"/>
      <c r="BE25" s="24"/>
      <c r="BF25" s="25"/>
      <c r="BG25" s="25"/>
      <c r="BH25" s="25"/>
      <c r="BI25" s="25"/>
      <c r="BJ25" s="25"/>
      <c r="BK25" s="25"/>
      <c r="BL25" s="25"/>
      <c r="BM25" s="25"/>
      <c r="BN25" s="26"/>
      <c r="BO25" s="24"/>
      <c r="BP25" s="25"/>
      <c r="BQ25" s="25"/>
      <c r="BR25" s="25"/>
      <c r="BS25" s="25"/>
      <c r="BT25" s="25"/>
      <c r="BU25" s="25"/>
      <c r="BV25" s="25"/>
      <c r="BW25" s="25"/>
      <c r="BX25" s="26"/>
      <c r="BY25" s="39">
        <f t="shared" si="6"/>
        <v>1</v>
      </c>
      <c r="BZ25" s="39">
        <f t="shared" si="6"/>
        <v>2</v>
      </c>
      <c r="CA25" s="39">
        <v>3</v>
      </c>
      <c r="CB25" s="40">
        <f>(BY25-BZ25)/CA25</f>
        <v>-0.33333333333333331</v>
      </c>
      <c r="CC25" s="39">
        <f t="shared" si="7"/>
        <v>4</v>
      </c>
      <c r="CD25" s="39">
        <f t="shared" si="7"/>
        <v>4</v>
      </c>
      <c r="CE25" s="40">
        <f>(CC25-CD25)/CA25</f>
        <v>0</v>
      </c>
      <c r="CF25" s="39">
        <f t="shared" si="8"/>
        <v>32</v>
      </c>
      <c r="CG25" s="39">
        <f t="shared" si="8"/>
        <v>26</v>
      </c>
      <c r="CH25" s="40">
        <f>(CF25-CG25)/CA25</f>
        <v>2</v>
      </c>
      <c r="CI25" s="41">
        <v>3</v>
      </c>
    </row>
    <row r="26" spans="2:88" ht="69.95" customHeight="1" thickBot="1" x14ac:dyDescent="0.5">
      <c r="B26" s="4" t="s">
        <v>43</v>
      </c>
      <c r="C26" s="42"/>
      <c r="D26" s="42"/>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4"/>
      <c r="BZ26" s="44"/>
      <c r="CA26" s="49"/>
      <c r="CB26" s="45"/>
      <c r="CC26" s="44"/>
      <c r="CD26" s="44"/>
      <c r="CE26" s="45"/>
      <c r="CF26" s="44"/>
      <c r="CG26" s="44"/>
      <c r="CH26" s="45"/>
      <c r="CI26" s="45"/>
    </row>
    <row r="27" spans="2:88" ht="137.25" thickBot="1" x14ac:dyDescent="0.25">
      <c r="B27" s="9"/>
      <c r="C27" s="10" t="s">
        <v>9</v>
      </c>
      <c r="D27" s="10"/>
      <c r="E27" s="11" t="s">
        <v>10</v>
      </c>
      <c r="F27" s="11" t="s">
        <v>11</v>
      </c>
      <c r="G27" s="11" t="s">
        <v>12</v>
      </c>
      <c r="H27" s="11" t="s">
        <v>13</v>
      </c>
      <c r="I27" s="12" t="s">
        <v>14</v>
      </c>
      <c r="J27" s="13"/>
      <c r="K27" s="13"/>
      <c r="L27" s="13"/>
      <c r="M27" s="13"/>
      <c r="N27" s="14"/>
      <c r="O27" s="11" t="s">
        <v>10</v>
      </c>
      <c r="P27" s="11" t="s">
        <v>11</v>
      </c>
      <c r="Q27" s="11" t="s">
        <v>12</v>
      </c>
      <c r="R27" s="11" t="s">
        <v>13</v>
      </c>
      <c r="S27" s="12" t="s">
        <v>14</v>
      </c>
      <c r="T27" s="13"/>
      <c r="U27" s="13"/>
      <c r="V27" s="13"/>
      <c r="W27" s="13"/>
      <c r="X27" s="13"/>
      <c r="Y27" s="15" t="s">
        <v>10</v>
      </c>
      <c r="Z27" s="11" t="s">
        <v>11</v>
      </c>
      <c r="AA27" s="11" t="s">
        <v>12</v>
      </c>
      <c r="AB27" s="11" t="s">
        <v>13</v>
      </c>
      <c r="AC27" s="12" t="s">
        <v>14</v>
      </c>
      <c r="AD27" s="13"/>
      <c r="AE27" s="13"/>
      <c r="AF27" s="13"/>
      <c r="AG27" s="13"/>
      <c r="AH27" s="14"/>
      <c r="AI27" s="11" t="s">
        <v>10</v>
      </c>
      <c r="AJ27" s="11" t="s">
        <v>11</v>
      </c>
      <c r="AK27" s="11" t="s">
        <v>12</v>
      </c>
      <c r="AL27" s="11" t="s">
        <v>13</v>
      </c>
      <c r="AM27" s="12" t="s">
        <v>14</v>
      </c>
      <c r="AN27" s="13"/>
      <c r="AO27" s="13"/>
      <c r="AP27" s="13"/>
      <c r="AQ27" s="13"/>
      <c r="AR27" s="14"/>
      <c r="AS27" s="13"/>
      <c r="AT27" s="14"/>
      <c r="AU27" s="13"/>
      <c r="AV27" s="13"/>
      <c r="AW27" s="13"/>
      <c r="AX27" s="13"/>
      <c r="AY27" s="13"/>
      <c r="AZ27" s="13"/>
      <c r="BA27" s="13"/>
      <c r="BB27" s="13"/>
      <c r="BC27" s="13"/>
      <c r="BD27" s="13"/>
      <c r="BE27" s="16"/>
      <c r="BF27" s="13"/>
      <c r="BG27" s="13"/>
      <c r="BH27" s="13"/>
      <c r="BI27" s="13"/>
      <c r="BJ27" s="13"/>
      <c r="BK27" s="13"/>
      <c r="BL27" s="13"/>
      <c r="BM27" s="13"/>
      <c r="BN27" s="14"/>
      <c r="BO27" s="16"/>
      <c r="BP27" s="13"/>
      <c r="BQ27" s="13"/>
      <c r="BR27" s="13"/>
      <c r="BS27" s="13"/>
      <c r="BT27" s="13"/>
      <c r="BU27" s="13"/>
      <c r="BV27" s="13"/>
      <c r="BW27" s="13"/>
      <c r="BX27" s="14"/>
      <c r="BY27" s="17" t="s">
        <v>10</v>
      </c>
      <c r="BZ27" s="17" t="s">
        <v>11</v>
      </c>
      <c r="CA27" s="17" t="s">
        <v>15</v>
      </c>
      <c r="CB27" s="18" t="s">
        <v>35</v>
      </c>
      <c r="CC27" s="17" t="s">
        <v>12</v>
      </c>
      <c r="CD27" s="17" t="s">
        <v>13</v>
      </c>
      <c r="CE27" s="18" t="s">
        <v>17</v>
      </c>
      <c r="CF27" s="17" t="s">
        <v>18</v>
      </c>
      <c r="CG27" s="17" t="s">
        <v>19</v>
      </c>
      <c r="CH27" s="18" t="s">
        <v>36</v>
      </c>
      <c r="CI27" s="19" t="s">
        <v>21</v>
      </c>
    </row>
    <row r="28" spans="2:88" ht="50.1" customHeight="1" thickBot="1" x14ac:dyDescent="0.55000000000000004">
      <c r="B28" s="20">
        <v>1</v>
      </c>
      <c r="C28" s="21" t="s">
        <v>88</v>
      </c>
      <c r="D28" s="21" t="s">
        <v>89</v>
      </c>
      <c r="E28" s="22"/>
      <c r="F28" s="22"/>
      <c r="G28" s="22"/>
      <c r="H28" s="22"/>
      <c r="I28" s="22"/>
      <c r="J28" s="22"/>
      <c r="K28" s="22"/>
      <c r="L28" s="22"/>
      <c r="M28" s="22"/>
      <c r="N28" s="23"/>
      <c r="O28" s="24">
        <v>1</v>
      </c>
      <c r="P28" s="25">
        <v>0</v>
      </c>
      <c r="Q28" s="25">
        <v>2</v>
      </c>
      <c r="R28" s="25">
        <v>0</v>
      </c>
      <c r="S28" s="25">
        <v>4</v>
      </c>
      <c r="T28" s="25">
        <v>1</v>
      </c>
      <c r="U28" s="25">
        <v>4</v>
      </c>
      <c r="V28" s="25">
        <v>0</v>
      </c>
      <c r="W28" s="25"/>
      <c r="X28" s="25"/>
      <c r="Y28" s="24">
        <v>1</v>
      </c>
      <c r="Z28" s="25">
        <v>0</v>
      </c>
      <c r="AA28" s="25">
        <v>2</v>
      </c>
      <c r="AB28" s="25">
        <v>0</v>
      </c>
      <c r="AC28" s="25">
        <v>4</v>
      </c>
      <c r="AD28" s="25">
        <v>0</v>
      </c>
      <c r="AE28" s="25">
        <v>4</v>
      </c>
      <c r="AF28" s="25">
        <v>1</v>
      </c>
      <c r="AG28" s="25"/>
      <c r="AH28" s="26"/>
      <c r="AI28" s="24">
        <v>1</v>
      </c>
      <c r="AJ28" s="25">
        <v>0</v>
      </c>
      <c r="AK28" s="25">
        <v>2</v>
      </c>
      <c r="AL28" s="25">
        <v>0</v>
      </c>
      <c r="AM28" s="25">
        <v>4</v>
      </c>
      <c r="AN28" s="25">
        <v>2</v>
      </c>
      <c r="AO28" s="25">
        <v>4</v>
      </c>
      <c r="AP28" s="25">
        <v>1</v>
      </c>
      <c r="AQ28" s="25"/>
      <c r="AR28" s="26"/>
      <c r="AS28" s="25"/>
      <c r="AT28" s="26"/>
      <c r="AU28" s="25"/>
      <c r="AV28" s="25"/>
      <c r="AW28" s="25"/>
      <c r="AX28" s="25"/>
      <c r="AY28" s="25"/>
      <c r="AZ28" s="25"/>
      <c r="BA28" s="25"/>
      <c r="BB28" s="25"/>
      <c r="BC28" s="25"/>
      <c r="BD28" s="25"/>
      <c r="BE28" s="24"/>
      <c r="BF28" s="25"/>
      <c r="BG28" s="25"/>
      <c r="BH28" s="25"/>
      <c r="BI28" s="25"/>
      <c r="BJ28" s="25"/>
      <c r="BK28" s="25"/>
      <c r="BL28" s="25"/>
      <c r="BM28" s="25"/>
      <c r="BN28" s="26"/>
      <c r="BO28" s="24"/>
      <c r="BP28" s="25"/>
      <c r="BQ28" s="25"/>
      <c r="BR28" s="25"/>
      <c r="BS28" s="25"/>
      <c r="BT28" s="25"/>
      <c r="BU28" s="25"/>
      <c r="BV28" s="25"/>
      <c r="BW28" s="25"/>
      <c r="BX28" s="26"/>
      <c r="BY28" s="27">
        <f t="shared" ref="BY28:BZ31" si="9">E28+O28+Y28+AI28</f>
        <v>3</v>
      </c>
      <c r="BZ28" s="27">
        <f t="shared" si="9"/>
        <v>0</v>
      </c>
      <c r="CA28" s="27">
        <v>3</v>
      </c>
      <c r="CB28" s="28">
        <f>(BY28-BZ28)/CA28</f>
        <v>1</v>
      </c>
      <c r="CC28" s="27">
        <f t="shared" ref="CC28:CD31" si="10">G28+Q28+AA28+AK28</f>
        <v>6</v>
      </c>
      <c r="CD28" s="27">
        <f t="shared" si="10"/>
        <v>0</v>
      </c>
      <c r="CE28" s="28">
        <f>(CC28-CD28)/CA28</f>
        <v>2</v>
      </c>
      <c r="CF28" s="27">
        <f t="shared" ref="CF28:CG31" si="11">I28+K28+M28+S28+U28+W28+AC28+AE28+AG28+AM28+AO28+AQ28</f>
        <v>24</v>
      </c>
      <c r="CG28" s="27">
        <f t="shared" si="11"/>
        <v>5</v>
      </c>
      <c r="CH28" s="28">
        <f>(CF28-CG28)/CA28</f>
        <v>6.333333333333333</v>
      </c>
      <c r="CI28" s="29">
        <v>1</v>
      </c>
    </row>
    <row r="29" spans="2:88" ht="50.1" customHeight="1" thickBot="1" x14ac:dyDescent="0.55000000000000004">
      <c r="B29" s="20">
        <v>2</v>
      </c>
      <c r="C29" s="21" t="s">
        <v>90</v>
      </c>
      <c r="D29" s="21" t="s">
        <v>91</v>
      </c>
      <c r="E29" s="25">
        <v>0</v>
      </c>
      <c r="F29" s="25">
        <v>1</v>
      </c>
      <c r="G29" s="25">
        <v>0</v>
      </c>
      <c r="H29" s="25">
        <v>2</v>
      </c>
      <c r="I29" s="25">
        <v>1</v>
      </c>
      <c r="J29" s="25">
        <v>4</v>
      </c>
      <c r="K29" s="25">
        <v>0</v>
      </c>
      <c r="L29" s="25">
        <v>4</v>
      </c>
      <c r="M29" s="25"/>
      <c r="N29" s="26"/>
      <c r="O29" s="22"/>
      <c r="P29" s="22"/>
      <c r="Q29" s="22"/>
      <c r="R29" s="22"/>
      <c r="S29" s="22"/>
      <c r="T29" s="22"/>
      <c r="U29" s="22"/>
      <c r="V29" s="22"/>
      <c r="W29" s="22"/>
      <c r="X29" s="23"/>
      <c r="Y29" s="30">
        <v>1</v>
      </c>
      <c r="Z29" s="31">
        <v>0</v>
      </c>
      <c r="AA29" s="31">
        <v>2</v>
      </c>
      <c r="AB29" s="31">
        <v>0</v>
      </c>
      <c r="AC29" s="31">
        <v>4</v>
      </c>
      <c r="AD29" s="31">
        <v>1</v>
      </c>
      <c r="AE29" s="31">
        <v>4</v>
      </c>
      <c r="AF29" s="31">
        <v>0</v>
      </c>
      <c r="AG29" s="31"/>
      <c r="AH29" s="32"/>
      <c r="AI29" s="24">
        <v>1</v>
      </c>
      <c r="AJ29" s="25">
        <v>0</v>
      </c>
      <c r="AK29" s="25">
        <v>2</v>
      </c>
      <c r="AL29" s="25">
        <v>0</v>
      </c>
      <c r="AM29" s="25">
        <v>4</v>
      </c>
      <c r="AN29" s="25">
        <v>1</v>
      </c>
      <c r="AO29" s="25">
        <v>5</v>
      </c>
      <c r="AP29" s="25">
        <v>3</v>
      </c>
      <c r="AQ29" s="25"/>
      <c r="AR29" s="26"/>
      <c r="AS29" s="25"/>
      <c r="AT29" s="26"/>
      <c r="AU29" s="25"/>
      <c r="AV29" s="25"/>
      <c r="AW29" s="25"/>
      <c r="AX29" s="25"/>
      <c r="AY29" s="25"/>
      <c r="AZ29" s="25"/>
      <c r="BA29" s="25"/>
      <c r="BB29" s="25"/>
      <c r="BC29" s="25"/>
      <c r="BD29" s="25"/>
      <c r="BE29" s="24"/>
      <c r="BF29" s="25"/>
      <c r="BG29" s="25"/>
      <c r="BH29" s="25"/>
      <c r="BI29" s="25"/>
      <c r="BJ29" s="25"/>
      <c r="BK29" s="25"/>
      <c r="BL29" s="25"/>
      <c r="BM29" s="25"/>
      <c r="BN29" s="26"/>
      <c r="BO29" s="24"/>
      <c r="BP29" s="25"/>
      <c r="BQ29" s="25"/>
      <c r="BR29" s="25"/>
      <c r="BS29" s="25"/>
      <c r="BT29" s="25"/>
      <c r="BU29" s="25"/>
      <c r="BV29" s="25"/>
      <c r="BW29" s="25"/>
      <c r="BX29" s="26"/>
      <c r="BY29" s="27">
        <f t="shared" si="9"/>
        <v>2</v>
      </c>
      <c r="BZ29" s="27">
        <f t="shared" si="9"/>
        <v>1</v>
      </c>
      <c r="CA29" s="27">
        <v>3</v>
      </c>
      <c r="CB29" s="28">
        <f>(BY29-BZ29)/CA29</f>
        <v>0.33333333333333331</v>
      </c>
      <c r="CC29" s="27">
        <f t="shared" si="10"/>
        <v>4</v>
      </c>
      <c r="CD29" s="27">
        <f t="shared" si="10"/>
        <v>2</v>
      </c>
      <c r="CE29" s="28">
        <f>(CC29-CD29)/CA29</f>
        <v>0.66666666666666663</v>
      </c>
      <c r="CF29" s="27">
        <f t="shared" si="11"/>
        <v>18</v>
      </c>
      <c r="CG29" s="27">
        <f t="shared" si="11"/>
        <v>13</v>
      </c>
      <c r="CH29" s="28">
        <f>(CF29-CG29)/CA29</f>
        <v>1.6666666666666667</v>
      </c>
      <c r="CI29" s="29">
        <v>2</v>
      </c>
    </row>
    <row r="30" spans="2:88" ht="50.1" customHeight="1" thickBot="1" x14ac:dyDescent="0.55000000000000004">
      <c r="B30" s="20">
        <v>3</v>
      </c>
      <c r="C30" s="21" t="s">
        <v>90</v>
      </c>
      <c r="D30" s="21" t="s">
        <v>92</v>
      </c>
      <c r="E30" s="25">
        <v>0</v>
      </c>
      <c r="F30" s="25">
        <v>1</v>
      </c>
      <c r="G30" s="25">
        <v>0</v>
      </c>
      <c r="H30" s="25">
        <v>2</v>
      </c>
      <c r="I30" s="25">
        <v>0</v>
      </c>
      <c r="J30" s="25">
        <v>4</v>
      </c>
      <c r="K30" s="25">
        <v>1</v>
      </c>
      <c r="L30" s="25">
        <v>4</v>
      </c>
      <c r="M30" s="25"/>
      <c r="N30" s="26"/>
      <c r="O30" s="24">
        <v>0</v>
      </c>
      <c r="P30" s="25">
        <v>1</v>
      </c>
      <c r="Q30" s="25">
        <v>0</v>
      </c>
      <c r="R30" s="25">
        <v>2</v>
      </c>
      <c r="S30" s="25">
        <v>1</v>
      </c>
      <c r="T30" s="25">
        <v>4</v>
      </c>
      <c r="U30" s="25">
        <v>0</v>
      </c>
      <c r="V30" s="25">
        <v>4</v>
      </c>
      <c r="W30" s="25"/>
      <c r="X30" s="25"/>
      <c r="Y30" s="22"/>
      <c r="Z30" s="22"/>
      <c r="AA30" s="22"/>
      <c r="AB30" s="22"/>
      <c r="AC30" s="22"/>
      <c r="AD30" s="22"/>
      <c r="AE30" s="22"/>
      <c r="AF30" s="22"/>
      <c r="AG30" s="22"/>
      <c r="AH30" s="23"/>
      <c r="AI30" s="24">
        <v>0</v>
      </c>
      <c r="AJ30" s="25">
        <v>1</v>
      </c>
      <c r="AK30" s="25">
        <v>0</v>
      </c>
      <c r="AL30" s="25">
        <v>2</v>
      </c>
      <c r="AM30" s="25">
        <v>2</v>
      </c>
      <c r="AN30" s="25">
        <v>4</v>
      </c>
      <c r="AO30" s="25">
        <v>3</v>
      </c>
      <c r="AP30" s="25">
        <v>5</v>
      </c>
      <c r="AQ30" s="25"/>
      <c r="AR30" s="26"/>
      <c r="AS30" s="25"/>
      <c r="AT30" s="26"/>
      <c r="AU30" s="25"/>
      <c r="AV30" s="25"/>
      <c r="AW30" s="25"/>
      <c r="AX30" s="25"/>
      <c r="AY30" s="25"/>
      <c r="AZ30" s="25"/>
      <c r="BA30" s="25"/>
      <c r="BB30" s="25"/>
      <c r="BC30" s="25"/>
      <c r="BD30" s="25"/>
      <c r="BE30" s="24"/>
      <c r="BF30" s="25"/>
      <c r="BG30" s="25"/>
      <c r="BH30" s="25"/>
      <c r="BI30" s="25"/>
      <c r="BJ30" s="25"/>
      <c r="BK30" s="25"/>
      <c r="BL30" s="25"/>
      <c r="BM30" s="25"/>
      <c r="BN30" s="26"/>
      <c r="BO30" s="24"/>
      <c r="BP30" s="25"/>
      <c r="BQ30" s="25"/>
      <c r="BR30" s="25"/>
      <c r="BS30" s="25"/>
      <c r="BT30" s="25"/>
      <c r="BU30" s="25"/>
      <c r="BV30" s="25"/>
      <c r="BW30" s="25"/>
      <c r="BX30" s="26"/>
      <c r="BY30" s="27">
        <f t="shared" si="9"/>
        <v>0</v>
      </c>
      <c r="BZ30" s="27">
        <f t="shared" si="9"/>
        <v>3</v>
      </c>
      <c r="CA30" s="27">
        <v>3</v>
      </c>
      <c r="CB30" s="28">
        <f>(BY30-BZ30)/CA30</f>
        <v>-1</v>
      </c>
      <c r="CC30" s="27">
        <f t="shared" si="10"/>
        <v>0</v>
      </c>
      <c r="CD30" s="27">
        <f t="shared" si="10"/>
        <v>6</v>
      </c>
      <c r="CE30" s="28">
        <f>(CC30-CD30)/CA30</f>
        <v>-2</v>
      </c>
      <c r="CF30" s="27">
        <f t="shared" si="11"/>
        <v>7</v>
      </c>
      <c r="CG30" s="27">
        <f t="shared" si="11"/>
        <v>25</v>
      </c>
      <c r="CH30" s="28">
        <f>(CF30-CG30)/CA30</f>
        <v>-6</v>
      </c>
      <c r="CI30" s="29">
        <v>4</v>
      </c>
      <c r="CJ30" t="s">
        <v>292</v>
      </c>
    </row>
    <row r="31" spans="2:88" ht="50.1" customHeight="1" thickBot="1" x14ac:dyDescent="0.55000000000000004">
      <c r="B31" s="34">
        <v>4</v>
      </c>
      <c r="C31" s="21" t="s">
        <v>93</v>
      </c>
      <c r="D31" s="21" t="s">
        <v>94</v>
      </c>
      <c r="E31" s="25">
        <v>0</v>
      </c>
      <c r="F31" s="25">
        <v>1</v>
      </c>
      <c r="G31" s="25">
        <v>0</v>
      </c>
      <c r="H31" s="25">
        <v>2</v>
      </c>
      <c r="I31" s="25">
        <v>2</v>
      </c>
      <c r="J31" s="25">
        <v>4</v>
      </c>
      <c r="K31" s="25">
        <v>1</v>
      </c>
      <c r="L31" s="25">
        <v>4</v>
      </c>
      <c r="M31" s="25"/>
      <c r="N31" s="26"/>
      <c r="O31" s="24">
        <v>0</v>
      </c>
      <c r="P31" s="25">
        <v>1</v>
      </c>
      <c r="Q31" s="25">
        <v>0</v>
      </c>
      <c r="R31" s="25">
        <v>2</v>
      </c>
      <c r="S31" s="25">
        <v>1</v>
      </c>
      <c r="T31" s="25">
        <v>4</v>
      </c>
      <c r="U31" s="25">
        <v>3</v>
      </c>
      <c r="V31" s="25">
        <v>5</v>
      </c>
      <c r="W31" s="25"/>
      <c r="X31" s="25"/>
      <c r="Y31" s="36">
        <v>1</v>
      </c>
      <c r="Z31" s="37">
        <v>0</v>
      </c>
      <c r="AA31" s="37">
        <v>2</v>
      </c>
      <c r="AB31" s="37">
        <v>0</v>
      </c>
      <c r="AC31" s="37">
        <v>4</v>
      </c>
      <c r="AD31" s="37">
        <v>2</v>
      </c>
      <c r="AE31" s="37">
        <v>5</v>
      </c>
      <c r="AF31" s="37">
        <v>3</v>
      </c>
      <c r="AG31" s="37"/>
      <c r="AH31" s="38"/>
      <c r="AI31" s="22"/>
      <c r="AJ31" s="22"/>
      <c r="AK31" s="22"/>
      <c r="AL31" s="22"/>
      <c r="AM31" s="22"/>
      <c r="AN31" s="22"/>
      <c r="AO31" s="22"/>
      <c r="AP31" s="22"/>
      <c r="AQ31" s="22"/>
      <c r="AR31" s="23"/>
      <c r="AS31" s="25"/>
      <c r="AT31" s="26"/>
      <c r="AU31" s="25"/>
      <c r="AV31" s="25"/>
      <c r="AW31" s="25"/>
      <c r="AX31" s="25"/>
      <c r="AY31" s="25"/>
      <c r="AZ31" s="25"/>
      <c r="BA31" s="25"/>
      <c r="BB31" s="25"/>
      <c r="BC31" s="25"/>
      <c r="BD31" s="25"/>
      <c r="BE31" s="24"/>
      <c r="BF31" s="25"/>
      <c r="BG31" s="25"/>
      <c r="BH31" s="25"/>
      <c r="BI31" s="25"/>
      <c r="BJ31" s="25"/>
      <c r="BK31" s="25"/>
      <c r="BL31" s="25"/>
      <c r="BM31" s="25"/>
      <c r="BN31" s="26"/>
      <c r="BO31" s="24"/>
      <c r="BP31" s="25"/>
      <c r="BQ31" s="25"/>
      <c r="BR31" s="25"/>
      <c r="BS31" s="25"/>
      <c r="BT31" s="25"/>
      <c r="BU31" s="25"/>
      <c r="BV31" s="25"/>
      <c r="BW31" s="25"/>
      <c r="BX31" s="26"/>
      <c r="BY31" s="39">
        <f t="shared" si="9"/>
        <v>1</v>
      </c>
      <c r="BZ31" s="39">
        <f t="shared" si="9"/>
        <v>2</v>
      </c>
      <c r="CA31" s="39">
        <v>3</v>
      </c>
      <c r="CB31" s="40">
        <f>(BY31-BZ31)/CA31</f>
        <v>-0.33333333333333331</v>
      </c>
      <c r="CC31" s="39">
        <f t="shared" si="10"/>
        <v>2</v>
      </c>
      <c r="CD31" s="39">
        <f t="shared" si="10"/>
        <v>4</v>
      </c>
      <c r="CE31" s="40">
        <f>(CC31-CD31)/CA31</f>
        <v>-0.66666666666666663</v>
      </c>
      <c r="CF31" s="39">
        <f t="shared" si="11"/>
        <v>16</v>
      </c>
      <c r="CG31" s="39">
        <f t="shared" si="11"/>
        <v>22</v>
      </c>
      <c r="CH31" s="40">
        <f>(CF31-CG31)/CA31</f>
        <v>-2</v>
      </c>
      <c r="CI31" s="41">
        <v>3</v>
      </c>
    </row>
    <row r="32" spans="2:88" ht="69.95" customHeight="1" thickBot="1" x14ac:dyDescent="0.45">
      <c r="B32" s="4" t="s">
        <v>50</v>
      </c>
      <c r="C32" s="42"/>
      <c r="D32" s="42"/>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4"/>
      <c r="BZ32" s="44"/>
      <c r="CA32" s="44"/>
      <c r="CB32" s="45"/>
      <c r="CC32" s="44"/>
      <c r="CD32" s="44"/>
      <c r="CE32" s="45"/>
      <c r="CF32" s="44"/>
      <c r="CG32" s="44"/>
      <c r="CH32" s="45"/>
      <c r="CI32" s="45"/>
    </row>
    <row r="33" spans="2:87" ht="137.25" thickBot="1" x14ac:dyDescent="0.25">
      <c r="B33" s="51"/>
      <c r="C33" s="52" t="s">
        <v>9</v>
      </c>
      <c r="D33" s="53"/>
      <c r="E33" s="11" t="s">
        <v>10</v>
      </c>
      <c r="F33" s="11" t="s">
        <v>11</v>
      </c>
      <c r="G33" s="11" t="s">
        <v>12</v>
      </c>
      <c r="H33" s="11" t="s">
        <v>13</v>
      </c>
      <c r="I33" s="12" t="s">
        <v>14</v>
      </c>
      <c r="J33" s="13"/>
      <c r="K33" s="13"/>
      <c r="L33" s="13"/>
      <c r="M33" s="13"/>
      <c r="N33" s="14"/>
      <c r="O33" s="11" t="s">
        <v>10</v>
      </c>
      <c r="P33" s="11" t="s">
        <v>11</v>
      </c>
      <c r="Q33" s="11" t="s">
        <v>12</v>
      </c>
      <c r="R33" s="11" t="s">
        <v>13</v>
      </c>
      <c r="S33" s="12" t="s">
        <v>14</v>
      </c>
      <c r="T33" s="13"/>
      <c r="U33" s="13"/>
      <c r="V33" s="13"/>
      <c r="W33" s="13"/>
      <c r="X33" s="13"/>
      <c r="Y33" s="15" t="s">
        <v>10</v>
      </c>
      <c r="Z33" s="11" t="s">
        <v>11</v>
      </c>
      <c r="AA33" s="11" t="s">
        <v>12</v>
      </c>
      <c r="AB33" s="11" t="s">
        <v>13</v>
      </c>
      <c r="AC33" s="12" t="s">
        <v>14</v>
      </c>
      <c r="AD33" s="13"/>
      <c r="AE33" s="13"/>
      <c r="AF33" s="13"/>
      <c r="AG33" s="13"/>
      <c r="AH33" s="14"/>
      <c r="AI33" s="11" t="s">
        <v>10</v>
      </c>
      <c r="AJ33" s="11" t="s">
        <v>11</v>
      </c>
      <c r="AK33" s="11" t="s">
        <v>12</v>
      </c>
      <c r="AL33" s="11" t="s">
        <v>13</v>
      </c>
      <c r="AM33" s="12" t="s">
        <v>14</v>
      </c>
      <c r="AN33" s="13"/>
      <c r="AO33" s="13"/>
      <c r="AP33" s="13"/>
      <c r="AQ33" s="13"/>
      <c r="AR33" s="14"/>
      <c r="AS33" s="13"/>
      <c r="AT33" s="14"/>
      <c r="AU33" s="13"/>
      <c r="AV33" s="13"/>
      <c r="AW33" s="13"/>
      <c r="AX33" s="13"/>
      <c r="AY33" s="13"/>
      <c r="AZ33" s="13"/>
      <c r="BA33" s="13"/>
      <c r="BB33" s="13"/>
      <c r="BC33" s="13"/>
      <c r="BD33" s="13"/>
      <c r="BE33" s="16"/>
      <c r="BF33" s="13"/>
      <c r="BG33" s="13"/>
      <c r="BH33" s="13"/>
      <c r="BI33" s="13"/>
      <c r="BJ33" s="13"/>
      <c r="BK33" s="13"/>
      <c r="BL33" s="13"/>
      <c r="BM33" s="13"/>
      <c r="BN33" s="14"/>
      <c r="BO33" s="16"/>
      <c r="BP33" s="13"/>
      <c r="BQ33" s="13"/>
      <c r="BR33" s="13"/>
      <c r="BS33" s="13"/>
      <c r="BT33" s="13"/>
      <c r="BU33" s="13"/>
      <c r="BV33" s="13"/>
      <c r="BW33" s="13"/>
      <c r="BX33" s="14"/>
      <c r="BY33" s="17" t="s">
        <v>10</v>
      </c>
      <c r="BZ33" s="17" t="s">
        <v>11</v>
      </c>
      <c r="CA33" s="17" t="s">
        <v>15</v>
      </c>
      <c r="CB33" s="18" t="s">
        <v>35</v>
      </c>
      <c r="CC33" s="17" t="s">
        <v>12</v>
      </c>
      <c r="CD33" s="17" t="s">
        <v>13</v>
      </c>
      <c r="CE33" s="18" t="s">
        <v>17</v>
      </c>
      <c r="CF33" s="17" t="s">
        <v>18</v>
      </c>
      <c r="CG33" s="17" t="s">
        <v>19</v>
      </c>
      <c r="CH33" s="18" t="s">
        <v>36</v>
      </c>
      <c r="CI33" s="19" t="s">
        <v>21</v>
      </c>
    </row>
    <row r="34" spans="2:87" ht="50.1" customHeight="1" thickBot="1" x14ac:dyDescent="0.55000000000000004">
      <c r="B34" s="54">
        <v>1</v>
      </c>
      <c r="C34" s="21" t="s">
        <v>95</v>
      </c>
      <c r="D34" s="21" t="s">
        <v>96</v>
      </c>
      <c r="E34" s="22"/>
      <c r="F34" s="22"/>
      <c r="G34" s="22"/>
      <c r="H34" s="22"/>
      <c r="I34" s="22"/>
      <c r="J34" s="22"/>
      <c r="K34" s="22"/>
      <c r="L34" s="22"/>
      <c r="M34" s="22"/>
      <c r="N34" s="23"/>
      <c r="O34" s="24">
        <v>1</v>
      </c>
      <c r="P34" s="25">
        <v>0</v>
      </c>
      <c r="Q34" s="25">
        <v>2</v>
      </c>
      <c r="R34" s="25">
        <v>0</v>
      </c>
      <c r="S34" s="25">
        <v>4</v>
      </c>
      <c r="T34" s="25">
        <v>2</v>
      </c>
      <c r="U34" s="25">
        <v>4</v>
      </c>
      <c r="V34" s="25">
        <v>0</v>
      </c>
      <c r="W34" s="25"/>
      <c r="X34" s="25"/>
      <c r="Y34" s="24">
        <v>1</v>
      </c>
      <c r="Z34" s="25">
        <v>0</v>
      </c>
      <c r="AA34" s="25">
        <v>2</v>
      </c>
      <c r="AB34" s="25">
        <v>0</v>
      </c>
      <c r="AC34" s="25">
        <v>4</v>
      </c>
      <c r="AD34" s="25">
        <v>0</v>
      </c>
      <c r="AE34" s="25">
        <v>4</v>
      </c>
      <c r="AF34" s="25">
        <v>2</v>
      </c>
      <c r="AG34" s="25"/>
      <c r="AH34" s="26"/>
      <c r="AI34" s="24">
        <v>1</v>
      </c>
      <c r="AJ34" s="25">
        <v>0</v>
      </c>
      <c r="AK34" s="25">
        <v>2</v>
      </c>
      <c r="AL34" s="25">
        <v>0</v>
      </c>
      <c r="AM34" s="25">
        <v>4</v>
      </c>
      <c r="AN34" s="25">
        <v>1</v>
      </c>
      <c r="AO34" s="25">
        <v>4</v>
      </c>
      <c r="AP34" s="25">
        <v>0</v>
      </c>
      <c r="AQ34" s="25"/>
      <c r="AR34" s="26"/>
      <c r="AS34" s="25"/>
      <c r="AT34" s="26"/>
      <c r="AU34" s="25"/>
      <c r="AV34" s="25"/>
      <c r="AW34" s="25"/>
      <c r="AX34" s="25"/>
      <c r="AY34" s="25"/>
      <c r="AZ34" s="25"/>
      <c r="BA34" s="25"/>
      <c r="BB34" s="25"/>
      <c r="BC34" s="25"/>
      <c r="BD34" s="25"/>
      <c r="BE34" s="24"/>
      <c r="BF34" s="25"/>
      <c r="BG34" s="25"/>
      <c r="BH34" s="25"/>
      <c r="BI34" s="25"/>
      <c r="BJ34" s="25"/>
      <c r="BK34" s="25"/>
      <c r="BL34" s="25"/>
      <c r="BM34" s="25"/>
      <c r="BN34" s="26"/>
      <c r="BO34" s="24"/>
      <c r="BP34" s="25"/>
      <c r="BQ34" s="25"/>
      <c r="BR34" s="25"/>
      <c r="BS34" s="25"/>
      <c r="BT34" s="25"/>
      <c r="BU34" s="25"/>
      <c r="BV34" s="25"/>
      <c r="BW34" s="25"/>
      <c r="BX34" s="26"/>
      <c r="BY34" s="27">
        <f t="shared" ref="BY34:BZ37" si="12">E34+O34+Y34+AI34</f>
        <v>3</v>
      </c>
      <c r="BZ34" s="27">
        <f t="shared" si="12"/>
        <v>0</v>
      </c>
      <c r="CA34" s="27">
        <v>3</v>
      </c>
      <c r="CB34" s="28">
        <f>(BY34-BZ34)/CA34</f>
        <v>1</v>
      </c>
      <c r="CC34" s="27">
        <f t="shared" ref="CC34:CD37" si="13">G34+Q34+AA34+AK34</f>
        <v>6</v>
      </c>
      <c r="CD34" s="27">
        <f t="shared" si="13"/>
        <v>0</v>
      </c>
      <c r="CE34" s="28">
        <f>(CC34-CD34)/CA34</f>
        <v>2</v>
      </c>
      <c r="CF34" s="27">
        <f t="shared" ref="CF34:CG37" si="14">I34+K34+M34+S34+U34+W34+AC34+AE34+AG34+AM34+AO34+AQ34</f>
        <v>24</v>
      </c>
      <c r="CG34" s="27">
        <f t="shared" si="14"/>
        <v>5</v>
      </c>
      <c r="CH34" s="28">
        <f>(CF34-CG34)/CA34</f>
        <v>6.333333333333333</v>
      </c>
      <c r="CI34" s="29">
        <v>1</v>
      </c>
    </row>
    <row r="35" spans="2:87" ht="50.1" customHeight="1" thickBot="1" x14ac:dyDescent="0.55000000000000004">
      <c r="B35" s="54">
        <v>2</v>
      </c>
      <c r="C35" s="21" t="s">
        <v>97</v>
      </c>
      <c r="D35" s="21" t="s">
        <v>98</v>
      </c>
      <c r="E35" s="25">
        <v>0</v>
      </c>
      <c r="F35" s="25">
        <v>1</v>
      </c>
      <c r="G35" s="25">
        <v>0</v>
      </c>
      <c r="H35" s="25">
        <v>4</v>
      </c>
      <c r="I35" s="25">
        <v>2</v>
      </c>
      <c r="J35" s="25">
        <v>4</v>
      </c>
      <c r="K35" s="25">
        <v>0</v>
      </c>
      <c r="L35" s="25">
        <v>4</v>
      </c>
      <c r="M35" s="25"/>
      <c r="N35" s="26"/>
      <c r="O35" s="22"/>
      <c r="P35" s="22"/>
      <c r="Q35" s="22"/>
      <c r="R35" s="22"/>
      <c r="S35" s="22"/>
      <c r="T35" s="22"/>
      <c r="U35" s="22"/>
      <c r="V35" s="22"/>
      <c r="W35" s="22"/>
      <c r="X35" s="23"/>
      <c r="Y35" s="30">
        <v>0</v>
      </c>
      <c r="Z35" s="31">
        <v>1</v>
      </c>
      <c r="AA35" s="31">
        <v>0</v>
      </c>
      <c r="AB35" s="31">
        <v>2</v>
      </c>
      <c r="AC35" s="31">
        <v>2</v>
      </c>
      <c r="AD35" s="31">
        <v>4</v>
      </c>
      <c r="AE35" s="31">
        <v>2</v>
      </c>
      <c r="AF35" s="31">
        <v>4</v>
      </c>
      <c r="AG35" s="31"/>
      <c r="AH35" s="32"/>
      <c r="AI35" s="24">
        <v>1</v>
      </c>
      <c r="AJ35" s="25">
        <v>0</v>
      </c>
      <c r="AK35" s="25">
        <v>2</v>
      </c>
      <c r="AL35" s="25">
        <v>0</v>
      </c>
      <c r="AM35" s="25">
        <v>4</v>
      </c>
      <c r="AN35" s="25">
        <v>0</v>
      </c>
      <c r="AO35" s="25">
        <v>4</v>
      </c>
      <c r="AP35" s="25">
        <v>0</v>
      </c>
      <c r="AQ35" s="25"/>
      <c r="AR35" s="26"/>
      <c r="AS35" s="25"/>
      <c r="AT35" s="26"/>
      <c r="AU35" s="25"/>
      <c r="AV35" s="25"/>
      <c r="AW35" s="25"/>
      <c r="AX35" s="25"/>
      <c r="AY35" s="25"/>
      <c r="AZ35" s="25"/>
      <c r="BA35" s="25"/>
      <c r="BB35" s="25"/>
      <c r="BC35" s="25"/>
      <c r="BD35" s="25"/>
      <c r="BE35" s="24"/>
      <c r="BF35" s="25"/>
      <c r="BG35" s="25"/>
      <c r="BH35" s="25"/>
      <c r="BI35" s="25"/>
      <c r="BJ35" s="25"/>
      <c r="BK35" s="25"/>
      <c r="BL35" s="25"/>
      <c r="BM35" s="25"/>
      <c r="BN35" s="26"/>
      <c r="BO35" s="24"/>
      <c r="BP35" s="25"/>
      <c r="BQ35" s="25"/>
      <c r="BR35" s="25"/>
      <c r="BS35" s="25"/>
      <c r="BT35" s="25"/>
      <c r="BU35" s="25"/>
      <c r="BV35" s="25"/>
      <c r="BW35" s="25"/>
      <c r="BX35" s="26"/>
      <c r="BY35" s="27">
        <f t="shared" si="12"/>
        <v>1</v>
      </c>
      <c r="BZ35" s="27">
        <f t="shared" si="12"/>
        <v>2</v>
      </c>
      <c r="CA35" s="27">
        <v>3</v>
      </c>
      <c r="CB35" s="28">
        <f>(BY35-BZ35)/CA35</f>
        <v>-0.33333333333333331</v>
      </c>
      <c r="CC35" s="27">
        <f t="shared" si="13"/>
        <v>2</v>
      </c>
      <c r="CD35" s="27">
        <v>4</v>
      </c>
      <c r="CE35" s="28">
        <f>(CC35-CD35)/CA35</f>
        <v>-0.66666666666666663</v>
      </c>
      <c r="CF35" s="27">
        <f t="shared" si="14"/>
        <v>14</v>
      </c>
      <c r="CG35" s="27">
        <f t="shared" si="14"/>
        <v>16</v>
      </c>
      <c r="CH35" s="28">
        <f>(CF35-CG35)/CA35</f>
        <v>-0.66666666666666663</v>
      </c>
      <c r="CI35" s="29">
        <v>2</v>
      </c>
    </row>
    <row r="36" spans="2:87" ht="50.1" customHeight="1" thickBot="1" x14ac:dyDescent="0.55000000000000004">
      <c r="B36" s="54">
        <v>3</v>
      </c>
      <c r="C36" s="21" t="s">
        <v>99</v>
      </c>
      <c r="D36" s="21" t="s">
        <v>100</v>
      </c>
      <c r="E36" s="25">
        <v>0</v>
      </c>
      <c r="F36" s="25">
        <v>1</v>
      </c>
      <c r="G36" s="25">
        <v>0</v>
      </c>
      <c r="H36" s="25">
        <v>2</v>
      </c>
      <c r="I36" s="25">
        <v>0</v>
      </c>
      <c r="J36" s="25">
        <v>4</v>
      </c>
      <c r="K36" s="25">
        <v>2</v>
      </c>
      <c r="L36" s="25">
        <v>4</v>
      </c>
      <c r="M36" s="25"/>
      <c r="N36" s="26"/>
      <c r="O36" s="24">
        <v>1</v>
      </c>
      <c r="P36" s="25">
        <v>0</v>
      </c>
      <c r="Q36" s="25">
        <v>2</v>
      </c>
      <c r="R36" s="25">
        <v>0</v>
      </c>
      <c r="S36" s="25">
        <v>4</v>
      </c>
      <c r="T36" s="25">
        <v>2</v>
      </c>
      <c r="U36" s="25">
        <v>4</v>
      </c>
      <c r="V36" s="25">
        <v>2</v>
      </c>
      <c r="W36" s="25"/>
      <c r="X36" s="25"/>
      <c r="Y36" s="22"/>
      <c r="Z36" s="22"/>
      <c r="AA36" s="22"/>
      <c r="AB36" s="22"/>
      <c r="AC36" s="22"/>
      <c r="AD36" s="22"/>
      <c r="AE36" s="22"/>
      <c r="AF36" s="22"/>
      <c r="AG36" s="22"/>
      <c r="AH36" s="23"/>
      <c r="AI36" s="24">
        <v>0</v>
      </c>
      <c r="AJ36" s="25">
        <v>1</v>
      </c>
      <c r="AK36" s="25">
        <v>0</v>
      </c>
      <c r="AL36" s="25">
        <v>2</v>
      </c>
      <c r="AM36" s="25">
        <v>1</v>
      </c>
      <c r="AN36" s="25">
        <v>4</v>
      </c>
      <c r="AO36" s="25">
        <v>2</v>
      </c>
      <c r="AP36" s="25">
        <v>4</v>
      </c>
      <c r="AQ36" s="25"/>
      <c r="AR36" s="26"/>
      <c r="AS36" s="25"/>
      <c r="AT36" s="26"/>
      <c r="AU36" s="25"/>
      <c r="AV36" s="25"/>
      <c r="AW36" s="25"/>
      <c r="AX36" s="25"/>
      <c r="AY36" s="25"/>
      <c r="AZ36" s="25"/>
      <c r="BA36" s="25"/>
      <c r="BB36" s="25"/>
      <c r="BC36" s="25"/>
      <c r="BD36" s="25"/>
      <c r="BE36" s="24"/>
      <c r="BF36" s="25"/>
      <c r="BG36" s="25"/>
      <c r="BH36" s="25"/>
      <c r="BI36" s="25"/>
      <c r="BJ36" s="25"/>
      <c r="BK36" s="25"/>
      <c r="BL36" s="25"/>
      <c r="BM36" s="25"/>
      <c r="BN36" s="26"/>
      <c r="BO36" s="24"/>
      <c r="BP36" s="25"/>
      <c r="BQ36" s="25"/>
      <c r="BR36" s="25"/>
      <c r="BS36" s="25"/>
      <c r="BT36" s="25"/>
      <c r="BU36" s="25"/>
      <c r="BV36" s="25"/>
      <c r="BW36" s="25"/>
      <c r="BX36" s="26"/>
      <c r="BY36" s="27">
        <f t="shared" si="12"/>
        <v>1</v>
      </c>
      <c r="BZ36" s="27">
        <f t="shared" si="12"/>
        <v>2</v>
      </c>
      <c r="CA36" s="27">
        <v>3</v>
      </c>
      <c r="CB36" s="28">
        <f>(BY36-BZ36)/CA36</f>
        <v>-0.33333333333333331</v>
      </c>
      <c r="CC36" s="27">
        <f t="shared" si="13"/>
        <v>2</v>
      </c>
      <c r="CD36" s="27">
        <f t="shared" si="13"/>
        <v>4</v>
      </c>
      <c r="CE36" s="28">
        <f>(CC36-CD36)/CA36</f>
        <v>-0.66666666666666663</v>
      </c>
      <c r="CF36" s="27">
        <f t="shared" si="14"/>
        <v>13</v>
      </c>
      <c r="CG36" s="27">
        <f t="shared" si="14"/>
        <v>20</v>
      </c>
      <c r="CH36" s="28">
        <f>(CF36-CG36)/CA36</f>
        <v>-2.3333333333333335</v>
      </c>
      <c r="CI36" s="29">
        <v>3</v>
      </c>
    </row>
    <row r="37" spans="2:87" ht="50.1" customHeight="1" thickBot="1" x14ac:dyDescent="0.55000000000000004">
      <c r="B37" s="55">
        <v>4</v>
      </c>
      <c r="C37" s="21" t="s">
        <v>67</v>
      </c>
      <c r="D37" s="21" t="s">
        <v>101</v>
      </c>
      <c r="E37" s="25">
        <v>0</v>
      </c>
      <c r="F37" s="25">
        <v>1</v>
      </c>
      <c r="G37" s="25">
        <v>0</v>
      </c>
      <c r="H37" s="25">
        <v>2</v>
      </c>
      <c r="I37" s="25">
        <v>1</v>
      </c>
      <c r="J37" s="25">
        <v>4</v>
      </c>
      <c r="K37" s="25">
        <v>0</v>
      </c>
      <c r="L37" s="25">
        <v>4</v>
      </c>
      <c r="M37" s="25"/>
      <c r="N37" s="26"/>
      <c r="O37" s="24">
        <v>0</v>
      </c>
      <c r="P37" s="25">
        <v>1</v>
      </c>
      <c r="Q37" s="25">
        <v>0</v>
      </c>
      <c r="R37" s="25">
        <v>2</v>
      </c>
      <c r="S37" s="25">
        <v>0</v>
      </c>
      <c r="T37" s="25">
        <v>4</v>
      </c>
      <c r="U37" s="25">
        <v>0</v>
      </c>
      <c r="V37" s="25">
        <v>4</v>
      </c>
      <c r="W37" s="25"/>
      <c r="X37" s="25"/>
      <c r="Y37" s="36">
        <v>1</v>
      </c>
      <c r="Z37" s="37">
        <v>0</v>
      </c>
      <c r="AA37" s="37">
        <v>2</v>
      </c>
      <c r="AB37" s="37">
        <v>0</v>
      </c>
      <c r="AC37" s="37">
        <v>4</v>
      </c>
      <c r="AD37" s="37">
        <v>1</v>
      </c>
      <c r="AE37" s="37">
        <v>4</v>
      </c>
      <c r="AF37" s="37">
        <v>2</v>
      </c>
      <c r="AG37" s="37"/>
      <c r="AH37" s="38"/>
      <c r="AI37" s="22"/>
      <c r="AJ37" s="22"/>
      <c r="AK37" s="22"/>
      <c r="AL37" s="22"/>
      <c r="AM37" s="22"/>
      <c r="AN37" s="22"/>
      <c r="AO37" s="22"/>
      <c r="AP37" s="22"/>
      <c r="AQ37" s="22"/>
      <c r="AR37" s="23"/>
      <c r="AS37" s="25"/>
      <c r="AT37" s="26"/>
      <c r="AU37" s="25"/>
      <c r="AV37" s="25"/>
      <c r="AW37" s="25"/>
      <c r="AX37" s="25"/>
      <c r="AY37" s="25"/>
      <c r="AZ37" s="25"/>
      <c r="BA37" s="25"/>
      <c r="BB37" s="25"/>
      <c r="BC37" s="25"/>
      <c r="BD37" s="25"/>
      <c r="BE37" s="24"/>
      <c r="BF37" s="25"/>
      <c r="BG37" s="25"/>
      <c r="BH37" s="25"/>
      <c r="BI37" s="25"/>
      <c r="BJ37" s="25"/>
      <c r="BK37" s="25"/>
      <c r="BL37" s="25"/>
      <c r="BM37" s="25"/>
      <c r="BN37" s="26"/>
      <c r="BO37" s="24"/>
      <c r="BP37" s="25"/>
      <c r="BQ37" s="25"/>
      <c r="BR37" s="25"/>
      <c r="BS37" s="25"/>
      <c r="BT37" s="25"/>
      <c r="BU37" s="25"/>
      <c r="BV37" s="25"/>
      <c r="BW37" s="25"/>
      <c r="BX37" s="26"/>
      <c r="BY37" s="39">
        <f t="shared" si="12"/>
        <v>1</v>
      </c>
      <c r="BZ37" s="39">
        <f t="shared" si="12"/>
        <v>2</v>
      </c>
      <c r="CA37" s="39">
        <v>3</v>
      </c>
      <c r="CB37" s="40">
        <f>(BY37-BZ37)/CA37</f>
        <v>-0.33333333333333331</v>
      </c>
      <c r="CC37" s="39">
        <f t="shared" si="13"/>
        <v>2</v>
      </c>
      <c r="CD37" s="39">
        <f t="shared" si="13"/>
        <v>4</v>
      </c>
      <c r="CE37" s="40">
        <f>(CC37-CD37)/CA37</f>
        <v>-0.66666666666666663</v>
      </c>
      <c r="CF37" s="39">
        <f t="shared" si="14"/>
        <v>9</v>
      </c>
      <c r="CG37" s="39">
        <f t="shared" si="14"/>
        <v>19</v>
      </c>
      <c r="CH37" s="40">
        <f>(CF37-CG37)/CA37</f>
        <v>-3.3333333333333335</v>
      </c>
      <c r="CI37" s="41">
        <v>4</v>
      </c>
    </row>
    <row r="38" spans="2:87" ht="69.95" customHeight="1" thickBot="1" x14ac:dyDescent="0.45">
      <c r="B38" s="4" t="s">
        <v>102</v>
      </c>
      <c r="C38" s="42"/>
      <c r="D38" s="42"/>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4"/>
      <c r="BZ38" s="44"/>
      <c r="CA38" s="44"/>
      <c r="CB38" s="45"/>
      <c r="CC38" s="44"/>
      <c r="CD38" s="44"/>
      <c r="CE38" s="45"/>
      <c r="CF38" s="44"/>
      <c r="CG38" s="44"/>
      <c r="CH38" s="45"/>
      <c r="CI38" s="45"/>
    </row>
    <row r="39" spans="2:87" ht="137.25" thickBot="1" x14ac:dyDescent="0.25">
      <c r="B39" s="9"/>
      <c r="C39" s="10" t="s">
        <v>9</v>
      </c>
      <c r="D39" s="10"/>
      <c r="E39" s="11" t="s">
        <v>10</v>
      </c>
      <c r="F39" s="11" t="s">
        <v>11</v>
      </c>
      <c r="G39" s="11" t="s">
        <v>12</v>
      </c>
      <c r="H39" s="11" t="s">
        <v>13</v>
      </c>
      <c r="I39" s="12" t="s">
        <v>14</v>
      </c>
      <c r="J39" s="13"/>
      <c r="K39" s="13"/>
      <c r="L39" s="13"/>
      <c r="M39" s="13"/>
      <c r="N39" s="14"/>
      <c r="O39" s="11" t="s">
        <v>10</v>
      </c>
      <c r="P39" s="11" t="s">
        <v>11</v>
      </c>
      <c r="Q39" s="11" t="s">
        <v>12</v>
      </c>
      <c r="R39" s="11" t="s">
        <v>13</v>
      </c>
      <c r="S39" s="12" t="s">
        <v>14</v>
      </c>
      <c r="T39" s="13"/>
      <c r="U39" s="13"/>
      <c r="V39" s="13"/>
      <c r="W39" s="13"/>
      <c r="X39" s="13"/>
      <c r="Y39" s="15" t="s">
        <v>10</v>
      </c>
      <c r="Z39" s="11" t="s">
        <v>11</v>
      </c>
      <c r="AA39" s="11" t="s">
        <v>12</v>
      </c>
      <c r="AB39" s="11" t="s">
        <v>13</v>
      </c>
      <c r="AC39" s="12" t="s">
        <v>14</v>
      </c>
      <c r="AD39" s="13"/>
      <c r="AE39" s="13"/>
      <c r="AF39" s="13"/>
      <c r="AG39" s="13"/>
      <c r="AH39" s="14"/>
      <c r="AI39" s="11" t="s">
        <v>10</v>
      </c>
      <c r="AJ39" s="11" t="s">
        <v>11</v>
      </c>
      <c r="AK39" s="11" t="s">
        <v>12</v>
      </c>
      <c r="AL39" s="11" t="s">
        <v>13</v>
      </c>
      <c r="AM39" s="12" t="s">
        <v>14</v>
      </c>
      <c r="AN39" s="13"/>
      <c r="AO39" s="13"/>
      <c r="AP39" s="13"/>
      <c r="AQ39" s="13"/>
      <c r="AR39" s="14"/>
      <c r="AS39" s="13"/>
      <c r="AT39" s="14"/>
      <c r="AU39" s="13"/>
      <c r="AV39" s="13"/>
      <c r="AW39" s="13"/>
      <c r="AX39" s="13"/>
      <c r="AY39" s="13"/>
      <c r="AZ39" s="13"/>
      <c r="BA39" s="13"/>
      <c r="BB39" s="13"/>
      <c r="BC39" s="13"/>
      <c r="BD39" s="13"/>
      <c r="BE39" s="16"/>
      <c r="BF39" s="13"/>
      <c r="BG39" s="13"/>
      <c r="BH39" s="13"/>
      <c r="BI39" s="13"/>
      <c r="BJ39" s="13"/>
      <c r="BK39" s="13"/>
      <c r="BL39" s="13"/>
      <c r="BM39" s="13"/>
      <c r="BN39" s="14"/>
      <c r="BO39" s="16"/>
      <c r="BP39" s="13"/>
      <c r="BQ39" s="13"/>
      <c r="BR39" s="13"/>
      <c r="BS39" s="13"/>
      <c r="BT39" s="13"/>
      <c r="BU39" s="13"/>
      <c r="BV39" s="13"/>
      <c r="BW39" s="13"/>
      <c r="BX39" s="14"/>
      <c r="BY39" s="17" t="s">
        <v>10</v>
      </c>
      <c r="BZ39" s="17" t="s">
        <v>11</v>
      </c>
      <c r="CA39" s="17" t="s">
        <v>15</v>
      </c>
      <c r="CB39" s="18" t="s">
        <v>35</v>
      </c>
      <c r="CC39" s="17" t="s">
        <v>12</v>
      </c>
      <c r="CD39" s="17" t="s">
        <v>13</v>
      </c>
      <c r="CE39" s="18" t="s">
        <v>17</v>
      </c>
      <c r="CF39" s="17" t="s">
        <v>18</v>
      </c>
      <c r="CG39" s="17" t="s">
        <v>19</v>
      </c>
      <c r="CH39" s="18" t="s">
        <v>36</v>
      </c>
      <c r="CI39" s="19" t="s">
        <v>21</v>
      </c>
    </row>
    <row r="40" spans="2:87" ht="50.1" customHeight="1" thickBot="1" x14ac:dyDescent="0.55000000000000004">
      <c r="B40" s="20">
        <v>1</v>
      </c>
      <c r="C40" s="21" t="s">
        <v>103</v>
      </c>
      <c r="D40" s="21" t="s">
        <v>104</v>
      </c>
      <c r="E40" s="22"/>
      <c r="F40" s="22"/>
      <c r="G40" s="22"/>
      <c r="H40" s="22"/>
      <c r="I40" s="22"/>
      <c r="J40" s="22"/>
      <c r="K40" s="22"/>
      <c r="L40" s="22"/>
      <c r="M40" s="22"/>
      <c r="N40" s="23"/>
      <c r="O40" s="24">
        <v>1</v>
      </c>
      <c r="P40" s="25">
        <v>0</v>
      </c>
      <c r="Q40" s="25">
        <v>2</v>
      </c>
      <c r="R40" s="25">
        <v>0</v>
      </c>
      <c r="S40" s="25">
        <v>4</v>
      </c>
      <c r="T40" s="25">
        <v>1</v>
      </c>
      <c r="U40" s="25">
        <v>4</v>
      </c>
      <c r="V40" s="25">
        <v>0</v>
      </c>
      <c r="W40" s="25"/>
      <c r="X40" s="25"/>
      <c r="Y40" s="24">
        <v>1</v>
      </c>
      <c r="Z40" s="25">
        <v>0</v>
      </c>
      <c r="AA40" s="25">
        <v>2</v>
      </c>
      <c r="AB40" s="25">
        <v>0</v>
      </c>
      <c r="AC40" s="25">
        <v>4</v>
      </c>
      <c r="AD40" s="25">
        <v>2</v>
      </c>
      <c r="AE40" s="25">
        <v>4</v>
      </c>
      <c r="AF40" s="25">
        <v>2</v>
      </c>
      <c r="AG40" s="25"/>
      <c r="AH40" s="26"/>
      <c r="AI40" s="24">
        <v>0</v>
      </c>
      <c r="AJ40" s="25">
        <v>1</v>
      </c>
      <c r="AK40" s="25">
        <v>0</v>
      </c>
      <c r="AL40" s="25">
        <v>2</v>
      </c>
      <c r="AM40" s="25">
        <v>2</v>
      </c>
      <c r="AN40" s="25">
        <v>4</v>
      </c>
      <c r="AO40" s="25">
        <v>1</v>
      </c>
      <c r="AP40" s="25">
        <v>4</v>
      </c>
      <c r="AQ40" s="25"/>
      <c r="AR40" s="26"/>
      <c r="AS40" s="25"/>
      <c r="AT40" s="26"/>
      <c r="AU40" s="25"/>
      <c r="AV40" s="25"/>
      <c r="AW40" s="25"/>
      <c r="AX40" s="25"/>
      <c r="AY40" s="25"/>
      <c r="AZ40" s="25"/>
      <c r="BA40" s="25"/>
      <c r="BB40" s="25"/>
      <c r="BC40" s="25"/>
      <c r="BD40" s="25"/>
      <c r="BE40" s="24"/>
      <c r="BF40" s="25"/>
      <c r="BG40" s="25"/>
      <c r="BH40" s="25"/>
      <c r="BI40" s="25"/>
      <c r="BJ40" s="25"/>
      <c r="BK40" s="25"/>
      <c r="BL40" s="25"/>
      <c r="BM40" s="25"/>
      <c r="BN40" s="26"/>
      <c r="BO40" s="24"/>
      <c r="BP40" s="25"/>
      <c r="BQ40" s="25"/>
      <c r="BR40" s="25"/>
      <c r="BS40" s="25"/>
      <c r="BT40" s="25"/>
      <c r="BU40" s="25"/>
      <c r="BV40" s="25"/>
      <c r="BW40" s="25"/>
      <c r="BX40" s="26"/>
      <c r="BY40" s="27">
        <f t="shared" ref="BY40:BZ43" si="15">E40+O40+Y40+AI40</f>
        <v>2</v>
      </c>
      <c r="BZ40" s="27">
        <f t="shared" si="15"/>
        <v>1</v>
      </c>
      <c r="CA40" s="27">
        <v>3</v>
      </c>
      <c r="CB40" s="28">
        <f>(BY40-BZ40)/CA40</f>
        <v>0.33333333333333331</v>
      </c>
      <c r="CC40" s="27">
        <f t="shared" ref="CC40:CD43" si="16">G40+Q40+AA40+AK40</f>
        <v>4</v>
      </c>
      <c r="CD40" s="27">
        <f t="shared" si="16"/>
        <v>2</v>
      </c>
      <c r="CE40" s="28">
        <f>(CC40-CD40)/CA40</f>
        <v>0.66666666666666663</v>
      </c>
      <c r="CF40" s="27">
        <f t="shared" ref="CF40:CG43" si="17">I40+K40+M40+S40+U40+W40+AC40+AE40+AG40+AM40+AO40+AQ40</f>
        <v>19</v>
      </c>
      <c r="CG40" s="27">
        <f t="shared" si="17"/>
        <v>13</v>
      </c>
      <c r="CH40" s="28">
        <f>(CF40-CG40)/CA40</f>
        <v>2</v>
      </c>
      <c r="CI40" s="29">
        <v>2</v>
      </c>
    </row>
    <row r="41" spans="2:87" ht="50.1" customHeight="1" thickBot="1" x14ac:dyDescent="0.55000000000000004">
      <c r="B41" s="20">
        <v>2</v>
      </c>
      <c r="C41" s="33" t="s">
        <v>105</v>
      </c>
      <c r="D41" s="33" t="s">
        <v>106</v>
      </c>
      <c r="E41" s="25">
        <v>0</v>
      </c>
      <c r="F41" s="25">
        <v>1</v>
      </c>
      <c r="G41" s="25">
        <v>0</v>
      </c>
      <c r="H41" s="25">
        <v>2</v>
      </c>
      <c r="I41" s="25">
        <v>1</v>
      </c>
      <c r="J41" s="25">
        <v>4</v>
      </c>
      <c r="K41" s="25">
        <v>0</v>
      </c>
      <c r="L41" s="25">
        <v>4</v>
      </c>
      <c r="M41" s="25"/>
      <c r="N41" s="26"/>
      <c r="O41" s="22"/>
      <c r="P41" s="22"/>
      <c r="Q41" s="22"/>
      <c r="R41" s="22"/>
      <c r="S41" s="22"/>
      <c r="T41" s="22"/>
      <c r="U41" s="22"/>
      <c r="V41" s="22"/>
      <c r="W41" s="22"/>
      <c r="X41" s="23"/>
      <c r="Y41" s="30">
        <v>1</v>
      </c>
      <c r="Z41" s="31">
        <v>0</v>
      </c>
      <c r="AA41" s="31">
        <v>2</v>
      </c>
      <c r="AB41" s="31">
        <v>1</v>
      </c>
      <c r="AC41" s="31">
        <v>0</v>
      </c>
      <c r="AD41" s="31">
        <v>4</v>
      </c>
      <c r="AE41" s="31">
        <v>4</v>
      </c>
      <c r="AF41" s="31">
        <v>2</v>
      </c>
      <c r="AG41" s="31">
        <v>5</v>
      </c>
      <c r="AH41" s="32">
        <v>4</v>
      </c>
      <c r="AI41" s="24">
        <v>0</v>
      </c>
      <c r="AJ41" s="25">
        <v>1</v>
      </c>
      <c r="AK41" s="25">
        <v>0</v>
      </c>
      <c r="AL41" s="25">
        <v>2</v>
      </c>
      <c r="AM41" s="25">
        <v>1</v>
      </c>
      <c r="AN41" s="25">
        <v>4</v>
      </c>
      <c r="AO41" s="25">
        <v>2</v>
      </c>
      <c r="AP41" s="25">
        <v>4</v>
      </c>
      <c r="AQ41" s="25"/>
      <c r="AR41" s="26"/>
      <c r="AS41" s="25"/>
      <c r="AT41" s="26"/>
      <c r="AU41" s="25"/>
      <c r="AV41" s="25"/>
      <c r="AW41" s="25"/>
      <c r="AX41" s="25"/>
      <c r="AY41" s="25"/>
      <c r="AZ41" s="25"/>
      <c r="BA41" s="25"/>
      <c r="BB41" s="25"/>
      <c r="BC41" s="25"/>
      <c r="BD41" s="25"/>
      <c r="BE41" s="24"/>
      <c r="BF41" s="25"/>
      <c r="BG41" s="25"/>
      <c r="BH41" s="25"/>
      <c r="BI41" s="25"/>
      <c r="BJ41" s="25"/>
      <c r="BK41" s="25"/>
      <c r="BL41" s="25"/>
      <c r="BM41" s="25"/>
      <c r="BN41" s="26"/>
      <c r="BO41" s="24"/>
      <c r="BP41" s="25"/>
      <c r="BQ41" s="25"/>
      <c r="BR41" s="25"/>
      <c r="BS41" s="25"/>
      <c r="BT41" s="25"/>
      <c r="BU41" s="25"/>
      <c r="BV41" s="25"/>
      <c r="BW41" s="25"/>
      <c r="BX41" s="26"/>
      <c r="BY41" s="27">
        <f t="shared" si="15"/>
        <v>1</v>
      </c>
      <c r="BZ41" s="27">
        <f t="shared" si="15"/>
        <v>2</v>
      </c>
      <c r="CA41" s="27">
        <v>3</v>
      </c>
      <c r="CB41" s="28">
        <f>(BY41-BZ41)/CA41</f>
        <v>-0.33333333333333331</v>
      </c>
      <c r="CC41" s="27">
        <f t="shared" si="16"/>
        <v>2</v>
      </c>
      <c r="CD41" s="27">
        <f t="shared" si="16"/>
        <v>5</v>
      </c>
      <c r="CE41" s="28">
        <f>(CC41-CD41)/CA41</f>
        <v>-1</v>
      </c>
      <c r="CF41" s="27">
        <f t="shared" si="17"/>
        <v>13</v>
      </c>
      <c r="CG41" s="27">
        <f t="shared" si="17"/>
        <v>26</v>
      </c>
      <c r="CH41" s="28">
        <f>(CF41-CG41)/CA41</f>
        <v>-4.333333333333333</v>
      </c>
      <c r="CI41" s="29">
        <v>3</v>
      </c>
    </row>
    <row r="42" spans="2:87" ht="50.1" customHeight="1" thickBot="1" x14ac:dyDescent="0.55000000000000004">
      <c r="B42" s="20">
        <v>3</v>
      </c>
      <c r="C42" s="46" t="s">
        <v>107</v>
      </c>
      <c r="D42" s="46" t="s">
        <v>108</v>
      </c>
      <c r="E42" s="25">
        <v>0</v>
      </c>
      <c r="F42" s="25">
        <v>1</v>
      </c>
      <c r="G42" s="25">
        <v>0</v>
      </c>
      <c r="H42" s="25">
        <v>2</v>
      </c>
      <c r="I42" s="25">
        <v>2</v>
      </c>
      <c r="J42" s="25">
        <v>4</v>
      </c>
      <c r="K42" s="25">
        <v>2</v>
      </c>
      <c r="L42" s="25">
        <v>4</v>
      </c>
      <c r="M42" s="25"/>
      <c r="N42" s="26"/>
      <c r="O42" s="24">
        <v>0</v>
      </c>
      <c r="P42" s="25">
        <v>1</v>
      </c>
      <c r="Q42" s="25">
        <v>1</v>
      </c>
      <c r="R42" s="25">
        <v>2</v>
      </c>
      <c r="S42" s="25">
        <v>4</v>
      </c>
      <c r="T42" s="25">
        <v>0</v>
      </c>
      <c r="U42" s="25">
        <v>2</v>
      </c>
      <c r="V42" s="25">
        <v>4</v>
      </c>
      <c r="W42" s="25">
        <v>4</v>
      </c>
      <c r="X42" s="25">
        <v>5</v>
      </c>
      <c r="Y42" s="22"/>
      <c r="Z42" s="22"/>
      <c r="AA42" s="22"/>
      <c r="AB42" s="22"/>
      <c r="AC42" s="22"/>
      <c r="AD42" s="22"/>
      <c r="AE42" s="22"/>
      <c r="AF42" s="22"/>
      <c r="AG42" s="22"/>
      <c r="AH42" s="23"/>
      <c r="AI42" s="24">
        <v>0</v>
      </c>
      <c r="AJ42" s="25">
        <v>1</v>
      </c>
      <c r="AK42" s="25">
        <v>0</v>
      </c>
      <c r="AL42" s="25">
        <v>2</v>
      </c>
      <c r="AM42" s="25">
        <v>0</v>
      </c>
      <c r="AN42" s="25">
        <v>4</v>
      </c>
      <c r="AO42" s="25">
        <v>0</v>
      </c>
      <c r="AP42" s="25">
        <v>4</v>
      </c>
      <c r="AQ42" s="25"/>
      <c r="AR42" s="26"/>
      <c r="AS42" s="25"/>
      <c r="AT42" s="26"/>
      <c r="AU42" s="25"/>
      <c r="AV42" s="25"/>
      <c r="AW42" s="25"/>
      <c r="AX42" s="25"/>
      <c r="AY42" s="25"/>
      <c r="AZ42" s="25"/>
      <c r="BA42" s="25"/>
      <c r="BB42" s="25"/>
      <c r="BC42" s="25"/>
      <c r="BD42" s="25"/>
      <c r="BE42" s="24"/>
      <c r="BF42" s="25"/>
      <c r="BG42" s="25"/>
      <c r="BH42" s="25"/>
      <c r="BI42" s="25"/>
      <c r="BJ42" s="25"/>
      <c r="BK42" s="25"/>
      <c r="BL42" s="25"/>
      <c r="BM42" s="25"/>
      <c r="BN42" s="26"/>
      <c r="BO42" s="24"/>
      <c r="BP42" s="25"/>
      <c r="BQ42" s="25"/>
      <c r="BR42" s="25"/>
      <c r="BS42" s="25"/>
      <c r="BT42" s="25"/>
      <c r="BU42" s="25"/>
      <c r="BV42" s="25"/>
      <c r="BW42" s="25"/>
      <c r="BX42" s="26"/>
      <c r="BY42" s="27">
        <f t="shared" si="15"/>
        <v>0</v>
      </c>
      <c r="BZ42" s="27">
        <f t="shared" si="15"/>
        <v>3</v>
      </c>
      <c r="CA42" s="27">
        <v>3</v>
      </c>
      <c r="CB42" s="28">
        <f>(BY42-BZ42)/CA42</f>
        <v>-1</v>
      </c>
      <c r="CC42" s="27">
        <f t="shared" si="16"/>
        <v>1</v>
      </c>
      <c r="CD42" s="27">
        <f t="shared" si="16"/>
        <v>6</v>
      </c>
      <c r="CE42" s="28">
        <f>(CC42-CD42)/CA42</f>
        <v>-1.6666666666666667</v>
      </c>
      <c r="CF42" s="27">
        <f t="shared" si="17"/>
        <v>14</v>
      </c>
      <c r="CG42" s="27">
        <f t="shared" si="17"/>
        <v>25</v>
      </c>
      <c r="CH42" s="28">
        <f>(CF42-CG42)/CA42</f>
        <v>-3.6666666666666665</v>
      </c>
      <c r="CI42" s="29">
        <v>4</v>
      </c>
    </row>
    <row r="43" spans="2:87" ht="50.1" customHeight="1" thickBot="1" x14ac:dyDescent="0.55000000000000004">
      <c r="B43" s="34">
        <v>4</v>
      </c>
      <c r="C43" s="21" t="s">
        <v>109</v>
      </c>
      <c r="D43" s="21" t="s">
        <v>110</v>
      </c>
      <c r="E43" s="25">
        <v>1</v>
      </c>
      <c r="F43" s="25">
        <v>0</v>
      </c>
      <c r="G43" s="25">
        <v>2</v>
      </c>
      <c r="H43" s="25">
        <v>0</v>
      </c>
      <c r="I43" s="25">
        <v>4</v>
      </c>
      <c r="J43" s="25">
        <v>2</v>
      </c>
      <c r="K43" s="25">
        <v>4</v>
      </c>
      <c r="L43" s="25">
        <v>1</v>
      </c>
      <c r="M43" s="25"/>
      <c r="N43" s="26"/>
      <c r="O43" s="24">
        <v>1</v>
      </c>
      <c r="P43" s="25">
        <v>0</v>
      </c>
      <c r="Q43" s="25">
        <v>2</v>
      </c>
      <c r="R43" s="25">
        <v>0</v>
      </c>
      <c r="S43" s="25">
        <v>4</v>
      </c>
      <c r="T43" s="25">
        <v>1</v>
      </c>
      <c r="U43" s="25">
        <v>4</v>
      </c>
      <c r="V43" s="25">
        <v>2</v>
      </c>
      <c r="W43" s="25"/>
      <c r="X43" s="25"/>
      <c r="Y43" s="36">
        <v>1</v>
      </c>
      <c r="Z43" s="37">
        <v>0</v>
      </c>
      <c r="AA43" s="37">
        <v>2</v>
      </c>
      <c r="AB43" s="37">
        <v>0</v>
      </c>
      <c r="AC43" s="37">
        <v>4</v>
      </c>
      <c r="AD43" s="37">
        <v>0</v>
      </c>
      <c r="AE43" s="37">
        <v>4</v>
      </c>
      <c r="AF43" s="37">
        <v>0</v>
      </c>
      <c r="AG43" s="37"/>
      <c r="AH43" s="38"/>
      <c r="AI43" s="22"/>
      <c r="AJ43" s="22"/>
      <c r="AK43" s="22"/>
      <c r="AL43" s="22"/>
      <c r="AM43" s="22"/>
      <c r="AN43" s="22"/>
      <c r="AO43" s="22"/>
      <c r="AP43" s="22"/>
      <c r="AQ43" s="22"/>
      <c r="AR43" s="23"/>
      <c r="AS43" s="25"/>
      <c r="AT43" s="26"/>
      <c r="AU43" s="25"/>
      <c r="AV43" s="25"/>
      <c r="AW43" s="25"/>
      <c r="AX43" s="25"/>
      <c r="AY43" s="25"/>
      <c r="AZ43" s="25"/>
      <c r="BA43" s="25"/>
      <c r="BB43" s="25"/>
      <c r="BC43" s="25"/>
      <c r="BD43" s="25"/>
      <c r="BE43" s="24"/>
      <c r="BF43" s="25"/>
      <c r="BG43" s="25"/>
      <c r="BH43" s="25"/>
      <c r="BI43" s="25"/>
      <c r="BJ43" s="25"/>
      <c r="BK43" s="25"/>
      <c r="BL43" s="25"/>
      <c r="BM43" s="25"/>
      <c r="BN43" s="26"/>
      <c r="BO43" s="24"/>
      <c r="BP43" s="25"/>
      <c r="BQ43" s="25"/>
      <c r="BR43" s="25"/>
      <c r="BS43" s="25"/>
      <c r="BT43" s="25"/>
      <c r="BU43" s="25"/>
      <c r="BV43" s="25"/>
      <c r="BW43" s="25"/>
      <c r="BX43" s="26"/>
      <c r="BY43" s="39">
        <f t="shared" si="15"/>
        <v>3</v>
      </c>
      <c r="BZ43" s="39">
        <f t="shared" si="15"/>
        <v>0</v>
      </c>
      <c r="CA43" s="39">
        <v>3</v>
      </c>
      <c r="CB43" s="40">
        <f>(BY43-BZ43)/CA43</f>
        <v>1</v>
      </c>
      <c r="CC43" s="39">
        <f t="shared" si="16"/>
        <v>6</v>
      </c>
      <c r="CD43" s="39">
        <f t="shared" si="16"/>
        <v>0</v>
      </c>
      <c r="CE43" s="40">
        <f>(CC43-CD43)/CA43</f>
        <v>2</v>
      </c>
      <c r="CF43" s="39">
        <f t="shared" si="17"/>
        <v>24</v>
      </c>
      <c r="CG43" s="39">
        <f t="shared" si="17"/>
        <v>6</v>
      </c>
      <c r="CH43" s="40">
        <f>(CF43-CG43)/CA43</f>
        <v>6</v>
      </c>
      <c r="CI43" s="41">
        <v>1</v>
      </c>
    </row>
  </sheetData>
  <mergeCells count="2">
    <mergeCell ref="H1:AL2"/>
    <mergeCell ref="E5:AR5"/>
  </mergeCells>
  <pageMargins left="0.74803149606299202" right="0.74803149606299202" top="0.23622047244094499" bottom="0.23622047244094499" header="0" footer="0"/>
  <pageSetup scale="32" fitToHeight="2" orientation="landscape" horizontalDpi="300" verticalDpi="300" r:id="rId1"/>
  <headerFooter alignWithMargins="0"/>
  <rowBreaks count="1" manualBreakCount="1">
    <brk id="31" max="8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CI24"/>
  <sheetViews>
    <sheetView zoomScale="40" zoomScaleNormal="50" zoomScaleSheetLayoutView="25" workbookViewId="0">
      <selection activeCell="CN12" sqref="CN12"/>
    </sheetView>
  </sheetViews>
  <sheetFormatPr defaultColWidth="11.42578125" defaultRowHeight="12.75" x14ac:dyDescent="0.2"/>
  <cols>
    <col min="1" max="1" width="7" customWidth="1"/>
    <col min="2" max="2" width="7.140625" customWidth="1"/>
    <col min="3" max="3" width="43" customWidth="1"/>
    <col min="4" max="4" width="31" customWidth="1"/>
    <col min="5" max="44" width="4.7109375" customWidth="1"/>
    <col min="45" max="45" width="0.5703125" hidden="1" customWidth="1"/>
    <col min="46" max="75" width="2.7109375" hidden="1" customWidth="1"/>
    <col min="76" max="76" width="5.42578125" hidden="1" customWidth="1"/>
    <col min="77" max="77" width="7.140625" customWidth="1"/>
    <col min="78" max="79" width="5.7109375" customWidth="1"/>
    <col min="80" max="80" width="13.28515625" customWidth="1"/>
    <col min="81" max="82" width="5.7109375" customWidth="1"/>
    <col min="83" max="83" width="12.140625" customWidth="1"/>
    <col min="84" max="84" width="7.5703125" customWidth="1"/>
    <col min="85" max="85" width="8.7109375" customWidth="1"/>
    <col min="86" max="87" width="12.140625" customWidth="1"/>
  </cols>
  <sheetData>
    <row r="1" spans="1:87" x14ac:dyDescent="0.2">
      <c r="H1" s="456"/>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7"/>
    </row>
    <row r="2" spans="1:87" x14ac:dyDescent="0.2">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row>
    <row r="3" spans="1:87" ht="12" customHeight="1" x14ac:dyDescent="0.2">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87" ht="2.25" customHeight="1" x14ac:dyDescent="0.2">
      <c r="E4" s="2"/>
      <c r="F4" s="2"/>
      <c r="G4" s="3"/>
      <c r="H4" s="3"/>
      <c r="I4" s="3"/>
      <c r="J4" s="3"/>
      <c r="K4" s="3"/>
      <c r="L4" s="3"/>
      <c r="M4" s="3"/>
      <c r="N4" s="3"/>
      <c r="O4" s="2"/>
      <c r="P4" s="2"/>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2" t="s">
        <v>0</v>
      </c>
      <c r="BF4" s="2" t="s">
        <v>1</v>
      </c>
      <c r="BG4" s="3" t="s">
        <v>2</v>
      </c>
      <c r="BH4" s="3" t="s">
        <v>3</v>
      </c>
      <c r="BI4" s="3" t="s">
        <v>4</v>
      </c>
      <c r="BJ4" s="3" t="s">
        <v>5</v>
      </c>
      <c r="BK4" s="3" t="s">
        <v>4</v>
      </c>
      <c r="BL4" s="3" t="s">
        <v>5</v>
      </c>
      <c r="BM4" s="3" t="s">
        <v>4</v>
      </c>
      <c r="BN4" s="3" t="s">
        <v>5</v>
      </c>
      <c r="BO4" s="2" t="s">
        <v>0</v>
      </c>
      <c r="BP4" s="2" t="s">
        <v>1</v>
      </c>
      <c r="BQ4" s="3" t="s">
        <v>2</v>
      </c>
      <c r="BR4" s="3" t="s">
        <v>3</v>
      </c>
      <c r="BS4" s="3" t="s">
        <v>4</v>
      </c>
      <c r="BT4" s="3" t="s">
        <v>5</v>
      </c>
      <c r="BU4" s="3" t="s">
        <v>4</v>
      </c>
      <c r="BV4" s="3" t="s">
        <v>5</v>
      </c>
      <c r="BW4" s="3" t="s">
        <v>4</v>
      </c>
      <c r="BX4" s="3" t="s">
        <v>5</v>
      </c>
    </row>
    <row r="5" spans="1:87" ht="45" x14ac:dyDescent="0.6">
      <c r="C5" s="4"/>
      <c r="D5" s="4"/>
      <c r="E5" s="458"/>
      <c r="F5" s="458"/>
      <c r="G5" s="458"/>
      <c r="H5" s="458"/>
      <c r="I5" s="458"/>
      <c r="J5" s="458"/>
      <c r="K5" s="458"/>
      <c r="L5" s="458"/>
      <c r="M5" s="458"/>
      <c r="N5" s="458"/>
      <c r="O5" s="458"/>
      <c r="P5" s="458"/>
      <c r="Q5" s="458"/>
      <c r="R5" s="458"/>
      <c r="S5" s="458"/>
      <c r="T5" s="458"/>
      <c r="U5" s="458"/>
      <c r="V5" s="458"/>
      <c r="W5" s="458"/>
      <c r="X5" s="458"/>
      <c r="Y5" s="458"/>
      <c r="Z5" s="458"/>
      <c r="AA5" s="458"/>
      <c r="AB5" s="458"/>
      <c r="AC5" s="458"/>
      <c r="AD5" s="458"/>
      <c r="AE5" s="458"/>
      <c r="AF5" s="458"/>
      <c r="AG5" s="458"/>
      <c r="AH5" s="458"/>
      <c r="AI5" s="458"/>
      <c r="AJ5" s="458"/>
      <c r="AK5" s="458"/>
      <c r="AL5" s="458"/>
      <c r="AM5" s="458"/>
      <c r="AN5" s="458"/>
      <c r="AO5" s="458"/>
      <c r="AP5" s="458"/>
      <c r="AQ5" s="458"/>
      <c r="AR5" s="458"/>
    </row>
    <row r="6" spans="1:87" ht="45" x14ac:dyDescent="0.6">
      <c r="C6" s="4"/>
      <c r="D6" s="4" t="s">
        <v>6</v>
      </c>
      <c r="E6" s="4"/>
      <c r="F6" s="4"/>
      <c r="G6" s="4"/>
      <c r="H6" s="4"/>
      <c r="I6" s="4"/>
      <c r="J6" s="4"/>
      <c r="K6" s="4"/>
      <c r="L6" s="4"/>
      <c r="M6" s="4"/>
      <c r="N6" s="4"/>
      <c r="O6" s="4"/>
      <c r="P6" s="4"/>
      <c r="Q6" s="5" t="s">
        <v>7</v>
      </c>
      <c r="R6" s="4"/>
      <c r="S6" s="4"/>
      <c r="T6" s="4"/>
      <c r="U6" s="4"/>
      <c r="V6" s="4"/>
      <c r="W6" s="4"/>
      <c r="X6" s="4"/>
    </row>
    <row r="7" spans="1:87" ht="30" x14ac:dyDescent="0.4">
      <c r="A7" s="6"/>
      <c r="B7" s="4" t="s">
        <v>8</v>
      </c>
      <c r="C7" s="7"/>
      <c r="D7" s="7"/>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8"/>
      <c r="CC7" s="6"/>
      <c r="CD7" s="6"/>
      <c r="CE7" s="8"/>
      <c r="CF7" s="6"/>
      <c r="CG7" s="6"/>
      <c r="CH7" s="8"/>
      <c r="CI7" s="8"/>
    </row>
    <row r="8" spans="1:87" ht="13.5" thickBot="1" x14ac:dyDescent="0.25">
      <c r="A8" s="6"/>
      <c r="B8" s="6"/>
      <c r="C8" s="7"/>
      <c r="D8" s="7"/>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8"/>
      <c r="CC8" s="6"/>
      <c r="CD8" s="6"/>
      <c r="CE8" s="8"/>
      <c r="CF8" s="6"/>
      <c r="CG8" s="6"/>
      <c r="CH8" s="8"/>
      <c r="CI8" s="8"/>
    </row>
    <row r="9" spans="1:87" ht="116.1" customHeight="1" thickBot="1" x14ac:dyDescent="0.25">
      <c r="A9" s="8"/>
      <c r="B9" s="9"/>
      <c r="C9" s="10" t="s">
        <v>9</v>
      </c>
      <c r="D9" s="10"/>
      <c r="E9" s="11" t="s">
        <v>10</v>
      </c>
      <c r="F9" s="11" t="s">
        <v>11</v>
      </c>
      <c r="G9" s="11" t="s">
        <v>12</v>
      </c>
      <c r="H9" s="11" t="s">
        <v>13</v>
      </c>
      <c r="I9" s="12" t="s">
        <v>14</v>
      </c>
      <c r="J9" s="13"/>
      <c r="K9" s="13"/>
      <c r="L9" s="13"/>
      <c r="M9" s="13"/>
      <c r="N9" s="14"/>
      <c r="O9" s="11" t="s">
        <v>10</v>
      </c>
      <c r="P9" s="11" t="s">
        <v>11</v>
      </c>
      <c r="Q9" s="11" t="s">
        <v>12</v>
      </c>
      <c r="R9" s="11" t="s">
        <v>13</v>
      </c>
      <c r="S9" s="12" t="s">
        <v>14</v>
      </c>
      <c r="T9" s="13"/>
      <c r="U9" s="13"/>
      <c r="V9" s="13"/>
      <c r="W9" s="13"/>
      <c r="X9" s="13"/>
      <c r="Y9" s="15" t="s">
        <v>10</v>
      </c>
      <c r="Z9" s="11" t="s">
        <v>11</v>
      </c>
      <c r="AA9" s="11" t="s">
        <v>12</v>
      </c>
      <c r="AB9" s="11" t="s">
        <v>13</v>
      </c>
      <c r="AC9" s="12" t="s">
        <v>14</v>
      </c>
      <c r="AD9" s="13"/>
      <c r="AE9" s="13"/>
      <c r="AF9" s="13"/>
      <c r="AG9" s="13"/>
      <c r="AH9" s="14"/>
      <c r="AI9" s="11" t="s">
        <v>10</v>
      </c>
      <c r="AJ9" s="11" t="s">
        <v>11</v>
      </c>
      <c r="AK9" s="11" t="s">
        <v>12</v>
      </c>
      <c r="AL9" s="11" t="s">
        <v>13</v>
      </c>
      <c r="AM9" s="12" t="s">
        <v>14</v>
      </c>
      <c r="AN9" s="13"/>
      <c r="AO9" s="13"/>
      <c r="AP9" s="13"/>
      <c r="AQ9" s="13"/>
      <c r="AR9" s="14"/>
      <c r="AS9" s="13"/>
      <c r="AT9" s="14"/>
      <c r="AU9" s="13"/>
      <c r="AV9" s="13"/>
      <c r="AW9" s="13"/>
      <c r="AX9" s="13"/>
      <c r="AY9" s="13"/>
      <c r="AZ9" s="13"/>
      <c r="BA9" s="13"/>
      <c r="BB9" s="13"/>
      <c r="BC9" s="13"/>
      <c r="BD9" s="13"/>
      <c r="BE9" s="16"/>
      <c r="BF9" s="13"/>
      <c r="BG9" s="13"/>
      <c r="BH9" s="13"/>
      <c r="BI9" s="13"/>
      <c r="BJ9" s="13"/>
      <c r="BK9" s="13"/>
      <c r="BL9" s="13"/>
      <c r="BM9" s="13"/>
      <c r="BN9" s="14"/>
      <c r="BO9" s="16"/>
      <c r="BP9" s="13"/>
      <c r="BQ9" s="13"/>
      <c r="BR9" s="13"/>
      <c r="BS9" s="13"/>
      <c r="BT9" s="13"/>
      <c r="BU9" s="13"/>
      <c r="BV9" s="13"/>
      <c r="BW9" s="13"/>
      <c r="BX9" s="14"/>
      <c r="BY9" s="17" t="s">
        <v>10</v>
      </c>
      <c r="BZ9" s="17" t="s">
        <v>11</v>
      </c>
      <c r="CA9" s="17" t="s">
        <v>15</v>
      </c>
      <c r="CB9" s="18" t="s">
        <v>16</v>
      </c>
      <c r="CC9" s="17" t="s">
        <v>12</v>
      </c>
      <c r="CD9" s="17" t="s">
        <v>13</v>
      </c>
      <c r="CE9" s="18" t="s">
        <v>17</v>
      </c>
      <c r="CF9" s="17" t="s">
        <v>18</v>
      </c>
      <c r="CG9" s="17" t="s">
        <v>19</v>
      </c>
      <c r="CH9" s="18" t="s">
        <v>20</v>
      </c>
      <c r="CI9" s="19" t="s">
        <v>21</v>
      </c>
    </row>
    <row r="10" spans="1:87" ht="50.1" customHeight="1" thickBot="1" x14ac:dyDescent="0.55000000000000004">
      <c r="A10" s="6"/>
      <c r="B10" s="319">
        <v>1</v>
      </c>
      <c r="C10" s="327" t="s">
        <v>48</v>
      </c>
      <c r="D10" s="327" t="s">
        <v>49</v>
      </c>
      <c r="E10" s="321">
        <v>1</v>
      </c>
      <c r="F10" s="321">
        <v>0</v>
      </c>
      <c r="G10" s="321">
        <v>1</v>
      </c>
      <c r="H10" s="321">
        <v>0</v>
      </c>
      <c r="I10" s="321">
        <v>6</v>
      </c>
      <c r="J10" s="321">
        <v>2</v>
      </c>
      <c r="K10" s="321"/>
      <c r="L10" s="321"/>
      <c r="M10" s="321"/>
      <c r="N10" s="322"/>
      <c r="O10" s="323">
        <v>1</v>
      </c>
      <c r="P10" s="321">
        <v>0</v>
      </c>
      <c r="Q10" s="321">
        <v>1</v>
      </c>
      <c r="R10" s="321">
        <v>0</v>
      </c>
      <c r="S10" s="321">
        <v>6</v>
      </c>
      <c r="T10" s="321">
        <v>0</v>
      </c>
      <c r="U10" s="321"/>
      <c r="V10" s="321"/>
      <c r="W10" s="321"/>
      <c r="X10" s="321"/>
      <c r="Y10" s="323"/>
      <c r="Z10" s="321"/>
      <c r="AA10" s="321"/>
      <c r="AB10" s="321"/>
      <c r="AC10" s="321"/>
      <c r="AD10" s="321"/>
      <c r="AE10" s="321"/>
      <c r="AF10" s="321"/>
      <c r="AG10" s="321"/>
      <c r="AH10" s="322"/>
      <c r="AI10" s="323"/>
      <c r="AJ10" s="321"/>
      <c r="AK10" s="321"/>
      <c r="AL10" s="321"/>
      <c r="AM10" s="321"/>
      <c r="AN10" s="321"/>
      <c r="AO10" s="321"/>
      <c r="AP10" s="321"/>
      <c r="AQ10" s="321"/>
      <c r="AR10" s="322"/>
      <c r="AS10" s="321"/>
      <c r="AT10" s="322"/>
      <c r="AU10" s="321"/>
      <c r="AV10" s="321"/>
      <c r="AW10" s="321"/>
      <c r="AX10" s="321"/>
      <c r="AY10" s="321"/>
      <c r="AZ10" s="321"/>
      <c r="BA10" s="321"/>
      <c r="BB10" s="321"/>
      <c r="BC10" s="321"/>
      <c r="BD10" s="321"/>
      <c r="BE10" s="323"/>
      <c r="BF10" s="321"/>
      <c r="BG10" s="321"/>
      <c r="BH10" s="321"/>
      <c r="BI10" s="321"/>
      <c r="BJ10" s="321"/>
      <c r="BK10" s="321"/>
      <c r="BL10" s="321"/>
      <c r="BM10" s="321"/>
      <c r="BN10" s="322"/>
      <c r="BO10" s="323"/>
      <c r="BP10" s="321"/>
      <c r="BQ10" s="321"/>
      <c r="BR10" s="321"/>
      <c r="BS10" s="321"/>
      <c r="BT10" s="321"/>
      <c r="BU10" s="321"/>
      <c r="BV10" s="321"/>
      <c r="BW10" s="321"/>
      <c r="BX10" s="322"/>
      <c r="BY10" s="324">
        <f t="shared" ref="BY10:BY24" si="0">E10+O10+Y10+AI10</f>
        <v>2</v>
      </c>
      <c r="BZ10" s="324">
        <f t="shared" ref="BZ10:BZ24" si="1">F10+P10+Z10+AJ10</f>
        <v>0</v>
      </c>
      <c r="CA10" s="324">
        <v>2</v>
      </c>
      <c r="CB10" s="325">
        <f t="shared" ref="CB10:CB24" si="2">(BY10-BZ10)/CA10</f>
        <v>1</v>
      </c>
      <c r="CC10" s="324">
        <f t="shared" ref="CC10:CC24" si="3">G10+Q10+AA10+AK10</f>
        <v>2</v>
      </c>
      <c r="CD10" s="324">
        <f t="shared" ref="CD10:CD24" si="4">H10+R10+AB10+AL10</f>
        <v>0</v>
      </c>
      <c r="CE10" s="325">
        <f t="shared" ref="CE10:CE24" si="5">(CC10-CD10)/CA10</f>
        <v>1</v>
      </c>
      <c r="CF10" s="324">
        <f t="shared" ref="CF10:CF24" si="6">I10+K10+M10+S10+U10+W10+AC10+AE10+AG10+AM10+AO10+AQ10</f>
        <v>12</v>
      </c>
      <c r="CG10" s="324">
        <f t="shared" ref="CG10:CG24" si="7">J10+L10+N10+T10+V10+X10+AD10+AF10+AH10+AN10+AP10+AR10</f>
        <v>2</v>
      </c>
      <c r="CH10" s="325">
        <f t="shared" ref="CH10:CH24" si="8">(CF10-CG10)/CA10</f>
        <v>5</v>
      </c>
      <c r="CI10" s="326">
        <v>1</v>
      </c>
    </row>
    <row r="11" spans="1:87" ht="50.1" customHeight="1" thickBot="1" x14ac:dyDescent="0.55000000000000004">
      <c r="A11" s="6"/>
      <c r="B11" s="319">
        <v>2</v>
      </c>
      <c r="C11" s="327" t="s">
        <v>28</v>
      </c>
      <c r="D11" s="327" t="s">
        <v>29</v>
      </c>
      <c r="E11" s="321"/>
      <c r="F11" s="321"/>
      <c r="G11" s="321"/>
      <c r="H11" s="321"/>
      <c r="I11" s="321"/>
      <c r="J11" s="321"/>
      <c r="K11" s="321"/>
      <c r="L11" s="321"/>
      <c r="M11" s="321"/>
      <c r="N11" s="322"/>
      <c r="O11" s="321" t="s">
        <v>291</v>
      </c>
      <c r="P11" s="321">
        <v>0</v>
      </c>
      <c r="Q11" s="321">
        <v>1</v>
      </c>
      <c r="R11" s="321">
        <v>0</v>
      </c>
      <c r="S11" s="321">
        <v>6</v>
      </c>
      <c r="T11" s="321">
        <v>0</v>
      </c>
      <c r="U11" s="321"/>
      <c r="V11" s="321"/>
      <c r="W11" s="321"/>
      <c r="X11" s="322"/>
      <c r="Y11" s="328">
        <v>1</v>
      </c>
      <c r="Z11" s="329">
        <v>0</v>
      </c>
      <c r="AA11" s="329">
        <v>1</v>
      </c>
      <c r="AB11" s="329">
        <v>0</v>
      </c>
      <c r="AC11" s="329">
        <v>6</v>
      </c>
      <c r="AD11" s="329">
        <v>5</v>
      </c>
      <c r="AE11" s="329"/>
      <c r="AF11" s="329"/>
      <c r="AG11" s="329"/>
      <c r="AH11" s="330"/>
      <c r="AI11" s="323"/>
      <c r="AJ11" s="321"/>
      <c r="AK11" s="321"/>
      <c r="AL11" s="321"/>
      <c r="AM11" s="321"/>
      <c r="AN11" s="321"/>
      <c r="AO11" s="321"/>
      <c r="AP11" s="321"/>
      <c r="AQ11" s="321"/>
      <c r="AR11" s="322"/>
      <c r="AS11" s="321"/>
      <c r="AT11" s="322"/>
      <c r="AU11" s="321"/>
      <c r="AV11" s="321"/>
      <c r="AW11" s="321"/>
      <c r="AX11" s="321"/>
      <c r="AY11" s="321"/>
      <c r="AZ11" s="321"/>
      <c r="BA11" s="321"/>
      <c r="BB11" s="321"/>
      <c r="BC11" s="321"/>
      <c r="BD11" s="321"/>
      <c r="BE11" s="323"/>
      <c r="BF11" s="321"/>
      <c r="BG11" s="321"/>
      <c r="BH11" s="321"/>
      <c r="BI11" s="321"/>
      <c r="BJ11" s="321"/>
      <c r="BK11" s="321"/>
      <c r="BL11" s="321"/>
      <c r="BM11" s="321"/>
      <c r="BN11" s="322"/>
      <c r="BO11" s="323"/>
      <c r="BP11" s="321"/>
      <c r="BQ11" s="321"/>
      <c r="BR11" s="321"/>
      <c r="BS11" s="321"/>
      <c r="BT11" s="321"/>
      <c r="BU11" s="321"/>
      <c r="BV11" s="321"/>
      <c r="BW11" s="321"/>
      <c r="BX11" s="322"/>
      <c r="BY11" s="324" t="e">
        <f t="shared" si="0"/>
        <v>#VALUE!</v>
      </c>
      <c r="BZ11" s="324">
        <f t="shared" si="1"/>
        <v>0</v>
      </c>
      <c r="CA11" s="324">
        <v>2</v>
      </c>
      <c r="CB11" s="325" t="e">
        <f t="shared" si="2"/>
        <v>#VALUE!</v>
      </c>
      <c r="CC11" s="324">
        <f t="shared" si="3"/>
        <v>2</v>
      </c>
      <c r="CD11" s="324">
        <f t="shared" si="4"/>
        <v>0</v>
      </c>
      <c r="CE11" s="325">
        <f t="shared" si="5"/>
        <v>1</v>
      </c>
      <c r="CF11" s="324">
        <f t="shared" si="6"/>
        <v>12</v>
      </c>
      <c r="CG11" s="324">
        <f t="shared" si="7"/>
        <v>5</v>
      </c>
      <c r="CH11" s="325">
        <f t="shared" si="8"/>
        <v>3.5</v>
      </c>
      <c r="CI11" s="326">
        <v>2</v>
      </c>
    </row>
    <row r="12" spans="1:87" ht="50.1" customHeight="1" thickBot="1" x14ac:dyDescent="0.55000000000000004">
      <c r="A12" s="6"/>
      <c r="B12" s="319">
        <v>3</v>
      </c>
      <c r="C12" s="331" t="s">
        <v>37</v>
      </c>
      <c r="D12" s="331" t="s">
        <v>38</v>
      </c>
      <c r="E12" s="321"/>
      <c r="F12" s="321"/>
      <c r="G12" s="321"/>
      <c r="H12" s="321"/>
      <c r="I12" s="321"/>
      <c r="J12" s="321"/>
      <c r="K12" s="321"/>
      <c r="L12" s="321"/>
      <c r="M12" s="321"/>
      <c r="N12" s="322"/>
      <c r="O12" s="323">
        <v>1</v>
      </c>
      <c r="P12" s="321">
        <v>0</v>
      </c>
      <c r="Q12" s="321">
        <v>1</v>
      </c>
      <c r="R12" s="321">
        <v>0</v>
      </c>
      <c r="S12" s="321">
        <v>6</v>
      </c>
      <c r="T12" s="321">
        <v>1</v>
      </c>
      <c r="U12" s="321"/>
      <c r="V12" s="321"/>
      <c r="W12" s="321"/>
      <c r="X12" s="321"/>
      <c r="Y12" s="321">
        <v>1</v>
      </c>
      <c r="Z12" s="321">
        <v>0</v>
      </c>
      <c r="AA12" s="321">
        <v>1</v>
      </c>
      <c r="AB12" s="321">
        <v>0</v>
      </c>
      <c r="AC12" s="321">
        <v>6</v>
      </c>
      <c r="AD12" s="321">
        <v>4</v>
      </c>
      <c r="AE12" s="321"/>
      <c r="AF12" s="321"/>
      <c r="AG12" s="321"/>
      <c r="AH12" s="322"/>
      <c r="AI12" s="323"/>
      <c r="AJ12" s="321"/>
      <c r="AK12" s="321"/>
      <c r="AL12" s="321"/>
      <c r="AM12" s="321"/>
      <c r="AN12" s="321"/>
      <c r="AO12" s="321"/>
      <c r="AP12" s="321"/>
      <c r="AQ12" s="321"/>
      <c r="AR12" s="322"/>
      <c r="AS12" s="321"/>
      <c r="AT12" s="322"/>
      <c r="AU12" s="321"/>
      <c r="AV12" s="321"/>
      <c r="AW12" s="321"/>
      <c r="AX12" s="321"/>
      <c r="AY12" s="321"/>
      <c r="AZ12" s="321"/>
      <c r="BA12" s="321"/>
      <c r="BB12" s="321"/>
      <c r="BC12" s="321"/>
      <c r="BD12" s="321"/>
      <c r="BE12" s="323"/>
      <c r="BF12" s="321"/>
      <c r="BG12" s="321"/>
      <c r="BH12" s="321"/>
      <c r="BI12" s="321"/>
      <c r="BJ12" s="321"/>
      <c r="BK12" s="321"/>
      <c r="BL12" s="321"/>
      <c r="BM12" s="321"/>
      <c r="BN12" s="322"/>
      <c r="BO12" s="323"/>
      <c r="BP12" s="321"/>
      <c r="BQ12" s="321"/>
      <c r="BR12" s="321"/>
      <c r="BS12" s="321"/>
      <c r="BT12" s="321"/>
      <c r="BU12" s="321"/>
      <c r="BV12" s="321"/>
      <c r="BW12" s="321"/>
      <c r="BX12" s="322"/>
      <c r="BY12" s="324">
        <f t="shared" si="0"/>
        <v>2</v>
      </c>
      <c r="BZ12" s="324">
        <f t="shared" si="1"/>
        <v>0</v>
      </c>
      <c r="CA12" s="324">
        <v>2</v>
      </c>
      <c r="CB12" s="325">
        <f t="shared" si="2"/>
        <v>1</v>
      </c>
      <c r="CC12" s="324">
        <f t="shared" si="3"/>
        <v>2</v>
      </c>
      <c r="CD12" s="324">
        <f t="shared" si="4"/>
        <v>0</v>
      </c>
      <c r="CE12" s="325">
        <f t="shared" si="5"/>
        <v>1</v>
      </c>
      <c r="CF12" s="324">
        <f t="shared" si="6"/>
        <v>12</v>
      </c>
      <c r="CG12" s="324">
        <f t="shared" si="7"/>
        <v>5</v>
      </c>
      <c r="CH12" s="325">
        <f t="shared" si="8"/>
        <v>3.5</v>
      </c>
      <c r="CI12" s="326">
        <v>3</v>
      </c>
    </row>
    <row r="13" spans="1:87" ht="50.1" customHeight="1" thickBot="1" x14ac:dyDescent="0.55000000000000004">
      <c r="B13" s="319">
        <v>4</v>
      </c>
      <c r="C13" s="332" t="s">
        <v>25</v>
      </c>
      <c r="D13" s="332" t="s">
        <v>26</v>
      </c>
      <c r="E13" s="321">
        <v>1</v>
      </c>
      <c r="F13" s="321">
        <v>0</v>
      </c>
      <c r="G13" s="321">
        <v>1</v>
      </c>
      <c r="H13" s="321">
        <v>0</v>
      </c>
      <c r="I13" s="321">
        <v>6</v>
      </c>
      <c r="J13" s="321">
        <v>3</v>
      </c>
      <c r="K13" s="321"/>
      <c r="L13" s="321"/>
      <c r="M13" s="321"/>
      <c r="N13" s="322"/>
      <c r="O13" s="323">
        <v>1</v>
      </c>
      <c r="P13" s="321">
        <v>0</v>
      </c>
      <c r="Q13" s="321">
        <v>1</v>
      </c>
      <c r="R13" s="321">
        <v>0</v>
      </c>
      <c r="S13" s="321">
        <v>6</v>
      </c>
      <c r="T13" s="321">
        <v>3</v>
      </c>
      <c r="U13" s="321"/>
      <c r="V13" s="321"/>
      <c r="W13" s="321"/>
      <c r="X13" s="321"/>
      <c r="Y13" s="323"/>
      <c r="Z13" s="321"/>
      <c r="AA13" s="321"/>
      <c r="AB13" s="321"/>
      <c r="AC13" s="321"/>
      <c r="AD13" s="321"/>
      <c r="AE13" s="321"/>
      <c r="AF13" s="321"/>
      <c r="AG13" s="321"/>
      <c r="AH13" s="322"/>
      <c r="AI13" s="323"/>
      <c r="AJ13" s="321"/>
      <c r="AK13" s="321"/>
      <c r="AL13" s="321"/>
      <c r="AM13" s="321"/>
      <c r="AN13" s="321"/>
      <c r="AO13" s="321"/>
      <c r="AP13" s="321"/>
      <c r="AQ13" s="321"/>
      <c r="AR13" s="322"/>
      <c r="AS13" s="321"/>
      <c r="AT13" s="322"/>
      <c r="AU13" s="321"/>
      <c r="AV13" s="321"/>
      <c r="AW13" s="321"/>
      <c r="AX13" s="321"/>
      <c r="AY13" s="321"/>
      <c r="AZ13" s="321"/>
      <c r="BA13" s="321"/>
      <c r="BB13" s="321"/>
      <c r="BC13" s="321"/>
      <c r="BD13" s="321"/>
      <c r="BE13" s="323"/>
      <c r="BF13" s="321"/>
      <c r="BG13" s="321"/>
      <c r="BH13" s="321"/>
      <c r="BI13" s="321"/>
      <c r="BJ13" s="321"/>
      <c r="BK13" s="321"/>
      <c r="BL13" s="321"/>
      <c r="BM13" s="321"/>
      <c r="BN13" s="322"/>
      <c r="BO13" s="323"/>
      <c r="BP13" s="321"/>
      <c r="BQ13" s="321"/>
      <c r="BR13" s="321"/>
      <c r="BS13" s="321"/>
      <c r="BT13" s="321"/>
      <c r="BU13" s="321"/>
      <c r="BV13" s="321"/>
      <c r="BW13" s="321"/>
      <c r="BX13" s="322"/>
      <c r="BY13" s="324">
        <f t="shared" si="0"/>
        <v>2</v>
      </c>
      <c r="BZ13" s="324">
        <f t="shared" si="1"/>
        <v>0</v>
      </c>
      <c r="CA13" s="324">
        <v>2</v>
      </c>
      <c r="CB13" s="325">
        <f t="shared" si="2"/>
        <v>1</v>
      </c>
      <c r="CC13" s="324">
        <f t="shared" si="3"/>
        <v>2</v>
      </c>
      <c r="CD13" s="324">
        <f t="shared" si="4"/>
        <v>0</v>
      </c>
      <c r="CE13" s="325">
        <f t="shared" si="5"/>
        <v>1</v>
      </c>
      <c r="CF13" s="324">
        <f t="shared" si="6"/>
        <v>12</v>
      </c>
      <c r="CG13" s="324">
        <f t="shared" si="7"/>
        <v>6</v>
      </c>
      <c r="CH13" s="325">
        <f t="shared" si="8"/>
        <v>3</v>
      </c>
      <c r="CI13" s="326">
        <v>4</v>
      </c>
    </row>
    <row r="14" spans="1:87" ht="50.1" customHeight="1" thickBot="1" x14ac:dyDescent="0.55000000000000004">
      <c r="B14" s="319">
        <v>5</v>
      </c>
      <c r="C14" s="327" t="s">
        <v>51</v>
      </c>
      <c r="D14" s="327" t="s">
        <v>52</v>
      </c>
      <c r="E14" s="321"/>
      <c r="F14" s="321"/>
      <c r="G14" s="321"/>
      <c r="H14" s="321"/>
      <c r="I14" s="321"/>
      <c r="J14" s="321"/>
      <c r="K14" s="321"/>
      <c r="L14" s="321"/>
      <c r="M14" s="321"/>
      <c r="N14" s="322"/>
      <c r="O14" s="321">
        <v>1</v>
      </c>
      <c r="P14" s="321">
        <v>0</v>
      </c>
      <c r="Q14" s="321">
        <v>1</v>
      </c>
      <c r="R14" s="321">
        <v>0</v>
      </c>
      <c r="S14" s="321">
        <v>6</v>
      </c>
      <c r="T14" s="321">
        <v>3</v>
      </c>
      <c r="U14" s="321"/>
      <c r="V14" s="321"/>
      <c r="W14" s="321"/>
      <c r="X14" s="322"/>
      <c r="Y14" s="328">
        <v>1</v>
      </c>
      <c r="Z14" s="329">
        <v>0</v>
      </c>
      <c r="AA14" s="329">
        <v>1</v>
      </c>
      <c r="AB14" s="329">
        <v>0</v>
      </c>
      <c r="AC14" s="329">
        <v>6</v>
      </c>
      <c r="AD14" s="329">
        <v>3</v>
      </c>
      <c r="AE14" s="329"/>
      <c r="AF14" s="329"/>
      <c r="AG14" s="329"/>
      <c r="AH14" s="330"/>
      <c r="AI14" s="323"/>
      <c r="AJ14" s="321"/>
      <c r="AK14" s="321"/>
      <c r="AL14" s="321"/>
      <c r="AM14" s="321"/>
      <c r="AN14" s="321"/>
      <c r="AO14" s="321"/>
      <c r="AP14" s="321"/>
      <c r="AQ14" s="321"/>
      <c r="AR14" s="322"/>
      <c r="AS14" s="321"/>
      <c r="AT14" s="322"/>
      <c r="AU14" s="321"/>
      <c r="AV14" s="321"/>
      <c r="AW14" s="321"/>
      <c r="AX14" s="321"/>
      <c r="AY14" s="321"/>
      <c r="AZ14" s="321"/>
      <c r="BA14" s="321"/>
      <c r="BB14" s="321"/>
      <c r="BC14" s="321"/>
      <c r="BD14" s="321"/>
      <c r="BE14" s="323"/>
      <c r="BF14" s="321"/>
      <c r="BG14" s="321"/>
      <c r="BH14" s="321"/>
      <c r="BI14" s="321"/>
      <c r="BJ14" s="321"/>
      <c r="BK14" s="321"/>
      <c r="BL14" s="321"/>
      <c r="BM14" s="321"/>
      <c r="BN14" s="322"/>
      <c r="BO14" s="323"/>
      <c r="BP14" s="321"/>
      <c r="BQ14" s="321"/>
      <c r="BR14" s="321"/>
      <c r="BS14" s="321"/>
      <c r="BT14" s="321"/>
      <c r="BU14" s="321"/>
      <c r="BV14" s="321"/>
      <c r="BW14" s="321"/>
      <c r="BX14" s="322"/>
      <c r="BY14" s="324">
        <f t="shared" si="0"/>
        <v>2</v>
      </c>
      <c r="BZ14" s="324">
        <f t="shared" si="1"/>
        <v>0</v>
      </c>
      <c r="CA14" s="324">
        <v>2</v>
      </c>
      <c r="CB14" s="325">
        <f t="shared" si="2"/>
        <v>1</v>
      </c>
      <c r="CC14" s="324">
        <f t="shared" si="3"/>
        <v>2</v>
      </c>
      <c r="CD14" s="324">
        <f t="shared" si="4"/>
        <v>0</v>
      </c>
      <c r="CE14" s="325">
        <f t="shared" si="5"/>
        <v>1</v>
      </c>
      <c r="CF14" s="324">
        <f t="shared" si="6"/>
        <v>12</v>
      </c>
      <c r="CG14" s="324">
        <f t="shared" si="7"/>
        <v>6</v>
      </c>
      <c r="CH14" s="325">
        <f t="shared" si="8"/>
        <v>3</v>
      </c>
      <c r="CI14" s="326">
        <v>5</v>
      </c>
    </row>
    <row r="15" spans="1:87" ht="50.1" customHeight="1" thickBot="1" x14ac:dyDescent="0.55000000000000004">
      <c r="B15" s="319">
        <v>6</v>
      </c>
      <c r="C15" s="327" t="s">
        <v>32</v>
      </c>
      <c r="D15" s="327" t="s">
        <v>33</v>
      </c>
      <c r="E15" s="321">
        <v>0</v>
      </c>
      <c r="F15" s="321">
        <v>1</v>
      </c>
      <c r="G15" s="321">
        <v>0</v>
      </c>
      <c r="H15" s="321">
        <v>1</v>
      </c>
      <c r="I15" s="321">
        <v>5</v>
      </c>
      <c r="J15" s="321">
        <v>6</v>
      </c>
      <c r="K15" s="321"/>
      <c r="L15" s="321"/>
      <c r="M15" s="321"/>
      <c r="N15" s="322"/>
      <c r="O15" s="323">
        <v>1</v>
      </c>
      <c r="P15" s="321">
        <v>0</v>
      </c>
      <c r="Q15" s="321">
        <v>1</v>
      </c>
      <c r="R15" s="321">
        <v>0</v>
      </c>
      <c r="S15" s="321">
        <v>6</v>
      </c>
      <c r="T15" s="321">
        <v>0</v>
      </c>
      <c r="U15" s="321"/>
      <c r="V15" s="321"/>
      <c r="W15" s="321"/>
      <c r="X15" s="321"/>
      <c r="Y15" s="321"/>
      <c r="Z15" s="321"/>
      <c r="AA15" s="321"/>
      <c r="AB15" s="321"/>
      <c r="AC15" s="321"/>
      <c r="AD15" s="321"/>
      <c r="AE15" s="321"/>
      <c r="AF15" s="321"/>
      <c r="AG15" s="321"/>
      <c r="AH15" s="322"/>
      <c r="AI15" s="323"/>
      <c r="AJ15" s="321"/>
      <c r="AK15" s="321"/>
      <c r="AL15" s="321"/>
      <c r="AM15" s="321"/>
      <c r="AN15" s="321"/>
      <c r="AO15" s="321"/>
      <c r="AP15" s="321"/>
      <c r="AQ15" s="321"/>
      <c r="AR15" s="322"/>
      <c r="AS15" s="321"/>
      <c r="AT15" s="322"/>
      <c r="AU15" s="321"/>
      <c r="AV15" s="321"/>
      <c r="AW15" s="321"/>
      <c r="AX15" s="321"/>
      <c r="AY15" s="321"/>
      <c r="AZ15" s="321"/>
      <c r="BA15" s="321"/>
      <c r="BB15" s="321"/>
      <c r="BC15" s="321"/>
      <c r="BD15" s="321"/>
      <c r="BE15" s="323"/>
      <c r="BF15" s="321"/>
      <c r="BG15" s="321"/>
      <c r="BH15" s="321"/>
      <c r="BI15" s="321"/>
      <c r="BJ15" s="321"/>
      <c r="BK15" s="321"/>
      <c r="BL15" s="321"/>
      <c r="BM15" s="321"/>
      <c r="BN15" s="322"/>
      <c r="BO15" s="323"/>
      <c r="BP15" s="321"/>
      <c r="BQ15" s="321"/>
      <c r="BR15" s="321"/>
      <c r="BS15" s="321"/>
      <c r="BT15" s="321"/>
      <c r="BU15" s="321"/>
      <c r="BV15" s="321"/>
      <c r="BW15" s="321"/>
      <c r="BX15" s="322"/>
      <c r="BY15" s="324">
        <f t="shared" si="0"/>
        <v>1</v>
      </c>
      <c r="BZ15" s="324">
        <f t="shared" si="1"/>
        <v>1</v>
      </c>
      <c r="CA15" s="324">
        <v>2</v>
      </c>
      <c r="CB15" s="325">
        <f t="shared" si="2"/>
        <v>0</v>
      </c>
      <c r="CC15" s="324">
        <f t="shared" si="3"/>
        <v>1</v>
      </c>
      <c r="CD15" s="324">
        <f t="shared" si="4"/>
        <v>1</v>
      </c>
      <c r="CE15" s="325">
        <f t="shared" si="5"/>
        <v>0</v>
      </c>
      <c r="CF15" s="324">
        <f t="shared" si="6"/>
        <v>11</v>
      </c>
      <c r="CG15" s="324">
        <f t="shared" si="7"/>
        <v>6</v>
      </c>
      <c r="CH15" s="325">
        <f t="shared" si="8"/>
        <v>2.5</v>
      </c>
      <c r="CI15" s="326">
        <v>6</v>
      </c>
    </row>
    <row r="16" spans="1:87" ht="50.1" customHeight="1" thickBot="1" x14ac:dyDescent="0.55000000000000004">
      <c r="B16" s="319">
        <v>7</v>
      </c>
      <c r="C16" s="327" t="s">
        <v>41</v>
      </c>
      <c r="D16" s="327" t="s">
        <v>42</v>
      </c>
      <c r="E16" s="321">
        <v>0</v>
      </c>
      <c r="F16" s="321">
        <v>1</v>
      </c>
      <c r="G16" s="321">
        <v>0</v>
      </c>
      <c r="H16" s="321">
        <v>1</v>
      </c>
      <c r="I16" s="321">
        <v>4</v>
      </c>
      <c r="J16" s="321">
        <v>6</v>
      </c>
      <c r="K16" s="321"/>
      <c r="L16" s="321"/>
      <c r="M16" s="321"/>
      <c r="N16" s="322"/>
      <c r="O16" s="323">
        <v>1</v>
      </c>
      <c r="P16" s="321">
        <v>0</v>
      </c>
      <c r="Q16" s="321">
        <v>1</v>
      </c>
      <c r="R16" s="321">
        <v>0</v>
      </c>
      <c r="S16" s="321">
        <v>6</v>
      </c>
      <c r="T16" s="321">
        <v>0</v>
      </c>
      <c r="U16" s="321"/>
      <c r="V16" s="321"/>
      <c r="W16" s="321"/>
      <c r="X16" s="321"/>
      <c r="Y16" s="323"/>
      <c r="Z16" s="321"/>
      <c r="AA16" s="321"/>
      <c r="AB16" s="321"/>
      <c r="AC16" s="321"/>
      <c r="AD16" s="321"/>
      <c r="AE16" s="321"/>
      <c r="AF16" s="321"/>
      <c r="AG16" s="321"/>
      <c r="AH16" s="322"/>
      <c r="AI16" s="323"/>
      <c r="AJ16" s="321"/>
      <c r="AK16" s="321"/>
      <c r="AL16" s="321"/>
      <c r="AM16" s="321"/>
      <c r="AN16" s="321"/>
      <c r="AO16" s="321"/>
      <c r="AP16" s="321"/>
      <c r="AQ16" s="321"/>
      <c r="AR16" s="322"/>
      <c r="AS16" s="321"/>
      <c r="AT16" s="322"/>
      <c r="AU16" s="321"/>
      <c r="AV16" s="321"/>
      <c r="AW16" s="321"/>
      <c r="AX16" s="321"/>
      <c r="AY16" s="321"/>
      <c r="AZ16" s="321"/>
      <c r="BA16" s="321"/>
      <c r="BB16" s="321"/>
      <c r="BC16" s="321"/>
      <c r="BD16" s="321"/>
      <c r="BE16" s="323"/>
      <c r="BF16" s="321"/>
      <c r="BG16" s="321"/>
      <c r="BH16" s="321"/>
      <c r="BI16" s="321"/>
      <c r="BJ16" s="321"/>
      <c r="BK16" s="321"/>
      <c r="BL16" s="321"/>
      <c r="BM16" s="321"/>
      <c r="BN16" s="322"/>
      <c r="BO16" s="323"/>
      <c r="BP16" s="321"/>
      <c r="BQ16" s="321"/>
      <c r="BR16" s="321"/>
      <c r="BS16" s="321"/>
      <c r="BT16" s="321"/>
      <c r="BU16" s="321"/>
      <c r="BV16" s="321"/>
      <c r="BW16" s="321"/>
      <c r="BX16" s="322"/>
      <c r="BY16" s="324">
        <f t="shared" si="0"/>
        <v>1</v>
      </c>
      <c r="BZ16" s="324">
        <f t="shared" si="1"/>
        <v>1</v>
      </c>
      <c r="CA16" s="324">
        <v>2</v>
      </c>
      <c r="CB16" s="325">
        <f t="shared" si="2"/>
        <v>0</v>
      </c>
      <c r="CC16" s="324">
        <f t="shared" si="3"/>
        <v>1</v>
      </c>
      <c r="CD16" s="324">
        <f t="shared" si="4"/>
        <v>1</v>
      </c>
      <c r="CE16" s="325">
        <f t="shared" si="5"/>
        <v>0</v>
      </c>
      <c r="CF16" s="324">
        <f t="shared" si="6"/>
        <v>10</v>
      </c>
      <c r="CG16" s="324">
        <f t="shared" si="7"/>
        <v>6</v>
      </c>
      <c r="CH16" s="325">
        <f t="shared" si="8"/>
        <v>2</v>
      </c>
      <c r="CI16" s="326">
        <v>7</v>
      </c>
    </row>
    <row r="17" spans="2:87" ht="50.1" customHeight="1" thickBot="1" x14ac:dyDescent="0.55000000000000004">
      <c r="B17" s="319">
        <v>8</v>
      </c>
      <c r="C17" s="320" t="s">
        <v>44</v>
      </c>
      <c r="D17" s="320" t="s">
        <v>45</v>
      </c>
      <c r="E17" s="321"/>
      <c r="F17" s="321"/>
      <c r="G17" s="321"/>
      <c r="H17" s="321"/>
      <c r="I17" s="321"/>
      <c r="J17" s="321"/>
      <c r="K17" s="321"/>
      <c r="L17" s="321"/>
      <c r="M17" s="321"/>
      <c r="N17" s="322"/>
      <c r="O17" s="321">
        <v>1</v>
      </c>
      <c r="P17" s="321">
        <v>0</v>
      </c>
      <c r="Q17" s="321">
        <v>1</v>
      </c>
      <c r="R17" s="321">
        <v>0</v>
      </c>
      <c r="S17" s="321">
        <v>6</v>
      </c>
      <c r="T17" s="321">
        <v>1</v>
      </c>
      <c r="U17" s="321"/>
      <c r="V17" s="321"/>
      <c r="W17" s="321"/>
      <c r="X17" s="322"/>
      <c r="Y17" s="328">
        <v>0</v>
      </c>
      <c r="Z17" s="329">
        <v>1</v>
      </c>
      <c r="AA17" s="329">
        <v>0</v>
      </c>
      <c r="AB17" s="329">
        <v>1</v>
      </c>
      <c r="AC17" s="329">
        <v>2</v>
      </c>
      <c r="AD17" s="329">
        <v>6</v>
      </c>
      <c r="AE17" s="329"/>
      <c r="AF17" s="329"/>
      <c r="AG17" s="329"/>
      <c r="AH17" s="330"/>
      <c r="AI17" s="323"/>
      <c r="AJ17" s="321"/>
      <c r="AK17" s="321"/>
      <c r="AL17" s="321"/>
      <c r="AM17" s="321"/>
      <c r="AN17" s="321"/>
      <c r="AO17" s="321"/>
      <c r="AP17" s="321"/>
      <c r="AQ17" s="321"/>
      <c r="AR17" s="322"/>
      <c r="AS17" s="321"/>
      <c r="AT17" s="322"/>
      <c r="AU17" s="321"/>
      <c r="AV17" s="321"/>
      <c r="AW17" s="321"/>
      <c r="AX17" s="321"/>
      <c r="AY17" s="321"/>
      <c r="AZ17" s="321"/>
      <c r="BA17" s="321"/>
      <c r="BB17" s="321"/>
      <c r="BC17" s="321"/>
      <c r="BD17" s="321"/>
      <c r="BE17" s="323"/>
      <c r="BF17" s="321"/>
      <c r="BG17" s="321"/>
      <c r="BH17" s="321"/>
      <c r="BI17" s="321"/>
      <c r="BJ17" s="321"/>
      <c r="BK17" s="321"/>
      <c r="BL17" s="321"/>
      <c r="BM17" s="321"/>
      <c r="BN17" s="322"/>
      <c r="BO17" s="323"/>
      <c r="BP17" s="321"/>
      <c r="BQ17" s="321"/>
      <c r="BR17" s="321"/>
      <c r="BS17" s="321"/>
      <c r="BT17" s="321"/>
      <c r="BU17" s="321"/>
      <c r="BV17" s="321"/>
      <c r="BW17" s="321"/>
      <c r="BX17" s="322"/>
      <c r="BY17" s="324">
        <f t="shared" si="0"/>
        <v>1</v>
      </c>
      <c r="BZ17" s="324">
        <f t="shared" si="1"/>
        <v>1</v>
      </c>
      <c r="CA17" s="324">
        <v>2</v>
      </c>
      <c r="CB17" s="325">
        <f t="shared" si="2"/>
        <v>0</v>
      </c>
      <c r="CC17" s="324">
        <f t="shared" si="3"/>
        <v>1</v>
      </c>
      <c r="CD17" s="324">
        <f t="shared" si="4"/>
        <v>1</v>
      </c>
      <c r="CE17" s="325">
        <f t="shared" si="5"/>
        <v>0</v>
      </c>
      <c r="CF17" s="324">
        <f t="shared" si="6"/>
        <v>8</v>
      </c>
      <c r="CG17" s="324">
        <f t="shared" si="7"/>
        <v>7</v>
      </c>
      <c r="CH17" s="325">
        <f t="shared" si="8"/>
        <v>0.5</v>
      </c>
      <c r="CI17" s="326">
        <v>8</v>
      </c>
    </row>
    <row r="18" spans="2:87" ht="50.1" customHeight="1" thickBot="1" x14ac:dyDescent="0.55000000000000004">
      <c r="B18" s="319">
        <v>9</v>
      </c>
      <c r="C18" s="327" t="s">
        <v>55</v>
      </c>
      <c r="D18" s="327" t="s">
        <v>56</v>
      </c>
      <c r="E18" s="321">
        <v>0</v>
      </c>
      <c r="F18" s="321">
        <v>1</v>
      </c>
      <c r="G18" s="321">
        <v>0</v>
      </c>
      <c r="H18" s="321">
        <v>1</v>
      </c>
      <c r="I18" s="321">
        <v>3</v>
      </c>
      <c r="J18" s="321">
        <v>6</v>
      </c>
      <c r="K18" s="321"/>
      <c r="L18" s="321"/>
      <c r="M18" s="321"/>
      <c r="N18" s="322"/>
      <c r="O18" s="323">
        <v>1</v>
      </c>
      <c r="P18" s="321">
        <v>0</v>
      </c>
      <c r="Q18" s="321">
        <v>1</v>
      </c>
      <c r="R18" s="321">
        <v>0</v>
      </c>
      <c r="S18" s="321">
        <v>6</v>
      </c>
      <c r="T18" s="321">
        <v>3</v>
      </c>
      <c r="U18" s="321"/>
      <c r="V18" s="321"/>
      <c r="W18" s="321"/>
      <c r="X18" s="321"/>
      <c r="Y18" s="321"/>
      <c r="Z18" s="321"/>
      <c r="AA18" s="321"/>
      <c r="AB18" s="321"/>
      <c r="AC18" s="321"/>
      <c r="AD18" s="321"/>
      <c r="AE18" s="321"/>
      <c r="AF18" s="321"/>
      <c r="AG18" s="321"/>
      <c r="AH18" s="322"/>
      <c r="AI18" s="323"/>
      <c r="AJ18" s="321"/>
      <c r="AK18" s="321"/>
      <c r="AL18" s="321"/>
      <c r="AM18" s="321"/>
      <c r="AN18" s="321"/>
      <c r="AO18" s="321"/>
      <c r="AP18" s="321"/>
      <c r="AQ18" s="321"/>
      <c r="AR18" s="322"/>
      <c r="AS18" s="321"/>
      <c r="AT18" s="322"/>
      <c r="AU18" s="321"/>
      <c r="AV18" s="321"/>
      <c r="AW18" s="321"/>
      <c r="AX18" s="321"/>
      <c r="AY18" s="321"/>
      <c r="AZ18" s="321"/>
      <c r="BA18" s="321"/>
      <c r="BB18" s="321"/>
      <c r="BC18" s="321"/>
      <c r="BD18" s="321"/>
      <c r="BE18" s="323"/>
      <c r="BF18" s="321"/>
      <c r="BG18" s="321"/>
      <c r="BH18" s="321"/>
      <c r="BI18" s="321"/>
      <c r="BJ18" s="321"/>
      <c r="BK18" s="321"/>
      <c r="BL18" s="321"/>
      <c r="BM18" s="321"/>
      <c r="BN18" s="322"/>
      <c r="BO18" s="323"/>
      <c r="BP18" s="321"/>
      <c r="BQ18" s="321"/>
      <c r="BR18" s="321"/>
      <c r="BS18" s="321"/>
      <c r="BT18" s="321"/>
      <c r="BU18" s="321"/>
      <c r="BV18" s="321"/>
      <c r="BW18" s="321"/>
      <c r="BX18" s="322"/>
      <c r="BY18" s="324">
        <f t="shared" si="0"/>
        <v>1</v>
      </c>
      <c r="BZ18" s="324">
        <f t="shared" si="1"/>
        <v>1</v>
      </c>
      <c r="CA18" s="324">
        <v>2</v>
      </c>
      <c r="CB18" s="325">
        <f t="shared" si="2"/>
        <v>0</v>
      </c>
      <c r="CC18" s="324">
        <f t="shared" si="3"/>
        <v>1</v>
      </c>
      <c r="CD18" s="324">
        <f t="shared" si="4"/>
        <v>1</v>
      </c>
      <c r="CE18" s="325">
        <f t="shared" si="5"/>
        <v>0</v>
      </c>
      <c r="CF18" s="324">
        <f t="shared" si="6"/>
        <v>9</v>
      </c>
      <c r="CG18" s="324">
        <f t="shared" si="7"/>
        <v>9</v>
      </c>
      <c r="CH18" s="325">
        <f t="shared" si="8"/>
        <v>0</v>
      </c>
      <c r="CI18" s="326">
        <v>9</v>
      </c>
    </row>
    <row r="19" spans="2:87" ht="50.1" customHeight="1" thickBot="1" x14ac:dyDescent="0.55000000000000004">
      <c r="B19" s="319">
        <v>10</v>
      </c>
      <c r="C19" s="327" t="s">
        <v>23</v>
      </c>
      <c r="D19" s="327" t="s">
        <v>24</v>
      </c>
      <c r="E19" s="321">
        <v>1</v>
      </c>
      <c r="F19" s="321">
        <v>0</v>
      </c>
      <c r="G19" s="321">
        <v>1</v>
      </c>
      <c r="H19" s="321">
        <v>0</v>
      </c>
      <c r="I19" s="321">
        <v>6</v>
      </c>
      <c r="J19" s="321">
        <v>4</v>
      </c>
      <c r="K19" s="321"/>
      <c r="L19" s="321"/>
      <c r="M19" s="321"/>
      <c r="N19" s="322"/>
      <c r="O19" s="323"/>
      <c r="P19" s="321"/>
      <c r="Q19" s="321"/>
      <c r="R19" s="321"/>
      <c r="S19" s="321"/>
      <c r="T19" s="321"/>
      <c r="U19" s="321"/>
      <c r="V19" s="321"/>
      <c r="W19" s="321"/>
      <c r="X19" s="321"/>
      <c r="Y19" s="323">
        <v>0</v>
      </c>
      <c r="Z19" s="321">
        <v>1</v>
      </c>
      <c r="AA19" s="321">
        <v>0</v>
      </c>
      <c r="AB19" s="321">
        <v>1</v>
      </c>
      <c r="AC19" s="321">
        <v>3</v>
      </c>
      <c r="AD19" s="321">
        <v>6</v>
      </c>
      <c r="AE19" s="321"/>
      <c r="AF19" s="321"/>
      <c r="AG19" s="321"/>
      <c r="AH19" s="322"/>
      <c r="AI19" s="323"/>
      <c r="AJ19" s="321"/>
      <c r="AK19" s="321"/>
      <c r="AL19" s="321"/>
      <c r="AM19" s="321"/>
      <c r="AN19" s="321"/>
      <c r="AO19" s="321"/>
      <c r="AP19" s="321"/>
      <c r="AQ19" s="321"/>
      <c r="AR19" s="322"/>
      <c r="AS19" s="321"/>
      <c r="AT19" s="322"/>
      <c r="AU19" s="321"/>
      <c r="AV19" s="321"/>
      <c r="AW19" s="321"/>
      <c r="AX19" s="321"/>
      <c r="AY19" s="321"/>
      <c r="AZ19" s="321"/>
      <c r="BA19" s="321"/>
      <c r="BB19" s="321"/>
      <c r="BC19" s="321"/>
      <c r="BD19" s="321"/>
      <c r="BE19" s="323"/>
      <c r="BF19" s="321"/>
      <c r="BG19" s="321"/>
      <c r="BH19" s="321"/>
      <c r="BI19" s="321"/>
      <c r="BJ19" s="321"/>
      <c r="BK19" s="321"/>
      <c r="BL19" s="321"/>
      <c r="BM19" s="321"/>
      <c r="BN19" s="322"/>
      <c r="BO19" s="323"/>
      <c r="BP19" s="321"/>
      <c r="BQ19" s="321"/>
      <c r="BR19" s="321"/>
      <c r="BS19" s="321"/>
      <c r="BT19" s="321"/>
      <c r="BU19" s="321"/>
      <c r="BV19" s="321"/>
      <c r="BW19" s="321"/>
      <c r="BX19" s="322"/>
      <c r="BY19" s="324">
        <f t="shared" si="0"/>
        <v>1</v>
      </c>
      <c r="BZ19" s="324">
        <f t="shared" si="1"/>
        <v>1</v>
      </c>
      <c r="CA19" s="324">
        <v>2</v>
      </c>
      <c r="CB19" s="325">
        <f t="shared" si="2"/>
        <v>0</v>
      </c>
      <c r="CC19" s="324">
        <f t="shared" si="3"/>
        <v>1</v>
      </c>
      <c r="CD19" s="324">
        <f t="shared" si="4"/>
        <v>1</v>
      </c>
      <c r="CE19" s="325">
        <f t="shared" si="5"/>
        <v>0</v>
      </c>
      <c r="CF19" s="324">
        <f t="shared" si="6"/>
        <v>9</v>
      </c>
      <c r="CG19" s="324">
        <f t="shared" si="7"/>
        <v>10</v>
      </c>
      <c r="CH19" s="325">
        <f t="shared" si="8"/>
        <v>-0.5</v>
      </c>
      <c r="CI19" s="326">
        <v>10</v>
      </c>
    </row>
    <row r="20" spans="2:87" ht="50.1" customHeight="1" thickBot="1" x14ac:dyDescent="0.55000000000000004">
      <c r="B20" s="20">
        <v>11</v>
      </c>
      <c r="C20" s="46" t="s">
        <v>53</v>
      </c>
      <c r="D20" s="46" t="s">
        <v>54</v>
      </c>
      <c r="E20" s="25"/>
      <c r="F20" s="25"/>
      <c r="G20" s="25"/>
      <c r="H20" s="25"/>
      <c r="I20" s="25"/>
      <c r="J20" s="25"/>
      <c r="K20" s="25"/>
      <c r="L20" s="25"/>
      <c r="M20" s="25"/>
      <c r="N20" s="26"/>
      <c r="O20" s="22"/>
      <c r="P20" s="22"/>
      <c r="Q20" s="22"/>
      <c r="R20" s="22"/>
      <c r="S20" s="22"/>
      <c r="T20" s="22"/>
      <c r="U20" s="22"/>
      <c r="V20" s="22"/>
      <c r="W20" s="22"/>
      <c r="X20" s="23"/>
      <c r="Y20" s="30">
        <v>0</v>
      </c>
      <c r="Z20" s="31">
        <v>1</v>
      </c>
      <c r="AA20" s="31">
        <v>0</v>
      </c>
      <c r="AB20" s="31">
        <v>1</v>
      </c>
      <c r="AC20" s="31">
        <v>3</v>
      </c>
      <c r="AD20" s="31">
        <v>6</v>
      </c>
      <c r="AE20" s="31"/>
      <c r="AF20" s="31"/>
      <c r="AG20" s="31"/>
      <c r="AH20" s="32"/>
      <c r="AI20" s="24"/>
      <c r="AJ20" s="25"/>
      <c r="AK20" s="25"/>
      <c r="AL20" s="25"/>
      <c r="AM20" s="25"/>
      <c r="AN20" s="25"/>
      <c r="AO20" s="25"/>
      <c r="AP20" s="25"/>
      <c r="AQ20" s="25"/>
      <c r="AR20" s="26"/>
      <c r="AS20" s="25"/>
      <c r="AT20" s="26"/>
      <c r="AU20" s="25"/>
      <c r="AV20" s="25"/>
      <c r="AW20" s="25"/>
      <c r="AX20" s="25"/>
      <c r="AY20" s="25"/>
      <c r="AZ20" s="25"/>
      <c r="BA20" s="25"/>
      <c r="BB20" s="25"/>
      <c r="BC20" s="25"/>
      <c r="BD20" s="25"/>
      <c r="BE20" s="24"/>
      <c r="BF20" s="25"/>
      <c r="BG20" s="25"/>
      <c r="BH20" s="25"/>
      <c r="BI20" s="25"/>
      <c r="BJ20" s="25"/>
      <c r="BK20" s="25"/>
      <c r="BL20" s="25"/>
      <c r="BM20" s="25"/>
      <c r="BN20" s="26"/>
      <c r="BO20" s="24"/>
      <c r="BP20" s="25"/>
      <c r="BQ20" s="25"/>
      <c r="BR20" s="25"/>
      <c r="BS20" s="25"/>
      <c r="BT20" s="25"/>
      <c r="BU20" s="25"/>
      <c r="BV20" s="25"/>
      <c r="BW20" s="25"/>
      <c r="BX20" s="26"/>
      <c r="BY20" s="27">
        <f t="shared" si="0"/>
        <v>0</v>
      </c>
      <c r="BZ20" s="27">
        <f t="shared" si="1"/>
        <v>1</v>
      </c>
      <c r="CA20" s="27">
        <v>2</v>
      </c>
      <c r="CB20" s="28">
        <f t="shared" si="2"/>
        <v>-0.5</v>
      </c>
      <c r="CC20" s="27">
        <f t="shared" si="3"/>
        <v>0</v>
      </c>
      <c r="CD20" s="27">
        <f t="shared" si="4"/>
        <v>1</v>
      </c>
      <c r="CE20" s="28">
        <f t="shared" si="5"/>
        <v>-0.5</v>
      </c>
      <c r="CF20" s="27">
        <f t="shared" si="6"/>
        <v>3</v>
      </c>
      <c r="CG20" s="27">
        <f t="shared" si="7"/>
        <v>6</v>
      </c>
      <c r="CH20" s="28">
        <f t="shared" si="8"/>
        <v>-1.5</v>
      </c>
      <c r="CI20" s="29">
        <v>11</v>
      </c>
    </row>
    <row r="21" spans="2:87" ht="50.1" customHeight="1" thickBot="1" x14ac:dyDescent="0.55000000000000004">
      <c r="B21" s="20">
        <v>12</v>
      </c>
      <c r="C21" s="21" t="s">
        <v>48</v>
      </c>
      <c r="D21" s="21" t="s">
        <v>290</v>
      </c>
      <c r="E21" s="22"/>
      <c r="F21" s="22"/>
      <c r="G21" s="22"/>
      <c r="H21" s="22"/>
      <c r="I21" s="22"/>
      <c r="J21" s="22"/>
      <c r="K21" s="22"/>
      <c r="L21" s="22"/>
      <c r="M21" s="22"/>
      <c r="N21" s="23"/>
      <c r="O21" s="24">
        <v>0</v>
      </c>
      <c r="P21" s="25">
        <v>1</v>
      </c>
      <c r="Q21" s="25">
        <v>0</v>
      </c>
      <c r="R21" s="25">
        <v>1</v>
      </c>
      <c r="S21" s="25">
        <v>4</v>
      </c>
      <c r="T21" s="25">
        <v>6</v>
      </c>
      <c r="U21" s="25"/>
      <c r="V21" s="25"/>
      <c r="W21" s="25"/>
      <c r="X21" s="25"/>
      <c r="Y21" s="25">
        <v>0</v>
      </c>
      <c r="Z21" s="25">
        <v>1</v>
      </c>
      <c r="AA21" s="25">
        <v>0</v>
      </c>
      <c r="AB21" s="25">
        <v>1</v>
      </c>
      <c r="AC21" s="25">
        <v>3</v>
      </c>
      <c r="AD21" s="25">
        <v>6</v>
      </c>
      <c r="AE21" s="25"/>
      <c r="AF21" s="25"/>
      <c r="AG21" s="25"/>
      <c r="AH21" s="26"/>
      <c r="AI21" s="24"/>
      <c r="AJ21" s="25"/>
      <c r="AK21" s="25"/>
      <c r="AL21" s="25"/>
      <c r="AM21" s="25"/>
      <c r="AN21" s="25"/>
      <c r="AO21" s="25"/>
      <c r="AP21" s="25"/>
      <c r="AQ21" s="25"/>
      <c r="AR21" s="26"/>
      <c r="AS21" s="25"/>
      <c r="AT21" s="26"/>
      <c r="AU21" s="25"/>
      <c r="AV21" s="25"/>
      <c r="AW21" s="25"/>
      <c r="AX21" s="25"/>
      <c r="AY21" s="25"/>
      <c r="AZ21" s="25"/>
      <c r="BA21" s="25"/>
      <c r="BB21" s="25"/>
      <c r="BC21" s="25"/>
      <c r="BD21" s="25"/>
      <c r="BE21" s="24"/>
      <c r="BF21" s="25"/>
      <c r="BG21" s="25"/>
      <c r="BH21" s="25"/>
      <c r="BI21" s="25"/>
      <c r="BJ21" s="25"/>
      <c r="BK21" s="25"/>
      <c r="BL21" s="25"/>
      <c r="BM21" s="25"/>
      <c r="BN21" s="26"/>
      <c r="BO21" s="24"/>
      <c r="BP21" s="25"/>
      <c r="BQ21" s="25"/>
      <c r="BR21" s="25"/>
      <c r="BS21" s="25"/>
      <c r="BT21" s="25"/>
      <c r="BU21" s="25"/>
      <c r="BV21" s="25"/>
      <c r="BW21" s="25"/>
      <c r="BX21" s="26"/>
      <c r="BY21" s="27">
        <f t="shared" si="0"/>
        <v>0</v>
      </c>
      <c r="BZ21" s="27">
        <f t="shared" si="1"/>
        <v>2</v>
      </c>
      <c r="CA21" s="27">
        <v>2</v>
      </c>
      <c r="CB21" s="28">
        <f t="shared" si="2"/>
        <v>-1</v>
      </c>
      <c r="CC21" s="27">
        <f t="shared" si="3"/>
        <v>0</v>
      </c>
      <c r="CD21" s="27">
        <f t="shared" si="4"/>
        <v>2</v>
      </c>
      <c r="CE21" s="28">
        <f t="shared" si="5"/>
        <v>-1</v>
      </c>
      <c r="CF21" s="27">
        <f t="shared" si="6"/>
        <v>7</v>
      </c>
      <c r="CG21" s="27">
        <f t="shared" si="7"/>
        <v>12</v>
      </c>
      <c r="CH21" s="28">
        <f t="shared" si="8"/>
        <v>-2.5</v>
      </c>
      <c r="CI21" s="29">
        <v>12</v>
      </c>
    </row>
    <row r="22" spans="2:87" ht="50.1" customHeight="1" thickBot="1" x14ac:dyDescent="0.55000000000000004">
      <c r="B22" s="54">
        <v>13</v>
      </c>
      <c r="C22" s="21" t="s">
        <v>39</v>
      </c>
      <c r="D22" s="21" t="s">
        <v>40</v>
      </c>
      <c r="E22" s="25">
        <v>0</v>
      </c>
      <c r="F22" s="25">
        <v>1</v>
      </c>
      <c r="G22" s="25">
        <v>0</v>
      </c>
      <c r="H22" s="25">
        <v>1</v>
      </c>
      <c r="I22" s="25">
        <v>1</v>
      </c>
      <c r="J22" s="25">
        <v>6</v>
      </c>
      <c r="K22" s="25"/>
      <c r="L22" s="25"/>
      <c r="M22" s="25"/>
      <c r="N22" s="26"/>
      <c r="O22" s="315"/>
      <c r="P22" s="22"/>
      <c r="Q22" s="22"/>
      <c r="R22" s="22"/>
      <c r="S22" s="22"/>
      <c r="T22" s="22"/>
      <c r="U22" s="22"/>
      <c r="V22" s="22"/>
      <c r="W22" s="22"/>
      <c r="X22" s="22"/>
      <c r="Y22" s="24">
        <v>0</v>
      </c>
      <c r="Z22" s="25">
        <v>1</v>
      </c>
      <c r="AA22" s="25">
        <v>0</v>
      </c>
      <c r="AB22" s="25">
        <v>1</v>
      </c>
      <c r="AC22" s="25">
        <v>0</v>
      </c>
      <c r="AD22" s="25">
        <v>6</v>
      </c>
      <c r="AE22" s="25"/>
      <c r="AF22" s="25"/>
      <c r="AG22" s="25"/>
      <c r="AH22" s="26"/>
      <c r="AI22" s="24"/>
      <c r="AJ22" s="25"/>
      <c r="AK22" s="25"/>
      <c r="AL22" s="25"/>
      <c r="AM22" s="25"/>
      <c r="AN22" s="25"/>
      <c r="AO22" s="25"/>
      <c r="AP22" s="25"/>
      <c r="AQ22" s="25"/>
      <c r="AR22" s="26"/>
      <c r="AS22" s="25"/>
      <c r="AT22" s="26"/>
      <c r="AU22" s="25"/>
      <c r="AV22" s="25"/>
      <c r="AW22" s="25"/>
      <c r="AX22" s="25"/>
      <c r="AY22" s="25"/>
      <c r="AZ22" s="25"/>
      <c r="BA22" s="25"/>
      <c r="BB22" s="25"/>
      <c r="BC22" s="25"/>
      <c r="BD22" s="25"/>
      <c r="BE22" s="24"/>
      <c r="BF22" s="25"/>
      <c r="BG22" s="25"/>
      <c r="BH22" s="25"/>
      <c r="BI22" s="25"/>
      <c r="BJ22" s="25"/>
      <c r="BK22" s="25"/>
      <c r="BL22" s="25"/>
      <c r="BM22" s="25"/>
      <c r="BN22" s="26"/>
      <c r="BO22" s="24"/>
      <c r="BP22" s="25"/>
      <c r="BQ22" s="25"/>
      <c r="BR22" s="25"/>
      <c r="BS22" s="25"/>
      <c r="BT22" s="25"/>
      <c r="BU22" s="25"/>
      <c r="BV22" s="25"/>
      <c r="BW22" s="25"/>
      <c r="BX22" s="26"/>
      <c r="BY22" s="27">
        <f t="shared" si="0"/>
        <v>0</v>
      </c>
      <c r="BZ22" s="27">
        <f t="shared" si="1"/>
        <v>2</v>
      </c>
      <c r="CA22" s="27">
        <v>2</v>
      </c>
      <c r="CB22" s="28">
        <f t="shared" si="2"/>
        <v>-1</v>
      </c>
      <c r="CC22" s="27">
        <f t="shared" si="3"/>
        <v>0</v>
      </c>
      <c r="CD22" s="27">
        <f t="shared" si="4"/>
        <v>2</v>
      </c>
      <c r="CE22" s="28">
        <f t="shared" si="5"/>
        <v>-1</v>
      </c>
      <c r="CF22" s="27">
        <f t="shared" si="6"/>
        <v>1</v>
      </c>
      <c r="CG22" s="27">
        <f t="shared" si="7"/>
        <v>12</v>
      </c>
      <c r="CH22" s="28">
        <f t="shared" si="8"/>
        <v>-5.5</v>
      </c>
      <c r="CI22" s="29">
        <v>13</v>
      </c>
    </row>
    <row r="23" spans="2:87" ht="50.1" customHeight="1" thickBot="1" x14ac:dyDescent="0.55000000000000004">
      <c r="B23" s="54">
        <v>14</v>
      </c>
      <c r="C23" s="50" t="s">
        <v>46</v>
      </c>
      <c r="D23" s="50" t="s">
        <v>47</v>
      </c>
      <c r="E23" s="25">
        <v>0</v>
      </c>
      <c r="F23" s="25">
        <v>1</v>
      </c>
      <c r="G23" s="25">
        <v>0</v>
      </c>
      <c r="H23" s="25">
        <v>1</v>
      </c>
      <c r="I23" s="25">
        <v>1</v>
      </c>
      <c r="J23" s="25">
        <v>6</v>
      </c>
      <c r="K23" s="25"/>
      <c r="L23" s="25"/>
      <c r="M23" s="25"/>
      <c r="N23" s="26"/>
      <c r="O23" s="22"/>
      <c r="P23" s="22"/>
      <c r="Q23" s="22"/>
      <c r="R23" s="22"/>
      <c r="S23" s="22"/>
      <c r="T23" s="22"/>
      <c r="U23" s="22"/>
      <c r="V23" s="22"/>
      <c r="W23" s="22"/>
      <c r="X23" s="23"/>
      <c r="Y23" s="30">
        <v>0</v>
      </c>
      <c r="Z23" s="31">
        <v>1</v>
      </c>
      <c r="AA23" s="31">
        <v>0</v>
      </c>
      <c r="AB23" s="31">
        <v>1</v>
      </c>
      <c r="AC23" s="31">
        <v>0</v>
      </c>
      <c r="AD23" s="31">
        <v>6</v>
      </c>
      <c r="AE23" s="31"/>
      <c r="AF23" s="31"/>
      <c r="AG23" s="31"/>
      <c r="AH23" s="32"/>
      <c r="AI23" s="24"/>
      <c r="AJ23" s="25"/>
      <c r="AK23" s="25"/>
      <c r="AL23" s="25"/>
      <c r="AM23" s="25"/>
      <c r="AN23" s="25"/>
      <c r="AO23" s="25"/>
      <c r="AP23" s="25"/>
      <c r="AQ23" s="25"/>
      <c r="AR23" s="26"/>
      <c r="AS23" s="25"/>
      <c r="AT23" s="26"/>
      <c r="AU23" s="25"/>
      <c r="AV23" s="25"/>
      <c r="AW23" s="25"/>
      <c r="AX23" s="25"/>
      <c r="AY23" s="25"/>
      <c r="AZ23" s="25"/>
      <c r="BA23" s="25"/>
      <c r="BB23" s="25"/>
      <c r="BC23" s="25"/>
      <c r="BD23" s="25"/>
      <c r="BE23" s="24"/>
      <c r="BF23" s="25"/>
      <c r="BG23" s="25"/>
      <c r="BH23" s="25"/>
      <c r="BI23" s="25"/>
      <c r="BJ23" s="25"/>
      <c r="BK23" s="25"/>
      <c r="BL23" s="25"/>
      <c r="BM23" s="25"/>
      <c r="BN23" s="26"/>
      <c r="BO23" s="24"/>
      <c r="BP23" s="25"/>
      <c r="BQ23" s="25"/>
      <c r="BR23" s="25"/>
      <c r="BS23" s="25"/>
      <c r="BT23" s="25"/>
      <c r="BU23" s="25"/>
      <c r="BV23" s="25"/>
      <c r="BW23" s="25"/>
      <c r="BX23" s="26"/>
      <c r="BY23" s="27">
        <f t="shared" si="0"/>
        <v>0</v>
      </c>
      <c r="BZ23" s="27">
        <f t="shared" si="1"/>
        <v>2</v>
      </c>
      <c r="CA23" s="27">
        <v>2</v>
      </c>
      <c r="CB23" s="28">
        <f t="shared" si="2"/>
        <v>-1</v>
      </c>
      <c r="CC23" s="27">
        <f t="shared" si="3"/>
        <v>0</v>
      </c>
      <c r="CD23" s="27">
        <f t="shared" si="4"/>
        <v>2</v>
      </c>
      <c r="CE23" s="28">
        <f t="shared" si="5"/>
        <v>-1</v>
      </c>
      <c r="CF23" s="27">
        <f t="shared" si="6"/>
        <v>1</v>
      </c>
      <c r="CG23" s="27">
        <f t="shared" si="7"/>
        <v>12</v>
      </c>
      <c r="CH23" s="28">
        <f t="shared" si="8"/>
        <v>-5.5</v>
      </c>
      <c r="CI23" s="29">
        <v>14</v>
      </c>
    </row>
    <row r="24" spans="2:87" ht="50.1" customHeight="1" thickBot="1" x14ac:dyDescent="0.55000000000000004">
      <c r="B24" s="54">
        <v>15</v>
      </c>
      <c r="C24" s="21" t="s">
        <v>30</v>
      </c>
      <c r="D24" s="21" t="s">
        <v>31</v>
      </c>
      <c r="E24" s="25">
        <v>0</v>
      </c>
      <c r="F24" s="25">
        <v>1</v>
      </c>
      <c r="G24" s="25">
        <v>0</v>
      </c>
      <c r="H24" s="25">
        <v>1</v>
      </c>
      <c r="I24" s="25">
        <v>0</v>
      </c>
      <c r="J24" s="25">
        <v>6</v>
      </c>
      <c r="K24" s="25"/>
      <c r="L24" s="25"/>
      <c r="M24" s="25"/>
      <c r="N24" s="26"/>
      <c r="O24" s="315"/>
      <c r="P24" s="22"/>
      <c r="Q24" s="22"/>
      <c r="R24" s="22"/>
      <c r="S24" s="22"/>
      <c r="T24" s="22"/>
      <c r="U24" s="22"/>
      <c r="V24" s="22"/>
      <c r="W24" s="22"/>
      <c r="X24" s="22"/>
      <c r="Y24" s="25">
        <v>0</v>
      </c>
      <c r="Z24" s="25">
        <v>1</v>
      </c>
      <c r="AA24" s="25">
        <v>0</v>
      </c>
      <c r="AB24" s="25">
        <v>1</v>
      </c>
      <c r="AC24" s="25">
        <v>0</v>
      </c>
      <c r="AD24" s="25">
        <v>6</v>
      </c>
      <c r="AE24" s="25"/>
      <c r="AF24" s="25"/>
      <c r="AG24" s="25"/>
      <c r="AH24" s="26"/>
      <c r="AI24" s="24"/>
      <c r="AJ24" s="25"/>
      <c r="AK24" s="25"/>
      <c r="AL24" s="25"/>
      <c r="AM24" s="25"/>
      <c r="AN24" s="25"/>
      <c r="AO24" s="25"/>
      <c r="AP24" s="25"/>
      <c r="AQ24" s="25"/>
      <c r="AR24" s="26"/>
      <c r="AS24" s="25"/>
      <c r="AT24" s="26"/>
      <c r="AU24" s="25"/>
      <c r="AV24" s="25"/>
      <c r="AW24" s="25"/>
      <c r="AX24" s="25"/>
      <c r="AY24" s="25"/>
      <c r="AZ24" s="25"/>
      <c r="BA24" s="25"/>
      <c r="BB24" s="25"/>
      <c r="BC24" s="25"/>
      <c r="BD24" s="25"/>
      <c r="BE24" s="24"/>
      <c r="BF24" s="25"/>
      <c r="BG24" s="25"/>
      <c r="BH24" s="25"/>
      <c r="BI24" s="25"/>
      <c r="BJ24" s="25"/>
      <c r="BK24" s="25"/>
      <c r="BL24" s="25"/>
      <c r="BM24" s="25"/>
      <c r="BN24" s="26"/>
      <c r="BO24" s="24"/>
      <c r="BP24" s="25"/>
      <c r="BQ24" s="25"/>
      <c r="BR24" s="25"/>
      <c r="BS24" s="25"/>
      <c r="BT24" s="25"/>
      <c r="BU24" s="25"/>
      <c r="BV24" s="25"/>
      <c r="BW24" s="25"/>
      <c r="BX24" s="26"/>
      <c r="BY24" s="27">
        <f t="shared" si="0"/>
        <v>0</v>
      </c>
      <c r="BZ24" s="27">
        <f t="shared" si="1"/>
        <v>2</v>
      </c>
      <c r="CA24" s="27">
        <v>2</v>
      </c>
      <c r="CB24" s="28">
        <f t="shared" si="2"/>
        <v>-1</v>
      </c>
      <c r="CC24" s="27">
        <f t="shared" si="3"/>
        <v>0</v>
      </c>
      <c r="CD24" s="27">
        <f t="shared" si="4"/>
        <v>2</v>
      </c>
      <c r="CE24" s="28">
        <f t="shared" si="5"/>
        <v>-1</v>
      </c>
      <c r="CF24" s="27">
        <f t="shared" si="6"/>
        <v>0</v>
      </c>
      <c r="CG24" s="27">
        <f t="shared" si="7"/>
        <v>12</v>
      </c>
      <c r="CH24" s="28">
        <f t="shared" si="8"/>
        <v>-6</v>
      </c>
      <c r="CI24" s="29">
        <v>15</v>
      </c>
    </row>
  </sheetData>
  <sortState ref="C20:CI24">
    <sortCondition descending="1" ref="CH20:CH24"/>
  </sortState>
  <mergeCells count="2">
    <mergeCell ref="H1:AL2"/>
    <mergeCell ref="E5:AR5"/>
  </mergeCells>
  <pageMargins left="0.74803149606299202" right="0.74803149606299202" top="0.23622047244094499" bottom="0.23622047244094499" header="0" footer="0"/>
  <pageSetup scale="32" fitToHeight="2" orientation="landscape"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CJ32"/>
  <sheetViews>
    <sheetView topLeftCell="A4" zoomScale="40" zoomScaleNormal="40" zoomScaleSheetLayoutView="25" workbookViewId="0">
      <selection activeCell="CK25" sqref="CK25"/>
    </sheetView>
  </sheetViews>
  <sheetFormatPr defaultColWidth="11.42578125" defaultRowHeight="12.75" x14ac:dyDescent="0.2"/>
  <cols>
    <col min="1" max="1" width="7" customWidth="1"/>
    <col min="2" max="2" width="7.140625" customWidth="1"/>
    <col min="3" max="3" width="43" customWidth="1"/>
    <col min="4" max="4" width="31" customWidth="1"/>
    <col min="5" max="44" width="4.7109375" customWidth="1"/>
    <col min="45" max="45" width="0.5703125" hidden="1" customWidth="1"/>
    <col min="46" max="75" width="2.7109375" hidden="1" customWidth="1"/>
    <col min="76" max="76" width="5.42578125" hidden="1" customWidth="1"/>
    <col min="77" max="79" width="5.7109375" customWidth="1"/>
    <col min="80" max="80" width="12.140625" customWidth="1"/>
    <col min="81" max="82" width="5.7109375" customWidth="1"/>
    <col min="83" max="83" width="12.140625" customWidth="1"/>
    <col min="84" max="84" width="7.5703125" customWidth="1"/>
    <col min="85" max="85" width="8.7109375" customWidth="1"/>
    <col min="86" max="87" width="12.140625" customWidth="1"/>
  </cols>
  <sheetData>
    <row r="1" spans="1:87" x14ac:dyDescent="0.2">
      <c r="H1" s="456"/>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7"/>
    </row>
    <row r="2" spans="1:87" x14ac:dyDescent="0.2">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row>
    <row r="3" spans="1:87" ht="12" customHeight="1" x14ac:dyDescent="0.2">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87" ht="2.25" customHeight="1" x14ac:dyDescent="0.2">
      <c r="E4" s="2"/>
      <c r="F4" s="2"/>
      <c r="G4" s="3"/>
      <c r="H4" s="3"/>
      <c r="I4" s="3"/>
      <c r="J4" s="3"/>
      <c r="K4" s="3"/>
      <c r="L4" s="3"/>
      <c r="M4" s="3"/>
      <c r="N4" s="3"/>
      <c r="O4" s="2"/>
      <c r="P4" s="2"/>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2" t="s">
        <v>0</v>
      </c>
      <c r="BF4" s="2" t="s">
        <v>1</v>
      </c>
      <c r="BG4" s="3" t="s">
        <v>2</v>
      </c>
      <c r="BH4" s="3" t="s">
        <v>3</v>
      </c>
      <c r="BI4" s="3" t="s">
        <v>4</v>
      </c>
      <c r="BJ4" s="3" t="s">
        <v>5</v>
      </c>
      <c r="BK4" s="3" t="s">
        <v>4</v>
      </c>
      <c r="BL4" s="3" t="s">
        <v>5</v>
      </c>
      <c r="BM4" s="3" t="s">
        <v>4</v>
      </c>
      <c r="BN4" s="3" t="s">
        <v>5</v>
      </c>
      <c r="BO4" s="2" t="s">
        <v>0</v>
      </c>
      <c r="BP4" s="2" t="s">
        <v>1</v>
      </c>
      <c r="BQ4" s="3" t="s">
        <v>2</v>
      </c>
      <c r="BR4" s="3" t="s">
        <v>3</v>
      </c>
      <c r="BS4" s="3" t="s">
        <v>4</v>
      </c>
      <c r="BT4" s="3" t="s">
        <v>5</v>
      </c>
      <c r="BU4" s="3" t="s">
        <v>4</v>
      </c>
      <c r="BV4" s="3" t="s">
        <v>5</v>
      </c>
      <c r="BW4" s="3" t="s">
        <v>4</v>
      </c>
      <c r="BX4" s="3" t="s">
        <v>5</v>
      </c>
    </row>
    <row r="5" spans="1:87" ht="45" x14ac:dyDescent="0.6">
      <c r="C5" s="4"/>
      <c r="D5" s="4"/>
      <c r="E5" s="458"/>
      <c r="F5" s="458"/>
      <c r="G5" s="458"/>
      <c r="H5" s="458"/>
      <c r="I5" s="458"/>
      <c r="J5" s="458"/>
      <c r="K5" s="458"/>
      <c r="L5" s="458"/>
      <c r="M5" s="458"/>
      <c r="N5" s="458"/>
      <c r="O5" s="458"/>
      <c r="P5" s="458"/>
      <c r="Q5" s="458"/>
      <c r="R5" s="458"/>
      <c r="S5" s="458"/>
      <c r="T5" s="458"/>
      <c r="U5" s="458"/>
      <c r="V5" s="458"/>
      <c r="W5" s="458"/>
      <c r="X5" s="458"/>
      <c r="Y5" s="458"/>
      <c r="Z5" s="458"/>
      <c r="AA5" s="458"/>
      <c r="AB5" s="458"/>
      <c r="AC5" s="458"/>
      <c r="AD5" s="458"/>
      <c r="AE5" s="458"/>
      <c r="AF5" s="458"/>
      <c r="AG5" s="458"/>
      <c r="AH5" s="458"/>
      <c r="AI5" s="458"/>
      <c r="AJ5" s="458"/>
      <c r="AK5" s="458"/>
      <c r="AL5" s="458"/>
      <c r="AM5" s="458"/>
      <c r="AN5" s="458"/>
      <c r="AO5" s="458"/>
      <c r="AP5" s="458"/>
      <c r="AQ5" s="458"/>
      <c r="AR5" s="458"/>
    </row>
    <row r="6" spans="1:87" ht="45" x14ac:dyDescent="0.6">
      <c r="C6" s="4"/>
      <c r="D6" s="4" t="s">
        <v>6</v>
      </c>
      <c r="E6" s="4"/>
      <c r="F6" s="4"/>
      <c r="G6" s="4"/>
      <c r="H6" s="4"/>
      <c r="I6" s="4"/>
      <c r="J6" s="4"/>
      <c r="K6" s="4"/>
      <c r="L6" s="4"/>
      <c r="M6" s="4"/>
      <c r="N6" s="4"/>
      <c r="O6" s="4"/>
      <c r="P6" s="4"/>
      <c r="Q6" s="5" t="s">
        <v>66</v>
      </c>
      <c r="R6" s="4"/>
      <c r="S6" s="4"/>
      <c r="T6" s="4"/>
      <c r="U6" s="4"/>
      <c r="V6" s="4"/>
      <c r="W6" s="4"/>
      <c r="X6" s="4"/>
    </row>
    <row r="7" spans="1:87" ht="30" x14ac:dyDescent="0.4">
      <c r="A7" s="6"/>
      <c r="B7" s="4" t="s">
        <v>8</v>
      </c>
      <c r="C7" s="7"/>
      <c r="D7" s="7"/>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8"/>
      <c r="CC7" s="6"/>
      <c r="CD7" s="6"/>
      <c r="CE7" s="8"/>
      <c r="CF7" s="6"/>
      <c r="CG7" s="6"/>
      <c r="CH7" s="8"/>
      <c r="CI7" s="8"/>
    </row>
    <row r="8" spans="1:87" ht="13.5" thickBot="1" x14ac:dyDescent="0.25">
      <c r="A8" s="6"/>
      <c r="B8" s="6"/>
      <c r="C8" s="7"/>
      <c r="D8" s="7"/>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8"/>
      <c r="CC8" s="6"/>
      <c r="CD8" s="6"/>
      <c r="CE8" s="8"/>
      <c r="CF8" s="6"/>
      <c r="CG8" s="6"/>
      <c r="CH8" s="8"/>
      <c r="CI8" s="8"/>
    </row>
    <row r="9" spans="1:87" ht="116.1" customHeight="1" thickBot="1" x14ac:dyDescent="0.25">
      <c r="A9" s="8"/>
      <c r="B9" s="9"/>
      <c r="C9" s="10" t="s">
        <v>9</v>
      </c>
      <c r="D9" s="10"/>
      <c r="E9" s="11" t="s">
        <v>10</v>
      </c>
      <c r="F9" s="11" t="s">
        <v>11</v>
      </c>
      <c r="G9" s="11" t="s">
        <v>12</v>
      </c>
      <c r="H9" s="11" t="s">
        <v>13</v>
      </c>
      <c r="I9" s="12" t="s">
        <v>14</v>
      </c>
      <c r="J9" s="13"/>
      <c r="K9" s="13"/>
      <c r="L9" s="13"/>
      <c r="M9" s="13"/>
      <c r="N9" s="14"/>
      <c r="O9" s="11" t="s">
        <v>10</v>
      </c>
      <c r="P9" s="11" t="s">
        <v>11</v>
      </c>
      <c r="Q9" s="11" t="s">
        <v>12</v>
      </c>
      <c r="R9" s="11" t="s">
        <v>13</v>
      </c>
      <c r="S9" s="12" t="s">
        <v>14</v>
      </c>
      <c r="T9" s="13"/>
      <c r="U9" s="13"/>
      <c r="V9" s="13"/>
      <c r="W9" s="13"/>
      <c r="X9" s="13"/>
      <c r="Y9" s="15" t="s">
        <v>10</v>
      </c>
      <c r="Z9" s="11" t="s">
        <v>11</v>
      </c>
      <c r="AA9" s="11" t="s">
        <v>12</v>
      </c>
      <c r="AB9" s="11" t="s">
        <v>13</v>
      </c>
      <c r="AC9" s="12" t="s">
        <v>14</v>
      </c>
      <c r="AD9" s="13"/>
      <c r="AE9" s="13"/>
      <c r="AF9" s="13"/>
      <c r="AG9" s="13"/>
      <c r="AH9" s="14"/>
      <c r="AI9" s="11" t="s">
        <v>10</v>
      </c>
      <c r="AJ9" s="11" t="s">
        <v>11</v>
      </c>
      <c r="AK9" s="11" t="s">
        <v>12</v>
      </c>
      <c r="AL9" s="11" t="s">
        <v>13</v>
      </c>
      <c r="AM9" s="12" t="s">
        <v>14</v>
      </c>
      <c r="AN9" s="13"/>
      <c r="AO9" s="13"/>
      <c r="AP9" s="13"/>
      <c r="AQ9" s="13"/>
      <c r="AR9" s="14"/>
      <c r="AS9" s="13"/>
      <c r="AT9" s="14"/>
      <c r="AU9" s="13"/>
      <c r="AV9" s="13"/>
      <c r="AW9" s="13"/>
      <c r="AX9" s="13"/>
      <c r="AY9" s="13"/>
      <c r="AZ9" s="13"/>
      <c r="BA9" s="13"/>
      <c r="BB9" s="13"/>
      <c r="BC9" s="13"/>
      <c r="BD9" s="13"/>
      <c r="BE9" s="16"/>
      <c r="BF9" s="13"/>
      <c r="BG9" s="13"/>
      <c r="BH9" s="13"/>
      <c r="BI9" s="13"/>
      <c r="BJ9" s="13"/>
      <c r="BK9" s="13"/>
      <c r="BL9" s="13"/>
      <c r="BM9" s="13"/>
      <c r="BN9" s="14"/>
      <c r="BO9" s="16"/>
      <c r="BP9" s="13"/>
      <c r="BQ9" s="13"/>
      <c r="BR9" s="13"/>
      <c r="BS9" s="13"/>
      <c r="BT9" s="13"/>
      <c r="BU9" s="13"/>
      <c r="BV9" s="13"/>
      <c r="BW9" s="13"/>
      <c r="BX9" s="14"/>
      <c r="BY9" s="17" t="s">
        <v>10</v>
      </c>
      <c r="BZ9" s="17" t="s">
        <v>11</v>
      </c>
      <c r="CA9" s="17" t="s">
        <v>15</v>
      </c>
      <c r="CB9" s="18" t="s">
        <v>16</v>
      </c>
      <c r="CC9" s="17" t="s">
        <v>12</v>
      </c>
      <c r="CD9" s="17" t="s">
        <v>13</v>
      </c>
      <c r="CE9" s="18" t="s">
        <v>17</v>
      </c>
      <c r="CF9" s="17" t="s">
        <v>18</v>
      </c>
      <c r="CG9" s="17" t="s">
        <v>19</v>
      </c>
      <c r="CH9" s="18" t="s">
        <v>20</v>
      </c>
      <c r="CI9" s="19" t="s">
        <v>21</v>
      </c>
    </row>
    <row r="10" spans="1:87" ht="50.1" customHeight="1" thickBot="1" x14ac:dyDescent="0.55000000000000004">
      <c r="A10" s="6"/>
      <c r="B10" s="20">
        <v>1</v>
      </c>
      <c r="C10" s="331" t="s">
        <v>67</v>
      </c>
      <c r="D10" s="331" t="s">
        <v>68</v>
      </c>
      <c r="E10" s="321"/>
      <c r="F10" s="321"/>
      <c r="G10" s="321"/>
      <c r="H10" s="321"/>
      <c r="I10" s="321"/>
      <c r="J10" s="321"/>
      <c r="K10" s="321"/>
      <c r="L10" s="321"/>
      <c r="M10" s="321"/>
      <c r="N10" s="322"/>
      <c r="O10" s="323">
        <v>1</v>
      </c>
      <c r="P10" s="321">
        <v>0</v>
      </c>
      <c r="Q10" s="321">
        <v>2</v>
      </c>
      <c r="R10" s="321">
        <v>0</v>
      </c>
      <c r="S10" s="321">
        <v>4</v>
      </c>
      <c r="T10" s="321">
        <v>0</v>
      </c>
      <c r="U10" s="321">
        <v>4</v>
      </c>
      <c r="V10" s="321">
        <v>0</v>
      </c>
      <c r="W10" s="321"/>
      <c r="X10" s="321"/>
      <c r="Y10" s="323">
        <v>1</v>
      </c>
      <c r="Z10" s="321">
        <v>0</v>
      </c>
      <c r="AA10" s="321">
        <v>2</v>
      </c>
      <c r="AB10" s="321">
        <v>0</v>
      </c>
      <c r="AC10" s="321">
        <v>4</v>
      </c>
      <c r="AD10" s="321">
        <v>1</v>
      </c>
      <c r="AE10" s="321">
        <v>4</v>
      </c>
      <c r="AF10" s="321">
        <v>1</v>
      </c>
      <c r="AG10" s="321"/>
      <c r="AH10" s="322"/>
      <c r="AI10" s="323"/>
      <c r="AJ10" s="321"/>
      <c r="AK10" s="321"/>
      <c r="AL10" s="321"/>
      <c r="AM10" s="321"/>
      <c r="AN10" s="321"/>
      <c r="AO10" s="321"/>
      <c r="AP10" s="321"/>
      <c r="AQ10" s="321"/>
      <c r="AR10" s="322"/>
      <c r="AS10" s="321"/>
      <c r="AT10" s="322"/>
      <c r="AU10" s="321"/>
      <c r="AV10" s="321"/>
      <c r="AW10" s="321"/>
      <c r="AX10" s="321"/>
      <c r="AY10" s="321"/>
      <c r="AZ10" s="321"/>
      <c r="BA10" s="321"/>
      <c r="BB10" s="321"/>
      <c r="BC10" s="321"/>
      <c r="BD10" s="321"/>
      <c r="BE10" s="323"/>
      <c r="BF10" s="321"/>
      <c r="BG10" s="321"/>
      <c r="BH10" s="321"/>
      <c r="BI10" s="321"/>
      <c r="BJ10" s="321"/>
      <c r="BK10" s="321"/>
      <c r="BL10" s="321"/>
      <c r="BM10" s="321"/>
      <c r="BN10" s="322"/>
      <c r="BO10" s="323"/>
      <c r="BP10" s="321"/>
      <c r="BQ10" s="321"/>
      <c r="BR10" s="321"/>
      <c r="BS10" s="321"/>
      <c r="BT10" s="321"/>
      <c r="BU10" s="321"/>
      <c r="BV10" s="321"/>
      <c r="BW10" s="321"/>
      <c r="BX10" s="322"/>
      <c r="BY10" s="324">
        <f t="shared" ref="BY10:BY20" si="0">E10+O10+Y10+AI10</f>
        <v>2</v>
      </c>
      <c r="BZ10" s="324">
        <f t="shared" ref="BZ10:BZ20" si="1">F10+P10+Z10+AJ10</f>
        <v>0</v>
      </c>
      <c r="CA10" s="324">
        <v>2</v>
      </c>
      <c r="CB10" s="325">
        <f t="shared" ref="CB10:CB32" si="2">(BY10-BZ10)/CA10</f>
        <v>1</v>
      </c>
      <c r="CC10" s="324">
        <f t="shared" ref="CC10:CC20" si="3">G10+Q10+AA10+AK10</f>
        <v>4</v>
      </c>
      <c r="CD10" s="324">
        <f t="shared" ref="CD10:CD20" si="4">H10+R10+AB10+AL10</f>
        <v>0</v>
      </c>
      <c r="CE10" s="325">
        <f t="shared" ref="CE10:CE32" si="5">(CC10-CD10)/CA10</f>
        <v>2</v>
      </c>
      <c r="CF10" s="324">
        <f t="shared" ref="CF10:CF20" si="6">I10+K10+M10+S10+U10+W10+AC10+AE10+AG10+AM10+AO10+AQ10</f>
        <v>16</v>
      </c>
      <c r="CG10" s="324">
        <f t="shared" ref="CG10:CG20" si="7">J10+L10+N10+T10+V10+X10+AD10+AF10+AH10+AN10+AP10+AR10</f>
        <v>2</v>
      </c>
      <c r="CH10" s="325">
        <f t="shared" ref="CH10:CH32" si="8">(CF10-CG10)/CA10</f>
        <v>7</v>
      </c>
      <c r="CI10" s="326">
        <v>1</v>
      </c>
    </row>
    <row r="11" spans="1:87" ht="50.1" customHeight="1" thickBot="1" x14ac:dyDescent="0.55000000000000004">
      <c r="A11" s="6"/>
      <c r="B11" s="20">
        <v>2</v>
      </c>
      <c r="C11" s="327" t="s">
        <v>88</v>
      </c>
      <c r="D11" s="327" t="s">
        <v>89</v>
      </c>
      <c r="E11" s="321"/>
      <c r="F11" s="321"/>
      <c r="G11" s="321"/>
      <c r="H11" s="321"/>
      <c r="I11" s="321"/>
      <c r="J11" s="321"/>
      <c r="K11" s="321"/>
      <c r="L11" s="321"/>
      <c r="M11" s="321"/>
      <c r="N11" s="322"/>
      <c r="O11" s="321">
        <v>1</v>
      </c>
      <c r="P11" s="321">
        <v>0</v>
      </c>
      <c r="Q11" s="321">
        <v>2</v>
      </c>
      <c r="R11" s="321">
        <v>0</v>
      </c>
      <c r="S11" s="321">
        <v>4</v>
      </c>
      <c r="T11" s="321">
        <v>1</v>
      </c>
      <c r="U11" s="321">
        <v>4</v>
      </c>
      <c r="V11" s="321">
        <v>0</v>
      </c>
      <c r="W11" s="321"/>
      <c r="X11" s="322"/>
      <c r="Y11" s="328">
        <v>1</v>
      </c>
      <c r="Z11" s="329">
        <v>0</v>
      </c>
      <c r="AA11" s="329">
        <v>2</v>
      </c>
      <c r="AB11" s="329">
        <v>0</v>
      </c>
      <c r="AC11" s="329">
        <v>4</v>
      </c>
      <c r="AD11" s="329">
        <v>0</v>
      </c>
      <c r="AE11" s="329">
        <v>4</v>
      </c>
      <c r="AF11" s="329">
        <v>1</v>
      </c>
      <c r="AG11" s="329"/>
      <c r="AH11" s="330"/>
      <c r="AI11" s="323">
        <v>1</v>
      </c>
      <c r="AJ11" s="321">
        <v>0</v>
      </c>
      <c r="AK11" s="321">
        <v>2</v>
      </c>
      <c r="AL11" s="321">
        <v>0</v>
      </c>
      <c r="AM11" s="321">
        <v>4</v>
      </c>
      <c r="AN11" s="321">
        <v>2</v>
      </c>
      <c r="AO11" s="321">
        <v>4</v>
      </c>
      <c r="AP11" s="321">
        <v>1</v>
      </c>
      <c r="AQ11" s="321"/>
      <c r="AR11" s="322"/>
      <c r="AS11" s="321"/>
      <c r="AT11" s="322"/>
      <c r="AU11" s="321"/>
      <c r="AV11" s="321"/>
      <c r="AW11" s="321"/>
      <c r="AX11" s="321"/>
      <c r="AY11" s="321"/>
      <c r="AZ11" s="321"/>
      <c r="BA11" s="321"/>
      <c r="BB11" s="321"/>
      <c r="BC11" s="321"/>
      <c r="BD11" s="321"/>
      <c r="BE11" s="323"/>
      <c r="BF11" s="321"/>
      <c r="BG11" s="321"/>
      <c r="BH11" s="321"/>
      <c r="BI11" s="321"/>
      <c r="BJ11" s="321"/>
      <c r="BK11" s="321"/>
      <c r="BL11" s="321"/>
      <c r="BM11" s="321"/>
      <c r="BN11" s="322"/>
      <c r="BO11" s="323"/>
      <c r="BP11" s="321"/>
      <c r="BQ11" s="321"/>
      <c r="BR11" s="321"/>
      <c r="BS11" s="321"/>
      <c r="BT11" s="321"/>
      <c r="BU11" s="321"/>
      <c r="BV11" s="321"/>
      <c r="BW11" s="321"/>
      <c r="BX11" s="322"/>
      <c r="BY11" s="324">
        <f t="shared" si="0"/>
        <v>3</v>
      </c>
      <c r="BZ11" s="324">
        <f t="shared" si="1"/>
        <v>0</v>
      </c>
      <c r="CA11" s="324">
        <v>3</v>
      </c>
      <c r="CB11" s="325">
        <f t="shared" si="2"/>
        <v>1</v>
      </c>
      <c r="CC11" s="324">
        <f t="shared" si="3"/>
        <v>6</v>
      </c>
      <c r="CD11" s="324">
        <f t="shared" si="4"/>
        <v>0</v>
      </c>
      <c r="CE11" s="325">
        <f t="shared" si="5"/>
        <v>2</v>
      </c>
      <c r="CF11" s="324">
        <f t="shared" si="6"/>
        <v>24</v>
      </c>
      <c r="CG11" s="324">
        <f t="shared" si="7"/>
        <v>5</v>
      </c>
      <c r="CH11" s="325">
        <f t="shared" si="8"/>
        <v>6.333333333333333</v>
      </c>
      <c r="CI11" s="326">
        <v>2</v>
      </c>
    </row>
    <row r="12" spans="1:87" ht="50.1" customHeight="1" thickBot="1" x14ac:dyDescent="0.55000000000000004">
      <c r="A12" s="6"/>
      <c r="B12" s="20">
        <v>3</v>
      </c>
      <c r="C12" s="327" t="s">
        <v>95</v>
      </c>
      <c r="D12" s="327" t="s">
        <v>96</v>
      </c>
      <c r="E12" s="321"/>
      <c r="F12" s="321"/>
      <c r="G12" s="321"/>
      <c r="H12" s="321"/>
      <c r="I12" s="321"/>
      <c r="J12" s="321"/>
      <c r="K12" s="321"/>
      <c r="L12" s="321"/>
      <c r="M12" s="321"/>
      <c r="N12" s="322"/>
      <c r="O12" s="323">
        <v>1</v>
      </c>
      <c r="P12" s="321">
        <v>0</v>
      </c>
      <c r="Q12" s="321">
        <v>2</v>
      </c>
      <c r="R12" s="321">
        <v>0</v>
      </c>
      <c r="S12" s="321">
        <v>4</v>
      </c>
      <c r="T12" s="321">
        <v>2</v>
      </c>
      <c r="U12" s="321">
        <v>4</v>
      </c>
      <c r="V12" s="321">
        <v>0</v>
      </c>
      <c r="W12" s="321"/>
      <c r="X12" s="321"/>
      <c r="Y12" s="321">
        <v>1</v>
      </c>
      <c r="Z12" s="321">
        <v>0</v>
      </c>
      <c r="AA12" s="321">
        <v>2</v>
      </c>
      <c r="AB12" s="321">
        <v>0</v>
      </c>
      <c r="AC12" s="321">
        <v>4</v>
      </c>
      <c r="AD12" s="321">
        <v>0</v>
      </c>
      <c r="AE12" s="321">
        <v>4</v>
      </c>
      <c r="AF12" s="321">
        <v>2</v>
      </c>
      <c r="AG12" s="321"/>
      <c r="AH12" s="322"/>
      <c r="AI12" s="323">
        <v>1</v>
      </c>
      <c r="AJ12" s="321">
        <v>0</v>
      </c>
      <c r="AK12" s="321">
        <v>2</v>
      </c>
      <c r="AL12" s="321">
        <v>0</v>
      </c>
      <c r="AM12" s="321">
        <v>4</v>
      </c>
      <c r="AN12" s="321">
        <v>1</v>
      </c>
      <c r="AO12" s="321">
        <v>4</v>
      </c>
      <c r="AP12" s="321">
        <v>0</v>
      </c>
      <c r="AQ12" s="321"/>
      <c r="AR12" s="322"/>
      <c r="AS12" s="321"/>
      <c r="AT12" s="322"/>
      <c r="AU12" s="321"/>
      <c r="AV12" s="321"/>
      <c r="AW12" s="321"/>
      <c r="AX12" s="321"/>
      <c r="AY12" s="321"/>
      <c r="AZ12" s="321"/>
      <c r="BA12" s="321"/>
      <c r="BB12" s="321"/>
      <c r="BC12" s="321"/>
      <c r="BD12" s="321"/>
      <c r="BE12" s="323"/>
      <c r="BF12" s="321"/>
      <c r="BG12" s="321"/>
      <c r="BH12" s="321"/>
      <c r="BI12" s="321"/>
      <c r="BJ12" s="321"/>
      <c r="BK12" s="321"/>
      <c r="BL12" s="321"/>
      <c r="BM12" s="321"/>
      <c r="BN12" s="322"/>
      <c r="BO12" s="323"/>
      <c r="BP12" s="321"/>
      <c r="BQ12" s="321"/>
      <c r="BR12" s="321"/>
      <c r="BS12" s="321"/>
      <c r="BT12" s="321"/>
      <c r="BU12" s="321"/>
      <c r="BV12" s="321"/>
      <c r="BW12" s="321"/>
      <c r="BX12" s="322"/>
      <c r="BY12" s="324">
        <f t="shared" si="0"/>
        <v>3</v>
      </c>
      <c r="BZ12" s="324">
        <f t="shared" si="1"/>
        <v>0</v>
      </c>
      <c r="CA12" s="324">
        <v>3</v>
      </c>
      <c r="CB12" s="325">
        <f t="shared" si="2"/>
        <v>1</v>
      </c>
      <c r="CC12" s="324">
        <f t="shared" si="3"/>
        <v>6</v>
      </c>
      <c r="CD12" s="324">
        <f t="shared" si="4"/>
        <v>0</v>
      </c>
      <c r="CE12" s="325">
        <f t="shared" si="5"/>
        <v>2</v>
      </c>
      <c r="CF12" s="324">
        <f t="shared" si="6"/>
        <v>24</v>
      </c>
      <c r="CG12" s="324">
        <f t="shared" si="7"/>
        <v>5</v>
      </c>
      <c r="CH12" s="325">
        <f t="shared" si="8"/>
        <v>6.333333333333333</v>
      </c>
      <c r="CI12" s="326">
        <v>3</v>
      </c>
    </row>
    <row r="13" spans="1:87" ht="50.1" customHeight="1" thickBot="1" x14ac:dyDescent="0.55000000000000004">
      <c r="B13" s="20">
        <v>1</v>
      </c>
      <c r="C13" s="327" t="s">
        <v>109</v>
      </c>
      <c r="D13" s="327" t="s">
        <v>110</v>
      </c>
      <c r="E13" s="321">
        <v>1</v>
      </c>
      <c r="F13" s="321">
        <v>0</v>
      </c>
      <c r="G13" s="321">
        <v>2</v>
      </c>
      <c r="H13" s="321">
        <v>0</v>
      </c>
      <c r="I13" s="321">
        <v>4</v>
      </c>
      <c r="J13" s="321">
        <v>2</v>
      </c>
      <c r="K13" s="321">
        <v>4</v>
      </c>
      <c r="L13" s="321">
        <v>1</v>
      </c>
      <c r="M13" s="321"/>
      <c r="N13" s="322"/>
      <c r="O13" s="323">
        <v>1</v>
      </c>
      <c r="P13" s="321">
        <v>0</v>
      </c>
      <c r="Q13" s="321">
        <v>2</v>
      </c>
      <c r="R13" s="321">
        <v>0</v>
      </c>
      <c r="S13" s="321">
        <v>4</v>
      </c>
      <c r="T13" s="321">
        <v>1</v>
      </c>
      <c r="U13" s="321">
        <v>4</v>
      </c>
      <c r="V13" s="321">
        <v>2</v>
      </c>
      <c r="W13" s="321"/>
      <c r="X13" s="321"/>
      <c r="Y13" s="323">
        <v>1</v>
      </c>
      <c r="Z13" s="321">
        <v>0</v>
      </c>
      <c r="AA13" s="321">
        <v>2</v>
      </c>
      <c r="AB13" s="321">
        <v>0</v>
      </c>
      <c r="AC13" s="321">
        <v>4</v>
      </c>
      <c r="AD13" s="321">
        <v>0</v>
      </c>
      <c r="AE13" s="321">
        <v>4</v>
      </c>
      <c r="AF13" s="321">
        <v>0</v>
      </c>
      <c r="AG13" s="321"/>
      <c r="AH13" s="322"/>
      <c r="AI13" s="323"/>
      <c r="AJ13" s="321"/>
      <c r="AK13" s="321"/>
      <c r="AL13" s="321"/>
      <c r="AM13" s="321"/>
      <c r="AN13" s="321"/>
      <c r="AO13" s="321"/>
      <c r="AP13" s="321"/>
      <c r="AQ13" s="321"/>
      <c r="AR13" s="322"/>
      <c r="AS13" s="321"/>
      <c r="AT13" s="322"/>
      <c r="AU13" s="321"/>
      <c r="AV13" s="321"/>
      <c r="AW13" s="321"/>
      <c r="AX13" s="321"/>
      <c r="AY13" s="321"/>
      <c r="AZ13" s="321"/>
      <c r="BA13" s="321"/>
      <c r="BB13" s="321"/>
      <c r="BC13" s="321"/>
      <c r="BD13" s="321"/>
      <c r="BE13" s="323"/>
      <c r="BF13" s="321"/>
      <c r="BG13" s="321"/>
      <c r="BH13" s="321"/>
      <c r="BI13" s="321"/>
      <c r="BJ13" s="321"/>
      <c r="BK13" s="321"/>
      <c r="BL13" s="321"/>
      <c r="BM13" s="321"/>
      <c r="BN13" s="322"/>
      <c r="BO13" s="323"/>
      <c r="BP13" s="321"/>
      <c r="BQ13" s="321"/>
      <c r="BR13" s="321"/>
      <c r="BS13" s="321"/>
      <c r="BT13" s="321"/>
      <c r="BU13" s="321"/>
      <c r="BV13" s="321"/>
      <c r="BW13" s="321"/>
      <c r="BX13" s="322"/>
      <c r="BY13" s="324">
        <f t="shared" si="0"/>
        <v>3</v>
      </c>
      <c r="BZ13" s="324">
        <f t="shared" si="1"/>
        <v>0</v>
      </c>
      <c r="CA13" s="324">
        <v>3</v>
      </c>
      <c r="CB13" s="325">
        <f t="shared" si="2"/>
        <v>1</v>
      </c>
      <c r="CC13" s="324">
        <f t="shared" si="3"/>
        <v>6</v>
      </c>
      <c r="CD13" s="324">
        <f t="shared" si="4"/>
        <v>0</v>
      </c>
      <c r="CE13" s="325">
        <f t="shared" si="5"/>
        <v>2</v>
      </c>
      <c r="CF13" s="324">
        <f t="shared" si="6"/>
        <v>24</v>
      </c>
      <c r="CG13" s="324">
        <f t="shared" si="7"/>
        <v>6</v>
      </c>
      <c r="CH13" s="325">
        <f t="shared" si="8"/>
        <v>6</v>
      </c>
      <c r="CI13" s="326">
        <v>4</v>
      </c>
    </row>
    <row r="14" spans="1:87" ht="50.1" customHeight="1" thickBot="1" x14ac:dyDescent="0.55000000000000004">
      <c r="B14" s="20">
        <v>2</v>
      </c>
      <c r="C14" s="327" t="s">
        <v>74</v>
      </c>
      <c r="D14" s="327" t="s">
        <v>75</v>
      </c>
      <c r="E14" s="321">
        <v>1</v>
      </c>
      <c r="F14" s="321">
        <v>0</v>
      </c>
      <c r="G14" s="321">
        <v>2</v>
      </c>
      <c r="H14" s="321">
        <v>0</v>
      </c>
      <c r="I14" s="321">
        <v>4</v>
      </c>
      <c r="J14" s="321">
        <v>2</v>
      </c>
      <c r="K14" s="321">
        <v>5</v>
      </c>
      <c r="L14" s="321">
        <v>4</v>
      </c>
      <c r="M14" s="321"/>
      <c r="N14" s="322"/>
      <c r="O14" s="321"/>
      <c r="P14" s="321"/>
      <c r="Q14" s="321"/>
      <c r="R14" s="321"/>
      <c r="S14" s="321"/>
      <c r="T14" s="321"/>
      <c r="U14" s="321"/>
      <c r="V14" s="321"/>
      <c r="W14" s="321"/>
      <c r="X14" s="322"/>
      <c r="Y14" s="328">
        <v>1</v>
      </c>
      <c r="Z14" s="329">
        <v>0</v>
      </c>
      <c r="AA14" s="329">
        <v>2</v>
      </c>
      <c r="AB14" s="329">
        <v>0</v>
      </c>
      <c r="AC14" s="329">
        <v>4</v>
      </c>
      <c r="AD14" s="329">
        <v>1</v>
      </c>
      <c r="AE14" s="329">
        <v>5</v>
      </c>
      <c r="AF14" s="329">
        <v>3</v>
      </c>
      <c r="AG14" s="329"/>
      <c r="AH14" s="330"/>
      <c r="AI14" s="323">
        <v>1</v>
      </c>
      <c r="AJ14" s="321">
        <v>0</v>
      </c>
      <c r="AK14" s="321">
        <v>2</v>
      </c>
      <c r="AL14" s="321">
        <v>0</v>
      </c>
      <c r="AM14" s="321">
        <v>4</v>
      </c>
      <c r="AN14" s="321">
        <v>0</v>
      </c>
      <c r="AO14" s="321">
        <v>4</v>
      </c>
      <c r="AP14" s="321">
        <v>0</v>
      </c>
      <c r="AQ14" s="321"/>
      <c r="AR14" s="322"/>
      <c r="AS14" s="321"/>
      <c r="AT14" s="322"/>
      <c r="AU14" s="321"/>
      <c r="AV14" s="321"/>
      <c r="AW14" s="321"/>
      <c r="AX14" s="321"/>
      <c r="AY14" s="321"/>
      <c r="AZ14" s="321"/>
      <c r="BA14" s="321"/>
      <c r="BB14" s="321"/>
      <c r="BC14" s="321"/>
      <c r="BD14" s="321"/>
      <c r="BE14" s="323"/>
      <c r="BF14" s="321"/>
      <c r="BG14" s="321"/>
      <c r="BH14" s="321"/>
      <c r="BI14" s="321"/>
      <c r="BJ14" s="321"/>
      <c r="BK14" s="321"/>
      <c r="BL14" s="321"/>
      <c r="BM14" s="321"/>
      <c r="BN14" s="322"/>
      <c r="BO14" s="323"/>
      <c r="BP14" s="321"/>
      <c r="BQ14" s="321"/>
      <c r="BR14" s="321"/>
      <c r="BS14" s="321"/>
      <c r="BT14" s="321"/>
      <c r="BU14" s="321"/>
      <c r="BV14" s="321"/>
      <c r="BW14" s="321"/>
      <c r="BX14" s="322"/>
      <c r="BY14" s="324">
        <f t="shared" si="0"/>
        <v>3</v>
      </c>
      <c r="BZ14" s="324">
        <f t="shared" si="1"/>
        <v>0</v>
      </c>
      <c r="CA14" s="324">
        <v>3</v>
      </c>
      <c r="CB14" s="325">
        <f t="shared" si="2"/>
        <v>1</v>
      </c>
      <c r="CC14" s="324">
        <f t="shared" si="3"/>
        <v>6</v>
      </c>
      <c r="CD14" s="324">
        <f t="shared" si="4"/>
        <v>0</v>
      </c>
      <c r="CE14" s="325">
        <f t="shared" si="5"/>
        <v>2</v>
      </c>
      <c r="CF14" s="324">
        <f t="shared" si="6"/>
        <v>26</v>
      </c>
      <c r="CG14" s="324">
        <f t="shared" si="7"/>
        <v>10</v>
      </c>
      <c r="CH14" s="325">
        <f t="shared" si="8"/>
        <v>5.333333333333333</v>
      </c>
      <c r="CI14" s="326">
        <v>5</v>
      </c>
    </row>
    <row r="15" spans="1:87" ht="50.1" customHeight="1" thickBot="1" x14ac:dyDescent="0.55000000000000004">
      <c r="B15" s="20">
        <v>3</v>
      </c>
      <c r="C15" s="327" t="s">
        <v>80</v>
      </c>
      <c r="D15" s="327" t="s">
        <v>81</v>
      </c>
      <c r="E15" s="321"/>
      <c r="F15" s="321"/>
      <c r="G15" s="321"/>
      <c r="H15" s="321"/>
      <c r="I15" s="321"/>
      <c r="J15" s="321"/>
      <c r="K15" s="321"/>
      <c r="L15" s="321"/>
      <c r="M15" s="321"/>
      <c r="N15" s="322"/>
      <c r="O15" s="323">
        <v>1</v>
      </c>
      <c r="P15" s="321">
        <v>0</v>
      </c>
      <c r="Q15" s="321">
        <v>2</v>
      </c>
      <c r="R15" s="321">
        <v>0</v>
      </c>
      <c r="S15" s="321">
        <v>4</v>
      </c>
      <c r="T15" s="321">
        <v>0</v>
      </c>
      <c r="U15" s="321">
        <v>4</v>
      </c>
      <c r="V15" s="321">
        <v>0</v>
      </c>
      <c r="W15" s="321"/>
      <c r="X15" s="321"/>
      <c r="Y15" s="321">
        <v>1</v>
      </c>
      <c r="Z15" s="321">
        <v>0</v>
      </c>
      <c r="AA15" s="321">
        <v>2</v>
      </c>
      <c r="AB15" s="321">
        <v>1</v>
      </c>
      <c r="AC15" s="321">
        <v>2</v>
      </c>
      <c r="AD15" s="321">
        <v>4</v>
      </c>
      <c r="AE15" s="321">
        <v>5</v>
      </c>
      <c r="AF15" s="321">
        <v>3</v>
      </c>
      <c r="AG15" s="321">
        <v>5</v>
      </c>
      <c r="AH15" s="322">
        <v>4</v>
      </c>
      <c r="AI15" s="323">
        <v>1</v>
      </c>
      <c r="AJ15" s="321">
        <v>0</v>
      </c>
      <c r="AK15" s="321">
        <v>2</v>
      </c>
      <c r="AL15" s="321">
        <v>1</v>
      </c>
      <c r="AM15" s="321">
        <v>4</v>
      </c>
      <c r="AN15" s="321">
        <v>5</v>
      </c>
      <c r="AO15" s="321">
        <v>4</v>
      </c>
      <c r="AP15" s="321">
        <v>2</v>
      </c>
      <c r="AQ15" s="321">
        <v>5</v>
      </c>
      <c r="AR15" s="322">
        <v>4</v>
      </c>
      <c r="AS15" s="321"/>
      <c r="AT15" s="322"/>
      <c r="AU15" s="321"/>
      <c r="AV15" s="321"/>
      <c r="AW15" s="321"/>
      <c r="AX15" s="321"/>
      <c r="AY15" s="321"/>
      <c r="AZ15" s="321"/>
      <c r="BA15" s="321"/>
      <c r="BB15" s="321"/>
      <c r="BC15" s="321"/>
      <c r="BD15" s="321"/>
      <c r="BE15" s="323"/>
      <c r="BF15" s="321"/>
      <c r="BG15" s="321"/>
      <c r="BH15" s="321"/>
      <c r="BI15" s="321"/>
      <c r="BJ15" s="321"/>
      <c r="BK15" s="321"/>
      <c r="BL15" s="321"/>
      <c r="BM15" s="321"/>
      <c r="BN15" s="322"/>
      <c r="BO15" s="323"/>
      <c r="BP15" s="321"/>
      <c r="BQ15" s="321"/>
      <c r="BR15" s="321"/>
      <c r="BS15" s="321"/>
      <c r="BT15" s="321"/>
      <c r="BU15" s="321"/>
      <c r="BV15" s="321"/>
      <c r="BW15" s="321"/>
      <c r="BX15" s="322"/>
      <c r="BY15" s="324">
        <f t="shared" si="0"/>
        <v>3</v>
      </c>
      <c r="BZ15" s="324">
        <f t="shared" si="1"/>
        <v>0</v>
      </c>
      <c r="CA15" s="324">
        <v>3</v>
      </c>
      <c r="CB15" s="325">
        <f t="shared" si="2"/>
        <v>1</v>
      </c>
      <c r="CC15" s="324">
        <f t="shared" si="3"/>
        <v>6</v>
      </c>
      <c r="CD15" s="324">
        <f t="shared" si="4"/>
        <v>2</v>
      </c>
      <c r="CE15" s="325">
        <f t="shared" si="5"/>
        <v>1.3333333333333333</v>
      </c>
      <c r="CF15" s="324">
        <f t="shared" si="6"/>
        <v>33</v>
      </c>
      <c r="CG15" s="324">
        <f t="shared" si="7"/>
        <v>22</v>
      </c>
      <c r="CH15" s="325">
        <f t="shared" si="8"/>
        <v>3.6666666666666665</v>
      </c>
      <c r="CI15" s="326">
        <v>6</v>
      </c>
    </row>
    <row r="16" spans="1:87" ht="50.1" customHeight="1" thickBot="1" x14ac:dyDescent="0.55000000000000004">
      <c r="B16" s="34">
        <v>4</v>
      </c>
      <c r="C16" s="327" t="s">
        <v>72</v>
      </c>
      <c r="D16" s="327" t="s">
        <v>73</v>
      </c>
      <c r="E16" s="321"/>
      <c r="F16" s="321"/>
      <c r="G16" s="321"/>
      <c r="H16" s="321"/>
      <c r="I16" s="321"/>
      <c r="J16" s="321"/>
      <c r="K16" s="321"/>
      <c r="L16" s="321"/>
      <c r="M16" s="321"/>
      <c r="N16" s="322"/>
      <c r="O16" s="323">
        <v>0</v>
      </c>
      <c r="P16" s="321">
        <v>1</v>
      </c>
      <c r="Q16" s="321">
        <v>0</v>
      </c>
      <c r="R16" s="321">
        <v>2</v>
      </c>
      <c r="S16" s="321">
        <v>2</v>
      </c>
      <c r="T16" s="321">
        <v>4</v>
      </c>
      <c r="U16" s="321">
        <v>4</v>
      </c>
      <c r="V16" s="321">
        <v>5</v>
      </c>
      <c r="W16" s="321"/>
      <c r="X16" s="321"/>
      <c r="Y16" s="344">
        <v>1</v>
      </c>
      <c r="Z16" s="345">
        <v>0</v>
      </c>
      <c r="AA16" s="345">
        <v>2</v>
      </c>
      <c r="AB16" s="345">
        <v>0</v>
      </c>
      <c r="AC16" s="345">
        <v>4</v>
      </c>
      <c r="AD16" s="345">
        <v>0</v>
      </c>
      <c r="AE16" s="345">
        <v>4</v>
      </c>
      <c r="AF16" s="345">
        <v>0</v>
      </c>
      <c r="AG16" s="345"/>
      <c r="AH16" s="346"/>
      <c r="AI16" s="321">
        <v>1</v>
      </c>
      <c r="AJ16" s="321">
        <v>0</v>
      </c>
      <c r="AK16" s="321">
        <v>2</v>
      </c>
      <c r="AL16" s="321">
        <v>0</v>
      </c>
      <c r="AM16" s="321">
        <v>4</v>
      </c>
      <c r="AN16" s="321">
        <v>0</v>
      </c>
      <c r="AO16" s="321">
        <v>4</v>
      </c>
      <c r="AP16" s="321">
        <v>0</v>
      </c>
      <c r="AQ16" s="321"/>
      <c r="AR16" s="322"/>
      <c r="AS16" s="321"/>
      <c r="AT16" s="322"/>
      <c r="AU16" s="321"/>
      <c r="AV16" s="321"/>
      <c r="AW16" s="321"/>
      <c r="AX16" s="321"/>
      <c r="AY16" s="321"/>
      <c r="AZ16" s="321"/>
      <c r="BA16" s="321"/>
      <c r="BB16" s="321"/>
      <c r="BC16" s="321"/>
      <c r="BD16" s="321"/>
      <c r="BE16" s="323"/>
      <c r="BF16" s="321"/>
      <c r="BG16" s="321"/>
      <c r="BH16" s="321"/>
      <c r="BI16" s="321"/>
      <c r="BJ16" s="321"/>
      <c r="BK16" s="321"/>
      <c r="BL16" s="321"/>
      <c r="BM16" s="321"/>
      <c r="BN16" s="322"/>
      <c r="BO16" s="323"/>
      <c r="BP16" s="321"/>
      <c r="BQ16" s="321"/>
      <c r="BR16" s="321"/>
      <c r="BS16" s="321"/>
      <c r="BT16" s="321"/>
      <c r="BU16" s="321"/>
      <c r="BV16" s="321"/>
      <c r="BW16" s="321"/>
      <c r="BX16" s="322"/>
      <c r="BY16" s="347">
        <f t="shared" si="0"/>
        <v>2</v>
      </c>
      <c r="BZ16" s="347">
        <f t="shared" si="1"/>
        <v>1</v>
      </c>
      <c r="CA16" s="347">
        <v>3</v>
      </c>
      <c r="CB16" s="348">
        <f t="shared" si="2"/>
        <v>0.33333333333333331</v>
      </c>
      <c r="CC16" s="347">
        <f t="shared" si="3"/>
        <v>4</v>
      </c>
      <c r="CD16" s="347">
        <f t="shared" si="4"/>
        <v>2</v>
      </c>
      <c r="CE16" s="348">
        <f t="shared" si="5"/>
        <v>0.66666666666666663</v>
      </c>
      <c r="CF16" s="347">
        <f t="shared" si="6"/>
        <v>22</v>
      </c>
      <c r="CG16" s="347">
        <f t="shared" si="7"/>
        <v>9</v>
      </c>
      <c r="CH16" s="348">
        <f t="shared" si="8"/>
        <v>4.333333333333333</v>
      </c>
      <c r="CI16" s="326">
        <v>7</v>
      </c>
    </row>
    <row r="17" spans="2:88" ht="50.1" customHeight="1" thickBot="1" x14ac:dyDescent="0.55000000000000004">
      <c r="B17" s="20">
        <v>1</v>
      </c>
      <c r="C17" s="327" t="s">
        <v>84</v>
      </c>
      <c r="D17" s="327" t="s">
        <v>85</v>
      </c>
      <c r="E17" s="321">
        <v>0</v>
      </c>
      <c r="F17" s="321">
        <v>1</v>
      </c>
      <c r="G17" s="321">
        <v>1</v>
      </c>
      <c r="H17" s="321">
        <v>2</v>
      </c>
      <c r="I17" s="321">
        <v>4</v>
      </c>
      <c r="J17" s="321">
        <v>2</v>
      </c>
      <c r="K17" s="321">
        <v>3</v>
      </c>
      <c r="L17" s="321">
        <v>5</v>
      </c>
      <c r="M17" s="321">
        <v>4</v>
      </c>
      <c r="N17" s="322">
        <v>5</v>
      </c>
      <c r="O17" s="323">
        <v>1</v>
      </c>
      <c r="P17" s="321">
        <v>0</v>
      </c>
      <c r="Q17" s="321">
        <v>2</v>
      </c>
      <c r="R17" s="321">
        <v>0</v>
      </c>
      <c r="S17" s="321">
        <v>4</v>
      </c>
      <c r="T17" s="321">
        <v>0</v>
      </c>
      <c r="U17" s="321">
        <v>4</v>
      </c>
      <c r="V17" s="321">
        <v>0</v>
      </c>
      <c r="W17" s="321"/>
      <c r="X17" s="321"/>
      <c r="Y17" s="323"/>
      <c r="Z17" s="321"/>
      <c r="AA17" s="321"/>
      <c r="AB17" s="321"/>
      <c r="AC17" s="321"/>
      <c r="AD17" s="321"/>
      <c r="AE17" s="321"/>
      <c r="AF17" s="321"/>
      <c r="AG17" s="321"/>
      <c r="AH17" s="322"/>
      <c r="AI17" s="323">
        <v>1</v>
      </c>
      <c r="AJ17" s="321">
        <v>0</v>
      </c>
      <c r="AK17" s="321">
        <v>2</v>
      </c>
      <c r="AL17" s="321">
        <v>1</v>
      </c>
      <c r="AM17" s="321">
        <v>3</v>
      </c>
      <c r="AN17" s="321">
        <v>5</v>
      </c>
      <c r="AO17" s="321">
        <v>5</v>
      </c>
      <c r="AP17" s="321">
        <v>4</v>
      </c>
      <c r="AQ17" s="321">
        <v>5</v>
      </c>
      <c r="AR17" s="322">
        <v>4</v>
      </c>
      <c r="AS17" s="321"/>
      <c r="AT17" s="322"/>
      <c r="AU17" s="321"/>
      <c r="AV17" s="321"/>
      <c r="AW17" s="321"/>
      <c r="AX17" s="321"/>
      <c r="AY17" s="321"/>
      <c r="AZ17" s="321"/>
      <c r="BA17" s="321"/>
      <c r="BB17" s="321"/>
      <c r="BC17" s="321"/>
      <c r="BD17" s="321"/>
      <c r="BE17" s="323"/>
      <c r="BF17" s="321"/>
      <c r="BG17" s="321"/>
      <c r="BH17" s="321"/>
      <c r="BI17" s="321"/>
      <c r="BJ17" s="321"/>
      <c r="BK17" s="321"/>
      <c r="BL17" s="321"/>
      <c r="BM17" s="321"/>
      <c r="BN17" s="322"/>
      <c r="BO17" s="323"/>
      <c r="BP17" s="321"/>
      <c r="BQ17" s="321"/>
      <c r="BR17" s="321"/>
      <c r="BS17" s="321"/>
      <c r="BT17" s="321"/>
      <c r="BU17" s="321"/>
      <c r="BV17" s="321"/>
      <c r="BW17" s="321"/>
      <c r="BX17" s="322"/>
      <c r="BY17" s="324">
        <f t="shared" si="0"/>
        <v>2</v>
      </c>
      <c r="BZ17" s="324">
        <f t="shared" si="1"/>
        <v>1</v>
      </c>
      <c r="CA17" s="324">
        <v>3</v>
      </c>
      <c r="CB17" s="325">
        <f t="shared" si="2"/>
        <v>0.33333333333333331</v>
      </c>
      <c r="CC17" s="324">
        <f t="shared" si="3"/>
        <v>5</v>
      </c>
      <c r="CD17" s="324">
        <f t="shared" si="4"/>
        <v>3</v>
      </c>
      <c r="CE17" s="325">
        <f t="shared" si="5"/>
        <v>0.66666666666666663</v>
      </c>
      <c r="CF17" s="324">
        <f t="shared" si="6"/>
        <v>32</v>
      </c>
      <c r="CG17" s="324">
        <f t="shared" si="7"/>
        <v>25</v>
      </c>
      <c r="CH17" s="325">
        <f t="shared" si="8"/>
        <v>2.3333333333333335</v>
      </c>
      <c r="CI17" s="326">
        <v>8</v>
      </c>
    </row>
    <row r="18" spans="2:88" ht="50.1" customHeight="1" thickBot="1" x14ac:dyDescent="0.55000000000000004">
      <c r="B18" s="20">
        <v>2</v>
      </c>
      <c r="C18" s="327" t="s">
        <v>103</v>
      </c>
      <c r="D18" s="327" t="s">
        <v>104</v>
      </c>
      <c r="E18" s="321"/>
      <c r="F18" s="321"/>
      <c r="G18" s="321"/>
      <c r="H18" s="321"/>
      <c r="I18" s="321"/>
      <c r="J18" s="321"/>
      <c r="K18" s="321"/>
      <c r="L18" s="321"/>
      <c r="M18" s="321"/>
      <c r="N18" s="322"/>
      <c r="O18" s="321">
        <v>1</v>
      </c>
      <c r="P18" s="321">
        <v>0</v>
      </c>
      <c r="Q18" s="321">
        <v>2</v>
      </c>
      <c r="R18" s="321">
        <v>0</v>
      </c>
      <c r="S18" s="321">
        <v>4</v>
      </c>
      <c r="T18" s="321">
        <v>1</v>
      </c>
      <c r="U18" s="321">
        <v>4</v>
      </c>
      <c r="V18" s="321">
        <v>0</v>
      </c>
      <c r="W18" s="321"/>
      <c r="X18" s="322"/>
      <c r="Y18" s="328">
        <v>1</v>
      </c>
      <c r="Z18" s="329">
        <v>0</v>
      </c>
      <c r="AA18" s="329">
        <v>2</v>
      </c>
      <c r="AB18" s="329">
        <v>0</v>
      </c>
      <c r="AC18" s="329">
        <v>4</v>
      </c>
      <c r="AD18" s="329">
        <v>2</v>
      </c>
      <c r="AE18" s="329">
        <v>4</v>
      </c>
      <c r="AF18" s="329">
        <v>2</v>
      </c>
      <c r="AG18" s="329"/>
      <c r="AH18" s="330"/>
      <c r="AI18" s="323">
        <v>0</v>
      </c>
      <c r="AJ18" s="321">
        <v>1</v>
      </c>
      <c r="AK18" s="321">
        <v>0</v>
      </c>
      <c r="AL18" s="321">
        <v>2</v>
      </c>
      <c r="AM18" s="321">
        <v>2</v>
      </c>
      <c r="AN18" s="321">
        <v>4</v>
      </c>
      <c r="AO18" s="321">
        <v>1</v>
      </c>
      <c r="AP18" s="321">
        <v>4</v>
      </c>
      <c r="AQ18" s="321"/>
      <c r="AR18" s="322"/>
      <c r="AS18" s="321"/>
      <c r="AT18" s="322"/>
      <c r="AU18" s="321"/>
      <c r="AV18" s="321"/>
      <c r="AW18" s="321"/>
      <c r="AX18" s="321"/>
      <c r="AY18" s="321"/>
      <c r="AZ18" s="321"/>
      <c r="BA18" s="321"/>
      <c r="BB18" s="321"/>
      <c r="BC18" s="321"/>
      <c r="BD18" s="321"/>
      <c r="BE18" s="323"/>
      <c r="BF18" s="321"/>
      <c r="BG18" s="321"/>
      <c r="BH18" s="321"/>
      <c r="BI18" s="321"/>
      <c r="BJ18" s="321"/>
      <c r="BK18" s="321"/>
      <c r="BL18" s="321"/>
      <c r="BM18" s="321"/>
      <c r="BN18" s="322"/>
      <c r="BO18" s="323"/>
      <c r="BP18" s="321"/>
      <c r="BQ18" s="321"/>
      <c r="BR18" s="321"/>
      <c r="BS18" s="321"/>
      <c r="BT18" s="321"/>
      <c r="BU18" s="321"/>
      <c r="BV18" s="321"/>
      <c r="BW18" s="321"/>
      <c r="BX18" s="322"/>
      <c r="BY18" s="324">
        <f t="shared" si="0"/>
        <v>2</v>
      </c>
      <c r="BZ18" s="324">
        <f t="shared" si="1"/>
        <v>1</v>
      </c>
      <c r="CA18" s="324">
        <v>3</v>
      </c>
      <c r="CB18" s="325">
        <f t="shared" si="2"/>
        <v>0.33333333333333331</v>
      </c>
      <c r="CC18" s="324">
        <f t="shared" si="3"/>
        <v>4</v>
      </c>
      <c r="CD18" s="324">
        <f t="shared" si="4"/>
        <v>2</v>
      </c>
      <c r="CE18" s="325">
        <f t="shared" si="5"/>
        <v>0.66666666666666663</v>
      </c>
      <c r="CF18" s="324">
        <f t="shared" si="6"/>
        <v>19</v>
      </c>
      <c r="CG18" s="324">
        <f t="shared" si="7"/>
        <v>13</v>
      </c>
      <c r="CH18" s="325">
        <f t="shared" si="8"/>
        <v>2</v>
      </c>
      <c r="CI18" s="326">
        <v>9</v>
      </c>
    </row>
    <row r="19" spans="2:88" ht="50.1" customHeight="1" thickBot="1" x14ac:dyDescent="0.55000000000000004">
      <c r="B19" s="20">
        <v>3</v>
      </c>
      <c r="C19" s="327" t="s">
        <v>90</v>
      </c>
      <c r="D19" s="327" t="s">
        <v>91</v>
      </c>
      <c r="E19" s="321">
        <v>0</v>
      </c>
      <c r="F19" s="321">
        <v>1</v>
      </c>
      <c r="G19" s="321">
        <v>0</v>
      </c>
      <c r="H19" s="321">
        <v>2</v>
      </c>
      <c r="I19" s="321">
        <v>1</v>
      </c>
      <c r="J19" s="321">
        <v>4</v>
      </c>
      <c r="K19" s="321">
        <v>0</v>
      </c>
      <c r="L19" s="321">
        <v>4</v>
      </c>
      <c r="M19" s="321"/>
      <c r="N19" s="322"/>
      <c r="O19" s="323"/>
      <c r="P19" s="321"/>
      <c r="Q19" s="321"/>
      <c r="R19" s="321"/>
      <c r="S19" s="321"/>
      <c r="T19" s="321"/>
      <c r="U19" s="321"/>
      <c r="V19" s="321"/>
      <c r="W19" s="321"/>
      <c r="X19" s="321"/>
      <c r="Y19" s="321">
        <v>1</v>
      </c>
      <c r="Z19" s="321">
        <v>0</v>
      </c>
      <c r="AA19" s="321">
        <v>2</v>
      </c>
      <c r="AB19" s="321">
        <v>0</v>
      </c>
      <c r="AC19" s="321">
        <v>4</v>
      </c>
      <c r="AD19" s="321">
        <v>1</v>
      </c>
      <c r="AE19" s="321">
        <v>4</v>
      </c>
      <c r="AF19" s="321">
        <v>0</v>
      </c>
      <c r="AG19" s="321"/>
      <c r="AH19" s="322"/>
      <c r="AI19" s="323">
        <v>1</v>
      </c>
      <c r="AJ19" s="321">
        <v>0</v>
      </c>
      <c r="AK19" s="321">
        <v>2</v>
      </c>
      <c r="AL19" s="321">
        <v>0</v>
      </c>
      <c r="AM19" s="321">
        <v>4</v>
      </c>
      <c r="AN19" s="321">
        <v>1</v>
      </c>
      <c r="AO19" s="321">
        <v>5</v>
      </c>
      <c r="AP19" s="321">
        <v>3</v>
      </c>
      <c r="AQ19" s="321"/>
      <c r="AR19" s="322"/>
      <c r="AS19" s="321"/>
      <c r="AT19" s="322"/>
      <c r="AU19" s="321"/>
      <c r="AV19" s="321"/>
      <c r="AW19" s="321"/>
      <c r="AX19" s="321"/>
      <c r="AY19" s="321"/>
      <c r="AZ19" s="321"/>
      <c r="BA19" s="321"/>
      <c r="BB19" s="321"/>
      <c r="BC19" s="321"/>
      <c r="BD19" s="321"/>
      <c r="BE19" s="323"/>
      <c r="BF19" s="321"/>
      <c r="BG19" s="321"/>
      <c r="BH19" s="321"/>
      <c r="BI19" s="321"/>
      <c r="BJ19" s="321"/>
      <c r="BK19" s="321"/>
      <c r="BL19" s="321"/>
      <c r="BM19" s="321"/>
      <c r="BN19" s="322"/>
      <c r="BO19" s="323"/>
      <c r="BP19" s="321"/>
      <c r="BQ19" s="321"/>
      <c r="BR19" s="321"/>
      <c r="BS19" s="321"/>
      <c r="BT19" s="321"/>
      <c r="BU19" s="321"/>
      <c r="BV19" s="321"/>
      <c r="BW19" s="321"/>
      <c r="BX19" s="322"/>
      <c r="BY19" s="324">
        <f t="shared" si="0"/>
        <v>2</v>
      </c>
      <c r="BZ19" s="324">
        <f t="shared" si="1"/>
        <v>1</v>
      </c>
      <c r="CA19" s="324">
        <v>3</v>
      </c>
      <c r="CB19" s="325">
        <f t="shared" si="2"/>
        <v>0.33333333333333331</v>
      </c>
      <c r="CC19" s="324">
        <f t="shared" si="3"/>
        <v>4</v>
      </c>
      <c r="CD19" s="324">
        <f t="shared" si="4"/>
        <v>2</v>
      </c>
      <c r="CE19" s="325">
        <f t="shared" si="5"/>
        <v>0.66666666666666663</v>
      </c>
      <c r="CF19" s="324">
        <f t="shared" si="6"/>
        <v>18</v>
      </c>
      <c r="CG19" s="324">
        <f t="shared" si="7"/>
        <v>13</v>
      </c>
      <c r="CH19" s="325">
        <f t="shared" si="8"/>
        <v>1.6666666666666667</v>
      </c>
      <c r="CI19" s="326">
        <v>10</v>
      </c>
    </row>
    <row r="20" spans="2:88" ht="50.1" customHeight="1" thickBot="1" x14ac:dyDescent="0.55000000000000004">
      <c r="B20" s="34">
        <v>4</v>
      </c>
      <c r="C20" s="320" t="s">
        <v>46</v>
      </c>
      <c r="D20" s="320" t="s">
        <v>71</v>
      </c>
      <c r="E20" s="321">
        <v>0</v>
      </c>
      <c r="F20" s="321">
        <v>1</v>
      </c>
      <c r="G20" s="321">
        <v>0</v>
      </c>
      <c r="H20" s="321">
        <v>2</v>
      </c>
      <c r="I20" s="321">
        <v>1</v>
      </c>
      <c r="J20" s="321">
        <v>4</v>
      </c>
      <c r="K20" s="321">
        <v>1</v>
      </c>
      <c r="L20" s="321">
        <v>4</v>
      </c>
      <c r="M20" s="321"/>
      <c r="N20" s="322"/>
      <c r="O20" s="323">
        <v>1</v>
      </c>
      <c r="P20" s="321">
        <v>0</v>
      </c>
      <c r="Q20" s="321">
        <v>2</v>
      </c>
      <c r="R20" s="321">
        <v>0</v>
      </c>
      <c r="S20" s="321">
        <v>4</v>
      </c>
      <c r="T20" s="321">
        <v>2</v>
      </c>
      <c r="U20" s="321">
        <v>4</v>
      </c>
      <c r="V20" s="321">
        <v>1</v>
      </c>
      <c r="W20" s="321"/>
      <c r="X20" s="321"/>
      <c r="Y20" s="344"/>
      <c r="Z20" s="345"/>
      <c r="AA20" s="345"/>
      <c r="AB20" s="345"/>
      <c r="AC20" s="345"/>
      <c r="AD20" s="345"/>
      <c r="AE20" s="345"/>
      <c r="AF20" s="345"/>
      <c r="AG20" s="345"/>
      <c r="AH20" s="346"/>
      <c r="AI20" s="321"/>
      <c r="AJ20" s="321"/>
      <c r="AK20" s="321"/>
      <c r="AL20" s="321"/>
      <c r="AM20" s="321"/>
      <c r="AN20" s="321"/>
      <c r="AO20" s="321"/>
      <c r="AP20" s="321"/>
      <c r="AQ20" s="321"/>
      <c r="AR20" s="322"/>
      <c r="AS20" s="321"/>
      <c r="AT20" s="322"/>
      <c r="AU20" s="321"/>
      <c r="AV20" s="321"/>
      <c r="AW20" s="321"/>
      <c r="AX20" s="321"/>
      <c r="AY20" s="321"/>
      <c r="AZ20" s="321"/>
      <c r="BA20" s="321"/>
      <c r="BB20" s="321"/>
      <c r="BC20" s="321"/>
      <c r="BD20" s="321"/>
      <c r="BE20" s="323"/>
      <c r="BF20" s="321"/>
      <c r="BG20" s="321"/>
      <c r="BH20" s="321"/>
      <c r="BI20" s="321"/>
      <c r="BJ20" s="321"/>
      <c r="BK20" s="321"/>
      <c r="BL20" s="321"/>
      <c r="BM20" s="321"/>
      <c r="BN20" s="322"/>
      <c r="BO20" s="323"/>
      <c r="BP20" s="321"/>
      <c r="BQ20" s="321"/>
      <c r="BR20" s="321"/>
      <c r="BS20" s="321"/>
      <c r="BT20" s="321"/>
      <c r="BU20" s="321"/>
      <c r="BV20" s="321"/>
      <c r="BW20" s="321"/>
      <c r="BX20" s="322"/>
      <c r="BY20" s="347">
        <f t="shared" si="0"/>
        <v>1</v>
      </c>
      <c r="BZ20" s="347">
        <f t="shared" si="1"/>
        <v>1</v>
      </c>
      <c r="CA20" s="347">
        <v>2</v>
      </c>
      <c r="CB20" s="348">
        <f t="shared" si="2"/>
        <v>0</v>
      </c>
      <c r="CC20" s="347">
        <f t="shared" si="3"/>
        <v>2</v>
      </c>
      <c r="CD20" s="347">
        <f t="shared" si="4"/>
        <v>2</v>
      </c>
      <c r="CE20" s="348">
        <f t="shared" si="5"/>
        <v>0</v>
      </c>
      <c r="CF20" s="347">
        <f t="shared" si="6"/>
        <v>10</v>
      </c>
      <c r="CG20" s="347">
        <f t="shared" si="7"/>
        <v>11</v>
      </c>
      <c r="CH20" s="348">
        <f t="shared" si="8"/>
        <v>-0.5</v>
      </c>
      <c r="CI20" s="326">
        <v>11</v>
      </c>
    </row>
    <row r="21" spans="2:88" ht="50.1" customHeight="1" thickBot="1" x14ac:dyDescent="0.55000000000000004">
      <c r="B21" s="54">
        <v>2</v>
      </c>
      <c r="C21" s="21" t="s">
        <v>97</v>
      </c>
      <c r="D21" s="21" t="s">
        <v>98</v>
      </c>
      <c r="E21" s="25">
        <v>0</v>
      </c>
      <c r="F21" s="25">
        <v>1</v>
      </c>
      <c r="G21" s="25">
        <v>0</v>
      </c>
      <c r="H21" s="25">
        <v>4</v>
      </c>
      <c r="I21" s="25">
        <v>2</v>
      </c>
      <c r="J21" s="25">
        <v>4</v>
      </c>
      <c r="K21" s="25">
        <v>0</v>
      </c>
      <c r="L21" s="25">
        <v>4</v>
      </c>
      <c r="M21" s="25"/>
      <c r="N21" s="26"/>
      <c r="O21" s="22"/>
      <c r="P21" s="22"/>
      <c r="Q21" s="22"/>
      <c r="R21" s="22"/>
      <c r="S21" s="22"/>
      <c r="T21" s="22"/>
      <c r="U21" s="22"/>
      <c r="V21" s="22"/>
      <c r="W21" s="22"/>
      <c r="X21" s="23"/>
      <c r="Y21" s="30">
        <v>0</v>
      </c>
      <c r="Z21" s="31">
        <v>1</v>
      </c>
      <c r="AA21" s="31">
        <v>0</v>
      </c>
      <c r="AB21" s="31">
        <v>2</v>
      </c>
      <c r="AC21" s="31">
        <v>2</v>
      </c>
      <c r="AD21" s="31">
        <v>4</v>
      </c>
      <c r="AE21" s="31">
        <v>2</v>
      </c>
      <c r="AF21" s="31">
        <v>4</v>
      </c>
      <c r="AG21" s="31"/>
      <c r="AH21" s="32"/>
      <c r="AI21" s="24">
        <v>1</v>
      </c>
      <c r="AJ21" s="25">
        <v>0</v>
      </c>
      <c r="AK21" s="25">
        <v>2</v>
      </c>
      <c r="AL21" s="25">
        <v>0</v>
      </c>
      <c r="AM21" s="25">
        <v>4</v>
      </c>
      <c r="AN21" s="25">
        <v>0</v>
      </c>
      <c r="AO21" s="25">
        <v>4</v>
      </c>
      <c r="AP21" s="25">
        <v>0</v>
      </c>
      <c r="AQ21" s="25"/>
      <c r="AR21" s="26"/>
      <c r="AS21" s="25"/>
      <c r="AT21" s="26"/>
      <c r="AU21" s="25"/>
      <c r="AV21" s="25"/>
      <c r="AW21" s="25"/>
      <c r="AX21" s="25"/>
      <c r="AY21" s="25"/>
      <c r="AZ21" s="25"/>
      <c r="BA21" s="25"/>
      <c r="BB21" s="25"/>
      <c r="BC21" s="25"/>
      <c r="BD21" s="25"/>
      <c r="BE21" s="24"/>
      <c r="BF21" s="25"/>
      <c r="BG21" s="25"/>
      <c r="BH21" s="25"/>
      <c r="BI21" s="25"/>
      <c r="BJ21" s="25"/>
      <c r="BK21" s="25"/>
      <c r="BL21" s="25"/>
      <c r="BM21" s="25"/>
      <c r="BN21" s="26"/>
      <c r="BO21" s="24"/>
      <c r="BP21" s="25"/>
      <c r="BQ21" s="25"/>
      <c r="BR21" s="25"/>
      <c r="BS21" s="25"/>
      <c r="BT21" s="25"/>
      <c r="BU21" s="25"/>
      <c r="BV21" s="25"/>
      <c r="BW21" s="25"/>
      <c r="BX21" s="26"/>
      <c r="BY21" s="27">
        <f t="shared" ref="BY21:BZ21" si="9">E21+O21+Y21+AI21</f>
        <v>1</v>
      </c>
      <c r="BZ21" s="27">
        <f t="shared" si="9"/>
        <v>2</v>
      </c>
      <c r="CA21" s="27">
        <v>3</v>
      </c>
      <c r="CB21" s="28">
        <f t="shared" si="2"/>
        <v>-0.33333333333333331</v>
      </c>
      <c r="CC21" s="27">
        <f t="shared" ref="CC21" si="10">G21+Q21+AA21+AK21</f>
        <v>2</v>
      </c>
      <c r="CD21" s="27">
        <v>4</v>
      </c>
      <c r="CE21" s="28">
        <f t="shared" si="5"/>
        <v>-0.66666666666666663</v>
      </c>
      <c r="CF21" s="27">
        <f t="shared" ref="CF21:CG21" si="11">I21+K21+M21+S21+U21+W21+AC21+AE21+AG21+AM21+AO21+AQ21</f>
        <v>14</v>
      </c>
      <c r="CG21" s="27">
        <f t="shared" si="11"/>
        <v>16</v>
      </c>
      <c r="CH21" s="28">
        <f t="shared" si="8"/>
        <v>-0.66666666666666663</v>
      </c>
      <c r="CI21" s="326">
        <v>12</v>
      </c>
    </row>
    <row r="22" spans="2:88" ht="50.1" customHeight="1" thickBot="1" x14ac:dyDescent="0.55000000000000004">
      <c r="B22" s="20">
        <v>2</v>
      </c>
      <c r="C22" s="50" t="s">
        <v>86</v>
      </c>
      <c r="D22" s="50" t="s">
        <v>87</v>
      </c>
      <c r="E22" s="25">
        <v>0</v>
      </c>
      <c r="F22" s="25">
        <v>1</v>
      </c>
      <c r="G22" s="25">
        <v>1</v>
      </c>
      <c r="H22" s="25">
        <v>2</v>
      </c>
      <c r="I22" s="25">
        <v>5</v>
      </c>
      <c r="J22" s="25">
        <v>4</v>
      </c>
      <c r="K22" s="25">
        <v>2</v>
      </c>
      <c r="L22" s="25">
        <v>4</v>
      </c>
      <c r="M22" s="25">
        <v>4</v>
      </c>
      <c r="N22" s="26">
        <v>5</v>
      </c>
      <c r="O22" s="25">
        <v>1</v>
      </c>
      <c r="P22" s="25">
        <v>0</v>
      </c>
      <c r="Q22" s="25">
        <v>2</v>
      </c>
      <c r="R22" s="25">
        <v>0</v>
      </c>
      <c r="S22" s="25">
        <v>4</v>
      </c>
      <c r="T22" s="25">
        <v>0</v>
      </c>
      <c r="U22" s="25">
        <v>4</v>
      </c>
      <c r="V22" s="25">
        <v>0</v>
      </c>
      <c r="W22" s="25"/>
      <c r="X22" s="26"/>
      <c r="Y22" s="30">
        <v>0</v>
      </c>
      <c r="Z22" s="31">
        <v>1</v>
      </c>
      <c r="AA22" s="31">
        <v>1</v>
      </c>
      <c r="AB22" s="31">
        <v>2</v>
      </c>
      <c r="AC22" s="31">
        <v>5</v>
      </c>
      <c r="AD22" s="31">
        <v>3</v>
      </c>
      <c r="AE22" s="31">
        <v>4</v>
      </c>
      <c r="AF22" s="31">
        <v>5</v>
      </c>
      <c r="AG22" s="31">
        <v>4</v>
      </c>
      <c r="AH22" s="32">
        <v>5</v>
      </c>
      <c r="AI22" s="315"/>
      <c r="AJ22" s="22"/>
      <c r="AK22" s="22"/>
      <c r="AL22" s="22"/>
      <c r="AM22" s="22"/>
      <c r="AN22" s="22"/>
      <c r="AO22" s="22"/>
      <c r="AP22" s="22"/>
      <c r="AQ22" s="22"/>
      <c r="AR22" s="23"/>
      <c r="AS22" s="25"/>
      <c r="AT22" s="26"/>
      <c r="AU22" s="25"/>
      <c r="AV22" s="25"/>
      <c r="AW22" s="25"/>
      <c r="AX22" s="25"/>
      <c r="AY22" s="25"/>
      <c r="AZ22" s="25"/>
      <c r="BA22" s="25"/>
      <c r="BB22" s="25"/>
      <c r="BC22" s="25"/>
      <c r="BD22" s="25"/>
      <c r="BE22" s="24"/>
      <c r="BF22" s="25"/>
      <c r="BG22" s="25"/>
      <c r="BH22" s="25"/>
      <c r="BI22" s="25"/>
      <c r="BJ22" s="25"/>
      <c r="BK22" s="25"/>
      <c r="BL22" s="25"/>
      <c r="BM22" s="25"/>
      <c r="BN22" s="26"/>
      <c r="BO22" s="24"/>
      <c r="BP22" s="25"/>
      <c r="BQ22" s="25"/>
      <c r="BR22" s="25"/>
      <c r="BS22" s="25"/>
      <c r="BT22" s="25"/>
      <c r="BU22" s="25"/>
      <c r="BV22" s="25"/>
      <c r="BW22" s="25"/>
      <c r="BX22" s="26"/>
      <c r="BY22" s="27">
        <f t="shared" ref="BY22:BZ27" si="12">E22+O22+Y22+AI22</f>
        <v>1</v>
      </c>
      <c r="BZ22" s="27">
        <f t="shared" si="12"/>
        <v>2</v>
      </c>
      <c r="CA22" s="27">
        <v>3</v>
      </c>
      <c r="CB22" s="28">
        <f t="shared" si="2"/>
        <v>-0.33333333333333331</v>
      </c>
      <c r="CC22" s="27">
        <f t="shared" ref="CC22:CD27" si="13">G22+Q22+AA22+AK22</f>
        <v>4</v>
      </c>
      <c r="CD22" s="27">
        <f t="shared" si="13"/>
        <v>4</v>
      </c>
      <c r="CE22" s="28">
        <f t="shared" si="5"/>
        <v>0</v>
      </c>
      <c r="CF22" s="27">
        <f t="shared" ref="CF22:CG27" si="14">I22+K22+M22+S22+U22+W22+AC22+AE22+AG22+AM22+AO22+AQ22</f>
        <v>32</v>
      </c>
      <c r="CG22" s="27">
        <f t="shared" si="14"/>
        <v>26</v>
      </c>
      <c r="CH22" s="28">
        <f t="shared" si="8"/>
        <v>2</v>
      </c>
      <c r="CI22" s="326">
        <v>13</v>
      </c>
    </row>
    <row r="23" spans="2:88" ht="50.1" customHeight="1" thickBot="1" x14ac:dyDescent="0.55000000000000004">
      <c r="B23" s="20">
        <v>3</v>
      </c>
      <c r="C23" s="21" t="s">
        <v>93</v>
      </c>
      <c r="D23" s="21" t="s">
        <v>94</v>
      </c>
      <c r="E23" s="25">
        <v>0</v>
      </c>
      <c r="F23" s="25">
        <v>1</v>
      </c>
      <c r="G23" s="25">
        <v>0</v>
      </c>
      <c r="H23" s="25">
        <v>2</v>
      </c>
      <c r="I23" s="25">
        <v>2</v>
      </c>
      <c r="J23" s="25">
        <v>4</v>
      </c>
      <c r="K23" s="25">
        <v>1</v>
      </c>
      <c r="L23" s="25">
        <v>4</v>
      </c>
      <c r="M23" s="25"/>
      <c r="N23" s="26"/>
      <c r="O23" s="24">
        <v>0</v>
      </c>
      <c r="P23" s="25">
        <v>1</v>
      </c>
      <c r="Q23" s="25">
        <v>0</v>
      </c>
      <c r="R23" s="25">
        <v>2</v>
      </c>
      <c r="S23" s="25">
        <v>1</v>
      </c>
      <c r="T23" s="25">
        <v>4</v>
      </c>
      <c r="U23" s="25">
        <v>3</v>
      </c>
      <c r="V23" s="25">
        <v>5</v>
      </c>
      <c r="W23" s="25"/>
      <c r="X23" s="25"/>
      <c r="Y23" s="25">
        <v>1</v>
      </c>
      <c r="Z23" s="25">
        <v>0</v>
      </c>
      <c r="AA23" s="25">
        <v>2</v>
      </c>
      <c r="AB23" s="25">
        <v>0</v>
      </c>
      <c r="AC23" s="25">
        <v>4</v>
      </c>
      <c r="AD23" s="25">
        <v>2</v>
      </c>
      <c r="AE23" s="25">
        <v>5</v>
      </c>
      <c r="AF23" s="25">
        <v>3</v>
      </c>
      <c r="AG23" s="25"/>
      <c r="AH23" s="26"/>
      <c r="AI23" s="315"/>
      <c r="AJ23" s="22"/>
      <c r="AK23" s="22"/>
      <c r="AL23" s="22"/>
      <c r="AM23" s="22"/>
      <c r="AN23" s="22"/>
      <c r="AO23" s="22"/>
      <c r="AP23" s="22"/>
      <c r="AQ23" s="22"/>
      <c r="AR23" s="23"/>
      <c r="AS23" s="25"/>
      <c r="AT23" s="26"/>
      <c r="AU23" s="25"/>
      <c r="AV23" s="25"/>
      <c r="AW23" s="25"/>
      <c r="AX23" s="25"/>
      <c r="AY23" s="25"/>
      <c r="AZ23" s="25"/>
      <c r="BA23" s="25"/>
      <c r="BB23" s="25"/>
      <c r="BC23" s="25"/>
      <c r="BD23" s="25"/>
      <c r="BE23" s="24"/>
      <c r="BF23" s="25"/>
      <c r="BG23" s="25"/>
      <c r="BH23" s="25"/>
      <c r="BI23" s="25"/>
      <c r="BJ23" s="25"/>
      <c r="BK23" s="25"/>
      <c r="BL23" s="25"/>
      <c r="BM23" s="25"/>
      <c r="BN23" s="26"/>
      <c r="BO23" s="24"/>
      <c r="BP23" s="25"/>
      <c r="BQ23" s="25"/>
      <c r="BR23" s="25"/>
      <c r="BS23" s="25"/>
      <c r="BT23" s="25"/>
      <c r="BU23" s="25"/>
      <c r="BV23" s="25"/>
      <c r="BW23" s="25"/>
      <c r="BX23" s="26"/>
      <c r="BY23" s="27">
        <f t="shared" si="12"/>
        <v>1</v>
      </c>
      <c r="BZ23" s="27">
        <f t="shared" si="12"/>
        <v>2</v>
      </c>
      <c r="CA23" s="27">
        <v>3</v>
      </c>
      <c r="CB23" s="28">
        <f t="shared" si="2"/>
        <v>-0.33333333333333331</v>
      </c>
      <c r="CC23" s="27">
        <f t="shared" si="13"/>
        <v>2</v>
      </c>
      <c r="CD23" s="27">
        <f t="shared" si="13"/>
        <v>4</v>
      </c>
      <c r="CE23" s="28">
        <f t="shared" si="5"/>
        <v>-0.66666666666666663</v>
      </c>
      <c r="CF23" s="27">
        <f t="shared" si="14"/>
        <v>16</v>
      </c>
      <c r="CG23" s="27">
        <f t="shared" si="14"/>
        <v>22</v>
      </c>
      <c r="CH23" s="28">
        <f t="shared" si="8"/>
        <v>-2</v>
      </c>
      <c r="CI23" s="326">
        <v>14</v>
      </c>
      <c r="CJ23" t="s">
        <v>292</v>
      </c>
    </row>
    <row r="24" spans="2:88" ht="50.1" customHeight="1" thickBot="1" x14ac:dyDescent="0.55000000000000004">
      <c r="B24" s="34">
        <v>4</v>
      </c>
      <c r="C24" s="21" t="s">
        <v>76</v>
      </c>
      <c r="D24" s="21" t="s">
        <v>77</v>
      </c>
      <c r="E24" s="25">
        <v>0</v>
      </c>
      <c r="F24" s="25">
        <v>1</v>
      </c>
      <c r="G24" s="25">
        <v>0</v>
      </c>
      <c r="H24" s="25">
        <v>2</v>
      </c>
      <c r="I24" s="25">
        <v>0</v>
      </c>
      <c r="J24" s="25">
        <v>4</v>
      </c>
      <c r="K24" s="25">
        <v>0</v>
      </c>
      <c r="L24" s="25">
        <v>4</v>
      </c>
      <c r="M24" s="25"/>
      <c r="N24" s="26"/>
      <c r="O24" s="24">
        <v>0</v>
      </c>
      <c r="P24" s="25">
        <v>1</v>
      </c>
      <c r="Q24" s="25">
        <v>0</v>
      </c>
      <c r="R24" s="25">
        <v>2</v>
      </c>
      <c r="S24" s="25">
        <v>1</v>
      </c>
      <c r="T24" s="25">
        <v>4</v>
      </c>
      <c r="U24" s="25">
        <v>3</v>
      </c>
      <c r="V24" s="25">
        <v>5</v>
      </c>
      <c r="W24" s="25"/>
      <c r="X24" s="25"/>
      <c r="Y24" s="333"/>
      <c r="Z24" s="334"/>
      <c r="AA24" s="334"/>
      <c r="AB24" s="334"/>
      <c r="AC24" s="334"/>
      <c r="AD24" s="334"/>
      <c r="AE24" s="334"/>
      <c r="AF24" s="334"/>
      <c r="AG24" s="334"/>
      <c r="AH24" s="335"/>
      <c r="AI24" s="25">
        <v>1</v>
      </c>
      <c r="AJ24" s="25">
        <v>0</v>
      </c>
      <c r="AK24" s="25">
        <v>2</v>
      </c>
      <c r="AL24" s="25">
        <v>0</v>
      </c>
      <c r="AM24" s="25">
        <v>4</v>
      </c>
      <c r="AN24" s="25">
        <v>1</v>
      </c>
      <c r="AO24" s="25">
        <v>4</v>
      </c>
      <c r="AP24" s="25">
        <v>1</v>
      </c>
      <c r="AQ24" s="25"/>
      <c r="AR24" s="26"/>
      <c r="AS24" s="25"/>
      <c r="AT24" s="26"/>
      <c r="AU24" s="25"/>
      <c r="AV24" s="25"/>
      <c r="AW24" s="25"/>
      <c r="AX24" s="25"/>
      <c r="AY24" s="25"/>
      <c r="AZ24" s="25"/>
      <c r="BA24" s="25"/>
      <c r="BB24" s="25"/>
      <c r="BC24" s="25"/>
      <c r="BD24" s="25"/>
      <c r="BE24" s="24"/>
      <c r="BF24" s="25"/>
      <c r="BG24" s="25"/>
      <c r="BH24" s="25"/>
      <c r="BI24" s="25"/>
      <c r="BJ24" s="25"/>
      <c r="BK24" s="25"/>
      <c r="BL24" s="25"/>
      <c r="BM24" s="25"/>
      <c r="BN24" s="26"/>
      <c r="BO24" s="24"/>
      <c r="BP24" s="25"/>
      <c r="BQ24" s="25"/>
      <c r="BR24" s="25"/>
      <c r="BS24" s="25"/>
      <c r="BT24" s="25"/>
      <c r="BU24" s="25"/>
      <c r="BV24" s="25"/>
      <c r="BW24" s="25"/>
      <c r="BX24" s="26"/>
      <c r="BY24" s="39">
        <f t="shared" si="12"/>
        <v>1</v>
      </c>
      <c r="BZ24" s="39">
        <f t="shared" si="12"/>
        <v>2</v>
      </c>
      <c r="CA24" s="39">
        <v>3</v>
      </c>
      <c r="CB24" s="40">
        <f t="shared" si="2"/>
        <v>-0.33333333333333331</v>
      </c>
      <c r="CC24" s="39">
        <f t="shared" si="13"/>
        <v>2</v>
      </c>
      <c r="CD24" s="39">
        <f t="shared" si="13"/>
        <v>4</v>
      </c>
      <c r="CE24" s="40">
        <f t="shared" si="5"/>
        <v>-0.66666666666666663</v>
      </c>
      <c r="CF24" s="39">
        <f t="shared" si="14"/>
        <v>12</v>
      </c>
      <c r="CG24" s="39">
        <f t="shared" si="14"/>
        <v>19</v>
      </c>
      <c r="CH24" s="40">
        <f t="shared" si="8"/>
        <v>-2.3333333333333335</v>
      </c>
      <c r="CI24" s="326">
        <v>15</v>
      </c>
    </row>
    <row r="25" spans="2:88" ht="50.1" customHeight="1" thickBot="1" x14ac:dyDescent="0.55000000000000004">
      <c r="B25" s="54">
        <v>1</v>
      </c>
      <c r="C25" s="21" t="s">
        <v>67</v>
      </c>
      <c r="D25" s="21" t="s">
        <v>101</v>
      </c>
      <c r="E25" s="25">
        <v>0</v>
      </c>
      <c r="F25" s="25">
        <v>1</v>
      </c>
      <c r="G25" s="25">
        <v>0</v>
      </c>
      <c r="H25" s="25">
        <v>2</v>
      </c>
      <c r="I25" s="25">
        <v>1</v>
      </c>
      <c r="J25" s="25">
        <v>4</v>
      </c>
      <c r="K25" s="25">
        <v>0</v>
      </c>
      <c r="L25" s="25">
        <v>4</v>
      </c>
      <c r="M25" s="25"/>
      <c r="N25" s="26"/>
      <c r="O25" s="24">
        <v>0</v>
      </c>
      <c r="P25" s="25">
        <v>1</v>
      </c>
      <c r="Q25" s="25">
        <v>0</v>
      </c>
      <c r="R25" s="25">
        <v>2</v>
      </c>
      <c r="S25" s="25">
        <v>0</v>
      </c>
      <c r="T25" s="25">
        <v>4</v>
      </c>
      <c r="U25" s="25">
        <v>0</v>
      </c>
      <c r="V25" s="25">
        <v>4</v>
      </c>
      <c r="W25" s="25"/>
      <c r="X25" s="25"/>
      <c r="Y25" s="24">
        <v>1</v>
      </c>
      <c r="Z25" s="25">
        <v>0</v>
      </c>
      <c r="AA25" s="25">
        <v>2</v>
      </c>
      <c r="AB25" s="25">
        <v>0</v>
      </c>
      <c r="AC25" s="25">
        <v>4</v>
      </c>
      <c r="AD25" s="25">
        <v>1</v>
      </c>
      <c r="AE25" s="25">
        <v>4</v>
      </c>
      <c r="AF25" s="25">
        <v>2</v>
      </c>
      <c r="AG25" s="25"/>
      <c r="AH25" s="26"/>
      <c r="AI25" s="315"/>
      <c r="AJ25" s="22"/>
      <c r="AK25" s="22"/>
      <c r="AL25" s="22"/>
      <c r="AM25" s="22"/>
      <c r="AN25" s="22"/>
      <c r="AO25" s="22"/>
      <c r="AP25" s="22"/>
      <c r="AQ25" s="22"/>
      <c r="AR25" s="23"/>
      <c r="AS25" s="25"/>
      <c r="AT25" s="26"/>
      <c r="AU25" s="25"/>
      <c r="AV25" s="25"/>
      <c r="AW25" s="25"/>
      <c r="AX25" s="25"/>
      <c r="AY25" s="25"/>
      <c r="AZ25" s="25"/>
      <c r="BA25" s="25"/>
      <c r="BB25" s="25"/>
      <c r="BC25" s="25"/>
      <c r="BD25" s="25"/>
      <c r="BE25" s="24"/>
      <c r="BF25" s="25"/>
      <c r="BG25" s="25"/>
      <c r="BH25" s="25"/>
      <c r="BI25" s="25"/>
      <c r="BJ25" s="25"/>
      <c r="BK25" s="25"/>
      <c r="BL25" s="25"/>
      <c r="BM25" s="25"/>
      <c r="BN25" s="26"/>
      <c r="BO25" s="24"/>
      <c r="BP25" s="25"/>
      <c r="BQ25" s="25"/>
      <c r="BR25" s="25"/>
      <c r="BS25" s="25"/>
      <c r="BT25" s="25"/>
      <c r="BU25" s="25"/>
      <c r="BV25" s="25"/>
      <c r="BW25" s="25"/>
      <c r="BX25" s="26"/>
      <c r="BY25" s="27">
        <f t="shared" si="12"/>
        <v>1</v>
      </c>
      <c r="BZ25" s="27">
        <f t="shared" si="12"/>
        <v>2</v>
      </c>
      <c r="CA25" s="27">
        <v>3</v>
      </c>
      <c r="CB25" s="28">
        <f t="shared" si="2"/>
        <v>-0.33333333333333331</v>
      </c>
      <c r="CC25" s="27">
        <f t="shared" si="13"/>
        <v>2</v>
      </c>
      <c r="CD25" s="27">
        <f t="shared" si="13"/>
        <v>4</v>
      </c>
      <c r="CE25" s="28">
        <f t="shared" si="5"/>
        <v>-0.66666666666666663</v>
      </c>
      <c r="CF25" s="27">
        <f t="shared" si="14"/>
        <v>9</v>
      </c>
      <c r="CG25" s="27">
        <f t="shared" si="14"/>
        <v>19</v>
      </c>
      <c r="CH25" s="28">
        <f t="shared" si="8"/>
        <v>-3.3333333333333335</v>
      </c>
      <c r="CI25" s="326">
        <v>16</v>
      </c>
    </row>
    <row r="26" spans="2:88" ht="50.1" customHeight="1" thickBot="1" x14ac:dyDescent="0.55000000000000004">
      <c r="B26" s="54">
        <v>2</v>
      </c>
      <c r="C26" s="50" t="s">
        <v>105</v>
      </c>
      <c r="D26" s="50" t="s">
        <v>106</v>
      </c>
      <c r="E26" s="25">
        <v>0</v>
      </c>
      <c r="F26" s="25">
        <v>1</v>
      </c>
      <c r="G26" s="25">
        <v>0</v>
      </c>
      <c r="H26" s="25">
        <v>2</v>
      </c>
      <c r="I26" s="25">
        <v>1</v>
      </c>
      <c r="J26" s="25">
        <v>4</v>
      </c>
      <c r="K26" s="25">
        <v>0</v>
      </c>
      <c r="L26" s="25">
        <v>4</v>
      </c>
      <c r="M26" s="25"/>
      <c r="N26" s="26"/>
      <c r="O26" s="22"/>
      <c r="P26" s="22"/>
      <c r="Q26" s="22"/>
      <c r="R26" s="22"/>
      <c r="S26" s="22"/>
      <c r="T26" s="22"/>
      <c r="U26" s="22"/>
      <c r="V26" s="22"/>
      <c r="W26" s="22"/>
      <c r="X26" s="23"/>
      <c r="Y26" s="30">
        <v>1</v>
      </c>
      <c r="Z26" s="31">
        <v>0</v>
      </c>
      <c r="AA26" s="31">
        <v>2</v>
      </c>
      <c r="AB26" s="31">
        <v>1</v>
      </c>
      <c r="AC26" s="31">
        <v>0</v>
      </c>
      <c r="AD26" s="31">
        <v>4</v>
      </c>
      <c r="AE26" s="31">
        <v>4</v>
      </c>
      <c r="AF26" s="31">
        <v>2</v>
      </c>
      <c r="AG26" s="31">
        <v>5</v>
      </c>
      <c r="AH26" s="32">
        <v>4</v>
      </c>
      <c r="AI26" s="24">
        <v>0</v>
      </c>
      <c r="AJ26" s="25">
        <v>1</v>
      </c>
      <c r="AK26" s="25">
        <v>0</v>
      </c>
      <c r="AL26" s="25">
        <v>2</v>
      </c>
      <c r="AM26" s="25">
        <v>1</v>
      </c>
      <c r="AN26" s="25">
        <v>4</v>
      </c>
      <c r="AO26" s="25">
        <v>2</v>
      </c>
      <c r="AP26" s="25">
        <v>4</v>
      </c>
      <c r="AQ26" s="25"/>
      <c r="AR26" s="26"/>
      <c r="AS26" s="25"/>
      <c r="AT26" s="26"/>
      <c r="AU26" s="25"/>
      <c r="AV26" s="25"/>
      <c r="AW26" s="25"/>
      <c r="AX26" s="25"/>
      <c r="AY26" s="25"/>
      <c r="AZ26" s="25"/>
      <c r="BA26" s="25"/>
      <c r="BB26" s="25"/>
      <c r="BC26" s="25"/>
      <c r="BD26" s="25"/>
      <c r="BE26" s="24"/>
      <c r="BF26" s="25"/>
      <c r="BG26" s="25"/>
      <c r="BH26" s="25"/>
      <c r="BI26" s="25"/>
      <c r="BJ26" s="25"/>
      <c r="BK26" s="25"/>
      <c r="BL26" s="25"/>
      <c r="BM26" s="25"/>
      <c r="BN26" s="26"/>
      <c r="BO26" s="24"/>
      <c r="BP26" s="25"/>
      <c r="BQ26" s="25"/>
      <c r="BR26" s="25"/>
      <c r="BS26" s="25"/>
      <c r="BT26" s="25"/>
      <c r="BU26" s="25"/>
      <c r="BV26" s="25"/>
      <c r="BW26" s="25"/>
      <c r="BX26" s="26"/>
      <c r="BY26" s="27">
        <f t="shared" si="12"/>
        <v>1</v>
      </c>
      <c r="BZ26" s="27">
        <f t="shared" si="12"/>
        <v>2</v>
      </c>
      <c r="CA26" s="27">
        <v>3</v>
      </c>
      <c r="CB26" s="28">
        <f t="shared" si="2"/>
        <v>-0.33333333333333331</v>
      </c>
      <c r="CC26" s="27">
        <f t="shared" si="13"/>
        <v>2</v>
      </c>
      <c r="CD26" s="27">
        <f t="shared" si="13"/>
        <v>5</v>
      </c>
      <c r="CE26" s="28">
        <f t="shared" si="5"/>
        <v>-1</v>
      </c>
      <c r="CF26" s="27">
        <f t="shared" si="14"/>
        <v>13</v>
      </c>
      <c r="CG26" s="27">
        <f t="shared" si="14"/>
        <v>26</v>
      </c>
      <c r="CH26" s="28">
        <f t="shared" si="8"/>
        <v>-4.333333333333333</v>
      </c>
      <c r="CI26" s="326">
        <v>17</v>
      </c>
    </row>
    <row r="27" spans="2:88" ht="50.1" customHeight="1" thickBot="1" x14ac:dyDescent="0.55000000000000004">
      <c r="B27" s="54">
        <v>3</v>
      </c>
      <c r="C27" s="21" t="s">
        <v>69</v>
      </c>
      <c r="D27" s="21" t="s">
        <v>70</v>
      </c>
      <c r="E27" s="25">
        <v>0</v>
      </c>
      <c r="F27" s="25">
        <v>1</v>
      </c>
      <c r="G27" s="25">
        <v>0</v>
      </c>
      <c r="H27" s="25">
        <v>2</v>
      </c>
      <c r="I27" s="25">
        <v>0</v>
      </c>
      <c r="J27" s="25">
        <v>4</v>
      </c>
      <c r="K27" s="25">
        <v>0</v>
      </c>
      <c r="L27" s="25">
        <v>4</v>
      </c>
      <c r="M27" s="25"/>
      <c r="N27" s="26"/>
      <c r="O27" s="315"/>
      <c r="P27" s="22"/>
      <c r="Q27" s="22"/>
      <c r="R27" s="22"/>
      <c r="S27" s="22"/>
      <c r="T27" s="22"/>
      <c r="U27" s="22"/>
      <c r="V27" s="22"/>
      <c r="W27" s="22"/>
      <c r="X27" s="22"/>
      <c r="Y27" s="25">
        <v>0</v>
      </c>
      <c r="Z27" s="25">
        <v>1</v>
      </c>
      <c r="AA27" s="25">
        <v>0</v>
      </c>
      <c r="AB27" s="25">
        <v>2</v>
      </c>
      <c r="AC27" s="25">
        <v>2</v>
      </c>
      <c r="AD27" s="25">
        <v>4</v>
      </c>
      <c r="AE27" s="25">
        <v>1</v>
      </c>
      <c r="AF27" s="25">
        <v>4</v>
      </c>
      <c r="AG27" s="25"/>
      <c r="AH27" s="26"/>
      <c r="AI27" s="24"/>
      <c r="AJ27" s="25"/>
      <c r="AK27" s="25"/>
      <c r="AL27" s="25"/>
      <c r="AM27" s="25"/>
      <c r="AN27" s="25"/>
      <c r="AO27" s="25"/>
      <c r="AP27" s="25"/>
      <c r="AQ27" s="25"/>
      <c r="AR27" s="26"/>
      <c r="AS27" s="25"/>
      <c r="AT27" s="26"/>
      <c r="AU27" s="25"/>
      <c r="AV27" s="25"/>
      <c r="AW27" s="25"/>
      <c r="AX27" s="25"/>
      <c r="AY27" s="25"/>
      <c r="AZ27" s="25"/>
      <c r="BA27" s="25"/>
      <c r="BB27" s="25"/>
      <c r="BC27" s="25"/>
      <c r="BD27" s="25"/>
      <c r="BE27" s="24"/>
      <c r="BF27" s="25"/>
      <c r="BG27" s="25"/>
      <c r="BH27" s="25"/>
      <c r="BI27" s="25"/>
      <c r="BJ27" s="25"/>
      <c r="BK27" s="25"/>
      <c r="BL27" s="25"/>
      <c r="BM27" s="25"/>
      <c r="BN27" s="26"/>
      <c r="BO27" s="24"/>
      <c r="BP27" s="25"/>
      <c r="BQ27" s="25"/>
      <c r="BR27" s="25"/>
      <c r="BS27" s="25"/>
      <c r="BT27" s="25"/>
      <c r="BU27" s="25"/>
      <c r="BV27" s="25"/>
      <c r="BW27" s="25"/>
      <c r="BX27" s="26"/>
      <c r="BY27" s="27">
        <f t="shared" si="12"/>
        <v>0</v>
      </c>
      <c r="BZ27" s="27">
        <f t="shared" si="12"/>
        <v>2</v>
      </c>
      <c r="CA27" s="27">
        <v>2</v>
      </c>
      <c r="CB27" s="28">
        <f t="shared" si="2"/>
        <v>-1</v>
      </c>
      <c r="CC27" s="27">
        <f t="shared" si="13"/>
        <v>0</v>
      </c>
      <c r="CD27" s="27">
        <f t="shared" si="13"/>
        <v>4</v>
      </c>
      <c r="CE27" s="28">
        <f t="shared" si="5"/>
        <v>-2</v>
      </c>
      <c r="CF27" s="27">
        <f t="shared" si="14"/>
        <v>3</v>
      </c>
      <c r="CG27" s="27">
        <f t="shared" si="14"/>
        <v>16</v>
      </c>
      <c r="CH27" s="28">
        <f t="shared" si="8"/>
        <v>-6.5</v>
      </c>
      <c r="CI27" s="326">
        <v>18</v>
      </c>
    </row>
    <row r="28" spans="2:88" ht="50.1" customHeight="1" thickBot="1" x14ac:dyDescent="0.55000000000000004">
      <c r="B28" s="54">
        <v>3</v>
      </c>
      <c r="C28" s="21" t="s">
        <v>99</v>
      </c>
      <c r="D28" s="21" t="s">
        <v>100</v>
      </c>
      <c r="E28" s="25">
        <v>0</v>
      </c>
      <c r="F28" s="25">
        <v>1</v>
      </c>
      <c r="G28" s="25">
        <v>0</v>
      </c>
      <c r="H28" s="25">
        <v>2</v>
      </c>
      <c r="I28" s="25">
        <v>0</v>
      </c>
      <c r="J28" s="25">
        <v>4</v>
      </c>
      <c r="K28" s="25">
        <v>2</v>
      </c>
      <c r="L28" s="25">
        <v>4</v>
      </c>
      <c r="M28" s="25"/>
      <c r="N28" s="26"/>
      <c r="O28" s="24">
        <v>1</v>
      </c>
      <c r="P28" s="25">
        <v>0</v>
      </c>
      <c r="Q28" s="25">
        <v>2</v>
      </c>
      <c r="R28" s="25">
        <v>0</v>
      </c>
      <c r="S28" s="25">
        <v>4</v>
      </c>
      <c r="T28" s="25">
        <v>2</v>
      </c>
      <c r="U28" s="25">
        <v>4</v>
      </c>
      <c r="V28" s="25">
        <v>2</v>
      </c>
      <c r="W28" s="25"/>
      <c r="X28" s="25"/>
      <c r="Y28" s="22"/>
      <c r="Z28" s="22"/>
      <c r="AA28" s="22"/>
      <c r="AB28" s="22"/>
      <c r="AC28" s="22"/>
      <c r="AD28" s="22"/>
      <c r="AE28" s="22"/>
      <c r="AF28" s="22"/>
      <c r="AG28" s="22"/>
      <c r="AH28" s="23"/>
      <c r="AI28" s="24">
        <v>0</v>
      </c>
      <c r="AJ28" s="25">
        <v>1</v>
      </c>
      <c r="AK28" s="25">
        <v>0</v>
      </c>
      <c r="AL28" s="25">
        <v>2</v>
      </c>
      <c r="AM28" s="25">
        <v>1</v>
      </c>
      <c r="AN28" s="25">
        <v>4</v>
      </c>
      <c r="AO28" s="25">
        <v>2</v>
      </c>
      <c r="AP28" s="25">
        <v>4</v>
      </c>
      <c r="AQ28" s="25"/>
      <c r="AR28" s="26"/>
      <c r="AS28" s="25"/>
      <c r="AT28" s="26"/>
      <c r="AU28" s="25"/>
      <c r="AV28" s="25"/>
      <c r="AW28" s="25"/>
      <c r="AX28" s="25"/>
      <c r="AY28" s="25"/>
      <c r="AZ28" s="25"/>
      <c r="BA28" s="25"/>
      <c r="BB28" s="25"/>
      <c r="BC28" s="25"/>
      <c r="BD28" s="25"/>
      <c r="BE28" s="24"/>
      <c r="BF28" s="25"/>
      <c r="BG28" s="25"/>
      <c r="BH28" s="25"/>
      <c r="BI28" s="25"/>
      <c r="BJ28" s="25"/>
      <c r="BK28" s="25"/>
      <c r="BL28" s="25"/>
      <c r="BM28" s="25"/>
      <c r="BN28" s="26"/>
      <c r="BO28" s="24"/>
      <c r="BP28" s="25"/>
      <c r="BQ28" s="25"/>
      <c r="BR28" s="25"/>
      <c r="BS28" s="25"/>
      <c r="BT28" s="25"/>
      <c r="BU28" s="25"/>
      <c r="BV28" s="25"/>
      <c r="BW28" s="25"/>
      <c r="BX28" s="26"/>
      <c r="BY28" s="27">
        <f t="shared" ref="BY28:BZ28" si="15">E28+O28+Y28+AI28</f>
        <v>1</v>
      </c>
      <c r="BZ28" s="27">
        <f t="shared" si="15"/>
        <v>2</v>
      </c>
      <c r="CA28" s="27">
        <v>3</v>
      </c>
      <c r="CB28" s="28">
        <f t="shared" si="2"/>
        <v>-0.33333333333333331</v>
      </c>
      <c r="CC28" s="27">
        <f t="shared" ref="CC28:CD28" si="16">G28+Q28+AA28+AK28</f>
        <v>2</v>
      </c>
      <c r="CD28" s="27">
        <f t="shared" si="16"/>
        <v>4</v>
      </c>
      <c r="CE28" s="28">
        <f t="shared" si="5"/>
        <v>-0.66666666666666663</v>
      </c>
      <c r="CF28" s="27">
        <f t="shared" ref="CF28:CG28" si="17">I28+K28+M28+S28+U28+W28+AC28+AE28+AG28+AM28+AO28+AQ28</f>
        <v>13</v>
      </c>
      <c r="CG28" s="27">
        <f t="shared" si="17"/>
        <v>20</v>
      </c>
      <c r="CH28" s="28">
        <f t="shared" si="8"/>
        <v>-2.3333333333333335</v>
      </c>
      <c r="CI28" s="326">
        <v>19</v>
      </c>
    </row>
    <row r="29" spans="2:88" ht="50.1" customHeight="1" thickBot="1" x14ac:dyDescent="0.55000000000000004">
      <c r="B29" s="20">
        <v>1</v>
      </c>
      <c r="C29" s="21" t="s">
        <v>107</v>
      </c>
      <c r="D29" s="21" t="s">
        <v>108</v>
      </c>
      <c r="E29" s="25">
        <v>0</v>
      </c>
      <c r="F29" s="25">
        <v>1</v>
      </c>
      <c r="G29" s="25">
        <v>0</v>
      </c>
      <c r="H29" s="25">
        <v>2</v>
      </c>
      <c r="I29" s="25">
        <v>2</v>
      </c>
      <c r="J29" s="25">
        <v>4</v>
      </c>
      <c r="K29" s="25">
        <v>2</v>
      </c>
      <c r="L29" s="25">
        <v>4</v>
      </c>
      <c r="M29" s="25"/>
      <c r="N29" s="26"/>
      <c r="O29" s="24">
        <v>0</v>
      </c>
      <c r="P29" s="25">
        <v>1</v>
      </c>
      <c r="Q29" s="25">
        <v>1</v>
      </c>
      <c r="R29" s="25">
        <v>2</v>
      </c>
      <c r="S29" s="25">
        <v>4</v>
      </c>
      <c r="T29" s="25">
        <v>0</v>
      </c>
      <c r="U29" s="25">
        <v>2</v>
      </c>
      <c r="V29" s="25">
        <v>4</v>
      </c>
      <c r="W29" s="25">
        <v>4</v>
      </c>
      <c r="X29" s="25">
        <v>5</v>
      </c>
      <c r="Y29" s="315"/>
      <c r="Z29" s="22"/>
      <c r="AA29" s="22"/>
      <c r="AB29" s="22"/>
      <c r="AC29" s="22"/>
      <c r="AD29" s="22"/>
      <c r="AE29" s="22"/>
      <c r="AF29" s="22"/>
      <c r="AG29" s="22"/>
      <c r="AH29" s="23"/>
      <c r="AI29" s="24">
        <v>0</v>
      </c>
      <c r="AJ29" s="25">
        <v>1</v>
      </c>
      <c r="AK29" s="25">
        <v>0</v>
      </c>
      <c r="AL29" s="25">
        <v>2</v>
      </c>
      <c r="AM29" s="25">
        <v>0</v>
      </c>
      <c r="AN29" s="25">
        <v>4</v>
      </c>
      <c r="AO29" s="25">
        <v>0</v>
      </c>
      <c r="AP29" s="25">
        <v>4</v>
      </c>
      <c r="AQ29" s="25"/>
      <c r="AR29" s="26"/>
      <c r="AS29" s="25"/>
      <c r="AT29" s="26"/>
      <c r="AU29" s="25"/>
      <c r="AV29" s="25"/>
      <c r="AW29" s="25"/>
      <c r="AX29" s="25"/>
      <c r="AY29" s="25"/>
      <c r="AZ29" s="25"/>
      <c r="BA29" s="25"/>
      <c r="BB29" s="25"/>
      <c r="BC29" s="25"/>
      <c r="BD29" s="25"/>
      <c r="BE29" s="24"/>
      <c r="BF29" s="25"/>
      <c r="BG29" s="25"/>
      <c r="BH29" s="25"/>
      <c r="BI29" s="25"/>
      <c r="BJ29" s="25"/>
      <c r="BK29" s="25"/>
      <c r="BL29" s="25"/>
      <c r="BM29" s="25"/>
      <c r="BN29" s="26"/>
      <c r="BO29" s="24"/>
      <c r="BP29" s="25"/>
      <c r="BQ29" s="25"/>
      <c r="BR29" s="25"/>
      <c r="BS29" s="25"/>
      <c r="BT29" s="25"/>
      <c r="BU29" s="25"/>
      <c r="BV29" s="25"/>
      <c r="BW29" s="25"/>
      <c r="BX29" s="26"/>
      <c r="BY29" s="27">
        <f t="shared" ref="BY29:BZ32" si="18">E29+O29+Y29+AI29</f>
        <v>0</v>
      </c>
      <c r="BZ29" s="27">
        <f t="shared" si="18"/>
        <v>3</v>
      </c>
      <c r="CA29" s="27">
        <v>3</v>
      </c>
      <c r="CB29" s="28">
        <f t="shared" si="2"/>
        <v>-1</v>
      </c>
      <c r="CC29" s="27">
        <f t="shared" ref="CC29:CD32" si="19">G29+Q29+AA29+AK29</f>
        <v>1</v>
      </c>
      <c r="CD29" s="27">
        <f t="shared" si="19"/>
        <v>6</v>
      </c>
      <c r="CE29" s="28">
        <f t="shared" si="5"/>
        <v>-1.6666666666666667</v>
      </c>
      <c r="CF29" s="27">
        <f t="shared" ref="CF29:CG32" si="20">I29+K29+M29+S29+U29+W29+AC29+AE29+AG29+AM29+AO29+AQ29</f>
        <v>14</v>
      </c>
      <c r="CG29" s="27">
        <f t="shared" si="20"/>
        <v>25</v>
      </c>
      <c r="CH29" s="28">
        <f t="shared" si="8"/>
        <v>-3.6666666666666665</v>
      </c>
      <c r="CI29" s="326">
        <v>20</v>
      </c>
    </row>
    <row r="30" spans="2:88" ht="50.1" customHeight="1" thickBot="1" x14ac:dyDescent="0.55000000000000004">
      <c r="B30" s="20">
        <v>2</v>
      </c>
      <c r="C30" s="46" t="s">
        <v>90</v>
      </c>
      <c r="D30" s="46" t="s">
        <v>92</v>
      </c>
      <c r="E30" s="25">
        <v>0</v>
      </c>
      <c r="F30" s="25">
        <v>1</v>
      </c>
      <c r="G30" s="25">
        <v>0</v>
      </c>
      <c r="H30" s="25">
        <v>2</v>
      </c>
      <c r="I30" s="25">
        <v>0</v>
      </c>
      <c r="J30" s="25">
        <v>4</v>
      </c>
      <c r="K30" s="25">
        <v>1</v>
      </c>
      <c r="L30" s="25">
        <v>4</v>
      </c>
      <c r="M30" s="25"/>
      <c r="N30" s="26"/>
      <c r="O30" s="25">
        <v>0</v>
      </c>
      <c r="P30" s="25">
        <v>1</v>
      </c>
      <c r="Q30" s="25">
        <v>0</v>
      </c>
      <c r="R30" s="25">
        <v>2</v>
      </c>
      <c r="S30" s="25">
        <v>1</v>
      </c>
      <c r="T30" s="25">
        <v>4</v>
      </c>
      <c r="U30" s="25">
        <v>0</v>
      </c>
      <c r="V30" s="25">
        <v>4</v>
      </c>
      <c r="W30" s="25"/>
      <c r="X30" s="26"/>
      <c r="Y30" s="316"/>
      <c r="Z30" s="317"/>
      <c r="AA30" s="317"/>
      <c r="AB30" s="317"/>
      <c r="AC30" s="317"/>
      <c r="AD30" s="317"/>
      <c r="AE30" s="317"/>
      <c r="AF30" s="317"/>
      <c r="AG30" s="317"/>
      <c r="AH30" s="318"/>
      <c r="AI30" s="24">
        <v>0</v>
      </c>
      <c r="AJ30" s="25">
        <v>1</v>
      </c>
      <c r="AK30" s="25">
        <v>0</v>
      </c>
      <c r="AL30" s="25">
        <v>2</v>
      </c>
      <c r="AM30" s="25">
        <v>2</v>
      </c>
      <c r="AN30" s="25">
        <v>4</v>
      </c>
      <c r="AO30" s="25">
        <v>3</v>
      </c>
      <c r="AP30" s="25">
        <v>5</v>
      </c>
      <c r="AQ30" s="25"/>
      <c r="AR30" s="26"/>
      <c r="AS30" s="25"/>
      <c r="AT30" s="26"/>
      <c r="AU30" s="25"/>
      <c r="AV30" s="25"/>
      <c r="AW30" s="25"/>
      <c r="AX30" s="25"/>
      <c r="AY30" s="25"/>
      <c r="AZ30" s="25"/>
      <c r="BA30" s="25"/>
      <c r="BB30" s="25"/>
      <c r="BC30" s="25"/>
      <c r="BD30" s="25"/>
      <c r="BE30" s="24"/>
      <c r="BF30" s="25"/>
      <c r="BG30" s="25"/>
      <c r="BH30" s="25"/>
      <c r="BI30" s="25"/>
      <c r="BJ30" s="25"/>
      <c r="BK30" s="25"/>
      <c r="BL30" s="25"/>
      <c r="BM30" s="25"/>
      <c r="BN30" s="26"/>
      <c r="BO30" s="24"/>
      <c r="BP30" s="25"/>
      <c r="BQ30" s="25"/>
      <c r="BR30" s="25"/>
      <c r="BS30" s="25"/>
      <c r="BT30" s="25"/>
      <c r="BU30" s="25"/>
      <c r="BV30" s="25"/>
      <c r="BW30" s="25"/>
      <c r="BX30" s="26"/>
      <c r="BY30" s="27">
        <f t="shared" si="18"/>
        <v>0</v>
      </c>
      <c r="BZ30" s="27">
        <f t="shared" si="18"/>
        <v>3</v>
      </c>
      <c r="CA30" s="27">
        <v>3</v>
      </c>
      <c r="CB30" s="28">
        <f t="shared" si="2"/>
        <v>-1</v>
      </c>
      <c r="CC30" s="27">
        <f t="shared" si="19"/>
        <v>0</v>
      </c>
      <c r="CD30" s="27">
        <f t="shared" si="19"/>
        <v>6</v>
      </c>
      <c r="CE30" s="28">
        <f t="shared" si="5"/>
        <v>-2</v>
      </c>
      <c r="CF30" s="27">
        <f t="shared" si="20"/>
        <v>7</v>
      </c>
      <c r="CG30" s="27">
        <f t="shared" si="20"/>
        <v>25</v>
      </c>
      <c r="CH30" s="28">
        <f t="shared" si="8"/>
        <v>-6</v>
      </c>
      <c r="CI30" s="326">
        <v>21</v>
      </c>
    </row>
    <row r="31" spans="2:88" ht="50.1" customHeight="1" thickBot="1" x14ac:dyDescent="0.55000000000000004">
      <c r="B31" s="20">
        <v>3</v>
      </c>
      <c r="C31" s="46" t="s">
        <v>78</v>
      </c>
      <c r="D31" s="46" t="s">
        <v>79</v>
      </c>
      <c r="E31" s="25">
        <v>0</v>
      </c>
      <c r="F31" s="25">
        <v>1</v>
      </c>
      <c r="G31" s="25">
        <v>0</v>
      </c>
      <c r="H31" s="25">
        <v>2</v>
      </c>
      <c r="I31" s="25">
        <v>0</v>
      </c>
      <c r="J31" s="25">
        <v>4</v>
      </c>
      <c r="K31" s="25">
        <v>0</v>
      </c>
      <c r="L31" s="25">
        <v>4</v>
      </c>
      <c r="M31" s="25"/>
      <c r="N31" s="26"/>
      <c r="O31" s="24">
        <v>0</v>
      </c>
      <c r="P31" s="25">
        <v>1</v>
      </c>
      <c r="Q31" s="25">
        <v>0</v>
      </c>
      <c r="R31" s="25">
        <v>2</v>
      </c>
      <c r="S31" s="25">
        <v>0</v>
      </c>
      <c r="T31" s="25">
        <v>4</v>
      </c>
      <c r="U31" s="25">
        <v>0</v>
      </c>
      <c r="V31" s="25">
        <v>4</v>
      </c>
      <c r="W31" s="25"/>
      <c r="X31" s="25"/>
      <c r="Y31" s="25">
        <v>0</v>
      </c>
      <c r="Z31" s="25">
        <v>1</v>
      </c>
      <c r="AA31" s="25">
        <v>0</v>
      </c>
      <c r="AB31" s="25">
        <v>2</v>
      </c>
      <c r="AC31" s="25">
        <v>1</v>
      </c>
      <c r="AD31" s="25">
        <v>4</v>
      </c>
      <c r="AE31" s="25">
        <v>1</v>
      </c>
      <c r="AF31" s="25">
        <v>4</v>
      </c>
      <c r="AG31" s="25"/>
      <c r="AH31" s="26"/>
      <c r="AI31" s="315"/>
      <c r="AJ31" s="22"/>
      <c r="AK31" s="22"/>
      <c r="AL31" s="22"/>
      <c r="AM31" s="22"/>
      <c r="AN31" s="22"/>
      <c r="AO31" s="22"/>
      <c r="AP31" s="22"/>
      <c r="AQ31" s="22"/>
      <c r="AR31" s="23"/>
      <c r="AS31" s="25"/>
      <c r="AT31" s="26"/>
      <c r="AU31" s="25"/>
      <c r="AV31" s="25"/>
      <c r="AW31" s="25"/>
      <c r="AX31" s="25"/>
      <c r="AY31" s="25"/>
      <c r="AZ31" s="25"/>
      <c r="BA31" s="25"/>
      <c r="BB31" s="25"/>
      <c r="BC31" s="25"/>
      <c r="BD31" s="25"/>
      <c r="BE31" s="24"/>
      <c r="BF31" s="25"/>
      <c r="BG31" s="25"/>
      <c r="BH31" s="25"/>
      <c r="BI31" s="25"/>
      <c r="BJ31" s="25"/>
      <c r="BK31" s="25"/>
      <c r="BL31" s="25"/>
      <c r="BM31" s="25"/>
      <c r="BN31" s="26"/>
      <c r="BO31" s="24"/>
      <c r="BP31" s="25"/>
      <c r="BQ31" s="25"/>
      <c r="BR31" s="25"/>
      <c r="BS31" s="25"/>
      <c r="BT31" s="25"/>
      <c r="BU31" s="25"/>
      <c r="BV31" s="25"/>
      <c r="BW31" s="25"/>
      <c r="BX31" s="26"/>
      <c r="BY31" s="27">
        <f t="shared" si="18"/>
        <v>0</v>
      </c>
      <c r="BZ31" s="27">
        <f t="shared" si="18"/>
        <v>3</v>
      </c>
      <c r="CA31" s="27">
        <v>3</v>
      </c>
      <c r="CB31" s="28">
        <f t="shared" si="2"/>
        <v>-1</v>
      </c>
      <c r="CC31" s="27">
        <f t="shared" si="19"/>
        <v>0</v>
      </c>
      <c r="CD31" s="27">
        <f t="shared" si="19"/>
        <v>6</v>
      </c>
      <c r="CE31" s="28">
        <f t="shared" si="5"/>
        <v>-2</v>
      </c>
      <c r="CF31" s="27">
        <f t="shared" si="20"/>
        <v>2</v>
      </c>
      <c r="CG31" s="27">
        <f t="shared" si="20"/>
        <v>24</v>
      </c>
      <c r="CH31" s="28">
        <f t="shared" si="8"/>
        <v>-7.333333333333333</v>
      </c>
      <c r="CI31" s="326">
        <v>22</v>
      </c>
    </row>
    <row r="32" spans="2:88" ht="50.1" customHeight="1" thickBot="1" x14ac:dyDescent="0.55000000000000004">
      <c r="B32" s="34">
        <v>4</v>
      </c>
      <c r="C32" s="21" t="s">
        <v>82</v>
      </c>
      <c r="D32" s="21" t="s">
        <v>83</v>
      </c>
      <c r="E32" s="25">
        <v>0</v>
      </c>
      <c r="F32" s="25">
        <v>1</v>
      </c>
      <c r="G32" s="25">
        <v>0</v>
      </c>
      <c r="H32" s="25">
        <v>1</v>
      </c>
      <c r="I32" s="25">
        <v>0</v>
      </c>
      <c r="J32" s="25">
        <v>4</v>
      </c>
      <c r="K32" s="25">
        <v>0</v>
      </c>
      <c r="L32" s="25">
        <v>4</v>
      </c>
      <c r="M32" s="25"/>
      <c r="N32" s="26"/>
      <c r="O32" s="315"/>
      <c r="P32" s="22"/>
      <c r="Q32" s="22"/>
      <c r="R32" s="22"/>
      <c r="S32" s="22"/>
      <c r="T32" s="22"/>
      <c r="U32" s="22"/>
      <c r="V32" s="22"/>
      <c r="W32" s="22"/>
      <c r="X32" s="22"/>
      <c r="Y32" s="36">
        <v>0</v>
      </c>
      <c r="Z32" s="37">
        <v>1</v>
      </c>
      <c r="AA32" s="37">
        <v>0</v>
      </c>
      <c r="AB32" s="37">
        <v>2</v>
      </c>
      <c r="AC32" s="37">
        <v>0</v>
      </c>
      <c r="AD32" s="37">
        <v>4</v>
      </c>
      <c r="AE32" s="37">
        <v>0</v>
      </c>
      <c r="AF32" s="37">
        <v>4</v>
      </c>
      <c r="AG32" s="37"/>
      <c r="AH32" s="38"/>
      <c r="AI32" s="25">
        <v>0</v>
      </c>
      <c r="AJ32" s="25">
        <v>1</v>
      </c>
      <c r="AK32" s="25">
        <v>0</v>
      </c>
      <c r="AL32" s="25">
        <v>2</v>
      </c>
      <c r="AM32" s="25">
        <v>0</v>
      </c>
      <c r="AN32" s="25">
        <v>4</v>
      </c>
      <c r="AO32" s="25">
        <v>0</v>
      </c>
      <c r="AP32" s="25">
        <v>4</v>
      </c>
      <c r="AQ32" s="25"/>
      <c r="AR32" s="26"/>
      <c r="AS32" s="25"/>
      <c r="AT32" s="26"/>
      <c r="AU32" s="25"/>
      <c r="AV32" s="25"/>
      <c r="AW32" s="25"/>
      <c r="AX32" s="25"/>
      <c r="AY32" s="25"/>
      <c r="AZ32" s="25"/>
      <c r="BA32" s="25"/>
      <c r="BB32" s="25"/>
      <c r="BC32" s="25"/>
      <c r="BD32" s="25"/>
      <c r="BE32" s="24"/>
      <c r="BF32" s="25"/>
      <c r="BG32" s="25"/>
      <c r="BH32" s="25"/>
      <c r="BI32" s="25"/>
      <c r="BJ32" s="25"/>
      <c r="BK32" s="25"/>
      <c r="BL32" s="25"/>
      <c r="BM32" s="25"/>
      <c r="BN32" s="26"/>
      <c r="BO32" s="24"/>
      <c r="BP32" s="25"/>
      <c r="BQ32" s="25"/>
      <c r="BR32" s="25"/>
      <c r="BS32" s="25"/>
      <c r="BT32" s="25"/>
      <c r="BU32" s="25"/>
      <c r="BV32" s="25"/>
      <c r="BW32" s="25"/>
      <c r="BX32" s="26"/>
      <c r="BY32" s="39">
        <f t="shared" si="18"/>
        <v>0</v>
      </c>
      <c r="BZ32" s="39">
        <f t="shared" si="18"/>
        <v>3</v>
      </c>
      <c r="CA32" s="39">
        <v>3</v>
      </c>
      <c r="CB32" s="40">
        <f t="shared" si="2"/>
        <v>-1</v>
      </c>
      <c r="CC32" s="39">
        <f t="shared" si="19"/>
        <v>0</v>
      </c>
      <c r="CD32" s="39">
        <f t="shared" si="19"/>
        <v>5</v>
      </c>
      <c r="CE32" s="40">
        <f t="shared" si="5"/>
        <v>-1.6666666666666667</v>
      </c>
      <c r="CF32" s="39">
        <f t="shared" si="20"/>
        <v>0</v>
      </c>
      <c r="CG32" s="39">
        <f t="shared" si="20"/>
        <v>24</v>
      </c>
      <c r="CH32" s="40">
        <f t="shared" si="8"/>
        <v>-8</v>
      </c>
      <c r="CI32" s="326">
        <v>23</v>
      </c>
    </row>
  </sheetData>
  <sortState ref="C28:CI32">
    <sortCondition descending="1" ref="CH28:CH32"/>
  </sortState>
  <mergeCells count="2">
    <mergeCell ref="H1:AL2"/>
    <mergeCell ref="E5:AR5"/>
  </mergeCells>
  <pageMargins left="0.74803149606299202" right="0.74803149606299202" top="0.23622047244094499" bottom="0.23622047244094499" header="0" footer="0"/>
  <pageSetup scale="32" fitToHeight="2" orientation="landscape"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CL26"/>
  <sheetViews>
    <sheetView zoomScale="40" zoomScaleNormal="50" zoomScaleSheetLayoutView="25" workbookViewId="0">
      <selection activeCell="CP18" sqref="CP18:CP19"/>
    </sheetView>
  </sheetViews>
  <sheetFormatPr defaultColWidth="11.42578125" defaultRowHeight="12.75" x14ac:dyDescent="0.2"/>
  <cols>
    <col min="1" max="1" width="7" customWidth="1"/>
    <col min="2" max="2" width="7.140625" customWidth="1"/>
    <col min="3" max="3" width="43" customWidth="1"/>
    <col min="4" max="4" width="31" customWidth="1"/>
    <col min="5" max="44" width="4.7109375" customWidth="1"/>
    <col min="45" max="45" width="0.5703125" hidden="1" customWidth="1"/>
    <col min="46" max="75" width="2.7109375" hidden="1" customWidth="1"/>
    <col min="76" max="76" width="5.42578125" hidden="1" customWidth="1"/>
    <col min="77" max="79" width="5.7109375" customWidth="1"/>
    <col min="80" max="80" width="12.140625" customWidth="1"/>
    <col min="81" max="82" width="5.7109375" customWidth="1"/>
    <col min="83" max="83" width="12.140625" customWidth="1"/>
    <col min="84" max="84" width="7.5703125" customWidth="1"/>
    <col min="85" max="85" width="8.7109375" customWidth="1"/>
    <col min="86" max="87" width="12.140625" customWidth="1"/>
  </cols>
  <sheetData>
    <row r="1" spans="1:87" x14ac:dyDescent="0.2">
      <c r="H1" s="456"/>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7"/>
    </row>
    <row r="2" spans="1:87" x14ac:dyDescent="0.2">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row>
    <row r="3" spans="1:87" ht="12" customHeight="1" x14ac:dyDescent="0.2">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87" ht="2.25" customHeight="1" x14ac:dyDescent="0.2">
      <c r="E4" s="2"/>
      <c r="F4" s="2"/>
      <c r="G4" s="3"/>
      <c r="H4" s="3"/>
      <c r="I4" s="3"/>
      <c r="J4" s="3"/>
      <c r="K4" s="3"/>
      <c r="L4" s="3"/>
      <c r="M4" s="3"/>
      <c r="N4" s="3"/>
      <c r="O4" s="2"/>
      <c r="P4" s="2"/>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2" t="s">
        <v>0</v>
      </c>
      <c r="BF4" s="2" t="s">
        <v>1</v>
      </c>
      <c r="BG4" s="3" t="s">
        <v>2</v>
      </c>
      <c r="BH4" s="3" t="s">
        <v>3</v>
      </c>
      <c r="BI4" s="3" t="s">
        <v>4</v>
      </c>
      <c r="BJ4" s="3" t="s">
        <v>5</v>
      </c>
      <c r="BK4" s="3" t="s">
        <v>4</v>
      </c>
      <c r="BL4" s="3" t="s">
        <v>5</v>
      </c>
      <c r="BM4" s="3" t="s">
        <v>4</v>
      </c>
      <c r="BN4" s="3" t="s">
        <v>5</v>
      </c>
      <c r="BO4" s="2" t="s">
        <v>0</v>
      </c>
      <c r="BP4" s="2" t="s">
        <v>1</v>
      </c>
      <c r="BQ4" s="3" t="s">
        <v>2</v>
      </c>
      <c r="BR4" s="3" t="s">
        <v>3</v>
      </c>
      <c r="BS4" s="3" t="s">
        <v>4</v>
      </c>
      <c r="BT4" s="3" t="s">
        <v>5</v>
      </c>
      <c r="BU4" s="3" t="s">
        <v>4</v>
      </c>
      <c r="BV4" s="3" t="s">
        <v>5</v>
      </c>
      <c r="BW4" s="3" t="s">
        <v>4</v>
      </c>
      <c r="BX4" s="3" t="s">
        <v>5</v>
      </c>
    </row>
    <row r="5" spans="1:87" ht="45" x14ac:dyDescent="0.6">
      <c r="C5" s="4"/>
      <c r="D5" s="4"/>
      <c r="E5" s="458"/>
      <c r="F5" s="458"/>
      <c r="G5" s="458"/>
      <c r="H5" s="458"/>
      <c r="I5" s="458"/>
      <c r="J5" s="458"/>
      <c r="K5" s="458"/>
      <c r="L5" s="458"/>
      <c r="M5" s="458"/>
      <c r="N5" s="458"/>
      <c r="O5" s="458"/>
      <c r="P5" s="458"/>
      <c r="Q5" s="458"/>
      <c r="R5" s="458"/>
      <c r="S5" s="458"/>
      <c r="T5" s="458"/>
      <c r="U5" s="458"/>
      <c r="V5" s="458"/>
      <c r="W5" s="458"/>
      <c r="X5" s="458"/>
      <c r="Y5" s="458"/>
      <c r="Z5" s="458"/>
      <c r="AA5" s="458"/>
      <c r="AB5" s="458"/>
      <c r="AC5" s="458"/>
      <c r="AD5" s="458"/>
      <c r="AE5" s="458"/>
      <c r="AF5" s="458"/>
      <c r="AG5" s="458"/>
      <c r="AH5" s="458"/>
      <c r="AI5" s="458"/>
      <c r="AJ5" s="458"/>
      <c r="AK5" s="458"/>
      <c r="AL5" s="458"/>
      <c r="AM5" s="458"/>
      <c r="AN5" s="458"/>
      <c r="AO5" s="458"/>
      <c r="AP5" s="458"/>
      <c r="AQ5" s="458"/>
      <c r="AR5" s="458"/>
    </row>
    <row r="6" spans="1:87" ht="45" x14ac:dyDescent="0.6">
      <c r="C6" s="4"/>
      <c r="D6" s="4" t="s">
        <v>6</v>
      </c>
      <c r="E6" s="4"/>
      <c r="F6" s="4"/>
      <c r="G6" s="4"/>
      <c r="H6" s="4"/>
      <c r="I6" s="4"/>
      <c r="J6" s="4"/>
      <c r="K6" s="4"/>
      <c r="L6" s="4"/>
      <c r="M6" s="4"/>
      <c r="N6" s="4"/>
      <c r="O6" s="4"/>
      <c r="P6" s="4"/>
      <c r="Q6" s="5" t="s">
        <v>132</v>
      </c>
      <c r="R6" s="4"/>
      <c r="S6" s="4"/>
      <c r="T6" s="4"/>
      <c r="U6" s="4"/>
      <c r="V6" s="4"/>
      <c r="W6" s="4"/>
      <c r="X6" s="4"/>
    </row>
    <row r="7" spans="1:87" ht="30" x14ac:dyDescent="0.4">
      <c r="A7" s="6"/>
      <c r="B7" s="4" t="s">
        <v>8</v>
      </c>
      <c r="C7" s="7"/>
      <c r="D7" s="7"/>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8"/>
      <c r="CC7" s="6"/>
      <c r="CD7" s="6"/>
      <c r="CE7" s="8"/>
      <c r="CF7" s="6"/>
      <c r="CG7" s="6"/>
      <c r="CH7" s="8"/>
      <c r="CI7" s="8"/>
    </row>
    <row r="8" spans="1:87" ht="13.5" thickBot="1" x14ac:dyDescent="0.25">
      <c r="A8" s="6"/>
      <c r="B8" s="6"/>
      <c r="C8" s="7"/>
      <c r="D8" s="7"/>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8"/>
      <c r="CC8" s="6"/>
      <c r="CD8" s="6"/>
      <c r="CE8" s="8"/>
      <c r="CF8" s="6"/>
      <c r="CG8" s="6"/>
      <c r="CH8" s="8"/>
      <c r="CI8" s="8"/>
    </row>
    <row r="9" spans="1:87" ht="116.1" customHeight="1" thickBot="1" x14ac:dyDescent="0.25">
      <c r="A9" s="8"/>
      <c r="B9" s="9"/>
      <c r="C9" s="10" t="s">
        <v>9</v>
      </c>
      <c r="D9" s="10"/>
      <c r="E9" s="11" t="s">
        <v>10</v>
      </c>
      <c r="F9" s="11" t="s">
        <v>11</v>
      </c>
      <c r="G9" s="11" t="s">
        <v>12</v>
      </c>
      <c r="H9" s="11" t="s">
        <v>13</v>
      </c>
      <c r="I9" s="12" t="s">
        <v>14</v>
      </c>
      <c r="J9" s="13"/>
      <c r="K9" s="13"/>
      <c r="L9" s="13"/>
      <c r="M9" s="13"/>
      <c r="N9" s="14"/>
      <c r="O9" s="11" t="s">
        <v>10</v>
      </c>
      <c r="P9" s="11" t="s">
        <v>11</v>
      </c>
      <c r="Q9" s="11" t="s">
        <v>12</v>
      </c>
      <c r="R9" s="11" t="s">
        <v>13</v>
      </c>
      <c r="S9" s="12" t="s">
        <v>14</v>
      </c>
      <c r="T9" s="13"/>
      <c r="U9" s="13"/>
      <c r="V9" s="13"/>
      <c r="W9" s="13"/>
      <c r="X9" s="13"/>
      <c r="Y9" s="15" t="s">
        <v>10</v>
      </c>
      <c r="Z9" s="11" t="s">
        <v>11</v>
      </c>
      <c r="AA9" s="11" t="s">
        <v>12</v>
      </c>
      <c r="AB9" s="11" t="s">
        <v>13</v>
      </c>
      <c r="AC9" s="12" t="s">
        <v>14</v>
      </c>
      <c r="AD9" s="13"/>
      <c r="AE9" s="13"/>
      <c r="AF9" s="13"/>
      <c r="AG9" s="13"/>
      <c r="AH9" s="14"/>
      <c r="AI9" s="11" t="s">
        <v>10</v>
      </c>
      <c r="AJ9" s="11" t="s">
        <v>11</v>
      </c>
      <c r="AK9" s="11" t="s">
        <v>12</v>
      </c>
      <c r="AL9" s="11" t="s">
        <v>13</v>
      </c>
      <c r="AM9" s="12" t="s">
        <v>14</v>
      </c>
      <c r="AN9" s="13"/>
      <c r="AO9" s="13"/>
      <c r="AP9" s="13"/>
      <c r="AQ9" s="13"/>
      <c r="AR9" s="14"/>
      <c r="AS9" s="13"/>
      <c r="AT9" s="14"/>
      <c r="AU9" s="13"/>
      <c r="AV9" s="13"/>
      <c r="AW9" s="13"/>
      <c r="AX9" s="13"/>
      <c r="AY9" s="13"/>
      <c r="AZ9" s="13"/>
      <c r="BA9" s="13"/>
      <c r="BB9" s="13"/>
      <c r="BC9" s="13"/>
      <c r="BD9" s="13"/>
      <c r="BE9" s="16"/>
      <c r="BF9" s="13"/>
      <c r="BG9" s="13"/>
      <c r="BH9" s="13"/>
      <c r="BI9" s="13"/>
      <c r="BJ9" s="13"/>
      <c r="BK9" s="13"/>
      <c r="BL9" s="13"/>
      <c r="BM9" s="13"/>
      <c r="BN9" s="14"/>
      <c r="BO9" s="16"/>
      <c r="BP9" s="13"/>
      <c r="BQ9" s="13"/>
      <c r="BR9" s="13"/>
      <c r="BS9" s="13"/>
      <c r="BT9" s="13"/>
      <c r="BU9" s="13"/>
      <c r="BV9" s="13"/>
      <c r="BW9" s="13"/>
      <c r="BX9" s="14"/>
      <c r="BY9" s="17" t="s">
        <v>10</v>
      </c>
      <c r="BZ9" s="17" t="s">
        <v>11</v>
      </c>
      <c r="CA9" s="17" t="s">
        <v>15</v>
      </c>
      <c r="CB9" s="18" t="s">
        <v>16</v>
      </c>
      <c r="CC9" s="17" t="s">
        <v>12</v>
      </c>
      <c r="CD9" s="17" t="s">
        <v>13</v>
      </c>
      <c r="CE9" s="18" t="s">
        <v>17</v>
      </c>
      <c r="CF9" s="17" t="s">
        <v>18</v>
      </c>
      <c r="CG9" s="17" t="s">
        <v>19</v>
      </c>
      <c r="CH9" s="18" t="s">
        <v>20</v>
      </c>
      <c r="CI9" s="19" t="s">
        <v>21</v>
      </c>
    </row>
    <row r="10" spans="1:87" ht="50.1" customHeight="1" thickBot="1" x14ac:dyDescent="0.55000000000000004">
      <c r="A10" s="6"/>
      <c r="B10" s="20">
        <v>1</v>
      </c>
      <c r="C10" s="327" t="s">
        <v>137</v>
      </c>
      <c r="D10" s="327" t="s">
        <v>138</v>
      </c>
      <c r="E10" s="321"/>
      <c r="F10" s="321"/>
      <c r="G10" s="321"/>
      <c r="H10" s="321"/>
      <c r="I10" s="321"/>
      <c r="J10" s="321"/>
      <c r="K10" s="321"/>
      <c r="L10" s="321"/>
      <c r="M10" s="321"/>
      <c r="N10" s="322"/>
      <c r="O10" s="323">
        <v>1</v>
      </c>
      <c r="P10" s="321">
        <v>0</v>
      </c>
      <c r="Q10" s="321">
        <v>2</v>
      </c>
      <c r="R10" s="321">
        <v>0</v>
      </c>
      <c r="S10" s="321">
        <v>4</v>
      </c>
      <c r="T10" s="321">
        <v>0</v>
      </c>
      <c r="U10" s="321">
        <v>5</v>
      </c>
      <c r="V10" s="321">
        <v>4</v>
      </c>
      <c r="W10" s="321"/>
      <c r="X10" s="321"/>
      <c r="Y10" s="323">
        <v>1</v>
      </c>
      <c r="Z10" s="321">
        <v>0</v>
      </c>
      <c r="AA10" s="321">
        <v>2</v>
      </c>
      <c r="AB10" s="321">
        <v>0</v>
      </c>
      <c r="AC10" s="321">
        <v>4</v>
      </c>
      <c r="AD10" s="321">
        <v>0</v>
      </c>
      <c r="AE10" s="321">
        <v>4</v>
      </c>
      <c r="AF10" s="321">
        <v>0</v>
      </c>
      <c r="AG10" s="321"/>
      <c r="AH10" s="322"/>
      <c r="AI10" s="323"/>
      <c r="AJ10" s="321"/>
      <c r="AK10" s="321"/>
      <c r="AL10" s="321"/>
      <c r="AM10" s="321"/>
      <c r="AN10" s="321"/>
      <c r="AO10" s="321"/>
      <c r="AP10" s="321"/>
      <c r="AQ10" s="321"/>
      <c r="AR10" s="322"/>
      <c r="AS10" s="321"/>
      <c r="AT10" s="322"/>
      <c r="AU10" s="321"/>
      <c r="AV10" s="321"/>
      <c r="AW10" s="321"/>
      <c r="AX10" s="321"/>
      <c r="AY10" s="321"/>
      <c r="AZ10" s="321"/>
      <c r="BA10" s="321"/>
      <c r="BB10" s="321"/>
      <c r="BC10" s="321"/>
      <c r="BD10" s="321"/>
      <c r="BE10" s="323"/>
      <c r="BF10" s="321"/>
      <c r="BG10" s="321"/>
      <c r="BH10" s="321"/>
      <c r="BI10" s="321"/>
      <c r="BJ10" s="321"/>
      <c r="BK10" s="321"/>
      <c r="BL10" s="321"/>
      <c r="BM10" s="321"/>
      <c r="BN10" s="322"/>
      <c r="BO10" s="323"/>
      <c r="BP10" s="321"/>
      <c r="BQ10" s="321"/>
      <c r="BR10" s="321"/>
      <c r="BS10" s="321"/>
      <c r="BT10" s="321"/>
      <c r="BU10" s="321"/>
      <c r="BV10" s="321"/>
      <c r="BW10" s="321"/>
      <c r="BX10" s="322"/>
      <c r="BY10" s="324">
        <f t="shared" ref="BY10:BY26" si="0">E10+O10+Y10+AI10</f>
        <v>2</v>
      </c>
      <c r="BZ10" s="324">
        <f t="shared" ref="BZ10:BZ26" si="1">F10+P10+Z10+AJ10</f>
        <v>0</v>
      </c>
      <c r="CA10" s="324">
        <v>2</v>
      </c>
      <c r="CB10" s="325">
        <f t="shared" ref="CB10:CB26" si="2">(BY10-BZ10)/CA10</f>
        <v>1</v>
      </c>
      <c r="CC10" s="324">
        <f t="shared" ref="CC10:CC26" si="3">G10+Q10+AA10+AK10</f>
        <v>4</v>
      </c>
      <c r="CD10" s="324">
        <f t="shared" ref="CD10:CD26" si="4">H10+R10+AB10+AL10</f>
        <v>0</v>
      </c>
      <c r="CE10" s="325">
        <f t="shared" ref="CE10:CE26" si="5">(CC10-CD10)/CA10</f>
        <v>2</v>
      </c>
      <c r="CF10" s="324">
        <f t="shared" ref="CF10:CF26" si="6">I10+K10+M10+S10+U10+W10+AC10+AE10+AG10+AM10+AO10+AQ10</f>
        <v>17</v>
      </c>
      <c r="CG10" s="324">
        <f t="shared" ref="CG10:CG26" si="7">J10+L10+N10+T10+V10+X10+AD10+AF10+AH10+AN10+AP10+AR10</f>
        <v>4</v>
      </c>
      <c r="CH10" s="325">
        <f t="shared" ref="CH10:CH26" si="8">(CF10-CG10)/CA10</f>
        <v>6.5</v>
      </c>
      <c r="CI10" s="326">
        <v>1</v>
      </c>
    </row>
    <row r="11" spans="1:87" ht="50.1" customHeight="1" thickBot="1" x14ac:dyDescent="0.55000000000000004">
      <c r="A11" s="6"/>
      <c r="B11" s="20">
        <v>2</v>
      </c>
      <c r="C11" s="320" t="s">
        <v>112</v>
      </c>
      <c r="D11" s="320" t="s">
        <v>144</v>
      </c>
      <c r="E11" s="321">
        <v>1</v>
      </c>
      <c r="F11" s="321">
        <v>0</v>
      </c>
      <c r="G11" s="321">
        <v>2</v>
      </c>
      <c r="H11" s="321">
        <v>0</v>
      </c>
      <c r="I11" s="321">
        <v>5</v>
      </c>
      <c r="J11" s="321">
        <v>3</v>
      </c>
      <c r="K11" s="321">
        <v>4</v>
      </c>
      <c r="L11" s="321">
        <v>1</v>
      </c>
      <c r="M11" s="321"/>
      <c r="N11" s="322"/>
      <c r="O11" s="321"/>
      <c r="P11" s="321"/>
      <c r="Q11" s="321"/>
      <c r="R11" s="321"/>
      <c r="S11" s="321"/>
      <c r="T11" s="321"/>
      <c r="U11" s="321"/>
      <c r="V11" s="321"/>
      <c r="W11" s="321"/>
      <c r="X11" s="322"/>
      <c r="Y11" s="328">
        <v>1</v>
      </c>
      <c r="Z11" s="329">
        <v>0</v>
      </c>
      <c r="AA11" s="329">
        <v>2</v>
      </c>
      <c r="AB11" s="329">
        <v>0</v>
      </c>
      <c r="AC11" s="329">
        <v>4</v>
      </c>
      <c r="AD11" s="329">
        <v>0</v>
      </c>
      <c r="AE11" s="329">
        <v>4</v>
      </c>
      <c r="AF11" s="329">
        <v>0</v>
      </c>
      <c r="AG11" s="329"/>
      <c r="AH11" s="330"/>
      <c r="AI11" s="323"/>
      <c r="AJ11" s="321"/>
      <c r="AK11" s="321"/>
      <c r="AL11" s="321"/>
      <c r="AM11" s="321"/>
      <c r="AN11" s="321"/>
      <c r="AO11" s="321"/>
      <c r="AP11" s="321"/>
      <c r="AQ11" s="321"/>
      <c r="AR11" s="322"/>
      <c r="AS11" s="321"/>
      <c r="AT11" s="322"/>
      <c r="AU11" s="321"/>
      <c r="AV11" s="321"/>
      <c r="AW11" s="321"/>
      <c r="AX11" s="321"/>
      <c r="AY11" s="321"/>
      <c r="AZ11" s="321"/>
      <c r="BA11" s="321"/>
      <c r="BB11" s="321"/>
      <c r="BC11" s="321"/>
      <c r="BD11" s="321"/>
      <c r="BE11" s="323"/>
      <c r="BF11" s="321"/>
      <c r="BG11" s="321"/>
      <c r="BH11" s="321"/>
      <c r="BI11" s="321"/>
      <c r="BJ11" s="321"/>
      <c r="BK11" s="321"/>
      <c r="BL11" s="321"/>
      <c r="BM11" s="321"/>
      <c r="BN11" s="322"/>
      <c r="BO11" s="323"/>
      <c r="BP11" s="321"/>
      <c r="BQ11" s="321"/>
      <c r="BR11" s="321"/>
      <c r="BS11" s="321"/>
      <c r="BT11" s="321"/>
      <c r="BU11" s="321"/>
      <c r="BV11" s="321"/>
      <c r="BW11" s="321"/>
      <c r="BX11" s="322"/>
      <c r="BY11" s="324">
        <f t="shared" si="0"/>
        <v>2</v>
      </c>
      <c r="BZ11" s="324">
        <f t="shared" si="1"/>
        <v>0</v>
      </c>
      <c r="CA11" s="324">
        <v>2</v>
      </c>
      <c r="CB11" s="325">
        <f t="shared" si="2"/>
        <v>1</v>
      </c>
      <c r="CC11" s="324">
        <f t="shared" si="3"/>
        <v>4</v>
      </c>
      <c r="CD11" s="324">
        <f t="shared" si="4"/>
        <v>0</v>
      </c>
      <c r="CE11" s="325">
        <f t="shared" si="5"/>
        <v>2</v>
      </c>
      <c r="CF11" s="324">
        <f t="shared" si="6"/>
        <v>17</v>
      </c>
      <c r="CG11" s="324">
        <f t="shared" si="7"/>
        <v>4</v>
      </c>
      <c r="CH11" s="325">
        <f t="shared" si="8"/>
        <v>6.5</v>
      </c>
      <c r="CI11" s="326">
        <v>2</v>
      </c>
    </row>
    <row r="12" spans="1:87" ht="50.1" customHeight="1" thickBot="1" x14ac:dyDescent="0.55000000000000004">
      <c r="A12" s="6"/>
      <c r="B12" s="20">
        <v>3</v>
      </c>
      <c r="C12" s="331" t="s">
        <v>146</v>
      </c>
      <c r="D12" s="331" t="s">
        <v>147</v>
      </c>
      <c r="E12" s="321"/>
      <c r="F12" s="321"/>
      <c r="G12" s="321"/>
      <c r="H12" s="321"/>
      <c r="I12" s="321"/>
      <c r="J12" s="321"/>
      <c r="K12" s="321"/>
      <c r="L12" s="321"/>
      <c r="M12" s="321"/>
      <c r="N12" s="322"/>
      <c r="O12" s="323">
        <v>1</v>
      </c>
      <c r="P12" s="321">
        <v>0</v>
      </c>
      <c r="Q12" s="321">
        <v>2</v>
      </c>
      <c r="R12" s="321">
        <v>0</v>
      </c>
      <c r="S12" s="321">
        <v>5</v>
      </c>
      <c r="T12" s="321">
        <v>4</v>
      </c>
      <c r="U12" s="321">
        <v>4</v>
      </c>
      <c r="V12" s="321">
        <v>1</v>
      </c>
      <c r="W12" s="321"/>
      <c r="X12" s="321"/>
      <c r="Y12" s="321">
        <v>1</v>
      </c>
      <c r="Z12" s="321">
        <v>0</v>
      </c>
      <c r="AA12" s="321">
        <v>2</v>
      </c>
      <c r="AB12" s="321">
        <v>0</v>
      </c>
      <c r="AC12" s="321">
        <v>4</v>
      </c>
      <c r="AD12" s="321">
        <v>1</v>
      </c>
      <c r="AE12" s="321">
        <v>4</v>
      </c>
      <c r="AF12" s="321">
        <v>2</v>
      </c>
      <c r="AG12" s="321"/>
      <c r="AH12" s="322"/>
      <c r="AI12" s="323">
        <v>1</v>
      </c>
      <c r="AJ12" s="321">
        <v>0</v>
      </c>
      <c r="AK12" s="321">
        <v>2</v>
      </c>
      <c r="AL12" s="321">
        <v>0</v>
      </c>
      <c r="AM12" s="321">
        <v>4</v>
      </c>
      <c r="AN12" s="321">
        <v>0</v>
      </c>
      <c r="AO12" s="321">
        <v>4</v>
      </c>
      <c r="AP12" s="321">
        <v>0</v>
      </c>
      <c r="AQ12" s="321"/>
      <c r="AR12" s="322"/>
      <c r="AS12" s="321"/>
      <c r="AT12" s="322"/>
      <c r="AU12" s="321"/>
      <c r="AV12" s="321"/>
      <c r="AW12" s="321"/>
      <c r="AX12" s="321"/>
      <c r="AY12" s="321"/>
      <c r="AZ12" s="321"/>
      <c r="BA12" s="321"/>
      <c r="BB12" s="321"/>
      <c r="BC12" s="321"/>
      <c r="BD12" s="321"/>
      <c r="BE12" s="323"/>
      <c r="BF12" s="321"/>
      <c r="BG12" s="321"/>
      <c r="BH12" s="321"/>
      <c r="BI12" s="321"/>
      <c r="BJ12" s="321"/>
      <c r="BK12" s="321"/>
      <c r="BL12" s="321"/>
      <c r="BM12" s="321"/>
      <c r="BN12" s="322"/>
      <c r="BO12" s="323"/>
      <c r="BP12" s="321"/>
      <c r="BQ12" s="321"/>
      <c r="BR12" s="321"/>
      <c r="BS12" s="321"/>
      <c r="BT12" s="321"/>
      <c r="BU12" s="321"/>
      <c r="BV12" s="321"/>
      <c r="BW12" s="321"/>
      <c r="BX12" s="322"/>
      <c r="BY12" s="324">
        <f>E12+O12+Y12+AI12</f>
        <v>3</v>
      </c>
      <c r="BZ12" s="324">
        <f>F12+P12+Z12+AJ12</f>
        <v>0</v>
      </c>
      <c r="CA12" s="324">
        <v>3</v>
      </c>
      <c r="CB12" s="325">
        <f>(BY12-BZ12)/CA12</f>
        <v>1</v>
      </c>
      <c r="CC12" s="324">
        <f>G12+Q12+AA12+AK12</f>
        <v>6</v>
      </c>
      <c r="CD12" s="324">
        <f>H12+R12+AB12+AL12</f>
        <v>0</v>
      </c>
      <c r="CE12" s="325">
        <f>(CC12-CD12)/CA12</f>
        <v>2</v>
      </c>
      <c r="CF12" s="324">
        <f>I12+K12+M12+S12+U12+W12+AC12+AE12+AG12+AM12+AO12+AQ12</f>
        <v>25</v>
      </c>
      <c r="CG12" s="324">
        <f>J12+L12+N12+T12+V12+X12+AD12+AF12+AH12+AN12+AP12+AR12</f>
        <v>8</v>
      </c>
      <c r="CH12" s="325">
        <f>(CF12-CG12)/CA12</f>
        <v>5.666666666666667</v>
      </c>
      <c r="CI12" s="326">
        <v>4</v>
      </c>
    </row>
    <row r="13" spans="1:87" ht="50.1" customHeight="1" thickBot="1" x14ac:dyDescent="0.55000000000000004">
      <c r="B13" s="20">
        <v>4</v>
      </c>
      <c r="C13" s="327" t="s">
        <v>105</v>
      </c>
      <c r="D13" s="327" t="s">
        <v>133</v>
      </c>
      <c r="E13" s="321"/>
      <c r="F13" s="321"/>
      <c r="G13" s="321"/>
      <c r="H13" s="321"/>
      <c r="I13" s="321"/>
      <c r="J13" s="321"/>
      <c r="K13" s="321"/>
      <c r="L13" s="321"/>
      <c r="M13" s="321"/>
      <c r="N13" s="322"/>
      <c r="O13" s="323">
        <v>1</v>
      </c>
      <c r="P13" s="321">
        <v>0</v>
      </c>
      <c r="Q13" s="321">
        <v>2</v>
      </c>
      <c r="R13" s="321">
        <v>0</v>
      </c>
      <c r="S13" s="321">
        <v>4</v>
      </c>
      <c r="T13" s="321">
        <v>2</v>
      </c>
      <c r="U13" s="321">
        <v>5</v>
      </c>
      <c r="V13" s="321">
        <v>4</v>
      </c>
      <c r="W13" s="321"/>
      <c r="X13" s="321"/>
      <c r="Y13" s="323">
        <v>1</v>
      </c>
      <c r="Z13" s="321">
        <v>0</v>
      </c>
      <c r="AA13" s="321">
        <v>2</v>
      </c>
      <c r="AB13" s="321">
        <v>0</v>
      </c>
      <c r="AC13" s="321">
        <v>4</v>
      </c>
      <c r="AD13" s="321">
        <v>0</v>
      </c>
      <c r="AE13" s="321">
        <v>4</v>
      </c>
      <c r="AF13" s="321">
        <v>0</v>
      </c>
      <c r="AG13" s="321"/>
      <c r="AH13" s="322"/>
      <c r="AI13" s="323"/>
      <c r="AJ13" s="321"/>
      <c r="AK13" s="321"/>
      <c r="AL13" s="321"/>
      <c r="AM13" s="321"/>
      <c r="AN13" s="321"/>
      <c r="AO13" s="321"/>
      <c r="AP13" s="321"/>
      <c r="AQ13" s="321"/>
      <c r="AR13" s="322"/>
      <c r="AS13" s="321"/>
      <c r="AT13" s="322"/>
      <c r="AU13" s="321"/>
      <c r="AV13" s="321"/>
      <c r="AW13" s="321"/>
      <c r="AX13" s="321"/>
      <c r="AY13" s="321"/>
      <c r="AZ13" s="321"/>
      <c r="BA13" s="321"/>
      <c r="BB13" s="321"/>
      <c r="BC13" s="321"/>
      <c r="BD13" s="321"/>
      <c r="BE13" s="323"/>
      <c r="BF13" s="321"/>
      <c r="BG13" s="321"/>
      <c r="BH13" s="321"/>
      <c r="BI13" s="321"/>
      <c r="BJ13" s="321"/>
      <c r="BK13" s="321"/>
      <c r="BL13" s="321"/>
      <c r="BM13" s="321"/>
      <c r="BN13" s="322"/>
      <c r="BO13" s="323"/>
      <c r="BP13" s="321"/>
      <c r="BQ13" s="321"/>
      <c r="BR13" s="321"/>
      <c r="BS13" s="321"/>
      <c r="BT13" s="321"/>
      <c r="BU13" s="321"/>
      <c r="BV13" s="321"/>
      <c r="BW13" s="321"/>
      <c r="BX13" s="322"/>
      <c r="BY13" s="324">
        <f>E13+O13+Y13+AI13</f>
        <v>2</v>
      </c>
      <c r="BZ13" s="324">
        <f>F13+P13+Z13+AJ13</f>
        <v>0</v>
      </c>
      <c r="CA13" s="324">
        <v>2</v>
      </c>
      <c r="CB13" s="325">
        <f>(BY13-BZ13)/CA13</f>
        <v>1</v>
      </c>
      <c r="CC13" s="324">
        <f>G13+Q13+AA13+AK13</f>
        <v>4</v>
      </c>
      <c r="CD13" s="324">
        <f>H13+R13+AB13+AL13</f>
        <v>0</v>
      </c>
      <c r="CE13" s="325">
        <f>(CC13-CD13)/CA13</f>
        <v>2</v>
      </c>
      <c r="CF13" s="324">
        <f>I13+K13+M13+S13+U13+W13+AC13+AE13+AG13+AM13+AO13+AQ13</f>
        <v>17</v>
      </c>
      <c r="CG13" s="324">
        <f>J13+L13+N13+T13+V13+X13+AD13+AF13+AH13+AN13+AP13+AR13</f>
        <v>6</v>
      </c>
      <c r="CH13" s="325">
        <f>(CF13-CG13)/CA13</f>
        <v>5.5</v>
      </c>
      <c r="CI13" s="326">
        <v>3</v>
      </c>
    </row>
    <row r="14" spans="1:87" ht="50.1" customHeight="1" thickBot="1" x14ac:dyDescent="0.55000000000000004">
      <c r="B14" s="20">
        <v>5</v>
      </c>
      <c r="C14" s="327" t="s">
        <v>151</v>
      </c>
      <c r="D14" s="327" t="s">
        <v>152</v>
      </c>
      <c r="E14" s="321"/>
      <c r="F14" s="321"/>
      <c r="G14" s="321"/>
      <c r="H14" s="321"/>
      <c r="I14" s="321"/>
      <c r="J14" s="321"/>
      <c r="K14" s="321"/>
      <c r="L14" s="321"/>
      <c r="M14" s="321"/>
      <c r="N14" s="322"/>
      <c r="O14" s="321">
        <v>1</v>
      </c>
      <c r="P14" s="321">
        <v>0</v>
      </c>
      <c r="Q14" s="321">
        <v>2</v>
      </c>
      <c r="R14" s="321">
        <v>1</v>
      </c>
      <c r="S14" s="321">
        <v>4</v>
      </c>
      <c r="T14" s="321">
        <v>0</v>
      </c>
      <c r="U14" s="321">
        <v>3</v>
      </c>
      <c r="V14" s="321">
        <v>5</v>
      </c>
      <c r="W14" s="321">
        <v>5</v>
      </c>
      <c r="X14" s="322">
        <v>4</v>
      </c>
      <c r="Y14" s="328">
        <v>1</v>
      </c>
      <c r="Z14" s="329">
        <v>0</v>
      </c>
      <c r="AA14" s="329">
        <v>2</v>
      </c>
      <c r="AB14" s="329">
        <v>0</v>
      </c>
      <c r="AC14" s="329">
        <v>4</v>
      </c>
      <c r="AD14" s="329">
        <v>2</v>
      </c>
      <c r="AE14" s="329">
        <v>4</v>
      </c>
      <c r="AF14" s="329">
        <v>2</v>
      </c>
      <c r="AG14" s="329"/>
      <c r="AH14" s="330"/>
      <c r="AI14" s="323">
        <v>1</v>
      </c>
      <c r="AJ14" s="321">
        <v>0</v>
      </c>
      <c r="AK14" s="321">
        <v>2</v>
      </c>
      <c r="AL14" s="321">
        <v>0</v>
      </c>
      <c r="AM14" s="321">
        <v>4</v>
      </c>
      <c r="AN14" s="321">
        <v>2</v>
      </c>
      <c r="AO14" s="321">
        <v>5</v>
      </c>
      <c r="AP14" s="321">
        <v>3</v>
      </c>
      <c r="AQ14" s="321"/>
      <c r="AR14" s="322"/>
      <c r="AS14" s="321"/>
      <c r="AT14" s="322"/>
      <c r="AU14" s="321"/>
      <c r="AV14" s="321"/>
      <c r="AW14" s="321"/>
      <c r="AX14" s="321"/>
      <c r="AY14" s="321"/>
      <c r="AZ14" s="321"/>
      <c r="BA14" s="321"/>
      <c r="BB14" s="321"/>
      <c r="BC14" s="321"/>
      <c r="BD14" s="321"/>
      <c r="BE14" s="323"/>
      <c r="BF14" s="321"/>
      <c r="BG14" s="321"/>
      <c r="BH14" s="321"/>
      <c r="BI14" s="321"/>
      <c r="BJ14" s="321"/>
      <c r="BK14" s="321"/>
      <c r="BL14" s="321"/>
      <c r="BM14" s="321"/>
      <c r="BN14" s="322"/>
      <c r="BO14" s="323"/>
      <c r="BP14" s="321"/>
      <c r="BQ14" s="321"/>
      <c r="BR14" s="321"/>
      <c r="BS14" s="321"/>
      <c r="BT14" s="321"/>
      <c r="BU14" s="321"/>
      <c r="BV14" s="321"/>
      <c r="BW14" s="321"/>
      <c r="BX14" s="322"/>
      <c r="BY14" s="324">
        <f t="shared" si="0"/>
        <v>3</v>
      </c>
      <c r="BZ14" s="324">
        <f t="shared" si="1"/>
        <v>0</v>
      </c>
      <c r="CA14" s="324">
        <v>3</v>
      </c>
      <c r="CB14" s="325">
        <f t="shared" si="2"/>
        <v>1</v>
      </c>
      <c r="CC14" s="324">
        <f t="shared" si="3"/>
        <v>6</v>
      </c>
      <c r="CD14" s="324">
        <f t="shared" si="4"/>
        <v>1</v>
      </c>
      <c r="CE14" s="325">
        <f t="shared" si="5"/>
        <v>1.6666666666666667</v>
      </c>
      <c r="CF14" s="324">
        <f t="shared" si="6"/>
        <v>29</v>
      </c>
      <c r="CG14" s="324">
        <f t="shared" si="7"/>
        <v>18</v>
      </c>
      <c r="CH14" s="325">
        <f t="shared" si="8"/>
        <v>3.6666666666666665</v>
      </c>
      <c r="CI14" s="326">
        <v>5</v>
      </c>
    </row>
    <row r="15" spans="1:87" ht="50.1" customHeight="1" thickBot="1" x14ac:dyDescent="0.55000000000000004">
      <c r="B15" s="20">
        <v>6</v>
      </c>
      <c r="C15" s="327" t="s">
        <v>23</v>
      </c>
      <c r="D15" s="327" t="s">
        <v>134</v>
      </c>
      <c r="E15" s="321">
        <v>0</v>
      </c>
      <c r="F15" s="321">
        <v>1</v>
      </c>
      <c r="G15" s="321">
        <v>0</v>
      </c>
      <c r="H15" s="321">
        <v>2</v>
      </c>
      <c r="I15" s="321">
        <v>2</v>
      </c>
      <c r="J15" s="321">
        <v>4</v>
      </c>
      <c r="K15" s="321">
        <v>4</v>
      </c>
      <c r="L15" s="321">
        <v>5</v>
      </c>
      <c r="M15" s="321"/>
      <c r="N15" s="322"/>
      <c r="O15" s="323"/>
      <c r="P15" s="321"/>
      <c r="Q15" s="321"/>
      <c r="R15" s="321"/>
      <c r="S15" s="321"/>
      <c r="T15" s="321"/>
      <c r="U15" s="321"/>
      <c r="V15" s="321"/>
      <c r="W15" s="321"/>
      <c r="X15" s="321"/>
      <c r="Y15" s="321">
        <v>1</v>
      </c>
      <c r="Z15" s="321">
        <v>0</v>
      </c>
      <c r="AA15" s="321">
        <v>2</v>
      </c>
      <c r="AB15" s="321">
        <v>0</v>
      </c>
      <c r="AC15" s="321">
        <v>4</v>
      </c>
      <c r="AD15" s="321">
        <v>0</v>
      </c>
      <c r="AE15" s="321">
        <v>4</v>
      </c>
      <c r="AF15" s="321">
        <v>0</v>
      </c>
      <c r="AG15" s="321"/>
      <c r="AH15" s="322"/>
      <c r="AI15" s="323"/>
      <c r="AJ15" s="321"/>
      <c r="AK15" s="321"/>
      <c r="AL15" s="321"/>
      <c r="AM15" s="321"/>
      <c r="AN15" s="321"/>
      <c r="AO15" s="321"/>
      <c r="AP15" s="321"/>
      <c r="AQ15" s="321"/>
      <c r="AR15" s="322"/>
      <c r="AS15" s="321"/>
      <c r="AT15" s="322"/>
      <c r="AU15" s="321"/>
      <c r="AV15" s="321"/>
      <c r="AW15" s="321"/>
      <c r="AX15" s="321"/>
      <c r="AY15" s="321"/>
      <c r="AZ15" s="321"/>
      <c r="BA15" s="321"/>
      <c r="BB15" s="321"/>
      <c r="BC15" s="321"/>
      <c r="BD15" s="321"/>
      <c r="BE15" s="323"/>
      <c r="BF15" s="321"/>
      <c r="BG15" s="321"/>
      <c r="BH15" s="321"/>
      <c r="BI15" s="321"/>
      <c r="BJ15" s="321"/>
      <c r="BK15" s="321"/>
      <c r="BL15" s="321"/>
      <c r="BM15" s="321"/>
      <c r="BN15" s="322"/>
      <c r="BO15" s="323"/>
      <c r="BP15" s="321"/>
      <c r="BQ15" s="321"/>
      <c r="BR15" s="321"/>
      <c r="BS15" s="321"/>
      <c r="BT15" s="321"/>
      <c r="BU15" s="321"/>
      <c r="BV15" s="321"/>
      <c r="BW15" s="321"/>
      <c r="BX15" s="322"/>
      <c r="BY15" s="324">
        <f t="shared" si="0"/>
        <v>1</v>
      </c>
      <c r="BZ15" s="324">
        <f t="shared" si="1"/>
        <v>1</v>
      </c>
      <c r="CA15" s="324">
        <v>2</v>
      </c>
      <c r="CB15" s="325">
        <f t="shared" si="2"/>
        <v>0</v>
      </c>
      <c r="CC15" s="324">
        <f t="shared" si="3"/>
        <v>2</v>
      </c>
      <c r="CD15" s="324">
        <f t="shared" si="4"/>
        <v>2</v>
      </c>
      <c r="CE15" s="325">
        <f t="shared" si="5"/>
        <v>0</v>
      </c>
      <c r="CF15" s="324">
        <f t="shared" si="6"/>
        <v>14</v>
      </c>
      <c r="CG15" s="324">
        <f t="shared" si="7"/>
        <v>9</v>
      </c>
      <c r="CH15" s="325">
        <f t="shared" si="8"/>
        <v>2.5</v>
      </c>
      <c r="CI15" s="326">
        <v>6</v>
      </c>
    </row>
    <row r="16" spans="1:87" ht="50.1" customHeight="1" thickBot="1" x14ac:dyDescent="0.55000000000000004">
      <c r="B16" s="20">
        <v>7</v>
      </c>
      <c r="C16" s="320" t="s">
        <v>109</v>
      </c>
      <c r="D16" s="320" t="s">
        <v>92</v>
      </c>
      <c r="E16" s="321">
        <v>0</v>
      </c>
      <c r="F16" s="321">
        <v>1</v>
      </c>
      <c r="G16" s="321">
        <v>0</v>
      </c>
      <c r="H16" s="321">
        <v>2</v>
      </c>
      <c r="I16" s="321">
        <v>4</v>
      </c>
      <c r="J16" s="321">
        <v>5</v>
      </c>
      <c r="K16" s="321">
        <v>1</v>
      </c>
      <c r="L16" s="321">
        <v>4</v>
      </c>
      <c r="M16" s="321"/>
      <c r="N16" s="322"/>
      <c r="O16" s="323"/>
      <c r="P16" s="321"/>
      <c r="Q16" s="321"/>
      <c r="R16" s="321"/>
      <c r="S16" s="321"/>
      <c r="T16" s="321"/>
      <c r="U16" s="321"/>
      <c r="V16" s="321"/>
      <c r="W16" s="321"/>
      <c r="X16" s="321"/>
      <c r="Y16" s="323">
        <v>1</v>
      </c>
      <c r="Z16" s="321">
        <v>0</v>
      </c>
      <c r="AA16" s="321">
        <v>2</v>
      </c>
      <c r="AB16" s="321">
        <v>0</v>
      </c>
      <c r="AC16" s="321">
        <v>4</v>
      </c>
      <c r="AD16" s="321">
        <v>0</v>
      </c>
      <c r="AE16" s="321">
        <v>4</v>
      </c>
      <c r="AF16" s="321">
        <v>2</v>
      </c>
      <c r="AG16" s="321"/>
      <c r="AH16" s="322"/>
      <c r="AI16" s="323">
        <v>1</v>
      </c>
      <c r="AJ16" s="321">
        <v>0</v>
      </c>
      <c r="AK16" s="321">
        <v>2</v>
      </c>
      <c r="AL16" s="321">
        <v>0</v>
      </c>
      <c r="AM16" s="321">
        <v>4</v>
      </c>
      <c r="AN16" s="321">
        <v>2</v>
      </c>
      <c r="AO16" s="321">
        <v>4</v>
      </c>
      <c r="AP16" s="321">
        <v>1</v>
      </c>
      <c r="AQ16" s="321"/>
      <c r="AR16" s="322"/>
      <c r="AS16" s="321"/>
      <c r="AT16" s="322"/>
      <c r="AU16" s="321"/>
      <c r="AV16" s="321"/>
      <c r="AW16" s="321"/>
      <c r="AX16" s="321"/>
      <c r="AY16" s="321"/>
      <c r="AZ16" s="321"/>
      <c r="BA16" s="321"/>
      <c r="BB16" s="321"/>
      <c r="BC16" s="321"/>
      <c r="BD16" s="321"/>
      <c r="BE16" s="323"/>
      <c r="BF16" s="321"/>
      <c r="BG16" s="321"/>
      <c r="BH16" s="321"/>
      <c r="BI16" s="321"/>
      <c r="BJ16" s="321"/>
      <c r="BK16" s="321"/>
      <c r="BL16" s="321"/>
      <c r="BM16" s="321"/>
      <c r="BN16" s="322"/>
      <c r="BO16" s="323"/>
      <c r="BP16" s="321"/>
      <c r="BQ16" s="321"/>
      <c r="BR16" s="321"/>
      <c r="BS16" s="321"/>
      <c r="BT16" s="321"/>
      <c r="BU16" s="321"/>
      <c r="BV16" s="321"/>
      <c r="BW16" s="321"/>
      <c r="BX16" s="322"/>
      <c r="BY16" s="324">
        <f t="shared" si="0"/>
        <v>2</v>
      </c>
      <c r="BZ16" s="324">
        <f t="shared" si="1"/>
        <v>1</v>
      </c>
      <c r="CA16" s="324">
        <v>3</v>
      </c>
      <c r="CB16" s="325">
        <f t="shared" si="2"/>
        <v>0.33333333333333331</v>
      </c>
      <c r="CC16" s="324">
        <f t="shared" si="3"/>
        <v>4</v>
      </c>
      <c r="CD16" s="324">
        <f t="shared" si="4"/>
        <v>2</v>
      </c>
      <c r="CE16" s="325">
        <f t="shared" si="5"/>
        <v>0.66666666666666663</v>
      </c>
      <c r="CF16" s="324">
        <f t="shared" si="6"/>
        <v>21</v>
      </c>
      <c r="CG16" s="324">
        <f t="shared" si="7"/>
        <v>14</v>
      </c>
      <c r="CH16" s="325">
        <f t="shared" si="8"/>
        <v>2.3333333333333335</v>
      </c>
      <c r="CI16" s="326">
        <v>7</v>
      </c>
    </row>
    <row r="17" spans="2:90" ht="50.1" customHeight="1" thickBot="1" x14ac:dyDescent="0.55000000000000004">
      <c r="B17" s="20">
        <v>8</v>
      </c>
      <c r="C17" s="327" t="s">
        <v>157</v>
      </c>
      <c r="D17" s="327" t="s">
        <v>158</v>
      </c>
      <c r="E17" s="321">
        <v>0</v>
      </c>
      <c r="F17" s="321">
        <v>1</v>
      </c>
      <c r="G17" s="321">
        <v>0</v>
      </c>
      <c r="H17" s="321">
        <v>2</v>
      </c>
      <c r="I17" s="321">
        <v>2</v>
      </c>
      <c r="J17" s="321">
        <v>4</v>
      </c>
      <c r="K17" s="321">
        <v>3</v>
      </c>
      <c r="L17" s="321">
        <v>5</v>
      </c>
      <c r="M17" s="321"/>
      <c r="N17" s="322"/>
      <c r="O17" s="321">
        <v>1</v>
      </c>
      <c r="P17" s="321">
        <v>0</v>
      </c>
      <c r="Q17" s="321">
        <v>2</v>
      </c>
      <c r="R17" s="321">
        <v>0</v>
      </c>
      <c r="S17" s="321">
        <v>4</v>
      </c>
      <c r="T17" s="321">
        <v>2</v>
      </c>
      <c r="U17" s="321">
        <v>5</v>
      </c>
      <c r="V17" s="321">
        <v>3</v>
      </c>
      <c r="W17" s="321"/>
      <c r="X17" s="322"/>
      <c r="Y17" s="328">
        <v>1</v>
      </c>
      <c r="Z17" s="329">
        <v>0</v>
      </c>
      <c r="AA17" s="329">
        <v>2</v>
      </c>
      <c r="AB17" s="329">
        <v>0</v>
      </c>
      <c r="AC17" s="329">
        <v>4</v>
      </c>
      <c r="AD17" s="329">
        <v>2</v>
      </c>
      <c r="AE17" s="329">
        <v>5</v>
      </c>
      <c r="AF17" s="329">
        <v>3</v>
      </c>
      <c r="AG17" s="329"/>
      <c r="AH17" s="330"/>
      <c r="AI17" s="323"/>
      <c r="AJ17" s="321"/>
      <c r="AK17" s="321"/>
      <c r="AL17" s="321"/>
      <c r="AM17" s="321"/>
      <c r="AN17" s="321"/>
      <c r="AO17" s="321"/>
      <c r="AP17" s="321"/>
      <c r="AQ17" s="321"/>
      <c r="AR17" s="322"/>
      <c r="AS17" s="321"/>
      <c r="AT17" s="322"/>
      <c r="AU17" s="321"/>
      <c r="AV17" s="321"/>
      <c r="AW17" s="321"/>
      <c r="AX17" s="321"/>
      <c r="AY17" s="321"/>
      <c r="AZ17" s="321"/>
      <c r="BA17" s="321"/>
      <c r="BB17" s="321"/>
      <c r="BC17" s="321"/>
      <c r="BD17" s="321"/>
      <c r="BE17" s="323"/>
      <c r="BF17" s="321"/>
      <c r="BG17" s="321"/>
      <c r="BH17" s="321"/>
      <c r="BI17" s="321"/>
      <c r="BJ17" s="321"/>
      <c r="BK17" s="321"/>
      <c r="BL17" s="321"/>
      <c r="BM17" s="321"/>
      <c r="BN17" s="322"/>
      <c r="BO17" s="323"/>
      <c r="BP17" s="321"/>
      <c r="BQ17" s="321"/>
      <c r="BR17" s="321"/>
      <c r="BS17" s="321"/>
      <c r="BT17" s="321"/>
      <c r="BU17" s="321"/>
      <c r="BV17" s="321"/>
      <c r="BW17" s="321"/>
      <c r="BX17" s="322"/>
      <c r="BY17" s="324">
        <f t="shared" si="0"/>
        <v>2</v>
      </c>
      <c r="BZ17" s="324">
        <f t="shared" si="1"/>
        <v>1</v>
      </c>
      <c r="CA17" s="324">
        <v>3</v>
      </c>
      <c r="CB17" s="325">
        <f t="shared" si="2"/>
        <v>0.33333333333333331</v>
      </c>
      <c r="CC17" s="324">
        <f t="shared" si="3"/>
        <v>4</v>
      </c>
      <c r="CD17" s="324">
        <f t="shared" si="4"/>
        <v>2</v>
      </c>
      <c r="CE17" s="325">
        <f t="shared" si="5"/>
        <v>0.66666666666666663</v>
      </c>
      <c r="CF17" s="324">
        <f t="shared" si="6"/>
        <v>23</v>
      </c>
      <c r="CG17" s="324">
        <f t="shared" si="7"/>
        <v>19</v>
      </c>
      <c r="CH17" s="325">
        <f t="shared" si="8"/>
        <v>1.3333333333333333</v>
      </c>
      <c r="CI17" s="326">
        <v>8</v>
      </c>
    </row>
    <row r="18" spans="2:90" ht="50.1" customHeight="1" thickBot="1" x14ac:dyDescent="0.55000000000000004">
      <c r="B18" s="20">
        <v>9</v>
      </c>
      <c r="C18" s="327" t="s">
        <v>139</v>
      </c>
      <c r="D18" s="327" t="s">
        <v>42</v>
      </c>
      <c r="E18" s="321">
        <v>0</v>
      </c>
      <c r="F18" s="321">
        <v>1</v>
      </c>
      <c r="G18" s="321">
        <v>0</v>
      </c>
      <c r="H18" s="321">
        <v>2</v>
      </c>
      <c r="I18" s="321">
        <v>0</v>
      </c>
      <c r="J18" s="321">
        <v>4</v>
      </c>
      <c r="K18" s="321">
        <v>4</v>
      </c>
      <c r="L18" s="321">
        <v>5</v>
      </c>
      <c r="M18" s="321"/>
      <c r="N18" s="322"/>
      <c r="O18" s="323"/>
      <c r="P18" s="321"/>
      <c r="Q18" s="321"/>
      <c r="R18" s="321"/>
      <c r="S18" s="321"/>
      <c r="T18" s="321"/>
      <c r="U18" s="321"/>
      <c r="V18" s="321"/>
      <c r="W18" s="321"/>
      <c r="X18" s="321"/>
      <c r="Y18" s="321">
        <v>1</v>
      </c>
      <c r="Z18" s="321">
        <v>0</v>
      </c>
      <c r="AA18" s="321">
        <v>2</v>
      </c>
      <c r="AB18" s="321">
        <v>0</v>
      </c>
      <c r="AC18" s="321">
        <v>4</v>
      </c>
      <c r="AD18" s="321">
        <v>1</v>
      </c>
      <c r="AE18" s="321">
        <v>4</v>
      </c>
      <c r="AF18" s="321">
        <v>0</v>
      </c>
      <c r="AG18" s="321"/>
      <c r="AH18" s="322"/>
      <c r="AI18" s="323"/>
      <c r="AJ18" s="321"/>
      <c r="AK18" s="321"/>
      <c r="AL18" s="321"/>
      <c r="AM18" s="321"/>
      <c r="AN18" s="321"/>
      <c r="AO18" s="321"/>
      <c r="AP18" s="321"/>
      <c r="AQ18" s="321"/>
      <c r="AR18" s="322"/>
      <c r="AS18" s="321"/>
      <c r="AT18" s="322"/>
      <c r="AU18" s="321"/>
      <c r="AV18" s="321"/>
      <c r="AW18" s="321"/>
      <c r="AX18" s="321"/>
      <c r="AY18" s="321"/>
      <c r="AZ18" s="321"/>
      <c r="BA18" s="321"/>
      <c r="BB18" s="321"/>
      <c r="BC18" s="321"/>
      <c r="BD18" s="321"/>
      <c r="BE18" s="323"/>
      <c r="BF18" s="321"/>
      <c r="BG18" s="321"/>
      <c r="BH18" s="321"/>
      <c r="BI18" s="321"/>
      <c r="BJ18" s="321"/>
      <c r="BK18" s="321"/>
      <c r="BL18" s="321"/>
      <c r="BM18" s="321"/>
      <c r="BN18" s="322"/>
      <c r="BO18" s="323"/>
      <c r="BP18" s="321"/>
      <c r="BQ18" s="321"/>
      <c r="BR18" s="321"/>
      <c r="BS18" s="321"/>
      <c r="BT18" s="321"/>
      <c r="BU18" s="321"/>
      <c r="BV18" s="321"/>
      <c r="BW18" s="321"/>
      <c r="BX18" s="322"/>
      <c r="BY18" s="324">
        <f t="shared" si="0"/>
        <v>1</v>
      </c>
      <c r="BZ18" s="324">
        <f t="shared" si="1"/>
        <v>1</v>
      </c>
      <c r="CA18" s="324">
        <v>2</v>
      </c>
      <c r="CB18" s="325">
        <f t="shared" si="2"/>
        <v>0</v>
      </c>
      <c r="CC18" s="324">
        <f t="shared" si="3"/>
        <v>2</v>
      </c>
      <c r="CD18" s="324">
        <f t="shared" si="4"/>
        <v>2</v>
      </c>
      <c r="CE18" s="325">
        <f t="shared" si="5"/>
        <v>0</v>
      </c>
      <c r="CF18" s="324">
        <f t="shared" si="6"/>
        <v>12</v>
      </c>
      <c r="CG18" s="324">
        <f t="shared" si="7"/>
        <v>10</v>
      </c>
      <c r="CH18" s="325">
        <f t="shared" si="8"/>
        <v>1</v>
      </c>
      <c r="CI18" s="326">
        <v>9</v>
      </c>
      <c r="CL18" t="s">
        <v>293</v>
      </c>
    </row>
    <row r="19" spans="2:90" ht="50.1" customHeight="1" thickBot="1" x14ac:dyDescent="0.55000000000000004">
      <c r="B19" s="20">
        <v>10</v>
      </c>
      <c r="C19" s="327" t="s">
        <v>142</v>
      </c>
      <c r="D19" s="327" t="s">
        <v>143</v>
      </c>
      <c r="E19" s="321"/>
      <c r="F19" s="321"/>
      <c r="G19" s="321"/>
      <c r="H19" s="321"/>
      <c r="I19" s="321"/>
      <c r="J19" s="321"/>
      <c r="K19" s="321"/>
      <c r="L19" s="321"/>
      <c r="M19" s="321"/>
      <c r="N19" s="322"/>
      <c r="O19" s="323">
        <v>0</v>
      </c>
      <c r="P19" s="321">
        <v>1</v>
      </c>
      <c r="Q19" s="321">
        <v>0</v>
      </c>
      <c r="R19" s="321">
        <v>2</v>
      </c>
      <c r="S19" s="321">
        <v>3</v>
      </c>
      <c r="T19" s="321">
        <v>5</v>
      </c>
      <c r="U19" s="321">
        <v>1</v>
      </c>
      <c r="V19" s="321">
        <v>4</v>
      </c>
      <c r="W19" s="321"/>
      <c r="X19" s="321"/>
      <c r="Y19" s="323">
        <v>1</v>
      </c>
      <c r="Z19" s="321">
        <v>0</v>
      </c>
      <c r="AA19" s="321">
        <v>2</v>
      </c>
      <c r="AB19" s="321">
        <v>0</v>
      </c>
      <c r="AC19" s="321">
        <v>4</v>
      </c>
      <c r="AD19" s="321">
        <v>1</v>
      </c>
      <c r="AE19" s="321">
        <v>4</v>
      </c>
      <c r="AF19" s="321">
        <v>1</v>
      </c>
      <c r="AG19" s="321"/>
      <c r="AH19" s="322"/>
      <c r="AI19" s="323"/>
      <c r="AJ19" s="321"/>
      <c r="AK19" s="321"/>
      <c r="AL19" s="321"/>
      <c r="AM19" s="321"/>
      <c r="AN19" s="321"/>
      <c r="AO19" s="321"/>
      <c r="AP19" s="321"/>
      <c r="AQ19" s="321"/>
      <c r="AR19" s="322"/>
      <c r="AS19" s="321"/>
      <c r="AT19" s="322"/>
      <c r="AU19" s="321"/>
      <c r="AV19" s="321"/>
      <c r="AW19" s="321"/>
      <c r="AX19" s="321"/>
      <c r="AY19" s="321"/>
      <c r="AZ19" s="321"/>
      <c r="BA19" s="321"/>
      <c r="BB19" s="321"/>
      <c r="BC19" s="321"/>
      <c r="BD19" s="321"/>
      <c r="BE19" s="323"/>
      <c r="BF19" s="321"/>
      <c r="BG19" s="321"/>
      <c r="BH19" s="321"/>
      <c r="BI19" s="321"/>
      <c r="BJ19" s="321"/>
      <c r="BK19" s="321"/>
      <c r="BL19" s="321"/>
      <c r="BM19" s="321"/>
      <c r="BN19" s="322"/>
      <c r="BO19" s="323"/>
      <c r="BP19" s="321"/>
      <c r="BQ19" s="321"/>
      <c r="BR19" s="321"/>
      <c r="BS19" s="321"/>
      <c r="BT19" s="321"/>
      <c r="BU19" s="321"/>
      <c r="BV19" s="321"/>
      <c r="BW19" s="321"/>
      <c r="BX19" s="322"/>
      <c r="BY19" s="324">
        <f t="shared" si="0"/>
        <v>1</v>
      </c>
      <c r="BZ19" s="324">
        <f t="shared" si="1"/>
        <v>1</v>
      </c>
      <c r="CA19" s="324">
        <v>2</v>
      </c>
      <c r="CB19" s="325">
        <f t="shared" si="2"/>
        <v>0</v>
      </c>
      <c r="CC19" s="324">
        <f t="shared" si="3"/>
        <v>2</v>
      </c>
      <c r="CD19" s="324">
        <f t="shared" si="4"/>
        <v>2</v>
      </c>
      <c r="CE19" s="325">
        <f t="shared" si="5"/>
        <v>0</v>
      </c>
      <c r="CF19" s="324">
        <f t="shared" si="6"/>
        <v>12</v>
      </c>
      <c r="CG19" s="324">
        <f t="shared" si="7"/>
        <v>11</v>
      </c>
      <c r="CH19" s="325">
        <f t="shared" si="8"/>
        <v>0.5</v>
      </c>
      <c r="CI19" s="326">
        <v>10</v>
      </c>
    </row>
    <row r="20" spans="2:90" ht="50.1" customHeight="1" thickBot="1" x14ac:dyDescent="0.55000000000000004">
      <c r="B20" s="20">
        <v>11</v>
      </c>
      <c r="C20" s="21" t="s">
        <v>153</v>
      </c>
      <c r="D20" s="21" t="s">
        <v>154</v>
      </c>
      <c r="E20" s="25">
        <v>0</v>
      </c>
      <c r="F20" s="25">
        <v>1</v>
      </c>
      <c r="G20" s="25">
        <v>1</v>
      </c>
      <c r="H20" s="25">
        <v>2</v>
      </c>
      <c r="I20" s="25">
        <v>0</v>
      </c>
      <c r="J20" s="25">
        <v>4</v>
      </c>
      <c r="K20" s="25">
        <v>5</v>
      </c>
      <c r="L20" s="25">
        <v>3</v>
      </c>
      <c r="M20" s="25">
        <v>4</v>
      </c>
      <c r="N20" s="26">
        <v>5</v>
      </c>
      <c r="O20" s="22"/>
      <c r="P20" s="22"/>
      <c r="Q20" s="22"/>
      <c r="R20" s="22"/>
      <c r="S20" s="22"/>
      <c r="T20" s="22"/>
      <c r="U20" s="22"/>
      <c r="V20" s="22"/>
      <c r="W20" s="22"/>
      <c r="X20" s="23"/>
      <c r="Y20" s="30">
        <v>1</v>
      </c>
      <c r="Z20" s="31">
        <v>0</v>
      </c>
      <c r="AA20" s="31">
        <v>2</v>
      </c>
      <c r="AB20" s="31">
        <v>0</v>
      </c>
      <c r="AC20" s="31">
        <v>4</v>
      </c>
      <c r="AD20" s="31">
        <v>1</v>
      </c>
      <c r="AE20" s="31">
        <v>4</v>
      </c>
      <c r="AF20" s="31">
        <v>1</v>
      </c>
      <c r="AG20" s="31"/>
      <c r="AH20" s="32"/>
      <c r="AI20" s="24">
        <v>0</v>
      </c>
      <c r="AJ20" s="25">
        <v>1</v>
      </c>
      <c r="AK20" s="25">
        <v>0</v>
      </c>
      <c r="AL20" s="25">
        <v>2</v>
      </c>
      <c r="AM20" s="25">
        <v>1</v>
      </c>
      <c r="AN20" s="25">
        <v>4</v>
      </c>
      <c r="AO20" s="25">
        <v>3</v>
      </c>
      <c r="AP20" s="25">
        <v>5</v>
      </c>
      <c r="AQ20" s="25"/>
      <c r="AR20" s="26"/>
      <c r="AS20" s="25"/>
      <c r="AT20" s="26"/>
      <c r="AU20" s="25"/>
      <c r="AV20" s="25"/>
      <c r="AW20" s="25"/>
      <c r="AX20" s="25"/>
      <c r="AY20" s="25"/>
      <c r="AZ20" s="25"/>
      <c r="BA20" s="25"/>
      <c r="BB20" s="25"/>
      <c r="BC20" s="25"/>
      <c r="BD20" s="25"/>
      <c r="BE20" s="24"/>
      <c r="BF20" s="25"/>
      <c r="BG20" s="25"/>
      <c r="BH20" s="25"/>
      <c r="BI20" s="25"/>
      <c r="BJ20" s="25"/>
      <c r="BK20" s="25"/>
      <c r="BL20" s="25"/>
      <c r="BM20" s="25"/>
      <c r="BN20" s="26"/>
      <c r="BO20" s="24"/>
      <c r="BP20" s="25"/>
      <c r="BQ20" s="25"/>
      <c r="BR20" s="25"/>
      <c r="BS20" s="25"/>
      <c r="BT20" s="25"/>
      <c r="BU20" s="25"/>
      <c r="BV20" s="25"/>
      <c r="BW20" s="25"/>
      <c r="BX20" s="26"/>
      <c r="BY20" s="27">
        <f t="shared" si="0"/>
        <v>1</v>
      </c>
      <c r="BZ20" s="27">
        <f t="shared" si="1"/>
        <v>2</v>
      </c>
      <c r="CA20" s="27">
        <v>3</v>
      </c>
      <c r="CB20" s="28">
        <f t="shared" si="2"/>
        <v>-0.33333333333333331</v>
      </c>
      <c r="CC20" s="27">
        <f t="shared" si="3"/>
        <v>3</v>
      </c>
      <c r="CD20" s="27">
        <f t="shared" si="4"/>
        <v>4</v>
      </c>
      <c r="CE20" s="28">
        <f t="shared" si="5"/>
        <v>-0.33333333333333331</v>
      </c>
      <c r="CF20" s="27">
        <f t="shared" si="6"/>
        <v>21</v>
      </c>
      <c r="CG20" s="27">
        <f t="shared" si="7"/>
        <v>23</v>
      </c>
      <c r="CH20" s="28">
        <f t="shared" si="8"/>
        <v>-0.66666666666666663</v>
      </c>
      <c r="CI20" s="29">
        <v>11</v>
      </c>
    </row>
    <row r="21" spans="2:90" ht="50.1" customHeight="1" thickBot="1" x14ac:dyDescent="0.55000000000000004">
      <c r="B21" s="20">
        <v>12</v>
      </c>
      <c r="C21" s="21" t="s">
        <v>148</v>
      </c>
      <c r="D21" s="21" t="s">
        <v>149</v>
      </c>
      <c r="E21" s="25">
        <v>0</v>
      </c>
      <c r="F21" s="25">
        <v>1</v>
      </c>
      <c r="G21" s="25">
        <v>0</v>
      </c>
      <c r="H21" s="25">
        <v>2</v>
      </c>
      <c r="I21" s="25">
        <v>1</v>
      </c>
      <c r="J21" s="25">
        <v>4</v>
      </c>
      <c r="K21" s="25">
        <v>2</v>
      </c>
      <c r="L21" s="25">
        <v>4</v>
      </c>
      <c r="M21" s="25"/>
      <c r="N21" s="26"/>
      <c r="O21" s="24">
        <v>0</v>
      </c>
      <c r="P21" s="25">
        <v>1</v>
      </c>
      <c r="Q21" s="25">
        <v>0</v>
      </c>
      <c r="R21" s="25">
        <v>2</v>
      </c>
      <c r="S21" s="25">
        <v>0</v>
      </c>
      <c r="T21" s="25">
        <v>4</v>
      </c>
      <c r="U21" s="25">
        <v>2</v>
      </c>
      <c r="V21" s="25">
        <v>4</v>
      </c>
      <c r="W21" s="25"/>
      <c r="X21" s="25"/>
      <c r="Y21" s="22"/>
      <c r="Z21" s="22"/>
      <c r="AA21" s="22"/>
      <c r="AB21" s="22"/>
      <c r="AC21" s="22"/>
      <c r="AD21" s="22"/>
      <c r="AE21" s="22"/>
      <c r="AF21" s="22"/>
      <c r="AG21" s="22"/>
      <c r="AH21" s="23"/>
      <c r="AI21" s="24">
        <v>1</v>
      </c>
      <c r="AJ21" s="25">
        <v>0</v>
      </c>
      <c r="AK21" s="25">
        <v>2</v>
      </c>
      <c r="AL21" s="25">
        <v>0</v>
      </c>
      <c r="AM21" s="25">
        <v>5</v>
      </c>
      <c r="AN21" s="25">
        <v>4</v>
      </c>
      <c r="AO21" s="25">
        <v>5</v>
      </c>
      <c r="AP21" s="25">
        <v>4</v>
      </c>
      <c r="AQ21" s="25"/>
      <c r="AR21" s="26"/>
      <c r="AS21" s="25"/>
      <c r="AT21" s="26"/>
      <c r="AU21" s="25"/>
      <c r="AV21" s="25"/>
      <c r="AW21" s="25"/>
      <c r="AX21" s="25"/>
      <c r="AY21" s="25"/>
      <c r="AZ21" s="25"/>
      <c r="BA21" s="25"/>
      <c r="BB21" s="25"/>
      <c r="BC21" s="25"/>
      <c r="BD21" s="25"/>
      <c r="BE21" s="24"/>
      <c r="BF21" s="25"/>
      <c r="BG21" s="25"/>
      <c r="BH21" s="25"/>
      <c r="BI21" s="25"/>
      <c r="BJ21" s="25"/>
      <c r="BK21" s="25"/>
      <c r="BL21" s="25"/>
      <c r="BM21" s="25"/>
      <c r="BN21" s="26"/>
      <c r="BO21" s="24"/>
      <c r="BP21" s="25"/>
      <c r="BQ21" s="25"/>
      <c r="BR21" s="25"/>
      <c r="BS21" s="25"/>
      <c r="BT21" s="25"/>
      <c r="BU21" s="25"/>
      <c r="BV21" s="25"/>
      <c r="BW21" s="25"/>
      <c r="BX21" s="26"/>
      <c r="BY21" s="27">
        <f t="shared" si="0"/>
        <v>1</v>
      </c>
      <c r="BZ21" s="27">
        <f t="shared" si="1"/>
        <v>2</v>
      </c>
      <c r="CA21" s="27">
        <v>3</v>
      </c>
      <c r="CB21" s="28">
        <f t="shared" si="2"/>
        <v>-0.33333333333333331</v>
      </c>
      <c r="CC21" s="27">
        <f t="shared" si="3"/>
        <v>2</v>
      </c>
      <c r="CD21" s="27">
        <f t="shared" si="4"/>
        <v>4</v>
      </c>
      <c r="CE21" s="28">
        <f t="shared" si="5"/>
        <v>-0.66666666666666663</v>
      </c>
      <c r="CF21" s="27">
        <f t="shared" si="6"/>
        <v>15</v>
      </c>
      <c r="CG21" s="27">
        <f t="shared" si="7"/>
        <v>24</v>
      </c>
      <c r="CH21" s="28">
        <f t="shared" si="8"/>
        <v>-3</v>
      </c>
      <c r="CI21" s="29">
        <v>12</v>
      </c>
    </row>
    <row r="22" spans="2:90" ht="50.1" customHeight="1" thickBot="1" x14ac:dyDescent="0.55000000000000004">
      <c r="B22" s="20">
        <v>13</v>
      </c>
      <c r="C22" s="46" t="s">
        <v>145</v>
      </c>
      <c r="D22" s="46" t="s">
        <v>22</v>
      </c>
      <c r="E22" s="25">
        <v>0</v>
      </c>
      <c r="F22" s="25">
        <v>1</v>
      </c>
      <c r="G22" s="25">
        <v>0</v>
      </c>
      <c r="H22" s="25">
        <v>2</v>
      </c>
      <c r="I22" s="25">
        <v>1</v>
      </c>
      <c r="J22" s="25">
        <v>4</v>
      </c>
      <c r="K22" s="25">
        <v>1</v>
      </c>
      <c r="L22" s="25">
        <v>4</v>
      </c>
      <c r="M22" s="25"/>
      <c r="N22" s="26"/>
      <c r="O22" s="24">
        <v>0</v>
      </c>
      <c r="P22" s="25">
        <v>1</v>
      </c>
      <c r="Q22" s="25">
        <v>0</v>
      </c>
      <c r="R22" s="25">
        <v>2</v>
      </c>
      <c r="S22" s="25">
        <v>0</v>
      </c>
      <c r="T22" s="25">
        <v>4</v>
      </c>
      <c r="U22" s="25">
        <v>0</v>
      </c>
      <c r="V22" s="25">
        <v>4</v>
      </c>
      <c r="W22" s="25"/>
      <c r="X22" s="25"/>
      <c r="Y22" s="333"/>
      <c r="Z22" s="334"/>
      <c r="AA22" s="334"/>
      <c r="AB22" s="334"/>
      <c r="AC22" s="334"/>
      <c r="AD22" s="334"/>
      <c r="AE22" s="334"/>
      <c r="AF22" s="334"/>
      <c r="AG22" s="334"/>
      <c r="AH22" s="335"/>
      <c r="AI22" s="25"/>
      <c r="AJ22" s="25"/>
      <c r="AK22" s="25"/>
      <c r="AL22" s="25"/>
      <c r="AM22" s="25"/>
      <c r="AN22" s="25"/>
      <c r="AO22" s="25"/>
      <c r="AP22" s="25"/>
      <c r="AQ22" s="25"/>
      <c r="AR22" s="26"/>
      <c r="AS22" s="25"/>
      <c r="AT22" s="26"/>
      <c r="AU22" s="25"/>
      <c r="AV22" s="25"/>
      <c r="AW22" s="25"/>
      <c r="AX22" s="25"/>
      <c r="AY22" s="25"/>
      <c r="AZ22" s="25"/>
      <c r="BA22" s="25"/>
      <c r="BB22" s="25"/>
      <c r="BC22" s="25"/>
      <c r="BD22" s="25"/>
      <c r="BE22" s="24"/>
      <c r="BF22" s="25"/>
      <c r="BG22" s="25"/>
      <c r="BH22" s="25"/>
      <c r="BI22" s="25"/>
      <c r="BJ22" s="25"/>
      <c r="BK22" s="25"/>
      <c r="BL22" s="25"/>
      <c r="BM22" s="25"/>
      <c r="BN22" s="26"/>
      <c r="BO22" s="24"/>
      <c r="BP22" s="25"/>
      <c r="BQ22" s="25"/>
      <c r="BR22" s="25"/>
      <c r="BS22" s="25"/>
      <c r="BT22" s="25"/>
      <c r="BU22" s="25"/>
      <c r="BV22" s="25"/>
      <c r="BW22" s="25"/>
      <c r="BX22" s="26"/>
      <c r="BY22" s="39">
        <f t="shared" si="0"/>
        <v>0</v>
      </c>
      <c r="BZ22" s="39">
        <f t="shared" si="1"/>
        <v>2</v>
      </c>
      <c r="CA22" s="39">
        <v>2</v>
      </c>
      <c r="CB22" s="40">
        <f t="shared" si="2"/>
        <v>-1</v>
      </c>
      <c r="CC22" s="39">
        <f t="shared" si="3"/>
        <v>0</v>
      </c>
      <c r="CD22" s="39">
        <f t="shared" si="4"/>
        <v>4</v>
      </c>
      <c r="CE22" s="40">
        <f t="shared" si="5"/>
        <v>-2</v>
      </c>
      <c r="CF22" s="39">
        <f t="shared" si="6"/>
        <v>2</v>
      </c>
      <c r="CG22" s="39">
        <f t="shared" si="7"/>
        <v>16</v>
      </c>
      <c r="CH22" s="40">
        <f t="shared" si="8"/>
        <v>-7</v>
      </c>
      <c r="CI22" s="41">
        <v>13</v>
      </c>
    </row>
    <row r="23" spans="2:90" ht="50.1" customHeight="1" thickBot="1" x14ac:dyDescent="0.55000000000000004">
      <c r="B23" s="20">
        <v>14</v>
      </c>
      <c r="C23" s="21" t="s">
        <v>140</v>
      </c>
      <c r="D23" s="21" t="s">
        <v>141</v>
      </c>
      <c r="E23" s="25">
        <v>0</v>
      </c>
      <c r="F23" s="25">
        <v>1</v>
      </c>
      <c r="G23" s="25">
        <v>0</v>
      </c>
      <c r="H23" s="25">
        <v>2</v>
      </c>
      <c r="I23" s="25">
        <v>0</v>
      </c>
      <c r="J23" s="25">
        <v>4</v>
      </c>
      <c r="K23" s="25">
        <v>0</v>
      </c>
      <c r="L23" s="25">
        <v>4</v>
      </c>
      <c r="M23" s="25"/>
      <c r="N23" s="26"/>
      <c r="O23" s="24">
        <v>0</v>
      </c>
      <c r="P23" s="25">
        <v>1</v>
      </c>
      <c r="Q23" s="25">
        <v>0</v>
      </c>
      <c r="R23" s="25">
        <v>2</v>
      </c>
      <c r="S23" s="25">
        <v>1</v>
      </c>
      <c r="T23" s="25">
        <v>4</v>
      </c>
      <c r="U23" s="25">
        <v>0</v>
      </c>
      <c r="V23" s="25">
        <v>4</v>
      </c>
      <c r="W23" s="25"/>
      <c r="X23" s="25"/>
      <c r="Y23" s="315"/>
      <c r="Z23" s="22"/>
      <c r="AA23" s="22"/>
      <c r="AB23" s="22"/>
      <c r="AC23" s="22"/>
      <c r="AD23" s="22"/>
      <c r="AE23" s="22"/>
      <c r="AF23" s="22"/>
      <c r="AG23" s="22"/>
      <c r="AH23" s="23"/>
      <c r="AI23" s="24"/>
      <c r="AJ23" s="25"/>
      <c r="AK23" s="25"/>
      <c r="AL23" s="25"/>
      <c r="AM23" s="25"/>
      <c r="AN23" s="25"/>
      <c r="AO23" s="25"/>
      <c r="AP23" s="25"/>
      <c r="AQ23" s="25"/>
      <c r="AR23" s="26"/>
      <c r="AS23" s="25"/>
      <c r="AT23" s="26"/>
      <c r="AU23" s="25"/>
      <c r="AV23" s="25"/>
      <c r="AW23" s="25"/>
      <c r="AX23" s="25"/>
      <c r="AY23" s="25"/>
      <c r="AZ23" s="25"/>
      <c r="BA23" s="25"/>
      <c r="BB23" s="25"/>
      <c r="BC23" s="25"/>
      <c r="BD23" s="25"/>
      <c r="BE23" s="24"/>
      <c r="BF23" s="25"/>
      <c r="BG23" s="25"/>
      <c r="BH23" s="25"/>
      <c r="BI23" s="25"/>
      <c r="BJ23" s="25"/>
      <c r="BK23" s="25"/>
      <c r="BL23" s="25"/>
      <c r="BM23" s="25"/>
      <c r="BN23" s="26"/>
      <c r="BO23" s="24"/>
      <c r="BP23" s="25"/>
      <c r="BQ23" s="25"/>
      <c r="BR23" s="25"/>
      <c r="BS23" s="25"/>
      <c r="BT23" s="25"/>
      <c r="BU23" s="25"/>
      <c r="BV23" s="25"/>
      <c r="BW23" s="25"/>
      <c r="BX23" s="26"/>
      <c r="BY23" s="27">
        <f t="shared" si="0"/>
        <v>0</v>
      </c>
      <c r="BZ23" s="27">
        <f t="shared" si="1"/>
        <v>2</v>
      </c>
      <c r="CA23" s="27">
        <v>2</v>
      </c>
      <c r="CB23" s="28">
        <f t="shared" si="2"/>
        <v>-1</v>
      </c>
      <c r="CC23" s="27">
        <f t="shared" si="3"/>
        <v>0</v>
      </c>
      <c r="CD23" s="27">
        <f t="shared" si="4"/>
        <v>4</v>
      </c>
      <c r="CE23" s="28">
        <f t="shared" si="5"/>
        <v>-2</v>
      </c>
      <c r="CF23" s="27">
        <f t="shared" si="6"/>
        <v>1</v>
      </c>
      <c r="CG23" s="27">
        <f t="shared" si="7"/>
        <v>16</v>
      </c>
      <c r="CH23" s="28">
        <f t="shared" si="8"/>
        <v>-7.5</v>
      </c>
      <c r="CI23" s="29">
        <v>14</v>
      </c>
    </row>
    <row r="24" spans="2:90" ht="50.1" customHeight="1" thickBot="1" x14ac:dyDescent="0.55000000000000004">
      <c r="B24" s="20">
        <v>15</v>
      </c>
      <c r="C24" s="21" t="s">
        <v>135</v>
      </c>
      <c r="D24" s="21" t="s">
        <v>136</v>
      </c>
      <c r="E24" s="25">
        <v>0</v>
      </c>
      <c r="F24" s="25">
        <v>1</v>
      </c>
      <c r="G24" s="25">
        <v>0</v>
      </c>
      <c r="H24" s="25">
        <v>2</v>
      </c>
      <c r="I24" s="25">
        <v>0</v>
      </c>
      <c r="J24" s="25">
        <v>4</v>
      </c>
      <c r="K24" s="25">
        <v>0</v>
      </c>
      <c r="L24" s="25">
        <v>4</v>
      </c>
      <c r="M24" s="25"/>
      <c r="N24" s="26"/>
      <c r="O24" s="25">
        <v>0</v>
      </c>
      <c r="P24" s="25">
        <v>1</v>
      </c>
      <c r="Q24" s="25">
        <v>0</v>
      </c>
      <c r="R24" s="25">
        <v>2</v>
      </c>
      <c r="S24" s="25">
        <v>0</v>
      </c>
      <c r="T24" s="25">
        <v>4</v>
      </c>
      <c r="U24" s="25">
        <v>0</v>
      </c>
      <c r="V24" s="25">
        <v>4</v>
      </c>
      <c r="W24" s="25"/>
      <c r="X24" s="26"/>
      <c r="Y24" s="316"/>
      <c r="Z24" s="317"/>
      <c r="AA24" s="317"/>
      <c r="AB24" s="317"/>
      <c r="AC24" s="317"/>
      <c r="AD24" s="317"/>
      <c r="AE24" s="317"/>
      <c r="AF24" s="317"/>
      <c r="AG24" s="317"/>
      <c r="AH24" s="318"/>
      <c r="AI24" s="24"/>
      <c r="AJ24" s="25"/>
      <c r="AK24" s="25"/>
      <c r="AL24" s="25"/>
      <c r="AM24" s="25"/>
      <c r="AN24" s="25"/>
      <c r="AO24" s="25"/>
      <c r="AP24" s="25"/>
      <c r="AQ24" s="25"/>
      <c r="AR24" s="26"/>
      <c r="AS24" s="25"/>
      <c r="AT24" s="26"/>
      <c r="AU24" s="25"/>
      <c r="AV24" s="25"/>
      <c r="AW24" s="25"/>
      <c r="AX24" s="25"/>
      <c r="AY24" s="25"/>
      <c r="AZ24" s="25"/>
      <c r="BA24" s="25"/>
      <c r="BB24" s="25"/>
      <c r="BC24" s="25"/>
      <c r="BD24" s="25"/>
      <c r="BE24" s="24"/>
      <c r="BF24" s="25"/>
      <c r="BG24" s="25"/>
      <c r="BH24" s="25"/>
      <c r="BI24" s="25"/>
      <c r="BJ24" s="25"/>
      <c r="BK24" s="25"/>
      <c r="BL24" s="25"/>
      <c r="BM24" s="25"/>
      <c r="BN24" s="26"/>
      <c r="BO24" s="24"/>
      <c r="BP24" s="25"/>
      <c r="BQ24" s="25"/>
      <c r="BR24" s="25"/>
      <c r="BS24" s="25"/>
      <c r="BT24" s="25"/>
      <c r="BU24" s="25"/>
      <c r="BV24" s="25"/>
      <c r="BW24" s="25"/>
      <c r="BX24" s="26"/>
      <c r="BY24" s="27">
        <f t="shared" si="0"/>
        <v>0</v>
      </c>
      <c r="BZ24" s="27">
        <f t="shared" si="1"/>
        <v>2</v>
      </c>
      <c r="CA24" s="27">
        <v>2</v>
      </c>
      <c r="CB24" s="28">
        <f t="shared" si="2"/>
        <v>-1</v>
      </c>
      <c r="CC24" s="27">
        <f t="shared" si="3"/>
        <v>0</v>
      </c>
      <c r="CD24" s="27">
        <f t="shared" si="4"/>
        <v>4</v>
      </c>
      <c r="CE24" s="28">
        <f t="shared" si="5"/>
        <v>-2</v>
      </c>
      <c r="CF24" s="27">
        <f t="shared" si="6"/>
        <v>0</v>
      </c>
      <c r="CG24" s="27">
        <f t="shared" si="7"/>
        <v>16</v>
      </c>
      <c r="CH24" s="28">
        <f t="shared" si="8"/>
        <v>-8</v>
      </c>
      <c r="CI24" s="29">
        <v>15</v>
      </c>
      <c r="CL24">
        <v>0</v>
      </c>
    </row>
    <row r="25" spans="2:90" ht="50.1" customHeight="1" thickBot="1" x14ac:dyDescent="0.55000000000000004">
      <c r="B25" s="20">
        <v>16</v>
      </c>
      <c r="C25" s="21" t="s">
        <v>93</v>
      </c>
      <c r="D25" s="21" t="s">
        <v>150</v>
      </c>
      <c r="E25" s="25">
        <v>0</v>
      </c>
      <c r="F25" s="25">
        <v>1</v>
      </c>
      <c r="G25" s="25">
        <v>0</v>
      </c>
      <c r="H25" s="25">
        <v>2</v>
      </c>
      <c r="I25" s="25">
        <v>2</v>
      </c>
      <c r="J25" s="25">
        <v>4</v>
      </c>
      <c r="K25" s="25">
        <v>1</v>
      </c>
      <c r="L25" s="25">
        <v>4</v>
      </c>
      <c r="M25" s="25"/>
      <c r="N25" s="26"/>
      <c r="O25" s="24">
        <v>0</v>
      </c>
      <c r="P25" s="25">
        <v>1</v>
      </c>
      <c r="Q25" s="25">
        <v>0</v>
      </c>
      <c r="R25" s="25">
        <v>2</v>
      </c>
      <c r="S25" s="25">
        <v>2</v>
      </c>
      <c r="T25" s="25">
        <v>4</v>
      </c>
      <c r="U25" s="25">
        <v>1</v>
      </c>
      <c r="V25" s="25">
        <v>4</v>
      </c>
      <c r="W25" s="25"/>
      <c r="X25" s="25"/>
      <c r="Y25" s="25">
        <v>0</v>
      </c>
      <c r="Z25" s="25">
        <v>1</v>
      </c>
      <c r="AA25" s="25">
        <v>0</v>
      </c>
      <c r="AB25" s="25">
        <v>2</v>
      </c>
      <c r="AC25" s="25">
        <v>4</v>
      </c>
      <c r="AD25" s="25">
        <v>5</v>
      </c>
      <c r="AE25" s="25">
        <v>4</v>
      </c>
      <c r="AF25" s="25">
        <v>5</v>
      </c>
      <c r="AG25" s="25"/>
      <c r="AH25" s="26"/>
      <c r="AI25" s="315"/>
      <c r="AJ25" s="22"/>
      <c r="AK25" s="22"/>
      <c r="AL25" s="22"/>
      <c r="AM25" s="22"/>
      <c r="AN25" s="22"/>
      <c r="AO25" s="22"/>
      <c r="AP25" s="22"/>
      <c r="AQ25" s="22"/>
      <c r="AR25" s="23"/>
      <c r="AS25" s="25"/>
      <c r="AT25" s="26"/>
      <c r="AU25" s="25"/>
      <c r="AV25" s="25"/>
      <c r="AW25" s="25"/>
      <c r="AX25" s="25"/>
      <c r="AY25" s="25"/>
      <c r="AZ25" s="25"/>
      <c r="BA25" s="25"/>
      <c r="BB25" s="25"/>
      <c r="BC25" s="25"/>
      <c r="BD25" s="25"/>
      <c r="BE25" s="24"/>
      <c r="BF25" s="25"/>
      <c r="BG25" s="25"/>
      <c r="BH25" s="25"/>
      <c r="BI25" s="25"/>
      <c r="BJ25" s="25"/>
      <c r="BK25" s="25"/>
      <c r="BL25" s="25"/>
      <c r="BM25" s="25"/>
      <c r="BN25" s="26"/>
      <c r="BO25" s="24"/>
      <c r="BP25" s="25"/>
      <c r="BQ25" s="25"/>
      <c r="BR25" s="25"/>
      <c r="BS25" s="25"/>
      <c r="BT25" s="25"/>
      <c r="BU25" s="25"/>
      <c r="BV25" s="25"/>
      <c r="BW25" s="25"/>
      <c r="BX25" s="26"/>
      <c r="BY25" s="27">
        <f t="shared" si="0"/>
        <v>0</v>
      </c>
      <c r="BZ25" s="27">
        <f t="shared" si="1"/>
        <v>3</v>
      </c>
      <c r="CA25" s="27">
        <v>3</v>
      </c>
      <c r="CB25" s="28">
        <f t="shared" si="2"/>
        <v>-1</v>
      </c>
      <c r="CC25" s="27">
        <f t="shared" si="3"/>
        <v>0</v>
      </c>
      <c r="CD25" s="27">
        <f t="shared" si="4"/>
        <v>6</v>
      </c>
      <c r="CE25" s="28">
        <f t="shared" si="5"/>
        <v>-2</v>
      </c>
      <c r="CF25" s="27">
        <f t="shared" si="6"/>
        <v>14</v>
      </c>
      <c r="CG25" s="27">
        <f t="shared" si="7"/>
        <v>26</v>
      </c>
      <c r="CH25" s="28">
        <f t="shared" si="8"/>
        <v>-4</v>
      </c>
      <c r="CI25" s="29">
        <v>16</v>
      </c>
    </row>
    <row r="26" spans="2:90" ht="50.1" customHeight="1" thickBot="1" x14ac:dyDescent="0.55000000000000004">
      <c r="B26" s="20">
        <v>17</v>
      </c>
      <c r="C26" s="21" t="s">
        <v>155</v>
      </c>
      <c r="D26" s="21" t="s">
        <v>156</v>
      </c>
      <c r="E26" s="25">
        <v>0</v>
      </c>
      <c r="F26" s="25">
        <v>1</v>
      </c>
      <c r="G26" s="25">
        <v>0</v>
      </c>
      <c r="H26" s="25">
        <v>2</v>
      </c>
      <c r="I26" s="25">
        <v>2</v>
      </c>
      <c r="J26" s="25">
        <v>4</v>
      </c>
      <c r="K26" s="25">
        <v>2</v>
      </c>
      <c r="L26" s="25">
        <v>4</v>
      </c>
      <c r="M26" s="25"/>
      <c r="N26" s="26"/>
      <c r="O26" s="24">
        <v>0</v>
      </c>
      <c r="P26" s="25">
        <v>1</v>
      </c>
      <c r="Q26" s="25">
        <v>0</v>
      </c>
      <c r="R26" s="25">
        <v>2</v>
      </c>
      <c r="S26" s="25">
        <v>1</v>
      </c>
      <c r="T26" s="25">
        <v>4</v>
      </c>
      <c r="U26" s="25">
        <v>1</v>
      </c>
      <c r="V26" s="25">
        <v>4</v>
      </c>
      <c r="W26" s="25"/>
      <c r="X26" s="25"/>
      <c r="Y26" s="333"/>
      <c r="Z26" s="334"/>
      <c r="AA26" s="334"/>
      <c r="AB26" s="334"/>
      <c r="AC26" s="334"/>
      <c r="AD26" s="334"/>
      <c r="AE26" s="334"/>
      <c r="AF26" s="334"/>
      <c r="AG26" s="334"/>
      <c r="AH26" s="335"/>
      <c r="AI26" s="25">
        <v>0</v>
      </c>
      <c r="AJ26" s="25">
        <v>1</v>
      </c>
      <c r="AK26" s="25">
        <v>0</v>
      </c>
      <c r="AL26" s="25">
        <v>2</v>
      </c>
      <c r="AM26" s="25">
        <v>2</v>
      </c>
      <c r="AN26" s="25">
        <v>4</v>
      </c>
      <c r="AO26" s="25">
        <v>3</v>
      </c>
      <c r="AP26" s="25">
        <v>5</v>
      </c>
      <c r="AQ26" s="25"/>
      <c r="AR26" s="26"/>
      <c r="AS26" s="25"/>
      <c r="AT26" s="26"/>
      <c r="AU26" s="25"/>
      <c r="AV26" s="25"/>
      <c r="AW26" s="25"/>
      <c r="AX26" s="25"/>
      <c r="AY26" s="25"/>
      <c r="AZ26" s="25"/>
      <c r="BA26" s="25"/>
      <c r="BB26" s="25"/>
      <c r="BC26" s="25"/>
      <c r="BD26" s="25"/>
      <c r="BE26" s="24"/>
      <c r="BF26" s="25"/>
      <c r="BG26" s="25"/>
      <c r="BH26" s="25"/>
      <c r="BI26" s="25"/>
      <c r="BJ26" s="25"/>
      <c r="BK26" s="25"/>
      <c r="BL26" s="25"/>
      <c r="BM26" s="25"/>
      <c r="BN26" s="26"/>
      <c r="BO26" s="24"/>
      <c r="BP26" s="25"/>
      <c r="BQ26" s="25"/>
      <c r="BR26" s="25"/>
      <c r="BS26" s="25"/>
      <c r="BT26" s="25"/>
      <c r="BU26" s="25"/>
      <c r="BV26" s="25"/>
      <c r="BW26" s="25"/>
      <c r="BX26" s="26"/>
      <c r="BY26" s="39">
        <f t="shared" si="0"/>
        <v>0</v>
      </c>
      <c r="BZ26" s="39">
        <f t="shared" si="1"/>
        <v>3</v>
      </c>
      <c r="CA26" s="39">
        <v>3</v>
      </c>
      <c r="CB26" s="40">
        <f t="shared" si="2"/>
        <v>-1</v>
      </c>
      <c r="CC26" s="39">
        <f t="shared" si="3"/>
        <v>0</v>
      </c>
      <c r="CD26" s="39">
        <f t="shared" si="4"/>
        <v>6</v>
      </c>
      <c r="CE26" s="40">
        <f t="shared" si="5"/>
        <v>-2</v>
      </c>
      <c r="CF26" s="39">
        <f t="shared" si="6"/>
        <v>11</v>
      </c>
      <c r="CG26" s="39">
        <f t="shared" si="7"/>
        <v>25</v>
      </c>
      <c r="CH26" s="40">
        <f t="shared" si="8"/>
        <v>-4.666666666666667</v>
      </c>
      <c r="CI26" s="41">
        <v>17</v>
      </c>
    </row>
  </sheetData>
  <sortState ref="C12:CI13">
    <sortCondition descending="1" ref="CH12:CH13"/>
  </sortState>
  <mergeCells count="2">
    <mergeCell ref="H1:AL2"/>
    <mergeCell ref="E5:AR5"/>
  </mergeCells>
  <pageMargins left="0.74803149606299202" right="0.74803149606299202" top="0.23622047244094499" bottom="0.23622047244094499" header="0" footer="0"/>
  <pageSetup scale="32" fitToHeight="2" orientation="landscape"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I20"/>
  <sheetViews>
    <sheetView zoomScale="40" zoomScaleNormal="40" zoomScaleSheetLayoutView="25" workbookViewId="0">
      <selection activeCell="Q28" sqref="Q28"/>
    </sheetView>
  </sheetViews>
  <sheetFormatPr defaultColWidth="11.42578125" defaultRowHeight="12.75" x14ac:dyDescent="0.2"/>
  <cols>
    <col min="1" max="1" width="7" customWidth="1"/>
    <col min="2" max="2" width="7.140625" customWidth="1"/>
    <col min="3" max="3" width="43" customWidth="1"/>
    <col min="4" max="4" width="31" customWidth="1"/>
    <col min="5" max="44" width="4.7109375" customWidth="1"/>
    <col min="45" max="45" width="0.5703125" hidden="1" customWidth="1"/>
    <col min="46" max="75" width="2.7109375" hidden="1" customWidth="1"/>
    <col min="76" max="76" width="5.42578125" hidden="1" customWidth="1"/>
    <col min="77" max="79" width="5.7109375" customWidth="1"/>
    <col min="80" max="80" width="12.140625" customWidth="1"/>
    <col min="81" max="82" width="5.7109375" customWidth="1"/>
    <col min="83" max="83" width="12.140625" customWidth="1"/>
    <col min="84" max="84" width="7.5703125" customWidth="1"/>
    <col min="85" max="85" width="8.7109375" customWidth="1"/>
    <col min="86" max="87" width="12.140625" customWidth="1"/>
  </cols>
  <sheetData>
    <row r="1" spans="1:87" x14ac:dyDescent="0.2">
      <c r="H1" s="456"/>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7"/>
    </row>
    <row r="2" spans="1:87" x14ac:dyDescent="0.2">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row>
    <row r="3" spans="1:87" ht="12" customHeight="1" x14ac:dyDescent="0.2">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87" ht="2.25" customHeight="1" x14ac:dyDescent="0.2">
      <c r="E4" s="2"/>
      <c r="F4" s="2"/>
      <c r="G4" s="3"/>
      <c r="H4" s="3"/>
      <c r="I4" s="3"/>
      <c r="J4" s="3"/>
      <c r="K4" s="3"/>
      <c r="L4" s="3"/>
      <c r="M4" s="3"/>
      <c r="N4" s="3"/>
      <c r="O4" s="2"/>
      <c r="P4" s="2"/>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2" t="s">
        <v>0</v>
      </c>
      <c r="BF4" s="2" t="s">
        <v>1</v>
      </c>
      <c r="BG4" s="3" t="s">
        <v>2</v>
      </c>
      <c r="BH4" s="3" t="s">
        <v>3</v>
      </c>
      <c r="BI4" s="3" t="s">
        <v>4</v>
      </c>
      <c r="BJ4" s="3" t="s">
        <v>5</v>
      </c>
      <c r="BK4" s="3" t="s">
        <v>4</v>
      </c>
      <c r="BL4" s="3" t="s">
        <v>5</v>
      </c>
      <c r="BM4" s="3" t="s">
        <v>4</v>
      </c>
      <c r="BN4" s="3" t="s">
        <v>5</v>
      </c>
      <c r="BO4" s="2" t="s">
        <v>0</v>
      </c>
      <c r="BP4" s="2" t="s">
        <v>1</v>
      </c>
      <c r="BQ4" s="3" t="s">
        <v>2</v>
      </c>
      <c r="BR4" s="3" t="s">
        <v>3</v>
      </c>
      <c r="BS4" s="3" t="s">
        <v>4</v>
      </c>
      <c r="BT4" s="3" t="s">
        <v>5</v>
      </c>
      <c r="BU4" s="3" t="s">
        <v>4</v>
      </c>
      <c r="BV4" s="3" t="s">
        <v>5</v>
      </c>
      <c r="BW4" s="3" t="s">
        <v>4</v>
      </c>
      <c r="BX4" s="3" t="s">
        <v>5</v>
      </c>
    </row>
    <row r="5" spans="1:87" ht="45" x14ac:dyDescent="0.6">
      <c r="C5" s="4"/>
      <c r="D5" s="4"/>
      <c r="E5" s="458"/>
      <c r="F5" s="458"/>
      <c r="G5" s="458"/>
      <c r="H5" s="458"/>
      <c r="I5" s="458"/>
      <c r="J5" s="458"/>
      <c r="K5" s="458"/>
      <c r="L5" s="458"/>
      <c r="M5" s="458"/>
      <c r="N5" s="458"/>
      <c r="O5" s="458"/>
      <c r="P5" s="458"/>
      <c r="Q5" s="458"/>
      <c r="R5" s="458"/>
      <c r="S5" s="458"/>
      <c r="T5" s="458"/>
      <c r="U5" s="458"/>
      <c r="V5" s="458"/>
      <c r="W5" s="458"/>
      <c r="X5" s="458"/>
      <c r="Y5" s="458"/>
      <c r="Z5" s="458"/>
      <c r="AA5" s="458"/>
      <c r="AB5" s="458"/>
      <c r="AC5" s="458"/>
      <c r="AD5" s="458"/>
      <c r="AE5" s="458"/>
      <c r="AF5" s="458"/>
      <c r="AG5" s="458"/>
      <c r="AH5" s="458"/>
      <c r="AI5" s="458"/>
      <c r="AJ5" s="458"/>
      <c r="AK5" s="458"/>
      <c r="AL5" s="458"/>
      <c r="AM5" s="458"/>
      <c r="AN5" s="458"/>
      <c r="AO5" s="458"/>
      <c r="AP5" s="458"/>
      <c r="AQ5" s="458"/>
      <c r="AR5" s="458"/>
    </row>
    <row r="6" spans="1:87" ht="62.25" customHeight="1" x14ac:dyDescent="0.6">
      <c r="C6" s="4"/>
      <c r="D6" s="4" t="s">
        <v>6</v>
      </c>
      <c r="E6" s="4"/>
      <c r="F6" s="4"/>
      <c r="G6" s="4"/>
      <c r="H6" s="4"/>
      <c r="I6" s="4"/>
      <c r="J6" s="4"/>
      <c r="K6" s="4"/>
      <c r="L6" s="4"/>
      <c r="M6" s="4"/>
      <c r="N6" s="4"/>
      <c r="O6" s="4"/>
      <c r="P6" s="4"/>
      <c r="Q6" s="5" t="s">
        <v>111</v>
      </c>
      <c r="R6" s="4"/>
      <c r="S6" s="4"/>
      <c r="T6" s="4"/>
      <c r="U6" s="4"/>
      <c r="V6" s="4"/>
      <c r="W6" s="4"/>
      <c r="X6" s="4"/>
    </row>
    <row r="7" spans="1:87" ht="30" x14ac:dyDescent="0.4">
      <c r="A7" s="6"/>
      <c r="B7" s="4" t="s">
        <v>8</v>
      </c>
      <c r="C7" s="7"/>
      <c r="D7" s="7"/>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8"/>
      <c r="CC7" s="6"/>
      <c r="CD7" s="6"/>
      <c r="CE7" s="8"/>
      <c r="CF7" s="6"/>
      <c r="CG7" s="6"/>
      <c r="CH7" s="8"/>
      <c r="CI7" s="8"/>
    </row>
    <row r="8" spans="1:87" ht="13.5" thickBot="1" x14ac:dyDescent="0.25">
      <c r="A8" s="6"/>
      <c r="B8" s="6"/>
      <c r="C8" s="7"/>
      <c r="D8" s="7"/>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8"/>
      <c r="CC8" s="6"/>
      <c r="CD8" s="6"/>
      <c r="CE8" s="8"/>
      <c r="CF8" s="6"/>
      <c r="CG8" s="6"/>
      <c r="CH8" s="8"/>
      <c r="CI8" s="8"/>
    </row>
    <row r="9" spans="1:87" ht="116.1" customHeight="1" thickBot="1" x14ac:dyDescent="0.25">
      <c r="A9" s="8"/>
      <c r="B9" s="9"/>
      <c r="C9" s="10" t="s">
        <v>9</v>
      </c>
      <c r="D9" s="10"/>
      <c r="E9" s="11" t="s">
        <v>10</v>
      </c>
      <c r="F9" s="11" t="s">
        <v>11</v>
      </c>
      <c r="G9" s="11" t="s">
        <v>12</v>
      </c>
      <c r="H9" s="11" t="s">
        <v>13</v>
      </c>
      <c r="I9" s="12" t="s">
        <v>14</v>
      </c>
      <c r="J9" s="13"/>
      <c r="K9" s="13"/>
      <c r="L9" s="13"/>
      <c r="M9" s="13"/>
      <c r="N9" s="14"/>
      <c r="O9" s="11" t="s">
        <v>10</v>
      </c>
      <c r="P9" s="11" t="s">
        <v>11</v>
      </c>
      <c r="Q9" s="11" t="s">
        <v>12</v>
      </c>
      <c r="R9" s="11" t="s">
        <v>13</v>
      </c>
      <c r="S9" s="12" t="s">
        <v>14</v>
      </c>
      <c r="T9" s="13"/>
      <c r="U9" s="13"/>
      <c r="V9" s="13"/>
      <c r="W9" s="13"/>
      <c r="X9" s="13"/>
      <c r="Y9" s="15" t="s">
        <v>10</v>
      </c>
      <c r="Z9" s="11" t="s">
        <v>11</v>
      </c>
      <c r="AA9" s="11" t="s">
        <v>12</v>
      </c>
      <c r="AB9" s="11" t="s">
        <v>13</v>
      </c>
      <c r="AC9" s="12" t="s">
        <v>14</v>
      </c>
      <c r="AD9" s="13"/>
      <c r="AE9" s="13"/>
      <c r="AF9" s="13"/>
      <c r="AG9" s="13"/>
      <c r="AH9" s="14"/>
      <c r="AI9" s="11" t="s">
        <v>10</v>
      </c>
      <c r="AJ9" s="11" t="s">
        <v>11</v>
      </c>
      <c r="AK9" s="11" t="s">
        <v>12</v>
      </c>
      <c r="AL9" s="11" t="s">
        <v>13</v>
      </c>
      <c r="AM9" s="12" t="s">
        <v>14</v>
      </c>
      <c r="AN9" s="13"/>
      <c r="AO9" s="13"/>
      <c r="AP9" s="13"/>
      <c r="AQ9" s="13"/>
      <c r="AR9" s="14"/>
      <c r="AS9" s="13"/>
      <c r="AT9" s="14"/>
      <c r="AU9" s="13"/>
      <c r="AV9" s="13"/>
      <c r="AW9" s="13"/>
      <c r="AX9" s="13"/>
      <c r="AY9" s="13"/>
      <c r="AZ9" s="13"/>
      <c r="BA9" s="13"/>
      <c r="BB9" s="13"/>
      <c r="BC9" s="13"/>
      <c r="BD9" s="13"/>
      <c r="BE9" s="16"/>
      <c r="BF9" s="13"/>
      <c r="BG9" s="13"/>
      <c r="BH9" s="13"/>
      <c r="BI9" s="13"/>
      <c r="BJ9" s="13"/>
      <c r="BK9" s="13"/>
      <c r="BL9" s="13"/>
      <c r="BM9" s="13"/>
      <c r="BN9" s="14"/>
      <c r="BO9" s="16"/>
      <c r="BP9" s="13"/>
      <c r="BQ9" s="13"/>
      <c r="BR9" s="13"/>
      <c r="BS9" s="13"/>
      <c r="BT9" s="13"/>
      <c r="BU9" s="13"/>
      <c r="BV9" s="13"/>
      <c r="BW9" s="13"/>
      <c r="BX9" s="14"/>
      <c r="BY9" s="17" t="s">
        <v>10</v>
      </c>
      <c r="BZ9" s="17" t="s">
        <v>11</v>
      </c>
      <c r="CA9" s="17" t="s">
        <v>15</v>
      </c>
      <c r="CB9" s="18" t="s">
        <v>16</v>
      </c>
      <c r="CC9" s="17" t="s">
        <v>12</v>
      </c>
      <c r="CD9" s="17" t="s">
        <v>13</v>
      </c>
      <c r="CE9" s="18" t="s">
        <v>17</v>
      </c>
      <c r="CF9" s="17" t="s">
        <v>18</v>
      </c>
      <c r="CG9" s="17" t="s">
        <v>19</v>
      </c>
      <c r="CH9" s="18" t="s">
        <v>20</v>
      </c>
      <c r="CI9" s="19" t="s">
        <v>21</v>
      </c>
    </row>
    <row r="10" spans="1:87" ht="50.1" customHeight="1" thickBot="1" x14ac:dyDescent="0.55000000000000004">
      <c r="A10" s="6"/>
      <c r="B10" s="20">
        <v>1</v>
      </c>
      <c r="C10" s="327" t="s">
        <v>112</v>
      </c>
      <c r="D10" s="327" t="s">
        <v>113</v>
      </c>
      <c r="E10" s="323"/>
      <c r="F10" s="321"/>
      <c r="G10" s="321"/>
      <c r="H10" s="321"/>
      <c r="I10" s="321"/>
      <c r="J10" s="321"/>
      <c r="K10" s="321"/>
      <c r="L10" s="321"/>
      <c r="M10" s="321"/>
      <c r="N10" s="322"/>
      <c r="O10" s="323">
        <v>1</v>
      </c>
      <c r="P10" s="321">
        <v>0</v>
      </c>
      <c r="Q10" s="321">
        <v>2</v>
      </c>
      <c r="R10" s="321">
        <v>0</v>
      </c>
      <c r="S10" s="321">
        <v>4</v>
      </c>
      <c r="T10" s="321">
        <v>1</v>
      </c>
      <c r="U10" s="321">
        <v>4</v>
      </c>
      <c r="V10" s="321">
        <v>1</v>
      </c>
      <c r="W10" s="321"/>
      <c r="X10" s="321"/>
      <c r="Y10" s="323">
        <v>1</v>
      </c>
      <c r="Z10" s="321">
        <v>0</v>
      </c>
      <c r="AA10" s="321">
        <v>2</v>
      </c>
      <c r="AB10" s="321">
        <v>0</v>
      </c>
      <c r="AC10" s="321">
        <v>4</v>
      </c>
      <c r="AD10" s="321">
        <v>0</v>
      </c>
      <c r="AE10" s="321">
        <v>4</v>
      </c>
      <c r="AF10" s="321">
        <v>0</v>
      </c>
      <c r="AG10" s="321"/>
      <c r="AH10" s="322"/>
      <c r="AI10" s="323"/>
      <c r="AJ10" s="321"/>
      <c r="AK10" s="321"/>
      <c r="AL10" s="321"/>
      <c r="AM10" s="321"/>
      <c r="AN10" s="321"/>
      <c r="AO10" s="321"/>
      <c r="AP10" s="321"/>
      <c r="AQ10" s="321"/>
      <c r="AR10" s="322"/>
      <c r="AS10" s="321"/>
      <c r="AT10" s="322"/>
      <c r="AU10" s="321"/>
      <c r="AV10" s="321"/>
      <c r="AW10" s="321"/>
      <c r="AX10" s="321"/>
      <c r="AY10" s="321"/>
      <c r="AZ10" s="321"/>
      <c r="BA10" s="321"/>
      <c r="BB10" s="321"/>
      <c r="BC10" s="321"/>
      <c r="BD10" s="321"/>
      <c r="BE10" s="323"/>
      <c r="BF10" s="321"/>
      <c r="BG10" s="321"/>
      <c r="BH10" s="321"/>
      <c r="BI10" s="321"/>
      <c r="BJ10" s="321"/>
      <c r="BK10" s="321"/>
      <c r="BL10" s="321"/>
      <c r="BM10" s="321"/>
      <c r="BN10" s="322"/>
      <c r="BO10" s="323"/>
      <c r="BP10" s="321"/>
      <c r="BQ10" s="321"/>
      <c r="BR10" s="321"/>
      <c r="BS10" s="321"/>
      <c r="BT10" s="321"/>
      <c r="BU10" s="321"/>
      <c r="BV10" s="321"/>
      <c r="BW10" s="321"/>
      <c r="BX10" s="322"/>
      <c r="BY10" s="324">
        <f t="shared" ref="BY10:BY20" si="0">E10+O10+Y10+AI10</f>
        <v>2</v>
      </c>
      <c r="BZ10" s="324">
        <f t="shared" ref="BZ10:BZ20" si="1">F10+P10+Z10+AJ10</f>
        <v>0</v>
      </c>
      <c r="CA10" s="324">
        <v>2</v>
      </c>
      <c r="CB10" s="325">
        <f t="shared" ref="CB10:CB20" si="2">(BY10-BZ10)/CA10</f>
        <v>1</v>
      </c>
      <c r="CC10" s="324">
        <f t="shared" ref="CC10:CC20" si="3">G10+Q10+AA10+AK10</f>
        <v>4</v>
      </c>
      <c r="CD10" s="324">
        <f t="shared" ref="CD10:CD20" si="4">H10+R10+AB10+AL10</f>
        <v>0</v>
      </c>
      <c r="CE10" s="325">
        <f t="shared" ref="CE10:CE20" si="5">(CC10-CD10)/CA10</f>
        <v>2</v>
      </c>
      <c r="CF10" s="324">
        <f t="shared" ref="CF10:CF20" si="6">I10+K10+M10+S10+U10+W10+AC10+AE10+AG10+AM10+AO10+AQ10</f>
        <v>16</v>
      </c>
      <c r="CG10" s="324">
        <f t="shared" ref="CG10:CG20" si="7">J10+L10+N10+T10+V10+X10+AD10+AF10+AH10+AN10+AP10+AR10</f>
        <v>2</v>
      </c>
      <c r="CH10" s="325">
        <f t="shared" ref="CH10:CH20" si="8">(CF10-CG10)/CA10</f>
        <v>7</v>
      </c>
      <c r="CI10" s="326">
        <v>1</v>
      </c>
    </row>
    <row r="11" spans="1:87" ht="50.1" customHeight="1" thickBot="1" x14ac:dyDescent="0.55000000000000004">
      <c r="A11" s="6"/>
      <c r="B11" s="20">
        <v>2</v>
      </c>
      <c r="C11" s="342" t="s">
        <v>72</v>
      </c>
      <c r="D11" s="327" t="s">
        <v>127</v>
      </c>
      <c r="E11" s="321">
        <v>1</v>
      </c>
      <c r="F11" s="321">
        <v>0</v>
      </c>
      <c r="G11" s="321">
        <v>2</v>
      </c>
      <c r="H11" s="321">
        <v>0</v>
      </c>
      <c r="I11" s="321">
        <v>5</v>
      </c>
      <c r="J11" s="321">
        <v>3</v>
      </c>
      <c r="K11" s="321">
        <v>4</v>
      </c>
      <c r="L11" s="321">
        <v>0</v>
      </c>
      <c r="M11" s="321"/>
      <c r="N11" s="322"/>
      <c r="O11" s="323"/>
      <c r="P11" s="321"/>
      <c r="Q11" s="321"/>
      <c r="R11" s="321"/>
      <c r="S11" s="321"/>
      <c r="T11" s="321"/>
      <c r="U11" s="321"/>
      <c r="V11" s="321"/>
      <c r="W11" s="321"/>
      <c r="X11" s="322"/>
      <c r="Y11" s="328">
        <v>1</v>
      </c>
      <c r="Z11" s="329">
        <v>0</v>
      </c>
      <c r="AA11" s="329">
        <v>2</v>
      </c>
      <c r="AB11" s="329">
        <v>0</v>
      </c>
      <c r="AC11" s="329">
        <v>4</v>
      </c>
      <c r="AD11" s="329">
        <v>0</v>
      </c>
      <c r="AE11" s="329">
        <v>4</v>
      </c>
      <c r="AF11" s="329">
        <v>0</v>
      </c>
      <c r="AG11" s="329"/>
      <c r="AH11" s="330"/>
      <c r="AI11" s="323">
        <v>1</v>
      </c>
      <c r="AJ11" s="321">
        <v>0</v>
      </c>
      <c r="AK11" s="321">
        <v>2</v>
      </c>
      <c r="AL11" s="321">
        <v>0</v>
      </c>
      <c r="AM11" s="321">
        <v>4</v>
      </c>
      <c r="AN11" s="321">
        <v>0</v>
      </c>
      <c r="AO11" s="321">
        <v>4</v>
      </c>
      <c r="AP11" s="321">
        <v>2</v>
      </c>
      <c r="AQ11" s="321"/>
      <c r="AR11" s="322"/>
      <c r="AS11" s="321"/>
      <c r="AT11" s="322"/>
      <c r="AU11" s="321"/>
      <c r="AV11" s="321"/>
      <c r="AW11" s="321"/>
      <c r="AX11" s="321"/>
      <c r="AY11" s="321"/>
      <c r="AZ11" s="321"/>
      <c r="BA11" s="321"/>
      <c r="BB11" s="321"/>
      <c r="BC11" s="321"/>
      <c r="BD11" s="321"/>
      <c r="BE11" s="323"/>
      <c r="BF11" s="321"/>
      <c r="BG11" s="321"/>
      <c r="BH11" s="321"/>
      <c r="BI11" s="321"/>
      <c r="BJ11" s="321"/>
      <c r="BK11" s="321"/>
      <c r="BL11" s="321"/>
      <c r="BM11" s="321"/>
      <c r="BN11" s="322"/>
      <c r="BO11" s="323"/>
      <c r="BP11" s="321"/>
      <c r="BQ11" s="321"/>
      <c r="BR11" s="321"/>
      <c r="BS11" s="321"/>
      <c r="BT11" s="321"/>
      <c r="BU11" s="321"/>
      <c r="BV11" s="321"/>
      <c r="BW11" s="321"/>
      <c r="BX11" s="322"/>
      <c r="BY11" s="324">
        <f t="shared" si="0"/>
        <v>3</v>
      </c>
      <c r="BZ11" s="324">
        <f t="shared" si="1"/>
        <v>0</v>
      </c>
      <c r="CA11" s="324">
        <v>3</v>
      </c>
      <c r="CB11" s="325">
        <f t="shared" si="2"/>
        <v>1</v>
      </c>
      <c r="CC11" s="324">
        <f t="shared" si="3"/>
        <v>6</v>
      </c>
      <c r="CD11" s="324">
        <f t="shared" si="4"/>
        <v>0</v>
      </c>
      <c r="CE11" s="325">
        <f t="shared" si="5"/>
        <v>2</v>
      </c>
      <c r="CF11" s="324">
        <f t="shared" si="6"/>
        <v>25</v>
      </c>
      <c r="CG11" s="324">
        <f t="shared" si="7"/>
        <v>5</v>
      </c>
      <c r="CH11" s="325">
        <f t="shared" si="8"/>
        <v>6.666666666666667</v>
      </c>
      <c r="CI11" s="326">
        <v>2</v>
      </c>
    </row>
    <row r="12" spans="1:87" ht="50.1" customHeight="1" thickBot="1" x14ac:dyDescent="0.55000000000000004">
      <c r="A12" s="6"/>
      <c r="B12" s="20">
        <v>3</v>
      </c>
      <c r="C12" s="327" t="s">
        <v>90</v>
      </c>
      <c r="D12" s="327" t="s">
        <v>120</v>
      </c>
      <c r="E12" s="321">
        <v>1</v>
      </c>
      <c r="F12" s="321">
        <v>0</v>
      </c>
      <c r="G12" s="321">
        <v>2</v>
      </c>
      <c r="H12" s="321">
        <v>0</v>
      </c>
      <c r="I12" s="321">
        <v>5</v>
      </c>
      <c r="J12" s="321">
        <v>4</v>
      </c>
      <c r="K12" s="321">
        <v>4</v>
      </c>
      <c r="L12" s="321">
        <v>2</v>
      </c>
      <c r="M12" s="321"/>
      <c r="N12" s="322"/>
      <c r="O12" s="323"/>
      <c r="P12" s="321"/>
      <c r="Q12" s="321"/>
      <c r="R12" s="321"/>
      <c r="S12" s="321"/>
      <c r="T12" s="321"/>
      <c r="U12" s="321"/>
      <c r="V12" s="321"/>
      <c r="W12" s="321"/>
      <c r="X12" s="321"/>
      <c r="Y12" s="323" t="s">
        <v>291</v>
      </c>
      <c r="Z12" s="321">
        <v>0</v>
      </c>
      <c r="AA12" s="321">
        <v>2</v>
      </c>
      <c r="AB12" s="321">
        <v>0</v>
      </c>
      <c r="AC12" s="321">
        <v>4</v>
      </c>
      <c r="AD12" s="321">
        <v>0</v>
      </c>
      <c r="AE12" s="321">
        <v>4</v>
      </c>
      <c r="AF12" s="321">
        <v>0</v>
      </c>
      <c r="AG12" s="321"/>
      <c r="AH12" s="322"/>
      <c r="AI12" s="323">
        <v>1</v>
      </c>
      <c r="AJ12" s="321">
        <v>0</v>
      </c>
      <c r="AK12" s="321">
        <v>2</v>
      </c>
      <c r="AL12" s="321">
        <v>0</v>
      </c>
      <c r="AM12" s="321">
        <v>5</v>
      </c>
      <c r="AN12" s="321">
        <v>3</v>
      </c>
      <c r="AO12" s="321">
        <v>4</v>
      </c>
      <c r="AP12" s="321">
        <v>2</v>
      </c>
      <c r="AQ12" s="321"/>
      <c r="AR12" s="322"/>
      <c r="AS12" s="321"/>
      <c r="AT12" s="322"/>
      <c r="AU12" s="321"/>
      <c r="AV12" s="321"/>
      <c r="AW12" s="321"/>
      <c r="AX12" s="321"/>
      <c r="AY12" s="321"/>
      <c r="AZ12" s="321"/>
      <c r="BA12" s="321"/>
      <c r="BB12" s="321"/>
      <c r="BC12" s="321"/>
      <c r="BD12" s="321"/>
      <c r="BE12" s="323"/>
      <c r="BF12" s="321"/>
      <c r="BG12" s="321"/>
      <c r="BH12" s="321"/>
      <c r="BI12" s="321"/>
      <c r="BJ12" s="321"/>
      <c r="BK12" s="321"/>
      <c r="BL12" s="321"/>
      <c r="BM12" s="321"/>
      <c r="BN12" s="322"/>
      <c r="BO12" s="323"/>
      <c r="BP12" s="321"/>
      <c r="BQ12" s="321"/>
      <c r="BR12" s="321"/>
      <c r="BS12" s="321"/>
      <c r="BT12" s="321"/>
      <c r="BU12" s="321"/>
      <c r="BV12" s="321"/>
      <c r="BW12" s="321"/>
      <c r="BX12" s="322"/>
      <c r="BY12" s="324" t="e">
        <f t="shared" si="0"/>
        <v>#VALUE!</v>
      </c>
      <c r="BZ12" s="324">
        <f t="shared" si="1"/>
        <v>0</v>
      </c>
      <c r="CA12" s="324">
        <v>3</v>
      </c>
      <c r="CB12" s="325" t="e">
        <f t="shared" si="2"/>
        <v>#VALUE!</v>
      </c>
      <c r="CC12" s="324">
        <f t="shared" si="3"/>
        <v>6</v>
      </c>
      <c r="CD12" s="324">
        <f t="shared" si="4"/>
        <v>0</v>
      </c>
      <c r="CE12" s="325">
        <f t="shared" si="5"/>
        <v>2</v>
      </c>
      <c r="CF12" s="324">
        <f t="shared" si="6"/>
        <v>26</v>
      </c>
      <c r="CG12" s="324">
        <f t="shared" si="7"/>
        <v>11</v>
      </c>
      <c r="CH12" s="325">
        <f t="shared" si="8"/>
        <v>5</v>
      </c>
      <c r="CI12" s="326">
        <v>3</v>
      </c>
    </row>
    <row r="13" spans="1:87" ht="50.1" customHeight="1" thickBot="1" x14ac:dyDescent="0.55000000000000004">
      <c r="B13" s="20">
        <v>4</v>
      </c>
      <c r="C13" s="327" t="s">
        <v>123</v>
      </c>
      <c r="D13" s="327" t="s">
        <v>124</v>
      </c>
      <c r="E13" s="323">
        <v>1</v>
      </c>
      <c r="F13" s="321">
        <v>0</v>
      </c>
      <c r="G13" s="321">
        <v>2</v>
      </c>
      <c r="H13" s="321">
        <v>1</v>
      </c>
      <c r="I13" s="321">
        <v>4</v>
      </c>
      <c r="J13" s="321">
        <v>2</v>
      </c>
      <c r="K13" s="321">
        <v>1</v>
      </c>
      <c r="L13" s="321">
        <v>4</v>
      </c>
      <c r="M13" s="321">
        <v>5</v>
      </c>
      <c r="N13" s="322">
        <v>4</v>
      </c>
      <c r="O13" s="323">
        <v>0</v>
      </c>
      <c r="P13" s="321">
        <v>1</v>
      </c>
      <c r="Q13" s="321">
        <v>0</v>
      </c>
      <c r="R13" s="321">
        <v>2</v>
      </c>
      <c r="S13" s="321">
        <v>3</v>
      </c>
      <c r="T13" s="321">
        <v>5</v>
      </c>
      <c r="U13" s="321">
        <v>2</v>
      </c>
      <c r="V13" s="321">
        <v>4</v>
      </c>
      <c r="W13" s="321"/>
      <c r="X13" s="321"/>
      <c r="Y13" s="323">
        <v>1</v>
      </c>
      <c r="Z13" s="321">
        <v>0</v>
      </c>
      <c r="AA13" s="321">
        <v>2</v>
      </c>
      <c r="AB13" s="321">
        <v>0</v>
      </c>
      <c r="AC13" s="321">
        <v>4</v>
      </c>
      <c r="AD13" s="321">
        <v>0</v>
      </c>
      <c r="AE13" s="321">
        <v>4</v>
      </c>
      <c r="AF13" s="321">
        <v>0</v>
      </c>
      <c r="AG13" s="321"/>
      <c r="AH13" s="322"/>
      <c r="AI13" s="323"/>
      <c r="AJ13" s="321"/>
      <c r="AK13" s="321"/>
      <c r="AL13" s="321"/>
      <c r="AM13" s="321"/>
      <c r="AN13" s="321"/>
      <c r="AO13" s="321"/>
      <c r="AP13" s="321"/>
      <c r="AQ13" s="321"/>
      <c r="AR13" s="322"/>
      <c r="AS13" s="321"/>
      <c r="AT13" s="322"/>
      <c r="AU13" s="321"/>
      <c r="AV13" s="321"/>
      <c r="AW13" s="321"/>
      <c r="AX13" s="321"/>
      <c r="AY13" s="321"/>
      <c r="AZ13" s="321"/>
      <c r="BA13" s="321"/>
      <c r="BB13" s="321"/>
      <c r="BC13" s="321"/>
      <c r="BD13" s="321"/>
      <c r="BE13" s="323"/>
      <c r="BF13" s="321"/>
      <c r="BG13" s="321"/>
      <c r="BH13" s="321"/>
      <c r="BI13" s="321"/>
      <c r="BJ13" s="321"/>
      <c r="BK13" s="321"/>
      <c r="BL13" s="321"/>
      <c r="BM13" s="321"/>
      <c r="BN13" s="322"/>
      <c r="BO13" s="323"/>
      <c r="BP13" s="321"/>
      <c r="BQ13" s="321"/>
      <c r="BR13" s="321"/>
      <c r="BS13" s="321"/>
      <c r="BT13" s="321"/>
      <c r="BU13" s="321"/>
      <c r="BV13" s="321"/>
      <c r="BW13" s="321"/>
      <c r="BX13" s="322"/>
      <c r="BY13" s="324">
        <f t="shared" si="0"/>
        <v>2</v>
      </c>
      <c r="BZ13" s="324">
        <f t="shared" si="1"/>
        <v>1</v>
      </c>
      <c r="CA13" s="324">
        <v>3</v>
      </c>
      <c r="CB13" s="325">
        <f t="shared" si="2"/>
        <v>0.33333333333333331</v>
      </c>
      <c r="CC13" s="324">
        <f t="shared" si="3"/>
        <v>4</v>
      </c>
      <c r="CD13" s="324">
        <f t="shared" si="4"/>
        <v>3</v>
      </c>
      <c r="CE13" s="325">
        <f t="shared" si="5"/>
        <v>0.33333333333333331</v>
      </c>
      <c r="CF13" s="324">
        <f t="shared" si="6"/>
        <v>23</v>
      </c>
      <c r="CG13" s="324">
        <f t="shared" si="7"/>
        <v>19</v>
      </c>
      <c r="CH13" s="325">
        <f t="shared" si="8"/>
        <v>1.3333333333333333</v>
      </c>
      <c r="CI13" s="326">
        <v>4</v>
      </c>
    </row>
    <row r="14" spans="1:87" ht="50.1" customHeight="1" thickBot="1" x14ac:dyDescent="0.55000000000000004">
      <c r="B14" s="20">
        <v>5</v>
      </c>
      <c r="C14" s="327" t="s">
        <v>125</v>
      </c>
      <c r="D14" s="327" t="s">
        <v>126</v>
      </c>
      <c r="E14" s="321"/>
      <c r="F14" s="321"/>
      <c r="G14" s="321"/>
      <c r="H14" s="321"/>
      <c r="I14" s="321"/>
      <c r="J14" s="321"/>
      <c r="K14" s="321"/>
      <c r="L14" s="321"/>
      <c r="M14" s="321"/>
      <c r="N14" s="322"/>
      <c r="O14" s="323">
        <v>0</v>
      </c>
      <c r="P14" s="321">
        <v>1</v>
      </c>
      <c r="Q14" s="321">
        <v>0</v>
      </c>
      <c r="R14" s="321">
        <v>2</v>
      </c>
      <c r="S14" s="321">
        <v>3</v>
      </c>
      <c r="T14" s="321">
        <v>5</v>
      </c>
      <c r="U14" s="321">
        <v>0</v>
      </c>
      <c r="V14" s="321">
        <v>4</v>
      </c>
      <c r="W14" s="321"/>
      <c r="X14" s="322"/>
      <c r="Y14" s="328">
        <v>1</v>
      </c>
      <c r="Z14" s="329">
        <v>0</v>
      </c>
      <c r="AA14" s="329">
        <v>2</v>
      </c>
      <c r="AB14" s="329">
        <v>0</v>
      </c>
      <c r="AC14" s="329">
        <v>5</v>
      </c>
      <c r="AD14" s="329">
        <v>4</v>
      </c>
      <c r="AE14" s="329">
        <v>5</v>
      </c>
      <c r="AF14" s="329">
        <v>4</v>
      </c>
      <c r="AG14" s="329"/>
      <c r="AH14" s="330"/>
      <c r="AI14" s="323">
        <v>1</v>
      </c>
      <c r="AJ14" s="321">
        <v>0</v>
      </c>
      <c r="AK14" s="321">
        <v>2</v>
      </c>
      <c r="AL14" s="321">
        <v>0</v>
      </c>
      <c r="AM14" s="321">
        <v>4</v>
      </c>
      <c r="AN14" s="321">
        <v>0</v>
      </c>
      <c r="AO14" s="321">
        <v>4</v>
      </c>
      <c r="AP14" s="321">
        <v>0</v>
      </c>
      <c r="AQ14" s="321"/>
      <c r="AR14" s="322"/>
      <c r="AS14" s="321"/>
      <c r="AT14" s="322"/>
      <c r="AU14" s="321"/>
      <c r="AV14" s="321"/>
      <c r="AW14" s="321"/>
      <c r="AX14" s="321"/>
      <c r="AY14" s="321"/>
      <c r="AZ14" s="321"/>
      <c r="BA14" s="321"/>
      <c r="BB14" s="321"/>
      <c r="BC14" s="321"/>
      <c r="BD14" s="321"/>
      <c r="BE14" s="323"/>
      <c r="BF14" s="321"/>
      <c r="BG14" s="321"/>
      <c r="BH14" s="321"/>
      <c r="BI14" s="321"/>
      <c r="BJ14" s="321"/>
      <c r="BK14" s="321"/>
      <c r="BL14" s="321"/>
      <c r="BM14" s="321"/>
      <c r="BN14" s="322"/>
      <c r="BO14" s="323"/>
      <c r="BP14" s="321"/>
      <c r="BQ14" s="321"/>
      <c r="BR14" s="321"/>
      <c r="BS14" s="321"/>
      <c r="BT14" s="321"/>
      <c r="BU14" s="321"/>
      <c r="BV14" s="321"/>
      <c r="BW14" s="321"/>
      <c r="BX14" s="322"/>
      <c r="BY14" s="324">
        <f t="shared" si="0"/>
        <v>2</v>
      </c>
      <c r="BZ14" s="324">
        <f t="shared" si="1"/>
        <v>1</v>
      </c>
      <c r="CA14" s="324">
        <v>3</v>
      </c>
      <c r="CB14" s="325">
        <f t="shared" si="2"/>
        <v>0.33333333333333331</v>
      </c>
      <c r="CC14" s="324">
        <f t="shared" si="3"/>
        <v>4</v>
      </c>
      <c r="CD14" s="324">
        <f t="shared" si="4"/>
        <v>2</v>
      </c>
      <c r="CE14" s="325">
        <f t="shared" si="5"/>
        <v>0.66666666666666663</v>
      </c>
      <c r="CF14" s="324">
        <f t="shared" si="6"/>
        <v>21</v>
      </c>
      <c r="CG14" s="324">
        <f t="shared" si="7"/>
        <v>17</v>
      </c>
      <c r="CH14" s="325">
        <f t="shared" si="8"/>
        <v>1.3333333333333333</v>
      </c>
      <c r="CI14" s="326">
        <v>5</v>
      </c>
    </row>
    <row r="15" spans="1:87" ht="50.1" customHeight="1" thickBot="1" x14ac:dyDescent="0.55000000000000004">
      <c r="B15" s="20">
        <v>6</v>
      </c>
      <c r="C15" s="331" t="s">
        <v>114</v>
      </c>
      <c r="D15" s="331" t="s">
        <v>115</v>
      </c>
      <c r="E15" s="321">
        <v>0</v>
      </c>
      <c r="F15" s="321">
        <v>1</v>
      </c>
      <c r="G15" s="321">
        <v>0</v>
      </c>
      <c r="H15" s="321">
        <v>2</v>
      </c>
      <c r="I15" s="321">
        <v>1</v>
      </c>
      <c r="J15" s="321">
        <v>4</v>
      </c>
      <c r="K15" s="321">
        <v>1</v>
      </c>
      <c r="L15" s="321">
        <v>4</v>
      </c>
      <c r="M15" s="321"/>
      <c r="N15" s="322"/>
      <c r="O15" s="323"/>
      <c r="P15" s="321"/>
      <c r="Q15" s="321"/>
      <c r="R15" s="321"/>
      <c r="S15" s="321"/>
      <c r="T15" s="321"/>
      <c r="U15" s="321"/>
      <c r="V15" s="321"/>
      <c r="W15" s="321"/>
      <c r="X15" s="321"/>
      <c r="Y15" s="323">
        <v>1</v>
      </c>
      <c r="Z15" s="321">
        <v>0</v>
      </c>
      <c r="AA15" s="321">
        <v>2</v>
      </c>
      <c r="AB15" s="321">
        <v>0</v>
      </c>
      <c r="AC15" s="321">
        <v>4</v>
      </c>
      <c r="AD15" s="321">
        <v>0</v>
      </c>
      <c r="AE15" s="321">
        <v>4</v>
      </c>
      <c r="AF15" s="321">
        <v>1</v>
      </c>
      <c r="AG15" s="321"/>
      <c r="AH15" s="322"/>
      <c r="AI15" s="323"/>
      <c r="AJ15" s="321"/>
      <c r="AK15" s="321"/>
      <c r="AL15" s="321"/>
      <c r="AM15" s="321"/>
      <c r="AN15" s="321"/>
      <c r="AO15" s="321"/>
      <c r="AP15" s="321"/>
      <c r="AQ15" s="321"/>
      <c r="AR15" s="322"/>
      <c r="AS15" s="321"/>
      <c r="AT15" s="322"/>
      <c r="AU15" s="321"/>
      <c r="AV15" s="321"/>
      <c r="AW15" s="321"/>
      <c r="AX15" s="321"/>
      <c r="AY15" s="321"/>
      <c r="AZ15" s="321"/>
      <c r="BA15" s="321"/>
      <c r="BB15" s="321"/>
      <c r="BC15" s="321"/>
      <c r="BD15" s="321"/>
      <c r="BE15" s="323"/>
      <c r="BF15" s="321"/>
      <c r="BG15" s="321"/>
      <c r="BH15" s="321"/>
      <c r="BI15" s="321"/>
      <c r="BJ15" s="321"/>
      <c r="BK15" s="321"/>
      <c r="BL15" s="321"/>
      <c r="BM15" s="321"/>
      <c r="BN15" s="322"/>
      <c r="BO15" s="323"/>
      <c r="BP15" s="321"/>
      <c r="BQ15" s="321"/>
      <c r="BR15" s="321"/>
      <c r="BS15" s="321"/>
      <c r="BT15" s="321"/>
      <c r="BU15" s="321"/>
      <c r="BV15" s="321"/>
      <c r="BW15" s="321"/>
      <c r="BX15" s="322"/>
      <c r="BY15" s="324">
        <f t="shared" si="0"/>
        <v>1</v>
      </c>
      <c r="BZ15" s="324">
        <f t="shared" si="1"/>
        <v>1</v>
      </c>
      <c r="CA15" s="324">
        <v>2</v>
      </c>
      <c r="CB15" s="325">
        <f t="shared" si="2"/>
        <v>0</v>
      </c>
      <c r="CC15" s="324">
        <f t="shared" si="3"/>
        <v>2</v>
      </c>
      <c r="CD15" s="324">
        <f t="shared" si="4"/>
        <v>2</v>
      </c>
      <c r="CE15" s="325">
        <f t="shared" si="5"/>
        <v>0</v>
      </c>
      <c r="CF15" s="324">
        <f t="shared" si="6"/>
        <v>10</v>
      </c>
      <c r="CG15" s="324">
        <f t="shared" si="7"/>
        <v>9</v>
      </c>
      <c r="CH15" s="325">
        <f t="shared" si="8"/>
        <v>0.5</v>
      </c>
      <c r="CI15" s="326">
        <v>6</v>
      </c>
    </row>
    <row r="16" spans="1:87" ht="50.1" customHeight="1" thickBot="1" x14ac:dyDescent="0.55000000000000004">
      <c r="B16" s="20">
        <v>7</v>
      </c>
      <c r="C16" s="50" t="s">
        <v>118</v>
      </c>
      <c r="D16" s="50" t="s">
        <v>119</v>
      </c>
      <c r="E16" s="57"/>
      <c r="F16" s="57"/>
      <c r="G16" s="57"/>
      <c r="H16" s="57"/>
      <c r="I16" s="57"/>
      <c r="J16" s="57"/>
      <c r="K16" s="57"/>
      <c r="L16" s="57"/>
      <c r="M16" s="57"/>
      <c r="N16" s="58"/>
      <c r="O16" s="24">
        <v>0</v>
      </c>
      <c r="P16" s="25">
        <v>1</v>
      </c>
      <c r="Q16" s="25">
        <v>0</v>
      </c>
      <c r="R16" s="25">
        <v>2</v>
      </c>
      <c r="S16" s="25">
        <v>4</v>
      </c>
      <c r="T16" s="25">
        <v>5</v>
      </c>
      <c r="U16" s="25">
        <v>2</v>
      </c>
      <c r="V16" s="25">
        <v>4</v>
      </c>
      <c r="W16" s="25"/>
      <c r="X16" s="25"/>
      <c r="Y16" s="36">
        <v>1</v>
      </c>
      <c r="Z16" s="37">
        <v>0</v>
      </c>
      <c r="AA16" s="37">
        <v>2</v>
      </c>
      <c r="AB16" s="37">
        <v>0</v>
      </c>
      <c r="AC16" s="37">
        <v>4</v>
      </c>
      <c r="AD16" s="37">
        <v>0</v>
      </c>
      <c r="AE16" s="37">
        <v>4</v>
      </c>
      <c r="AF16" s="37">
        <v>0</v>
      </c>
      <c r="AG16" s="37"/>
      <c r="AH16" s="38"/>
      <c r="AI16" s="24">
        <v>0</v>
      </c>
      <c r="AJ16" s="25">
        <v>1</v>
      </c>
      <c r="AK16" s="25">
        <v>1</v>
      </c>
      <c r="AL16" s="25">
        <v>2</v>
      </c>
      <c r="AM16" s="25">
        <v>2</v>
      </c>
      <c r="AN16" s="25">
        <v>4</v>
      </c>
      <c r="AO16" s="25">
        <v>4</v>
      </c>
      <c r="AP16" s="25">
        <v>1</v>
      </c>
      <c r="AQ16" s="25">
        <v>4</v>
      </c>
      <c r="AR16" s="26">
        <v>5</v>
      </c>
      <c r="AS16" s="25"/>
      <c r="AT16" s="26"/>
      <c r="AU16" s="25"/>
      <c r="AV16" s="25"/>
      <c r="AW16" s="25"/>
      <c r="AX16" s="25"/>
      <c r="AY16" s="25"/>
      <c r="AZ16" s="25"/>
      <c r="BA16" s="25"/>
      <c r="BB16" s="25"/>
      <c r="BC16" s="25"/>
      <c r="BD16" s="25"/>
      <c r="BE16" s="24"/>
      <c r="BF16" s="25"/>
      <c r="BG16" s="25"/>
      <c r="BH16" s="25"/>
      <c r="BI16" s="25"/>
      <c r="BJ16" s="25"/>
      <c r="BK16" s="25"/>
      <c r="BL16" s="25"/>
      <c r="BM16" s="25"/>
      <c r="BN16" s="26"/>
      <c r="BO16" s="24"/>
      <c r="BP16" s="25"/>
      <c r="BQ16" s="25"/>
      <c r="BR16" s="25"/>
      <c r="BS16" s="25"/>
      <c r="BT16" s="25"/>
      <c r="BU16" s="25"/>
      <c r="BV16" s="25"/>
      <c r="BW16" s="25"/>
      <c r="BX16" s="26"/>
      <c r="BY16" s="39">
        <f t="shared" si="0"/>
        <v>1</v>
      </c>
      <c r="BZ16" s="39">
        <f t="shared" si="1"/>
        <v>2</v>
      </c>
      <c r="CA16" s="39">
        <v>3</v>
      </c>
      <c r="CB16" s="40">
        <f t="shared" si="2"/>
        <v>-0.33333333333333331</v>
      </c>
      <c r="CC16" s="39">
        <f t="shared" si="3"/>
        <v>3</v>
      </c>
      <c r="CD16" s="39">
        <f t="shared" si="4"/>
        <v>4</v>
      </c>
      <c r="CE16" s="40">
        <f t="shared" si="5"/>
        <v>-0.33333333333333331</v>
      </c>
      <c r="CF16" s="39">
        <f t="shared" si="6"/>
        <v>24</v>
      </c>
      <c r="CG16" s="39">
        <f t="shared" si="7"/>
        <v>19</v>
      </c>
      <c r="CH16" s="40">
        <f t="shared" si="8"/>
        <v>1.6666666666666667</v>
      </c>
      <c r="CI16" s="343">
        <v>7</v>
      </c>
    </row>
    <row r="17" spans="2:87" ht="50.1" customHeight="1" thickBot="1" x14ac:dyDescent="0.55000000000000004">
      <c r="B17" s="20">
        <v>8</v>
      </c>
      <c r="C17" s="21" t="s">
        <v>130</v>
      </c>
      <c r="D17" s="21" t="s">
        <v>131</v>
      </c>
      <c r="E17" s="24">
        <v>0</v>
      </c>
      <c r="F17" s="25">
        <v>1</v>
      </c>
      <c r="G17" s="25">
        <v>0</v>
      </c>
      <c r="H17" s="25">
        <v>2</v>
      </c>
      <c r="I17" s="25">
        <v>0</v>
      </c>
      <c r="J17" s="25">
        <v>4</v>
      </c>
      <c r="K17" s="25">
        <v>0</v>
      </c>
      <c r="L17" s="25">
        <v>4</v>
      </c>
      <c r="M17" s="25"/>
      <c r="N17" s="26"/>
      <c r="O17" s="24">
        <v>0</v>
      </c>
      <c r="P17" s="25">
        <v>1</v>
      </c>
      <c r="Q17" s="25">
        <v>0</v>
      </c>
      <c r="R17" s="25">
        <v>2</v>
      </c>
      <c r="S17" s="25">
        <v>0</v>
      </c>
      <c r="T17" s="25">
        <v>4</v>
      </c>
      <c r="U17" s="25">
        <v>2</v>
      </c>
      <c r="V17" s="25">
        <v>4</v>
      </c>
      <c r="W17" s="25"/>
      <c r="X17" s="25"/>
      <c r="Y17" s="24">
        <v>1</v>
      </c>
      <c r="Z17" s="25">
        <v>0</v>
      </c>
      <c r="AA17" s="25">
        <v>2</v>
      </c>
      <c r="AB17" s="25">
        <v>0</v>
      </c>
      <c r="AC17" s="25">
        <v>4</v>
      </c>
      <c r="AD17" s="25">
        <v>0</v>
      </c>
      <c r="AE17" s="25">
        <v>4</v>
      </c>
      <c r="AF17" s="25">
        <v>0</v>
      </c>
      <c r="AG17" s="25"/>
      <c r="AH17" s="26"/>
      <c r="AI17" s="56"/>
      <c r="AJ17" s="57"/>
      <c r="AK17" s="57"/>
      <c r="AL17" s="57"/>
      <c r="AM17" s="57"/>
      <c r="AN17" s="57"/>
      <c r="AO17" s="57"/>
      <c r="AP17" s="57"/>
      <c r="AQ17" s="57"/>
      <c r="AR17" s="58"/>
      <c r="AS17" s="25"/>
      <c r="AT17" s="26"/>
      <c r="AU17" s="25"/>
      <c r="AV17" s="25"/>
      <c r="AW17" s="25"/>
      <c r="AX17" s="25"/>
      <c r="AY17" s="25"/>
      <c r="AZ17" s="25"/>
      <c r="BA17" s="25"/>
      <c r="BB17" s="25"/>
      <c r="BC17" s="25"/>
      <c r="BD17" s="25"/>
      <c r="BE17" s="24"/>
      <c r="BF17" s="25"/>
      <c r="BG17" s="25"/>
      <c r="BH17" s="25"/>
      <c r="BI17" s="25"/>
      <c r="BJ17" s="25"/>
      <c r="BK17" s="25"/>
      <c r="BL17" s="25"/>
      <c r="BM17" s="25"/>
      <c r="BN17" s="26"/>
      <c r="BO17" s="24"/>
      <c r="BP17" s="25"/>
      <c r="BQ17" s="25"/>
      <c r="BR17" s="25"/>
      <c r="BS17" s="25"/>
      <c r="BT17" s="25"/>
      <c r="BU17" s="25"/>
      <c r="BV17" s="25"/>
      <c r="BW17" s="25"/>
      <c r="BX17" s="26"/>
      <c r="BY17" s="27">
        <f t="shared" si="0"/>
        <v>1</v>
      </c>
      <c r="BZ17" s="27">
        <f t="shared" si="1"/>
        <v>2</v>
      </c>
      <c r="CA17" s="27">
        <v>3</v>
      </c>
      <c r="CB17" s="28">
        <f t="shared" si="2"/>
        <v>-0.33333333333333331</v>
      </c>
      <c r="CC17" s="27">
        <f t="shared" si="3"/>
        <v>2</v>
      </c>
      <c r="CD17" s="27">
        <f t="shared" si="4"/>
        <v>4</v>
      </c>
      <c r="CE17" s="28">
        <f t="shared" si="5"/>
        <v>-0.66666666666666663</v>
      </c>
      <c r="CF17" s="27">
        <f t="shared" si="6"/>
        <v>10</v>
      </c>
      <c r="CG17" s="27">
        <f t="shared" si="7"/>
        <v>16</v>
      </c>
      <c r="CH17" s="28">
        <f t="shared" si="8"/>
        <v>-2</v>
      </c>
      <c r="CI17" s="343">
        <v>8</v>
      </c>
    </row>
    <row r="18" spans="2:87" ht="50.1" customHeight="1" thickBot="1" x14ac:dyDescent="0.55000000000000004">
      <c r="B18" s="20">
        <v>9</v>
      </c>
      <c r="C18" s="21" t="s">
        <v>116</v>
      </c>
      <c r="D18" s="21" t="s">
        <v>117</v>
      </c>
      <c r="E18" s="25">
        <v>0</v>
      </c>
      <c r="F18" s="25">
        <v>1</v>
      </c>
      <c r="G18" s="25">
        <v>0</v>
      </c>
      <c r="H18" s="25">
        <v>2</v>
      </c>
      <c r="I18" s="25">
        <v>0</v>
      </c>
      <c r="J18" s="25">
        <v>4</v>
      </c>
      <c r="K18" s="25">
        <v>0</v>
      </c>
      <c r="L18" s="25">
        <v>4</v>
      </c>
      <c r="M18" s="25"/>
      <c r="N18" s="26"/>
      <c r="O18" s="24">
        <v>0</v>
      </c>
      <c r="P18" s="25">
        <v>1</v>
      </c>
      <c r="Q18" s="25">
        <v>0</v>
      </c>
      <c r="R18" s="25">
        <v>2</v>
      </c>
      <c r="S18" s="25">
        <v>0</v>
      </c>
      <c r="T18" s="25">
        <v>4</v>
      </c>
      <c r="U18" s="25">
        <v>1</v>
      </c>
      <c r="V18" s="25">
        <v>4</v>
      </c>
      <c r="W18" s="25"/>
      <c r="X18" s="26"/>
      <c r="Y18" s="336"/>
      <c r="Z18" s="338"/>
      <c r="AA18" s="338"/>
      <c r="AB18" s="338"/>
      <c r="AC18" s="338"/>
      <c r="AD18" s="338"/>
      <c r="AE18" s="338"/>
      <c r="AF18" s="338"/>
      <c r="AG18" s="338"/>
      <c r="AH18" s="340"/>
      <c r="AI18" s="24"/>
      <c r="AJ18" s="25"/>
      <c r="AK18" s="25"/>
      <c r="AL18" s="25"/>
      <c r="AM18" s="25"/>
      <c r="AN18" s="25"/>
      <c r="AO18" s="25"/>
      <c r="AP18" s="25"/>
      <c r="AQ18" s="25"/>
      <c r="AR18" s="26"/>
      <c r="AS18" s="25"/>
      <c r="AT18" s="26"/>
      <c r="AU18" s="25"/>
      <c r="AV18" s="25"/>
      <c r="AW18" s="25"/>
      <c r="AX18" s="25"/>
      <c r="AY18" s="25"/>
      <c r="AZ18" s="25"/>
      <c r="BA18" s="25"/>
      <c r="BB18" s="25"/>
      <c r="BC18" s="25"/>
      <c r="BD18" s="25"/>
      <c r="BE18" s="24"/>
      <c r="BF18" s="25"/>
      <c r="BG18" s="25"/>
      <c r="BH18" s="25"/>
      <c r="BI18" s="25"/>
      <c r="BJ18" s="25"/>
      <c r="BK18" s="25"/>
      <c r="BL18" s="25"/>
      <c r="BM18" s="25"/>
      <c r="BN18" s="26"/>
      <c r="BO18" s="24"/>
      <c r="BP18" s="25"/>
      <c r="BQ18" s="25"/>
      <c r="BR18" s="25"/>
      <c r="BS18" s="25"/>
      <c r="BT18" s="25"/>
      <c r="BU18" s="25"/>
      <c r="BV18" s="25"/>
      <c r="BW18" s="25"/>
      <c r="BX18" s="26"/>
      <c r="BY18" s="27">
        <f t="shared" si="0"/>
        <v>0</v>
      </c>
      <c r="BZ18" s="27">
        <f t="shared" si="1"/>
        <v>2</v>
      </c>
      <c r="CA18" s="27">
        <v>2</v>
      </c>
      <c r="CB18" s="28">
        <f t="shared" si="2"/>
        <v>-1</v>
      </c>
      <c r="CC18" s="27">
        <f t="shared" si="3"/>
        <v>0</v>
      </c>
      <c r="CD18" s="27">
        <f t="shared" si="4"/>
        <v>4</v>
      </c>
      <c r="CE18" s="28">
        <f t="shared" si="5"/>
        <v>-2</v>
      </c>
      <c r="CF18" s="27">
        <f t="shared" si="6"/>
        <v>1</v>
      </c>
      <c r="CG18" s="27">
        <f t="shared" si="7"/>
        <v>16</v>
      </c>
      <c r="CH18" s="28">
        <f t="shared" si="8"/>
        <v>-7.5</v>
      </c>
      <c r="CI18" s="343">
        <v>9</v>
      </c>
    </row>
    <row r="19" spans="2:87" ht="50.1" customHeight="1" thickBot="1" x14ac:dyDescent="0.55000000000000004">
      <c r="B19" s="20">
        <v>10</v>
      </c>
      <c r="C19" s="21" t="s">
        <v>128</v>
      </c>
      <c r="D19" s="21" t="s">
        <v>129</v>
      </c>
      <c r="E19" s="25">
        <v>0</v>
      </c>
      <c r="F19" s="25">
        <v>1</v>
      </c>
      <c r="G19" s="25">
        <v>0</v>
      </c>
      <c r="H19" s="25">
        <v>2</v>
      </c>
      <c r="I19" s="25">
        <v>4</v>
      </c>
      <c r="J19" s="25">
        <v>5</v>
      </c>
      <c r="K19" s="25">
        <v>4</v>
      </c>
      <c r="L19" s="25">
        <v>5</v>
      </c>
      <c r="M19" s="25"/>
      <c r="N19" s="26"/>
      <c r="O19" s="24">
        <v>0</v>
      </c>
      <c r="P19" s="25">
        <v>1</v>
      </c>
      <c r="Q19" s="25">
        <v>0</v>
      </c>
      <c r="R19" s="25">
        <v>2</v>
      </c>
      <c r="S19" s="25">
        <v>0</v>
      </c>
      <c r="T19" s="25">
        <v>4</v>
      </c>
      <c r="U19" s="25">
        <v>0</v>
      </c>
      <c r="V19" s="25">
        <v>4</v>
      </c>
      <c r="W19" s="25"/>
      <c r="X19" s="25"/>
      <c r="Y19" s="56"/>
      <c r="Z19" s="57"/>
      <c r="AA19" s="57"/>
      <c r="AB19" s="57"/>
      <c r="AC19" s="57"/>
      <c r="AD19" s="57"/>
      <c r="AE19" s="57"/>
      <c r="AF19" s="57"/>
      <c r="AG19" s="57"/>
      <c r="AH19" s="58"/>
      <c r="AI19" s="24">
        <v>0</v>
      </c>
      <c r="AJ19" s="25">
        <v>1</v>
      </c>
      <c r="AK19" s="25">
        <v>0</v>
      </c>
      <c r="AL19" s="25">
        <v>2</v>
      </c>
      <c r="AM19" s="25">
        <v>0</v>
      </c>
      <c r="AN19" s="25">
        <v>4</v>
      </c>
      <c r="AO19" s="25">
        <v>0</v>
      </c>
      <c r="AP19" s="25">
        <v>4</v>
      </c>
      <c r="AQ19" s="25"/>
      <c r="AR19" s="26"/>
      <c r="AS19" s="25"/>
      <c r="AT19" s="26"/>
      <c r="AU19" s="25"/>
      <c r="AV19" s="25"/>
      <c r="AW19" s="25"/>
      <c r="AX19" s="25"/>
      <c r="AY19" s="25"/>
      <c r="AZ19" s="25"/>
      <c r="BA19" s="25"/>
      <c r="BB19" s="25"/>
      <c r="BC19" s="25"/>
      <c r="BD19" s="25"/>
      <c r="BE19" s="24"/>
      <c r="BF19" s="25"/>
      <c r="BG19" s="25"/>
      <c r="BH19" s="25"/>
      <c r="BI19" s="25"/>
      <c r="BJ19" s="25"/>
      <c r="BK19" s="25"/>
      <c r="BL19" s="25"/>
      <c r="BM19" s="25"/>
      <c r="BN19" s="26"/>
      <c r="BO19" s="24"/>
      <c r="BP19" s="25"/>
      <c r="BQ19" s="25"/>
      <c r="BR19" s="25"/>
      <c r="BS19" s="25"/>
      <c r="BT19" s="25"/>
      <c r="BU19" s="25"/>
      <c r="BV19" s="25"/>
      <c r="BW19" s="25"/>
      <c r="BX19" s="26"/>
      <c r="BY19" s="27">
        <f t="shared" si="0"/>
        <v>0</v>
      </c>
      <c r="BZ19" s="27">
        <f t="shared" si="1"/>
        <v>3</v>
      </c>
      <c r="CA19" s="27">
        <v>3</v>
      </c>
      <c r="CB19" s="28">
        <f t="shared" si="2"/>
        <v>-1</v>
      </c>
      <c r="CC19" s="27">
        <f t="shared" si="3"/>
        <v>0</v>
      </c>
      <c r="CD19" s="27">
        <f t="shared" si="4"/>
        <v>6</v>
      </c>
      <c r="CE19" s="28">
        <f t="shared" si="5"/>
        <v>-2</v>
      </c>
      <c r="CF19" s="27">
        <f t="shared" si="6"/>
        <v>8</v>
      </c>
      <c r="CG19" s="27">
        <f t="shared" si="7"/>
        <v>26</v>
      </c>
      <c r="CH19" s="28">
        <f t="shared" si="8"/>
        <v>-6</v>
      </c>
      <c r="CI19" s="343">
        <v>10</v>
      </c>
    </row>
    <row r="20" spans="2:87" ht="50.1" customHeight="1" thickBot="1" x14ac:dyDescent="0.55000000000000004">
      <c r="B20" s="20">
        <v>11</v>
      </c>
      <c r="C20" s="21" t="s">
        <v>121</v>
      </c>
      <c r="D20" s="21" t="s">
        <v>122</v>
      </c>
      <c r="E20" s="25">
        <v>0</v>
      </c>
      <c r="F20" s="25">
        <v>1</v>
      </c>
      <c r="G20" s="25">
        <v>0</v>
      </c>
      <c r="H20" s="25">
        <v>2</v>
      </c>
      <c r="I20" s="25">
        <v>0</v>
      </c>
      <c r="J20" s="25">
        <v>4</v>
      </c>
      <c r="K20" s="25">
        <v>0</v>
      </c>
      <c r="L20" s="25">
        <v>4</v>
      </c>
      <c r="M20" s="25"/>
      <c r="N20" s="26"/>
      <c r="O20" s="24">
        <v>0</v>
      </c>
      <c r="P20" s="25">
        <v>1</v>
      </c>
      <c r="Q20" s="25">
        <v>0</v>
      </c>
      <c r="R20" s="25">
        <v>2</v>
      </c>
      <c r="S20" s="25">
        <v>0</v>
      </c>
      <c r="T20" s="25">
        <v>4</v>
      </c>
      <c r="U20" s="25">
        <v>0</v>
      </c>
      <c r="V20" s="25">
        <v>4</v>
      </c>
      <c r="W20" s="25"/>
      <c r="X20" s="25"/>
      <c r="Y20" s="337"/>
      <c r="Z20" s="339"/>
      <c r="AA20" s="339"/>
      <c r="AB20" s="339"/>
      <c r="AC20" s="339"/>
      <c r="AD20" s="339"/>
      <c r="AE20" s="339"/>
      <c r="AF20" s="339"/>
      <c r="AG20" s="339"/>
      <c r="AH20" s="341"/>
      <c r="AI20" s="24">
        <v>0</v>
      </c>
      <c r="AJ20" s="25">
        <v>1</v>
      </c>
      <c r="AK20" s="25">
        <v>0</v>
      </c>
      <c r="AL20" s="25">
        <v>2</v>
      </c>
      <c r="AM20" s="25">
        <v>0</v>
      </c>
      <c r="AN20" s="25">
        <v>4</v>
      </c>
      <c r="AO20" s="25">
        <v>0</v>
      </c>
      <c r="AP20" s="25">
        <v>4</v>
      </c>
      <c r="AQ20" s="25"/>
      <c r="AR20" s="26"/>
      <c r="AS20" s="25"/>
      <c r="AT20" s="26"/>
      <c r="AU20" s="25"/>
      <c r="AV20" s="25"/>
      <c r="AW20" s="25"/>
      <c r="AX20" s="25"/>
      <c r="AY20" s="25"/>
      <c r="AZ20" s="25"/>
      <c r="BA20" s="25"/>
      <c r="BB20" s="25"/>
      <c r="BC20" s="25"/>
      <c r="BD20" s="25"/>
      <c r="BE20" s="24"/>
      <c r="BF20" s="25"/>
      <c r="BG20" s="25"/>
      <c r="BH20" s="25"/>
      <c r="BI20" s="25"/>
      <c r="BJ20" s="25"/>
      <c r="BK20" s="25"/>
      <c r="BL20" s="25"/>
      <c r="BM20" s="25"/>
      <c r="BN20" s="26"/>
      <c r="BO20" s="24"/>
      <c r="BP20" s="25"/>
      <c r="BQ20" s="25"/>
      <c r="BR20" s="25"/>
      <c r="BS20" s="25"/>
      <c r="BT20" s="25"/>
      <c r="BU20" s="25"/>
      <c r="BV20" s="25"/>
      <c r="BW20" s="25"/>
      <c r="BX20" s="26"/>
      <c r="BY20" s="39">
        <f t="shared" si="0"/>
        <v>0</v>
      </c>
      <c r="BZ20" s="39">
        <f t="shared" si="1"/>
        <v>3</v>
      </c>
      <c r="CA20" s="39">
        <v>3</v>
      </c>
      <c r="CB20" s="40">
        <f t="shared" si="2"/>
        <v>-1</v>
      </c>
      <c r="CC20" s="39">
        <f t="shared" si="3"/>
        <v>0</v>
      </c>
      <c r="CD20" s="39">
        <f t="shared" si="4"/>
        <v>6</v>
      </c>
      <c r="CE20" s="40">
        <f t="shared" si="5"/>
        <v>-2</v>
      </c>
      <c r="CF20" s="39">
        <f t="shared" si="6"/>
        <v>0</v>
      </c>
      <c r="CG20" s="39">
        <f t="shared" si="7"/>
        <v>24</v>
      </c>
      <c r="CH20" s="40">
        <f t="shared" si="8"/>
        <v>-8</v>
      </c>
      <c r="CI20" s="343">
        <v>11</v>
      </c>
    </row>
  </sheetData>
  <sortState ref="C19:CI20">
    <sortCondition descending="1" ref="CH19:CH20"/>
  </sortState>
  <mergeCells count="2">
    <mergeCell ref="H1:AL2"/>
    <mergeCell ref="E5:AR5"/>
  </mergeCells>
  <pageMargins left="0.74803149606299202" right="0.74803149606299202" top="0.23622047244094499" bottom="0.23622047244094499" header="0" footer="0"/>
  <pageSetup scale="32" fitToHeight="2" orientation="landscape"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I27"/>
  <sheetViews>
    <sheetView zoomScale="40" zoomScaleNormal="40" zoomScaleSheetLayoutView="25" workbookViewId="0">
      <selection activeCell="C22" sqref="C22:D27"/>
    </sheetView>
  </sheetViews>
  <sheetFormatPr defaultColWidth="11.42578125" defaultRowHeight="12.75" x14ac:dyDescent="0.2"/>
  <cols>
    <col min="1" max="1" width="7" customWidth="1"/>
    <col min="2" max="2" width="7.140625" customWidth="1"/>
    <col min="3" max="3" width="43" customWidth="1"/>
    <col min="4" max="4" width="31" customWidth="1"/>
    <col min="5" max="44" width="4.7109375" customWidth="1"/>
    <col min="45" max="45" width="0.5703125" hidden="1" customWidth="1"/>
    <col min="46" max="75" width="2.7109375" hidden="1" customWidth="1"/>
    <col min="76" max="76" width="5.42578125" hidden="1" customWidth="1"/>
    <col min="77" max="79" width="5.7109375" customWidth="1"/>
    <col min="80" max="80" width="12.140625" customWidth="1"/>
    <col min="81" max="82" width="5.7109375" customWidth="1"/>
    <col min="83" max="83" width="12.140625" customWidth="1"/>
    <col min="84" max="84" width="7.5703125" customWidth="1"/>
    <col min="85" max="85" width="8.7109375" customWidth="1"/>
    <col min="86" max="87" width="12.140625" customWidth="1"/>
  </cols>
  <sheetData>
    <row r="1" spans="1:87" x14ac:dyDescent="0.2">
      <c r="H1" s="456"/>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7"/>
    </row>
    <row r="2" spans="1:87" x14ac:dyDescent="0.2">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row>
    <row r="3" spans="1:87" ht="12" customHeight="1" x14ac:dyDescent="0.2">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87" ht="2.25" customHeight="1" x14ac:dyDescent="0.2">
      <c r="E4" s="2"/>
      <c r="F4" s="2"/>
      <c r="G4" s="3"/>
      <c r="H4" s="3"/>
      <c r="I4" s="3"/>
      <c r="J4" s="3"/>
      <c r="K4" s="3"/>
      <c r="L4" s="3"/>
      <c r="M4" s="3"/>
      <c r="N4" s="3"/>
      <c r="O4" s="2"/>
      <c r="P4" s="2"/>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2" t="s">
        <v>0</v>
      </c>
      <c r="BF4" s="2" t="s">
        <v>1</v>
      </c>
      <c r="BG4" s="3" t="s">
        <v>2</v>
      </c>
      <c r="BH4" s="3" t="s">
        <v>3</v>
      </c>
      <c r="BI4" s="3" t="s">
        <v>4</v>
      </c>
      <c r="BJ4" s="3" t="s">
        <v>5</v>
      </c>
      <c r="BK4" s="3" t="s">
        <v>4</v>
      </c>
      <c r="BL4" s="3" t="s">
        <v>5</v>
      </c>
      <c r="BM4" s="3" t="s">
        <v>4</v>
      </c>
      <c r="BN4" s="3" t="s">
        <v>5</v>
      </c>
      <c r="BO4" s="2" t="s">
        <v>0</v>
      </c>
      <c r="BP4" s="2" t="s">
        <v>1</v>
      </c>
      <c r="BQ4" s="3" t="s">
        <v>2</v>
      </c>
      <c r="BR4" s="3" t="s">
        <v>3</v>
      </c>
      <c r="BS4" s="3" t="s">
        <v>4</v>
      </c>
      <c r="BT4" s="3" t="s">
        <v>5</v>
      </c>
      <c r="BU4" s="3" t="s">
        <v>4</v>
      </c>
      <c r="BV4" s="3" t="s">
        <v>5</v>
      </c>
      <c r="BW4" s="3" t="s">
        <v>4</v>
      </c>
      <c r="BX4" s="3" t="s">
        <v>5</v>
      </c>
    </row>
    <row r="5" spans="1:87" ht="45" x14ac:dyDescent="0.6">
      <c r="C5" s="4"/>
      <c r="D5" s="4"/>
      <c r="E5" s="458"/>
      <c r="F5" s="458"/>
      <c r="G5" s="458"/>
      <c r="H5" s="458"/>
      <c r="I5" s="458"/>
      <c r="J5" s="458"/>
      <c r="K5" s="458"/>
      <c r="L5" s="458"/>
      <c r="M5" s="458"/>
      <c r="N5" s="458"/>
      <c r="O5" s="458"/>
      <c r="P5" s="458"/>
      <c r="Q5" s="458"/>
      <c r="R5" s="458"/>
      <c r="S5" s="458"/>
      <c r="T5" s="458"/>
      <c r="U5" s="458"/>
      <c r="V5" s="458"/>
      <c r="W5" s="458"/>
      <c r="X5" s="458"/>
      <c r="Y5" s="458"/>
      <c r="Z5" s="458"/>
      <c r="AA5" s="458"/>
      <c r="AB5" s="458"/>
      <c r="AC5" s="458"/>
      <c r="AD5" s="458"/>
      <c r="AE5" s="458"/>
      <c r="AF5" s="458"/>
      <c r="AG5" s="458"/>
      <c r="AH5" s="458"/>
      <c r="AI5" s="458"/>
      <c r="AJ5" s="458"/>
      <c r="AK5" s="458"/>
      <c r="AL5" s="458"/>
      <c r="AM5" s="458"/>
      <c r="AN5" s="458"/>
      <c r="AO5" s="458"/>
      <c r="AP5" s="458"/>
      <c r="AQ5" s="458"/>
      <c r="AR5" s="458"/>
    </row>
    <row r="6" spans="1:87" ht="62.25" customHeight="1" x14ac:dyDescent="0.6">
      <c r="C6" s="4"/>
      <c r="D6" s="4" t="s">
        <v>6</v>
      </c>
      <c r="E6" s="4"/>
      <c r="F6" s="4"/>
      <c r="G6" s="4"/>
      <c r="H6" s="4"/>
      <c r="I6" s="4"/>
      <c r="J6" s="4"/>
      <c r="K6" s="4"/>
      <c r="L6" s="4"/>
      <c r="M6" s="4"/>
      <c r="N6" s="4"/>
      <c r="O6" s="4"/>
      <c r="P6" s="4"/>
      <c r="Q6" s="5" t="s">
        <v>159</v>
      </c>
      <c r="R6" s="4"/>
      <c r="S6" s="4"/>
      <c r="T6" s="4"/>
      <c r="U6" s="4"/>
      <c r="V6" s="4"/>
      <c r="W6" s="4"/>
      <c r="X6" s="4"/>
    </row>
    <row r="7" spans="1:87" ht="30" x14ac:dyDescent="0.4">
      <c r="A7" s="6"/>
      <c r="B7" s="4" t="s">
        <v>8</v>
      </c>
      <c r="C7" s="7"/>
      <c r="D7" s="7"/>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8"/>
      <c r="CC7" s="6"/>
      <c r="CD7" s="6"/>
      <c r="CE7" s="8"/>
      <c r="CF7" s="6"/>
      <c r="CG7" s="6"/>
      <c r="CH7" s="8"/>
      <c r="CI7" s="8"/>
    </row>
    <row r="8" spans="1:87" ht="13.5" thickBot="1" x14ac:dyDescent="0.25">
      <c r="A8" s="6"/>
      <c r="B8" s="6"/>
      <c r="C8" s="7"/>
      <c r="D8" s="7"/>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8"/>
      <c r="CC8" s="6"/>
      <c r="CD8" s="6"/>
      <c r="CE8" s="8"/>
      <c r="CF8" s="6"/>
      <c r="CG8" s="6"/>
      <c r="CH8" s="8"/>
      <c r="CI8" s="8"/>
    </row>
    <row r="9" spans="1:87" ht="116.1" customHeight="1" thickBot="1" x14ac:dyDescent="0.25">
      <c r="A9" s="8"/>
      <c r="B9" s="9"/>
      <c r="C9" s="10" t="s">
        <v>9</v>
      </c>
      <c r="D9" s="10"/>
      <c r="E9" s="11" t="s">
        <v>10</v>
      </c>
      <c r="F9" s="11" t="s">
        <v>11</v>
      </c>
      <c r="G9" s="11" t="s">
        <v>12</v>
      </c>
      <c r="H9" s="11" t="s">
        <v>13</v>
      </c>
      <c r="I9" s="12" t="s">
        <v>14</v>
      </c>
      <c r="J9" s="13"/>
      <c r="K9" s="13"/>
      <c r="L9" s="13"/>
      <c r="M9" s="13"/>
      <c r="N9" s="14"/>
      <c r="O9" s="11" t="s">
        <v>10</v>
      </c>
      <c r="P9" s="11" t="s">
        <v>11</v>
      </c>
      <c r="Q9" s="11" t="s">
        <v>12</v>
      </c>
      <c r="R9" s="11" t="s">
        <v>13</v>
      </c>
      <c r="S9" s="12" t="s">
        <v>14</v>
      </c>
      <c r="T9" s="13"/>
      <c r="U9" s="13"/>
      <c r="V9" s="13"/>
      <c r="W9" s="13"/>
      <c r="X9" s="13"/>
      <c r="Y9" s="15" t="s">
        <v>10</v>
      </c>
      <c r="Z9" s="11" t="s">
        <v>11</v>
      </c>
      <c r="AA9" s="11" t="s">
        <v>12</v>
      </c>
      <c r="AB9" s="11" t="s">
        <v>13</v>
      </c>
      <c r="AC9" s="12" t="s">
        <v>14</v>
      </c>
      <c r="AD9" s="13"/>
      <c r="AE9" s="13"/>
      <c r="AF9" s="13"/>
      <c r="AG9" s="13"/>
      <c r="AH9" s="14"/>
      <c r="AI9" s="11" t="s">
        <v>10</v>
      </c>
      <c r="AJ9" s="11" t="s">
        <v>11</v>
      </c>
      <c r="AK9" s="11" t="s">
        <v>12</v>
      </c>
      <c r="AL9" s="11" t="s">
        <v>13</v>
      </c>
      <c r="AM9" s="12" t="s">
        <v>14</v>
      </c>
      <c r="AN9" s="13"/>
      <c r="AO9" s="13"/>
      <c r="AP9" s="13"/>
      <c r="AQ9" s="13"/>
      <c r="AR9" s="14"/>
      <c r="AS9" s="13"/>
      <c r="AT9" s="14"/>
      <c r="AU9" s="13"/>
      <c r="AV9" s="13"/>
      <c r="AW9" s="13"/>
      <c r="AX9" s="13"/>
      <c r="AY9" s="13"/>
      <c r="AZ9" s="13"/>
      <c r="BA9" s="13"/>
      <c r="BB9" s="13"/>
      <c r="BC9" s="13"/>
      <c r="BD9" s="13"/>
      <c r="BE9" s="16"/>
      <c r="BF9" s="13"/>
      <c r="BG9" s="13"/>
      <c r="BH9" s="13"/>
      <c r="BI9" s="13"/>
      <c r="BJ9" s="13"/>
      <c r="BK9" s="13"/>
      <c r="BL9" s="13"/>
      <c r="BM9" s="13"/>
      <c r="BN9" s="14"/>
      <c r="BO9" s="16"/>
      <c r="BP9" s="13"/>
      <c r="BQ9" s="13"/>
      <c r="BR9" s="13"/>
      <c r="BS9" s="13"/>
      <c r="BT9" s="13"/>
      <c r="BU9" s="13"/>
      <c r="BV9" s="13"/>
      <c r="BW9" s="13"/>
      <c r="BX9" s="14"/>
      <c r="BY9" s="17" t="s">
        <v>10</v>
      </c>
      <c r="BZ9" s="17" t="s">
        <v>11</v>
      </c>
      <c r="CA9" s="17" t="s">
        <v>15</v>
      </c>
      <c r="CB9" s="18" t="s">
        <v>16</v>
      </c>
      <c r="CC9" s="17" t="s">
        <v>12</v>
      </c>
      <c r="CD9" s="17" t="s">
        <v>13</v>
      </c>
      <c r="CE9" s="18" t="s">
        <v>17</v>
      </c>
      <c r="CF9" s="17" t="s">
        <v>18</v>
      </c>
      <c r="CG9" s="17" t="s">
        <v>19</v>
      </c>
      <c r="CH9" s="18" t="s">
        <v>20</v>
      </c>
      <c r="CI9" s="19" t="s">
        <v>21</v>
      </c>
    </row>
    <row r="10" spans="1:87" ht="50.1" customHeight="1" thickBot="1" x14ac:dyDescent="0.55000000000000004">
      <c r="A10" s="6"/>
      <c r="B10" s="20">
        <v>1</v>
      </c>
      <c r="C10" s="331" t="s">
        <v>186</v>
      </c>
      <c r="D10" s="331" t="s">
        <v>187</v>
      </c>
      <c r="E10" s="323"/>
      <c r="F10" s="321"/>
      <c r="G10" s="321"/>
      <c r="H10" s="321"/>
      <c r="I10" s="321"/>
      <c r="J10" s="321"/>
      <c r="K10" s="321"/>
      <c r="L10" s="321"/>
      <c r="M10" s="321"/>
      <c r="N10" s="322"/>
      <c r="O10" s="323">
        <v>1</v>
      </c>
      <c r="P10" s="321">
        <v>0</v>
      </c>
      <c r="Q10" s="321">
        <v>2</v>
      </c>
      <c r="R10" s="321">
        <v>0</v>
      </c>
      <c r="S10" s="321">
        <v>4</v>
      </c>
      <c r="T10" s="321">
        <v>0</v>
      </c>
      <c r="U10" s="321">
        <v>4</v>
      </c>
      <c r="V10" s="321">
        <v>0</v>
      </c>
      <c r="W10" s="321"/>
      <c r="X10" s="321"/>
      <c r="Y10" s="323">
        <v>1</v>
      </c>
      <c r="Z10" s="321">
        <v>0</v>
      </c>
      <c r="AA10" s="321">
        <v>2</v>
      </c>
      <c r="AB10" s="321">
        <v>0</v>
      </c>
      <c r="AC10" s="321">
        <v>4</v>
      </c>
      <c r="AD10" s="321">
        <v>0</v>
      </c>
      <c r="AE10" s="321">
        <v>4</v>
      </c>
      <c r="AF10" s="321">
        <v>0</v>
      </c>
      <c r="AG10" s="321"/>
      <c r="AH10" s="322"/>
      <c r="AI10" s="323"/>
      <c r="AJ10" s="321"/>
      <c r="AK10" s="321"/>
      <c r="AL10" s="321"/>
      <c r="AM10" s="321"/>
      <c r="AN10" s="321"/>
      <c r="AO10" s="321"/>
      <c r="AP10" s="321"/>
      <c r="AQ10" s="321"/>
      <c r="AR10" s="322"/>
      <c r="AS10" s="321"/>
      <c r="AT10" s="322"/>
      <c r="AU10" s="321"/>
      <c r="AV10" s="321"/>
      <c r="AW10" s="321"/>
      <c r="AX10" s="321"/>
      <c r="AY10" s="321"/>
      <c r="AZ10" s="321"/>
      <c r="BA10" s="321"/>
      <c r="BB10" s="321"/>
      <c r="BC10" s="321"/>
      <c r="BD10" s="321"/>
      <c r="BE10" s="323"/>
      <c r="BF10" s="321"/>
      <c r="BG10" s="321"/>
      <c r="BH10" s="321"/>
      <c r="BI10" s="321"/>
      <c r="BJ10" s="321"/>
      <c r="BK10" s="321"/>
      <c r="BL10" s="321"/>
      <c r="BM10" s="321"/>
      <c r="BN10" s="322"/>
      <c r="BO10" s="323"/>
      <c r="BP10" s="321"/>
      <c r="BQ10" s="321"/>
      <c r="BR10" s="321"/>
      <c r="BS10" s="321"/>
      <c r="BT10" s="321"/>
      <c r="BU10" s="321"/>
      <c r="BV10" s="321"/>
      <c r="BW10" s="321"/>
      <c r="BX10" s="322"/>
      <c r="BY10" s="324">
        <f t="shared" ref="BY10:BY27" si="0">E10+O10+Y10+AI10</f>
        <v>2</v>
      </c>
      <c r="BZ10" s="324">
        <f t="shared" ref="BZ10:BZ27" si="1">F10+P10+Z10+AJ10</f>
        <v>0</v>
      </c>
      <c r="CA10" s="324">
        <v>2</v>
      </c>
      <c r="CB10" s="325">
        <f t="shared" ref="CB10:CB27" si="2">(BY10-BZ10)/CA10</f>
        <v>1</v>
      </c>
      <c r="CC10" s="324">
        <f t="shared" ref="CC10:CC27" si="3">G10+Q10+AA10+AK10</f>
        <v>4</v>
      </c>
      <c r="CD10" s="324">
        <f t="shared" ref="CD10:CD27" si="4">H10+R10+AB10+AL10</f>
        <v>0</v>
      </c>
      <c r="CE10" s="325">
        <f t="shared" ref="CE10:CE27" si="5">(CC10-CD10)/CA10</f>
        <v>2</v>
      </c>
      <c r="CF10" s="324">
        <f t="shared" ref="CF10:CF27" si="6">I10+K10+M10+S10+U10+W10+AC10+AE10+AG10+AM10+AO10+AQ10</f>
        <v>16</v>
      </c>
      <c r="CG10" s="324">
        <f t="shared" ref="CG10:CG27" si="7">J10+L10+N10+T10+V10+X10+AD10+AF10+AH10+AN10+AP10+AR10</f>
        <v>0</v>
      </c>
      <c r="CH10" s="325">
        <f t="shared" ref="CH10:CH27" si="8">(CF10-CG10)/CA10</f>
        <v>8</v>
      </c>
      <c r="CI10" s="326">
        <v>1</v>
      </c>
    </row>
    <row r="11" spans="1:87" ht="50.1" customHeight="1" thickBot="1" x14ac:dyDescent="0.55000000000000004">
      <c r="A11" s="6"/>
      <c r="B11" s="20">
        <v>2</v>
      </c>
      <c r="C11" s="327" t="s">
        <v>160</v>
      </c>
      <c r="D11" s="327" t="s">
        <v>161</v>
      </c>
      <c r="E11" s="321"/>
      <c r="F11" s="321"/>
      <c r="G11" s="321"/>
      <c r="H11" s="321"/>
      <c r="I11" s="321"/>
      <c r="J11" s="321"/>
      <c r="K11" s="321"/>
      <c r="L11" s="321"/>
      <c r="M11" s="321"/>
      <c r="N11" s="322"/>
      <c r="O11" s="323">
        <v>1</v>
      </c>
      <c r="P11" s="321">
        <v>0</v>
      </c>
      <c r="Q11" s="321">
        <v>2</v>
      </c>
      <c r="R11" s="321">
        <v>0</v>
      </c>
      <c r="S11" s="321">
        <v>4</v>
      </c>
      <c r="T11" s="321">
        <v>1</v>
      </c>
      <c r="U11" s="321">
        <v>4</v>
      </c>
      <c r="V11" s="321">
        <v>0</v>
      </c>
      <c r="W11" s="321"/>
      <c r="X11" s="322"/>
      <c r="Y11" s="328">
        <v>1</v>
      </c>
      <c r="Z11" s="329">
        <v>0</v>
      </c>
      <c r="AA11" s="329">
        <v>2</v>
      </c>
      <c r="AB11" s="329">
        <v>0</v>
      </c>
      <c r="AC11" s="329">
        <v>4</v>
      </c>
      <c r="AD11" s="329">
        <v>0</v>
      </c>
      <c r="AE11" s="329">
        <v>4</v>
      </c>
      <c r="AF11" s="329">
        <v>1</v>
      </c>
      <c r="AG11" s="329"/>
      <c r="AH11" s="330"/>
      <c r="AI11" s="323"/>
      <c r="AJ11" s="321"/>
      <c r="AK11" s="321"/>
      <c r="AL11" s="321"/>
      <c r="AM11" s="321"/>
      <c r="AN11" s="321"/>
      <c r="AO11" s="321"/>
      <c r="AP11" s="321"/>
      <c r="AQ11" s="321"/>
      <c r="AR11" s="322"/>
      <c r="AS11" s="321"/>
      <c r="AT11" s="322"/>
      <c r="AU11" s="321"/>
      <c r="AV11" s="321"/>
      <c r="AW11" s="321"/>
      <c r="AX11" s="321"/>
      <c r="AY11" s="321"/>
      <c r="AZ11" s="321"/>
      <c r="BA11" s="321"/>
      <c r="BB11" s="321"/>
      <c r="BC11" s="321"/>
      <c r="BD11" s="321"/>
      <c r="BE11" s="323"/>
      <c r="BF11" s="321"/>
      <c r="BG11" s="321"/>
      <c r="BH11" s="321"/>
      <c r="BI11" s="321"/>
      <c r="BJ11" s="321"/>
      <c r="BK11" s="321"/>
      <c r="BL11" s="321"/>
      <c r="BM11" s="321"/>
      <c r="BN11" s="322"/>
      <c r="BO11" s="323"/>
      <c r="BP11" s="321"/>
      <c r="BQ11" s="321"/>
      <c r="BR11" s="321"/>
      <c r="BS11" s="321"/>
      <c r="BT11" s="321"/>
      <c r="BU11" s="321"/>
      <c r="BV11" s="321"/>
      <c r="BW11" s="321"/>
      <c r="BX11" s="322"/>
      <c r="BY11" s="324">
        <f t="shared" si="0"/>
        <v>2</v>
      </c>
      <c r="BZ11" s="324">
        <f t="shared" si="1"/>
        <v>0</v>
      </c>
      <c r="CA11" s="324">
        <v>2</v>
      </c>
      <c r="CB11" s="325">
        <f t="shared" si="2"/>
        <v>1</v>
      </c>
      <c r="CC11" s="324">
        <f t="shared" si="3"/>
        <v>4</v>
      </c>
      <c r="CD11" s="324">
        <f t="shared" si="4"/>
        <v>0</v>
      </c>
      <c r="CE11" s="325">
        <f t="shared" si="5"/>
        <v>2</v>
      </c>
      <c r="CF11" s="324">
        <f t="shared" si="6"/>
        <v>16</v>
      </c>
      <c r="CG11" s="324">
        <f t="shared" si="7"/>
        <v>2</v>
      </c>
      <c r="CH11" s="325">
        <f t="shared" si="8"/>
        <v>7</v>
      </c>
      <c r="CI11" s="326">
        <v>2</v>
      </c>
    </row>
    <row r="12" spans="1:87" ht="50.1" customHeight="1" thickBot="1" x14ac:dyDescent="0.55000000000000004">
      <c r="A12" s="6"/>
      <c r="B12" s="20">
        <v>3</v>
      </c>
      <c r="C12" s="327" t="s">
        <v>172</v>
      </c>
      <c r="D12" s="327" t="s">
        <v>173</v>
      </c>
      <c r="E12" s="321"/>
      <c r="F12" s="321"/>
      <c r="G12" s="321"/>
      <c r="H12" s="321"/>
      <c r="I12" s="321"/>
      <c r="J12" s="321"/>
      <c r="K12" s="321"/>
      <c r="L12" s="321"/>
      <c r="M12" s="321"/>
      <c r="N12" s="322"/>
      <c r="O12" s="323">
        <v>1</v>
      </c>
      <c r="P12" s="321">
        <v>0</v>
      </c>
      <c r="Q12" s="321">
        <v>2</v>
      </c>
      <c r="R12" s="321">
        <v>0</v>
      </c>
      <c r="S12" s="321">
        <v>4</v>
      </c>
      <c r="T12" s="321">
        <v>2</v>
      </c>
      <c r="U12" s="321">
        <v>4</v>
      </c>
      <c r="V12" s="321">
        <v>1</v>
      </c>
      <c r="W12" s="321"/>
      <c r="X12" s="321"/>
      <c r="Y12" s="323">
        <v>1</v>
      </c>
      <c r="Z12" s="321">
        <v>0</v>
      </c>
      <c r="AA12" s="321">
        <v>2</v>
      </c>
      <c r="AB12" s="321">
        <v>0</v>
      </c>
      <c r="AC12" s="321">
        <v>4</v>
      </c>
      <c r="AD12" s="321">
        <v>0</v>
      </c>
      <c r="AE12" s="321">
        <v>4</v>
      </c>
      <c r="AF12" s="321">
        <v>0</v>
      </c>
      <c r="AG12" s="321"/>
      <c r="AH12" s="322"/>
      <c r="AI12" s="323"/>
      <c r="AJ12" s="321"/>
      <c r="AK12" s="321"/>
      <c r="AL12" s="321"/>
      <c r="AM12" s="321"/>
      <c r="AN12" s="321"/>
      <c r="AO12" s="321"/>
      <c r="AP12" s="321"/>
      <c r="AQ12" s="321"/>
      <c r="AR12" s="322"/>
      <c r="AS12" s="321"/>
      <c r="AT12" s="322"/>
      <c r="AU12" s="321"/>
      <c r="AV12" s="321"/>
      <c r="AW12" s="321"/>
      <c r="AX12" s="321"/>
      <c r="AY12" s="321"/>
      <c r="AZ12" s="321"/>
      <c r="BA12" s="321"/>
      <c r="BB12" s="321"/>
      <c r="BC12" s="321"/>
      <c r="BD12" s="321"/>
      <c r="BE12" s="323"/>
      <c r="BF12" s="321"/>
      <c r="BG12" s="321"/>
      <c r="BH12" s="321"/>
      <c r="BI12" s="321"/>
      <c r="BJ12" s="321"/>
      <c r="BK12" s="321"/>
      <c r="BL12" s="321"/>
      <c r="BM12" s="321"/>
      <c r="BN12" s="322"/>
      <c r="BO12" s="323"/>
      <c r="BP12" s="321"/>
      <c r="BQ12" s="321"/>
      <c r="BR12" s="321"/>
      <c r="BS12" s="321"/>
      <c r="BT12" s="321"/>
      <c r="BU12" s="321"/>
      <c r="BV12" s="321"/>
      <c r="BW12" s="321"/>
      <c r="BX12" s="322"/>
      <c r="BY12" s="324">
        <f t="shared" si="0"/>
        <v>2</v>
      </c>
      <c r="BZ12" s="324">
        <f t="shared" si="1"/>
        <v>0</v>
      </c>
      <c r="CA12" s="324">
        <v>2</v>
      </c>
      <c r="CB12" s="325">
        <f t="shared" si="2"/>
        <v>1</v>
      </c>
      <c r="CC12" s="324">
        <f t="shared" si="3"/>
        <v>4</v>
      </c>
      <c r="CD12" s="324">
        <f t="shared" si="4"/>
        <v>0</v>
      </c>
      <c r="CE12" s="325">
        <f t="shared" si="5"/>
        <v>2</v>
      </c>
      <c r="CF12" s="324">
        <f t="shared" si="6"/>
        <v>16</v>
      </c>
      <c r="CG12" s="324">
        <f t="shared" si="7"/>
        <v>3</v>
      </c>
      <c r="CH12" s="325">
        <f t="shared" si="8"/>
        <v>6.5</v>
      </c>
      <c r="CI12" s="326">
        <v>3</v>
      </c>
    </row>
    <row r="13" spans="1:87" ht="50.1" customHeight="1" thickBot="1" x14ac:dyDescent="0.55000000000000004">
      <c r="B13" s="20">
        <v>4</v>
      </c>
      <c r="C13" s="327" t="s">
        <v>166</v>
      </c>
      <c r="D13" s="327" t="s">
        <v>167</v>
      </c>
      <c r="E13" s="323"/>
      <c r="F13" s="321"/>
      <c r="G13" s="321"/>
      <c r="H13" s="321"/>
      <c r="I13" s="321"/>
      <c r="J13" s="321"/>
      <c r="K13" s="321"/>
      <c r="L13" s="321"/>
      <c r="M13" s="321"/>
      <c r="N13" s="322"/>
      <c r="O13" s="323">
        <v>1</v>
      </c>
      <c r="P13" s="321">
        <v>0</v>
      </c>
      <c r="Q13" s="321">
        <v>2</v>
      </c>
      <c r="R13" s="321">
        <v>0</v>
      </c>
      <c r="S13" s="321">
        <v>4</v>
      </c>
      <c r="T13" s="321">
        <v>0</v>
      </c>
      <c r="U13" s="321">
        <v>4</v>
      </c>
      <c r="V13" s="321">
        <v>0</v>
      </c>
      <c r="W13" s="321"/>
      <c r="X13" s="321"/>
      <c r="Y13" s="323">
        <v>1</v>
      </c>
      <c r="Z13" s="321">
        <v>0</v>
      </c>
      <c r="AA13" s="321">
        <v>2</v>
      </c>
      <c r="AB13" s="321">
        <v>0</v>
      </c>
      <c r="AC13" s="321">
        <v>5</v>
      </c>
      <c r="AD13" s="321">
        <v>4</v>
      </c>
      <c r="AE13" s="321">
        <v>4</v>
      </c>
      <c r="AF13" s="321">
        <v>1</v>
      </c>
      <c r="AG13" s="321"/>
      <c r="AH13" s="322"/>
      <c r="AI13" s="323"/>
      <c r="AJ13" s="321"/>
      <c r="AK13" s="321"/>
      <c r="AL13" s="321"/>
      <c r="AM13" s="321"/>
      <c r="AN13" s="321"/>
      <c r="AO13" s="321"/>
      <c r="AP13" s="321"/>
      <c r="AQ13" s="321"/>
      <c r="AR13" s="322"/>
      <c r="AS13" s="321"/>
      <c r="AT13" s="322"/>
      <c r="AU13" s="321"/>
      <c r="AV13" s="321"/>
      <c r="AW13" s="321"/>
      <c r="AX13" s="321"/>
      <c r="AY13" s="321"/>
      <c r="AZ13" s="321"/>
      <c r="BA13" s="321"/>
      <c r="BB13" s="321"/>
      <c r="BC13" s="321"/>
      <c r="BD13" s="321"/>
      <c r="BE13" s="323"/>
      <c r="BF13" s="321"/>
      <c r="BG13" s="321"/>
      <c r="BH13" s="321"/>
      <c r="BI13" s="321"/>
      <c r="BJ13" s="321"/>
      <c r="BK13" s="321"/>
      <c r="BL13" s="321"/>
      <c r="BM13" s="321"/>
      <c r="BN13" s="322"/>
      <c r="BO13" s="323"/>
      <c r="BP13" s="321"/>
      <c r="BQ13" s="321"/>
      <c r="BR13" s="321"/>
      <c r="BS13" s="321"/>
      <c r="BT13" s="321"/>
      <c r="BU13" s="321"/>
      <c r="BV13" s="321"/>
      <c r="BW13" s="321"/>
      <c r="BX13" s="322"/>
      <c r="BY13" s="324">
        <f t="shared" si="0"/>
        <v>2</v>
      </c>
      <c r="BZ13" s="324">
        <f t="shared" si="1"/>
        <v>0</v>
      </c>
      <c r="CA13" s="324">
        <v>2</v>
      </c>
      <c r="CB13" s="325">
        <f t="shared" si="2"/>
        <v>1</v>
      </c>
      <c r="CC13" s="324">
        <f t="shared" si="3"/>
        <v>4</v>
      </c>
      <c r="CD13" s="324">
        <f t="shared" si="4"/>
        <v>0</v>
      </c>
      <c r="CE13" s="325">
        <f t="shared" si="5"/>
        <v>2</v>
      </c>
      <c r="CF13" s="324">
        <f t="shared" si="6"/>
        <v>17</v>
      </c>
      <c r="CG13" s="324">
        <f t="shared" si="7"/>
        <v>5</v>
      </c>
      <c r="CH13" s="325">
        <f t="shared" si="8"/>
        <v>6</v>
      </c>
      <c r="CI13" s="326">
        <v>4</v>
      </c>
    </row>
    <row r="14" spans="1:87" ht="50.1" customHeight="1" thickBot="1" x14ac:dyDescent="0.55000000000000004">
      <c r="B14" s="20">
        <v>5</v>
      </c>
      <c r="C14" s="327" t="s">
        <v>180</v>
      </c>
      <c r="D14" s="327" t="s">
        <v>179</v>
      </c>
      <c r="E14" s="321">
        <v>1</v>
      </c>
      <c r="F14" s="321">
        <v>0</v>
      </c>
      <c r="G14" s="321">
        <v>2</v>
      </c>
      <c r="H14" s="321">
        <v>1</v>
      </c>
      <c r="I14" s="321">
        <v>1</v>
      </c>
      <c r="J14" s="321">
        <v>4</v>
      </c>
      <c r="K14" s="321">
        <v>4</v>
      </c>
      <c r="L14" s="321">
        <v>1</v>
      </c>
      <c r="M14" s="321">
        <v>5</v>
      </c>
      <c r="N14" s="322">
        <v>4</v>
      </c>
      <c r="O14" s="323">
        <v>1</v>
      </c>
      <c r="P14" s="321">
        <v>0</v>
      </c>
      <c r="Q14" s="321">
        <v>2</v>
      </c>
      <c r="R14" s="321">
        <v>0</v>
      </c>
      <c r="S14" s="321">
        <v>4</v>
      </c>
      <c r="T14" s="321">
        <v>0</v>
      </c>
      <c r="U14" s="321">
        <v>4</v>
      </c>
      <c r="V14" s="321">
        <v>0</v>
      </c>
      <c r="W14" s="321"/>
      <c r="X14" s="322"/>
      <c r="Y14" s="328"/>
      <c r="Z14" s="329"/>
      <c r="AA14" s="329"/>
      <c r="AB14" s="329"/>
      <c r="AC14" s="329"/>
      <c r="AD14" s="329"/>
      <c r="AE14" s="329"/>
      <c r="AF14" s="329"/>
      <c r="AG14" s="329"/>
      <c r="AH14" s="330"/>
      <c r="AI14" s="323"/>
      <c r="AJ14" s="321"/>
      <c r="AK14" s="321"/>
      <c r="AL14" s="321"/>
      <c r="AM14" s="321"/>
      <c r="AN14" s="321"/>
      <c r="AO14" s="321"/>
      <c r="AP14" s="321"/>
      <c r="AQ14" s="321"/>
      <c r="AR14" s="322"/>
      <c r="AS14" s="321"/>
      <c r="AT14" s="322"/>
      <c r="AU14" s="321"/>
      <c r="AV14" s="321"/>
      <c r="AW14" s="321"/>
      <c r="AX14" s="321"/>
      <c r="AY14" s="321"/>
      <c r="AZ14" s="321"/>
      <c r="BA14" s="321"/>
      <c r="BB14" s="321"/>
      <c r="BC14" s="321"/>
      <c r="BD14" s="321"/>
      <c r="BE14" s="323"/>
      <c r="BF14" s="321"/>
      <c r="BG14" s="321"/>
      <c r="BH14" s="321"/>
      <c r="BI14" s="321"/>
      <c r="BJ14" s="321"/>
      <c r="BK14" s="321"/>
      <c r="BL14" s="321"/>
      <c r="BM14" s="321"/>
      <c r="BN14" s="322"/>
      <c r="BO14" s="323"/>
      <c r="BP14" s="321"/>
      <c r="BQ14" s="321"/>
      <c r="BR14" s="321"/>
      <c r="BS14" s="321"/>
      <c r="BT14" s="321"/>
      <c r="BU14" s="321"/>
      <c r="BV14" s="321"/>
      <c r="BW14" s="321"/>
      <c r="BX14" s="322"/>
      <c r="BY14" s="324">
        <f t="shared" si="0"/>
        <v>2</v>
      </c>
      <c r="BZ14" s="324">
        <f t="shared" si="1"/>
        <v>0</v>
      </c>
      <c r="CA14" s="324">
        <v>2</v>
      </c>
      <c r="CB14" s="325">
        <f t="shared" si="2"/>
        <v>1</v>
      </c>
      <c r="CC14" s="324">
        <f t="shared" si="3"/>
        <v>4</v>
      </c>
      <c r="CD14" s="324">
        <f t="shared" si="4"/>
        <v>1</v>
      </c>
      <c r="CE14" s="325">
        <f t="shared" si="5"/>
        <v>1.5</v>
      </c>
      <c r="CF14" s="324">
        <f t="shared" si="6"/>
        <v>18</v>
      </c>
      <c r="CG14" s="324">
        <f t="shared" si="7"/>
        <v>9</v>
      </c>
      <c r="CH14" s="325">
        <f t="shared" si="8"/>
        <v>4.5</v>
      </c>
      <c r="CI14" s="326">
        <v>5</v>
      </c>
    </row>
    <row r="15" spans="1:87" ht="50.1" customHeight="1" thickBot="1" x14ac:dyDescent="0.55000000000000004">
      <c r="B15" s="20">
        <v>6</v>
      </c>
      <c r="C15" s="327" t="s">
        <v>88</v>
      </c>
      <c r="D15" s="327" t="s">
        <v>183</v>
      </c>
      <c r="E15" s="321">
        <v>1</v>
      </c>
      <c r="F15" s="321">
        <v>0</v>
      </c>
      <c r="G15" s="321">
        <v>1</v>
      </c>
      <c r="H15" s="321">
        <v>2</v>
      </c>
      <c r="I15" s="321">
        <v>0</v>
      </c>
      <c r="J15" s="321">
        <v>4</v>
      </c>
      <c r="K15" s="321">
        <v>4</v>
      </c>
      <c r="L15" s="321">
        <v>1</v>
      </c>
      <c r="M15" s="321">
        <v>5</v>
      </c>
      <c r="N15" s="322">
        <v>4</v>
      </c>
      <c r="O15" s="323"/>
      <c r="P15" s="321"/>
      <c r="Q15" s="321"/>
      <c r="R15" s="321"/>
      <c r="S15" s="321"/>
      <c r="T15" s="321"/>
      <c r="U15" s="321"/>
      <c r="V15" s="321"/>
      <c r="W15" s="321"/>
      <c r="X15" s="321"/>
      <c r="Y15" s="323">
        <v>1</v>
      </c>
      <c r="Z15" s="321">
        <v>0</v>
      </c>
      <c r="AA15" s="321">
        <v>2</v>
      </c>
      <c r="AB15" s="321">
        <v>0</v>
      </c>
      <c r="AC15" s="321">
        <v>4</v>
      </c>
      <c r="AD15" s="321">
        <v>1</v>
      </c>
      <c r="AE15" s="321">
        <v>4</v>
      </c>
      <c r="AF15" s="321">
        <v>1</v>
      </c>
      <c r="AG15" s="321"/>
      <c r="AH15" s="322"/>
      <c r="AI15" s="323"/>
      <c r="AJ15" s="321"/>
      <c r="AK15" s="321"/>
      <c r="AL15" s="321"/>
      <c r="AM15" s="321"/>
      <c r="AN15" s="321"/>
      <c r="AO15" s="321"/>
      <c r="AP15" s="321"/>
      <c r="AQ15" s="321"/>
      <c r="AR15" s="322"/>
      <c r="AS15" s="321"/>
      <c r="AT15" s="322"/>
      <c r="AU15" s="321"/>
      <c r="AV15" s="321"/>
      <c r="AW15" s="321"/>
      <c r="AX15" s="321"/>
      <c r="AY15" s="321"/>
      <c r="AZ15" s="321"/>
      <c r="BA15" s="321"/>
      <c r="BB15" s="321"/>
      <c r="BC15" s="321"/>
      <c r="BD15" s="321"/>
      <c r="BE15" s="323"/>
      <c r="BF15" s="321"/>
      <c r="BG15" s="321"/>
      <c r="BH15" s="321"/>
      <c r="BI15" s="321"/>
      <c r="BJ15" s="321"/>
      <c r="BK15" s="321"/>
      <c r="BL15" s="321"/>
      <c r="BM15" s="321"/>
      <c r="BN15" s="322"/>
      <c r="BO15" s="323"/>
      <c r="BP15" s="321"/>
      <c r="BQ15" s="321"/>
      <c r="BR15" s="321"/>
      <c r="BS15" s="321"/>
      <c r="BT15" s="321"/>
      <c r="BU15" s="321"/>
      <c r="BV15" s="321"/>
      <c r="BW15" s="321"/>
      <c r="BX15" s="322"/>
      <c r="BY15" s="324">
        <f t="shared" si="0"/>
        <v>2</v>
      </c>
      <c r="BZ15" s="324">
        <f t="shared" si="1"/>
        <v>0</v>
      </c>
      <c r="CA15" s="324">
        <v>2</v>
      </c>
      <c r="CB15" s="325">
        <f t="shared" si="2"/>
        <v>1</v>
      </c>
      <c r="CC15" s="324">
        <f t="shared" si="3"/>
        <v>3</v>
      </c>
      <c r="CD15" s="324">
        <f t="shared" si="4"/>
        <v>2</v>
      </c>
      <c r="CE15" s="325">
        <f t="shared" si="5"/>
        <v>0.5</v>
      </c>
      <c r="CF15" s="324">
        <f t="shared" si="6"/>
        <v>17</v>
      </c>
      <c r="CG15" s="324">
        <f t="shared" si="7"/>
        <v>11</v>
      </c>
      <c r="CH15" s="325">
        <f t="shared" si="8"/>
        <v>3</v>
      </c>
      <c r="CI15" s="326">
        <v>6</v>
      </c>
    </row>
    <row r="16" spans="1:87" ht="50.1" customHeight="1" thickBot="1" x14ac:dyDescent="0.55000000000000004">
      <c r="B16" s="20">
        <v>7</v>
      </c>
      <c r="C16" s="331" t="s">
        <v>181</v>
      </c>
      <c r="D16" s="331" t="s">
        <v>182</v>
      </c>
      <c r="E16" s="323"/>
      <c r="F16" s="321"/>
      <c r="G16" s="321"/>
      <c r="H16" s="321"/>
      <c r="I16" s="321"/>
      <c r="J16" s="321"/>
      <c r="K16" s="321"/>
      <c r="L16" s="321"/>
      <c r="M16" s="321"/>
      <c r="N16" s="322"/>
      <c r="O16" s="323">
        <v>0</v>
      </c>
      <c r="P16" s="321">
        <v>1</v>
      </c>
      <c r="Q16" s="321">
        <v>1</v>
      </c>
      <c r="R16" s="321">
        <v>2</v>
      </c>
      <c r="S16" s="321">
        <v>4</v>
      </c>
      <c r="T16" s="321">
        <v>0</v>
      </c>
      <c r="U16" s="321">
        <v>1</v>
      </c>
      <c r="V16" s="321">
        <v>4</v>
      </c>
      <c r="W16" s="321">
        <v>4</v>
      </c>
      <c r="X16" s="321">
        <v>5</v>
      </c>
      <c r="Y16" s="323">
        <v>1</v>
      </c>
      <c r="Z16" s="321">
        <v>0</v>
      </c>
      <c r="AA16" s="321">
        <v>2</v>
      </c>
      <c r="AB16" s="321">
        <v>0</v>
      </c>
      <c r="AC16" s="321">
        <v>4</v>
      </c>
      <c r="AD16" s="321">
        <v>0</v>
      </c>
      <c r="AE16" s="321">
        <v>4</v>
      </c>
      <c r="AF16" s="321">
        <v>0</v>
      </c>
      <c r="AG16" s="321"/>
      <c r="AH16" s="322"/>
      <c r="AI16" s="323"/>
      <c r="AJ16" s="321"/>
      <c r="AK16" s="321"/>
      <c r="AL16" s="321"/>
      <c r="AM16" s="321"/>
      <c r="AN16" s="321"/>
      <c r="AO16" s="321"/>
      <c r="AP16" s="321"/>
      <c r="AQ16" s="321"/>
      <c r="AR16" s="322"/>
      <c r="AS16" s="321"/>
      <c r="AT16" s="322"/>
      <c r="AU16" s="321"/>
      <c r="AV16" s="321"/>
      <c r="AW16" s="321"/>
      <c r="AX16" s="321"/>
      <c r="AY16" s="321"/>
      <c r="AZ16" s="321"/>
      <c r="BA16" s="321"/>
      <c r="BB16" s="321"/>
      <c r="BC16" s="321"/>
      <c r="BD16" s="321"/>
      <c r="BE16" s="323"/>
      <c r="BF16" s="321"/>
      <c r="BG16" s="321"/>
      <c r="BH16" s="321"/>
      <c r="BI16" s="321"/>
      <c r="BJ16" s="321"/>
      <c r="BK16" s="321"/>
      <c r="BL16" s="321"/>
      <c r="BM16" s="321"/>
      <c r="BN16" s="322"/>
      <c r="BO16" s="323"/>
      <c r="BP16" s="321"/>
      <c r="BQ16" s="321"/>
      <c r="BR16" s="321"/>
      <c r="BS16" s="321"/>
      <c r="BT16" s="321"/>
      <c r="BU16" s="321"/>
      <c r="BV16" s="321"/>
      <c r="BW16" s="321"/>
      <c r="BX16" s="322"/>
      <c r="BY16" s="324">
        <f t="shared" si="0"/>
        <v>1</v>
      </c>
      <c r="BZ16" s="324">
        <f t="shared" si="1"/>
        <v>1</v>
      </c>
      <c r="CA16" s="324">
        <v>2</v>
      </c>
      <c r="CB16" s="325">
        <f t="shared" si="2"/>
        <v>0</v>
      </c>
      <c r="CC16" s="324">
        <f t="shared" si="3"/>
        <v>3</v>
      </c>
      <c r="CD16" s="324">
        <f t="shared" si="4"/>
        <v>2</v>
      </c>
      <c r="CE16" s="325">
        <f t="shared" si="5"/>
        <v>0.5</v>
      </c>
      <c r="CF16" s="324">
        <f t="shared" si="6"/>
        <v>17</v>
      </c>
      <c r="CG16" s="324">
        <f t="shared" si="7"/>
        <v>9</v>
      </c>
      <c r="CH16" s="325">
        <f t="shared" si="8"/>
        <v>4</v>
      </c>
      <c r="CI16" s="326">
        <v>7</v>
      </c>
    </row>
    <row r="17" spans="2:87" ht="50.1" customHeight="1" thickBot="1" x14ac:dyDescent="0.55000000000000004">
      <c r="B17" s="20">
        <v>8</v>
      </c>
      <c r="C17" s="327" t="s">
        <v>176</v>
      </c>
      <c r="D17" s="327" t="s">
        <v>177</v>
      </c>
      <c r="E17" s="321"/>
      <c r="F17" s="321"/>
      <c r="G17" s="321"/>
      <c r="H17" s="321"/>
      <c r="I17" s="321"/>
      <c r="J17" s="321"/>
      <c r="K17" s="321"/>
      <c r="L17" s="321"/>
      <c r="M17" s="321"/>
      <c r="N17" s="322"/>
      <c r="O17" s="323">
        <v>1</v>
      </c>
      <c r="P17" s="321">
        <v>0</v>
      </c>
      <c r="Q17" s="321">
        <v>2</v>
      </c>
      <c r="R17" s="321">
        <v>0</v>
      </c>
      <c r="S17" s="321">
        <v>4</v>
      </c>
      <c r="T17" s="321">
        <v>0</v>
      </c>
      <c r="U17" s="321">
        <v>4</v>
      </c>
      <c r="V17" s="321">
        <v>0</v>
      </c>
      <c r="W17" s="321"/>
      <c r="X17" s="322"/>
      <c r="Y17" s="328">
        <v>0</v>
      </c>
      <c r="Z17" s="329">
        <v>1</v>
      </c>
      <c r="AA17" s="329">
        <v>1</v>
      </c>
      <c r="AB17" s="329">
        <v>2</v>
      </c>
      <c r="AC17" s="329">
        <v>4</v>
      </c>
      <c r="AD17" s="329">
        <v>1</v>
      </c>
      <c r="AE17" s="329">
        <v>1</v>
      </c>
      <c r="AF17" s="329">
        <v>4</v>
      </c>
      <c r="AG17" s="329">
        <v>4</v>
      </c>
      <c r="AH17" s="330">
        <v>5</v>
      </c>
      <c r="AI17" s="323"/>
      <c r="AJ17" s="321"/>
      <c r="AK17" s="321"/>
      <c r="AL17" s="321"/>
      <c r="AM17" s="321"/>
      <c r="AN17" s="321"/>
      <c r="AO17" s="321"/>
      <c r="AP17" s="321"/>
      <c r="AQ17" s="321"/>
      <c r="AR17" s="322"/>
      <c r="AS17" s="321"/>
      <c r="AT17" s="322"/>
      <c r="AU17" s="321"/>
      <c r="AV17" s="321"/>
      <c r="AW17" s="321"/>
      <c r="AX17" s="321"/>
      <c r="AY17" s="321"/>
      <c r="AZ17" s="321"/>
      <c r="BA17" s="321"/>
      <c r="BB17" s="321"/>
      <c r="BC17" s="321"/>
      <c r="BD17" s="321"/>
      <c r="BE17" s="323"/>
      <c r="BF17" s="321"/>
      <c r="BG17" s="321"/>
      <c r="BH17" s="321"/>
      <c r="BI17" s="321"/>
      <c r="BJ17" s="321"/>
      <c r="BK17" s="321"/>
      <c r="BL17" s="321"/>
      <c r="BM17" s="321"/>
      <c r="BN17" s="322"/>
      <c r="BO17" s="323"/>
      <c r="BP17" s="321"/>
      <c r="BQ17" s="321"/>
      <c r="BR17" s="321"/>
      <c r="BS17" s="321"/>
      <c r="BT17" s="321"/>
      <c r="BU17" s="321"/>
      <c r="BV17" s="321"/>
      <c r="BW17" s="321"/>
      <c r="BX17" s="322"/>
      <c r="BY17" s="324">
        <f t="shared" si="0"/>
        <v>1</v>
      </c>
      <c r="BZ17" s="324">
        <f t="shared" si="1"/>
        <v>1</v>
      </c>
      <c r="CA17" s="324">
        <v>2</v>
      </c>
      <c r="CB17" s="325">
        <f t="shared" si="2"/>
        <v>0</v>
      </c>
      <c r="CC17" s="324">
        <f t="shared" si="3"/>
        <v>3</v>
      </c>
      <c r="CD17" s="324">
        <f t="shared" si="4"/>
        <v>2</v>
      </c>
      <c r="CE17" s="325">
        <f t="shared" si="5"/>
        <v>0.5</v>
      </c>
      <c r="CF17" s="324">
        <f t="shared" si="6"/>
        <v>17</v>
      </c>
      <c r="CG17" s="324">
        <f t="shared" si="7"/>
        <v>10</v>
      </c>
      <c r="CH17" s="325">
        <f t="shared" si="8"/>
        <v>3.5</v>
      </c>
      <c r="CI17" s="326">
        <v>8</v>
      </c>
    </row>
    <row r="18" spans="2:87" ht="50.1" customHeight="1" thickBot="1" x14ac:dyDescent="0.55000000000000004">
      <c r="B18" s="20">
        <v>9</v>
      </c>
      <c r="C18" s="327" t="s">
        <v>170</v>
      </c>
      <c r="D18" s="327" t="s">
        <v>171</v>
      </c>
      <c r="E18" s="321">
        <v>0</v>
      </c>
      <c r="F18" s="321">
        <v>1</v>
      </c>
      <c r="G18" s="321">
        <v>0</v>
      </c>
      <c r="H18" s="321">
        <v>2</v>
      </c>
      <c r="I18" s="321">
        <v>4</v>
      </c>
      <c r="J18" s="321">
        <v>5</v>
      </c>
      <c r="K18" s="321">
        <v>1</v>
      </c>
      <c r="L18" s="321">
        <v>4</v>
      </c>
      <c r="M18" s="321"/>
      <c r="N18" s="322"/>
      <c r="O18" s="323">
        <v>1</v>
      </c>
      <c r="P18" s="321">
        <v>0</v>
      </c>
      <c r="Q18" s="321">
        <v>2</v>
      </c>
      <c r="R18" s="321">
        <v>0</v>
      </c>
      <c r="S18" s="321">
        <v>4</v>
      </c>
      <c r="T18" s="321">
        <v>0</v>
      </c>
      <c r="U18" s="321">
        <v>4</v>
      </c>
      <c r="V18" s="321">
        <v>0</v>
      </c>
      <c r="W18" s="321"/>
      <c r="X18" s="321"/>
      <c r="Y18" s="323"/>
      <c r="Z18" s="321"/>
      <c r="AA18" s="321"/>
      <c r="AB18" s="321"/>
      <c r="AC18" s="321"/>
      <c r="AD18" s="321"/>
      <c r="AE18" s="321"/>
      <c r="AF18" s="321"/>
      <c r="AG18" s="321"/>
      <c r="AH18" s="322"/>
      <c r="AI18" s="323"/>
      <c r="AJ18" s="321"/>
      <c r="AK18" s="321"/>
      <c r="AL18" s="321"/>
      <c r="AM18" s="321"/>
      <c r="AN18" s="321"/>
      <c r="AO18" s="321"/>
      <c r="AP18" s="321"/>
      <c r="AQ18" s="321"/>
      <c r="AR18" s="322"/>
      <c r="AS18" s="321"/>
      <c r="AT18" s="322"/>
      <c r="AU18" s="321"/>
      <c r="AV18" s="321"/>
      <c r="AW18" s="321"/>
      <c r="AX18" s="321"/>
      <c r="AY18" s="321"/>
      <c r="AZ18" s="321"/>
      <c r="BA18" s="321"/>
      <c r="BB18" s="321"/>
      <c r="BC18" s="321"/>
      <c r="BD18" s="321"/>
      <c r="BE18" s="323"/>
      <c r="BF18" s="321"/>
      <c r="BG18" s="321"/>
      <c r="BH18" s="321"/>
      <c r="BI18" s="321"/>
      <c r="BJ18" s="321"/>
      <c r="BK18" s="321"/>
      <c r="BL18" s="321"/>
      <c r="BM18" s="321"/>
      <c r="BN18" s="322"/>
      <c r="BO18" s="323"/>
      <c r="BP18" s="321"/>
      <c r="BQ18" s="321"/>
      <c r="BR18" s="321"/>
      <c r="BS18" s="321"/>
      <c r="BT18" s="321"/>
      <c r="BU18" s="321"/>
      <c r="BV18" s="321"/>
      <c r="BW18" s="321"/>
      <c r="BX18" s="322"/>
      <c r="BY18" s="324">
        <f t="shared" si="0"/>
        <v>1</v>
      </c>
      <c r="BZ18" s="324">
        <f t="shared" si="1"/>
        <v>1</v>
      </c>
      <c r="CA18" s="324">
        <v>2</v>
      </c>
      <c r="CB18" s="325">
        <f t="shared" si="2"/>
        <v>0</v>
      </c>
      <c r="CC18" s="324">
        <f t="shared" si="3"/>
        <v>2</v>
      </c>
      <c r="CD18" s="324">
        <f t="shared" si="4"/>
        <v>2</v>
      </c>
      <c r="CE18" s="325">
        <f t="shared" si="5"/>
        <v>0</v>
      </c>
      <c r="CF18" s="324">
        <f t="shared" si="6"/>
        <v>13</v>
      </c>
      <c r="CG18" s="324">
        <f t="shared" si="7"/>
        <v>9</v>
      </c>
      <c r="CH18" s="325">
        <f t="shared" si="8"/>
        <v>2</v>
      </c>
      <c r="CI18" s="326">
        <v>9</v>
      </c>
    </row>
    <row r="19" spans="2:87" ht="50.1" customHeight="1" thickBot="1" x14ac:dyDescent="0.55000000000000004">
      <c r="B19" s="20">
        <v>10</v>
      </c>
      <c r="C19" s="327" t="s">
        <v>53</v>
      </c>
      <c r="D19" s="327" t="s">
        <v>127</v>
      </c>
      <c r="E19" s="323">
        <v>0</v>
      </c>
      <c r="F19" s="321">
        <v>1</v>
      </c>
      <c r="G19" s="321">
        <v>0</v>
      </c>
      <c r="H19" s="321">
        <v>2</v>
      </c>
      <c r="I19" s="321">
        <v>2</v>
      </c>
      <c r="J19" s="321">
        <v>4</v>
      </c>
      <c r="K19" s="321">
        <v>1</v>
      </c>
      <c r="L19" s="321">
        <v>4</v>
      </c>
      <c r="M19" s="321"/>
      <c r="N19" s="322"/>
      <c r="O19" s="323"/>
      <c r="P19" s="321"/>
      <c r="Q19" s="321"/>
      <c r="R19" s="321"/>
      <c r="S19" s="321"/>
      <c r="T19" s="321"/>
      <c r="U19" s="321"/>
      <c r="V19" s="321"/>
      <c r="W19" s="321"/>
      <c r="X19" s="321"/>
      <c r="Y19" s="323">
        <v>1</v>
      </c>
      <c r="Z19" s="321">
        <v>0</v>
      </c>
      <c r="AA19" s="321">
        <v>2</v>
      </c>
      <c r="AB19" s="321">
        <v>0</v>
      </c>
      <c r="AC19" s="321">
        <v>4</v>
      </c>
      <c r="AD19" s="321">
        <v>0</v>
      </c>
      <c r="AE19" s="321">
        <v>4</v>
      </c>
      <c r="AF19" s="321">
        <v>0</v>
      </c>
      <c r="AG19" s="321"/>
      <c r="AH19" s="322"/>
      <c r="AI19" s="323"/>
      <c r="AJ19" s="321"/>
      <c r="AK19" s="321"/>
      <c r="AL19" s="321"/>
      <c r="AM19" s="321"/>
      <c r="AN19" s="321"/>
      <c r="AO19" s="321"/>
      <c r="AP19" s="321"/>
      <c r="AQ19" s="321"/>
      <c r="AR19" s="322"/>
      <c r="AS19" s="321"/>
      <c r="AT19" s="322"/>
      <c r="AU19" s="321"/>
      <c r="AV19" s="321"/>
      <c r="AW19" s="321"/>
      <c r="AX19" s="321"/>
      <c r="AY19" s="321"/>
      <c r="AZ19" s="321"/>
      <c r="BA19" s="321"/>
      <c r="BB19" s="321"/>
      <c r="BC19" s="321"/>
      <c r="BD19" s="321"/>
      <c r="BE19" s="323"/>
      <c r="BF19" s="321"/>
      <c r="BG19" s="321"/>
      <c r="BH19" s="321"/>
      <c r="BI19" s="321"/>
      <c r="BJ19" s="321"/>
      <c r="BK19" s="321"/>
      <c r="BL19" s="321"/>
      <c r="BM19" s="321"/>
      <c r="BN19" s="322"/>
      <c r="BO19" s="323"/>
      <c r="BP19" s="321"/>
      <c r="BQ19" s="321"/>
      <c r="BR19" s="321"/>
      <c r="BS19" s="321"/>
      <c r="BT19" s="321"/>
      <c r="BU19" s="321"/>
      <c r="BV19" s="321"/>
      <c r="BW19" s="321"/>
      <c r="BX19" s="322"/>
      <c r="BY19" s="324">
        <f t="shared" si="0"/>
        <v>1</v>
      </c>
      <c r="BZ19" s="324">
        <f t="shared" si="1"/>
        <v>1</v>
      </c>
      <c r="CA19" s="324">
        <v>2</v>
      </c>
      <c r="CB19" s="325">
        <f t="shared" si="2"/>
        <v>0</v>
      </c>
      <c r="CC19" s="324">
        <f t="shared" si="3"/>
        <v>2</v>
      </c>
      <c r="CD19" s="324">
        <f t="shared" si="4"/>
        <v>2</v>
      </c>
      <c r="CE19" s="325">
        <f t="shared" si="5"/>
        <v>0</v>
      </c>
      <c r="CF19" s="324">
        <f t="shared" si="6"/>
        <v>11</v>
      </c>
      <c r="CG19" s="324">
        <f t="shared" si="7"/>
        <v>8</v>
      </c>
      <c r="CH19" s="325">
        <f t="shared" si="8"/>
        <v>1.5</v>
      </c>
      <c r="CI19" s="326">
        <v>10</v>
      </c>
    </row>
    <row r="20" spans="2:87" ht="50.1" customHeight="1" thickBot="1" x14ac:dyDescent="0.55000000000000004">
      <c r="B20" s="20">
        <v>11</v>
      </c>
      <c r="C20" s="320" t="s">
        <v>162</v>
      </c>
      <c r="D20" s="320" t="s">
        <v>163</v>
      </c>
      <c r="E20" s="321">
        <v>0</v>
      </c>
      <c r="F20" s="321">
        <v>1</v>
      </c>
      <c r="G20" s="321">
        <v>0</v>
      </c>
      <c r="H20" s="321">
        <v>2</v>
      </c>
      <c r="I20" s="321">
        <v>1</v>
      </c>
      <c r="J20" s="321">
        <v>4</v>
      </c>
      <c r="K20" s="321">
        <v>0</v>
      </c>
      <c r="L20" s="321">
        <v>4</v>
      </c>
      <c r="M20" s="321"/>
      <c r="N20" s="322"/>
      <c r="O20" s="323"/>
      <c r="P20" s="321"/>
      <c r="Q20" s="321"/>
      <c r="R20" s="321"/>
      <c r="S20" s="321"/>
      <c r="T20" s="321"/>
      <c r="U20" s="321"/>
      <c r="V20" s="321"/>
      <c r="W20" s="321"/>
      <c r="X20" s="322"/>
      <c r="Y20" s="328">
        <v>1</v>
      </c>
      <c r="Z20" s="329">
        <v>0</v>
      </c>
      <c r="AA20" s="329">
        <v>2</v>
      </c>
      <c r="AB20" s="329">
        <v>1</v>
      </c>
      <c r="AC20" s="329">
        <v>4</v>
      </c>
      <c r="AD20" s="329">
        <v>5</v>
      </c>
      <c r="AE20" s="329">
        <v>4</v>
      </c>
      <c r="AF20" s="329">
        <v>1</v>
      </c>
      <c r="AG20" s="329">
        <v>5</v>
      </c>
      <c r="AH20" s="330">
        <v>4</v>
      </c>
      <c r="AI20" s="323"/>
      <c r="AJ20" s="321"/>
      <c r="AK20" s="321"/>
      <c r="AL20" s="321"/>
      <c r="AM20" s="321"/>
      <c r="AN20" s="321"/>
      <c r="AO20" s="321"/>
      <c r="AP20" s="321"/>
      <c r="AQ20" s="321"/>
      <c r="AR20" s="322"/>
      <c r="AS20" s="321"/>
      <c r="AT20" s="322"/>
      <c r="AU20" s="321"/>
      <c r="AV20" s="321"/>
      <c r="AW20" s="321"/>
      <c r="AX20" s="321"/>
      <c r="AY20" s="321"/>
      <c r="AZ20" s="321"/>
      <c r="BA20" s="321"/>
      <c r="BB20" s="321"/>
      <c r="BC20" s="321"/>
      <c r="BD20" s="321"/>
      <c r="BE20" s="323"/>
      <c r="BF20" s="321"/>
      <c r="BG20" s="321"/>
      <c r="BH20" s="321"/>
      <c r="BI20" s="321"/>
      <c r="BJ20" s="321"/>
      <c r="BK20" s="321"/>
      <c r="BL20" s="321"/>
      <c r="BM20" s="321"/>
      <c r="BN20" s="322"/>
      <c r="BO20" s="323"/>
      <c r="BP20" s="321"/>
      <c r="BQ20" s="321"/>
      <c r="BR20" s="321"/>
      <c r="BS20" s="321"/>
      <c r="BT20" s="321"/>
      <c r="BU20" s="321"/>
      <c r="BV20" s="321"/>
      <c r="BW20" s="321"/>
      <c r="BX20" s="322"/>
      <c r="BY20" s="324">
        <f t="shared" si="0"/>
        <v>1</v>
      </c>
      <c r="BZ20" s="324">
        <f t="shared" si="1"/>
        <v>1</v>
      </c>
      <c r="CA20" s="324">
        <v>2</v>
      </c>
      <c r="CB20" s="325">
        <f t="shared" si="2"/>
        <v>0</v>
      </c>
      <c r="CC20" s="324">
        <f t="shared" si="3"/>
        <v>2</v>
      </c>
      <c r="CD20" s="324">
        <f t="shared" si="4"/>
        <v>3</v>
      </c>
      <c r="CE20" s="325">
        <f t="shared" si="5"/>
        <v>-0.5</v>
      </c>
      <c r="CF20" s="324">
        <f t="shared" si="6"/>
        <v>14</v>
      </c>
      <c r="CG20" s="324">
        <f t="shared" si="7"/>
        <v>18</v>
      </c>
      <c r="CH20" s="325">
        <f t="shared" si="8"/>
        <v>-2</v>
      </c>
      <c r="CI20" s="326">
        <v>11</v>
      </c>
    </row>
    <row r="21" spans="2:87" ht="50.1" customHeight="1" thickBot="1" x14ac:dyDescent="0.55000000000000004">
      <c r="B21" s="20">
        <v>12</v>
      </c>
      <c r="C21" s="327" t="s">
        <v>69</v>
      </c>
      <c r="D21" s="327" t="s">
        <v>189</v>
      </c>
      <c r="E21" s="321">
        <v>0</v>
      </c>
      <c r="F21" s="321">
        <v>1</v>
      </c>
      <c r="G21" s="321">
        <v>0</v>
      </c>
      <c r="H21" s="321">
        <v>2</v>
      </c>
      <c r="I21" s="321">
        <v>0</v>
      </c>
      <c r="J21" s="321">
        <v>4</v>
      </c>
      <c r="K21" s="321">
        <v>0</v>
      </c>
      <c r="L21" s="321">
        <v>4</v>
      </c>
      <c r="M21" s="321"/>
      <c r="N21" s="322"/>
      <c r="O21" s="323">
        <v>1</v>
      </c>
      <c r="P21" s="321">
        <v>0</v>
      </c>
      <c r="Q21" s="321">
        <v>2</v>
      </c>
      <c r="R21" s="321">
        <v>0</v>
      </c>
      <c r="S21" s="321">
        <v>5</v>
      </c>
      <c r="T21" s="321">
        <v>3</v>
      </c>
      <c r="U21" s="321">
        <v>5</v>
      </c>
      <c r="V21" s="321">
        <v>3</v>
      </c>
      <c r="W21" s="321"/>
      <c r="X21" s="321"/>
      <c r="Y21" s="323"/>
      <c r="Z21" s="321"/>
      <c r="AA21" s="321"/>
      <c r="AB21" s="321"/>
      <c r="AC21" s="321"/>
      <c r="AD21" s="321"/>
      <c r="AE21" s="321"/>
      <c r="AF21" s="321"/>
      <c r="AG21" s="321"/>
      <c r="AH21" s="322"/>
      <c r="AI21" s="323"/>
      <c r="AJ21" s="321"/>
      <c r="AK21" s="321"/>
      <c r="AL21" s="321"/>
      <c r="AM21" s="321"/>
      <c r="AN21" s="321"/>
      <c r="AO21" s="321"/>
      <c r="AP21" s="321"/>
      <c r="AQ21" s="321"/>
      <c r="AR21" s="322"/>
      <c r="AS21" s="321"/>
      <c r="AT21" s="322"/>
      <c r="AU21" s="321"/>
      <c r="AV21" s="321"/>
      <c r="AW21" s="321"/>
      <c r="AX21" s="321"/>
      <c r="AY21" s="321"/>
      <c r="AZ21" s="321"/>
      <c r="BA21" s="321"/>
      <c r="BB21" s="321"/>
      <c r="BC21" s="321"/>
      <c r="BD21" s="321"/>
      <c r="BE21" s="323"/>
      <c r="BF21" s="321"/>
      <c r="BG21" s="321"/>
      <c r="BH21" s="321"/>
      <c r="BI21" s="321"/>
      <c r="BJ21" s="321"/>
      <c r="BK21" s="321"/>
      <c r="BL21" s="321"/>
      <c r="BM21" s="321"/>
      <c r="BN21" s="322"/>
      <c r="BO21" s="323"/>
      <c r="BP21" s="321"/>
      <c r="BQ21" s="321"/>
      <c r="BR21" s="321"/>
      <c r="BS21" s="321"/>
      <c r="BT21" s="321"/>
      <c r="BU21" s="321"/>
      <c r="BV21" s="321"/>
      <c r="BW21" s="321"/>
      <c r="BX21" s="322"/>
      <c r="BY21" s="324">
        <f t="shared" si="0"/>
        <v>1</v>
      </c>
      <c r="BZ21" s="324">
        <f t="shared" si="1"/>
        <v>1</v>
      </c>
      <c r="CA21" s="324">
        <v>2</v>
      </c>
      <c r="CB21" s="325">
        <f t="shared" si="2"/>
        <v>0</v>
      </c>
      <c r="CC21" s="324">
        <f t="shared" si="3"/>
        <v>2</v>
      </c>
      <c r="CD21" s="324">
        <f t="shared" si="4"/>
        <v>2</v>
      </c>
      <c r="CE21" s="325">
        <f t="shared" si="5"/>
        <v>0</v>
      </c>
      <c r="CF21" s="324">
        <f t="shared" si="6"/>
        <v>10</v>
      </c>
      <c r="CG21" s="324">
        <f t="shared" si="7"/>
        <v>14</v>
      </c>
      <c r="CH21" s="325">
        <f t="shared" si="8"/>
        <v>-2</v>
      </c>
      <c r="CI21" s="326">
        <v>12</v>
      </c>
    </row>
    <row r="22" spans="2:87" ht="50.1" customHeight="1" thickBot="1" x14ac:dyDescent="0.55000000000000004">
      <c r="B22" s="20">
        <v>13</v>
      </c>
      <c r="C22" s="21" t="s">
        <v>164</v>
      </c>
      <c r="D22" s="21" t="s">
        <v>165</v>
      </c>
      <c r="E22" s="24">
        <v>0</v>
      </c>
      <c r="F22" s="25">
        <v>1</v>
      </c>
      <c r="G22" s="25">
        <v>0</v>
      </c>
      <c r="H22" s="25">
        <v>2</v>
      </c>
      <c r="I22" s="25">
        <v>0</v>
      </c>
      <c r="J22" s="25">
        <v>4</v>
      </c>
      <c r="K22" s="25">
        <v>1</v>
      </c>
      <c r="L22" s="25">
        <v>4</v>
      </c>
      <c r="M22" s="25"/>
      <c r="N22" s="26"/>
      <c r="O22" s="24">
        <v>0</v>
      </c>
      <c r="P22" s="25">
        <v>1</v>
      </c>
      <c r="Q22" s="25">
        <v>1</v>
      </c>
      <c r="R22" s="25">
        <v>2</v>
      </c>
      <c r="S22" s="25">
        <v>5</v>
      </c>
      <c r="T22" s="25">
        <v>4</v>
      </c>
      <c r="U22" s="25">
        <v>1</v>
      </c>
      <c r="V22" s="25">
        <v>4</v>
      </c>
      <c r="W22" s="25">
        <v>4</v>
      </c>
      <c r="X22" s="25">
        <v>5</v>
      </c>
      <c r="Y22" s="56"/>
      <c r="Z22" s="57"/>
      <c r="AA22" s="57"/>
      <c r="AB22" s="57"/>
      <c r="AC22" s="57"/>
      <c r="AD22" s="57"/>
      <c r="AE22" s="57"/>
      <c r="AF22" s="57"/>
      <c r="AG22" s="57"/>
      <c r="AH22" s="58"/>
      <c r="AI22" s="24"/>
      <c r="AJ22" s="25"/>
      <c r="AK22" s="25"/>
      <c r="AL22" s="25"/>
      <c r="AM22" s="25"/>
      <c r="AN22" s="25"/>
      <c r="AO22" s="25"/>
      <c r="AP22" s="25"/>
      <c r="AQ22" s="25"/>
      <c r="AR22" s="26"/>
      <c r="AS22" s="25"/>
      <c r="AT22" s="26"/>
      <c r="AU22" s="25"/>
      <c r="AV22" s="25"/>
      <c r="AW22" s="25"/>
      <c r="AX22" s="25"/>
      <c r="AY22" s="25"/>
      <c r="AZ22" s="25"/>
      <c r="BA22" s="25"/>
      <c r="BB22" s="25"/>
      <c r="BC22" s="25"/>
      <c r="BD22" s="25"/>
      <c r="BE22" s="24"/>
      <c r="BF22" s="25"/>
      <c r="BG22" s="25"/>
      <c r="BH22" s="25"/>
      <c r="BI22" s="25"/>
      <c r="BJ22" s="25"/>
      <c r="BK22" s="25"/>
      <c r="BL22" s="25"/>
      <c r="BM22" s="25"/>
      <c r="BN22" s="26"/>
      <c r="BO22" s="24"/>
      <c r="BP22" s="25"/>
      <c r="BQ22" s="25"/>
      <c r="BR22" s="25"/>
      <c r="BS22" s="25"/>
      <c r="BT22" s="25"/>
      <c r="BU22" s="25"/>
      <c r="BV22" s="25"/>
      <c r="BW22" s="25"/>
      <c r="BX22" s="26"/>
      <c r="BY22" s="27">
        <f t="shared" si="0"/>
        <v>0</v>
      </c>
      <c r="BZ22" s="27">
        <f t="shared" si="1"/>
        <v>2</v>
      </c>
      <c r="CA22" s="27">
        <v>2</v>
      </c>
      <c r="CB22" s="28">
        <f t="shared" si="2"/>
        <v>-1</v>
      </c>
      <c r="CC22" s="27">
        <f t="shared" si="3"/>
        <v>1</v>
      </c>
      <c r="CD22" s="27">
        <f t="shared" si="4"/>
        <v>4</v>
      </c>
      <c r="CE22" s="28">
        <f t="shared" si="5"/>
        <v>-1.5</v>
      </c>
      <c r="CF22" s="27">
        <f t="shared" si="6"/>
        <v>11</v>
      </c>
      <c r="CG22" s="27">
        <f t="shared" si="7"/>
        <v>21</v>
      </c>
      <c r="CH22" s="28">
        <f t="shared" si="8"/>
        <v>-5</v>
      </c>
      <c r="CI22" s="343">
        <v>13</v>
      </c>
    </row>
    <row r="23" spans="2:87" ht="50.1" customHeight="1" thickBot="1" x14ac:dyDescent="0.55000000000000004">
      <c r="B23" s="20">
        <v>14</v>
      </c>
      <c r="C23" s="21" t="s">
        <v>188</v>
      </c>
      <c r="D23" s="21" t="s">
        <v>120</v>
      </c>
      <c r="E23" s="25">
        <v>0</v>
      </c>
      <c r="F23" s="25">
        <v>1</v>
      </c>
      <c r="G23" s="25">
        <v>0</v>
      </c>
      <c r="H23" s="25">
        <v>2</v>
      </c>
      <c r="I23" s="25">
        <v>0</v>
      </c>
      <c r="J23" s="25">
        <v>4</v>
      </c>
      <c r="K23" s="25">
        <v>0</v>
      </c>
      <c r="L23" s="25">
        <v>4</v>
      </c>
      <c r="M23" s="25"/>
      <c r="N23" s="26"/>
      <c r="O23" s="56"/>
      <c r="P23" s="57"/>
      <c r="Q23" s="57"/>
      <c r="R23" s="57"/>
      <c r="S23" s="57"/>
      <c r="T23" s="57"/>
      <c r="U23" s="57"/>
      <c r="V23" s="57"/>
      <c r="W23" s="57"/>
      <c r="X23" s="58"/>
      <c r="Y23" s="30">
        <v>0</v>
      </c>
      <c r="Z23" s="31">
        <v>1</v>
      </c>
      <c r="AA23" s="31">
        <v>0</v>
      </c>
      <c r="AB23" s="31">
        <v>2</v>
      </c>
      <c r="AC23" s="31">
        <v>3</v>
      </c>
      <c r="AD23" s="31">
        <v>5</v>
      </c>
      <c r="AE23" s="31">
        <v>3</v>
      </c>
      <c r="AF23" s="31">
        <v>5</v>
      </c>
      <c r="AG23" s="31"/>
      <c r="AH23" s="32"/>
      <c r="AI23" s="24"/>
      <c r="AJ23" s="25"/>
      <c r="AK23" s="25"/>
      <c r="AL23" s="25"/>
      <c r="AM23" s="25"/>
      <c r="AN23" s="25"/>
      <c r="AO23" s="25"/>
      <c r="AP23" s="25"/>
      <c r="AQ23" s="25"/>
      <c r="AR23" s="26"/>
      <c r="AS23" s="25"/>
      <c r="AT23" s="26"/>
      <c r="AU23" s="25"/>
      <c r="AV23" s="25"/>
      <c r="AW23" s="25"/>
      <c r="AX23" s="25"/>
      <c r="AY23" s="25"/>
      <c r="AZ23" s="25"/>
      <c r="BA23" s="25"/>
      <c r="BB23" s="25"/>
      <c r="BC23" s="25"/>
      <c r="BD23" s="25"/>
      <c r="BE23" s="24"/>
      <c r="BF23" s="25"/>
      <c r="BG23" s="25"/>
      <c r="BH23" s="25"/>
      <c r="BI23" s="25"/>
      <c r="BJ23" s="25"/>
      <c r="BK23" s="25"/>
      <c r="BL23" s="25"/>
      <c r="BM23" s="25"/>
      <c r="BN23" s="26"/>
      <c r="BO23" s="24"/>
      <c r="BP23" s="25"/>
      <c r="BQ23" s="25"/>
      <c r="BR23" s="25"/>
      <c r="BS23" s="25"/>
      <c r="BT23" s="25"/>
      <c r="BU23" s="25"/>
      <c r="BV23" s="25"/>
      <c r="BW23" s="25"/>
      <c r="BX23" s="26"/>
      <c r="BY23" s="27">
        <f t="shared" si="0"/>
        <v>0</v>
      </c>
      <c r="BZ23" s="27">
        <f t="shared" si="1"/>
        <v>2</v>
      </c>
      <c r="CA23" s="27">
        <v>2</v>
      </c>
      <c r="CB23" s="28">
        <f t="shared" si="2"/>
        <v>-1</v>
      </c>
      <c r="CC23" s="27">
        <f t="shared" si="3"/>
        <v>0</v>
      </c>
      <c r="CD23" s="27">
        <f t="shared" si="4"/>
        <v>4</v>
      </c>
      <c r="CE23" s="28">
        <f t="shared" si="5"/>
        <v>-2</v>
      </c>
      <c r="CF23" s="27">
        <f t="shared" si="6"/>
        <v>6</v>
      </c>
      <c r="CG23" s="27">
        <f t="shared" si="7"/>
        <v>18</v>
      </c>
      <c r="CH23" s="28">
        <f t="shared" si="8"/>
        <v>-6</v>
      </c>
      <c r="CI23" s="343">
        <v>14</v>
      </c>
    </row>
    <row r="24" spans="2:87" ht="50.1" customHeight="1" thickBot="1" x14ac:dyDescent="0.55000000000000004">
      <c r="B24" s="20">
        <v>15</v>
      </c>
      <c r="C24" s="50" t="s">
        <v>184</v>
      </c>
      <c r="D24" s="50" t="s">
        <v>185</v>
      </c>
      <c r="E24" s="25">
        <v>0</v>
      </c>
      <c r="F24" s="25">
        <v>1</v>
      </c>
      <c r="G24" s="25">
        <v>0</v>
      </c>
      <c r="H24" s="25">
        <v>2</v>
      </c>
      <c r="I24" s="25">
        <v>0</v>
      </c>
      <c r="J24" s="25">
        <v>4</v>
      </c>
      <c r="K24" s="25">
        <v>0</v>
      </c>
      <c r="L24" s="25">
        <v>4</v>
      </c>
      <c r="M24" s="25"/>
      <c r="N24" s="26"/>
      <c r="O24" s="24">
        <v>0</v>
      </c>
      <c r="P24" s="25">
        <v>1</v>
      </c>
      <c r="Q24" s="25">
        <v>0</v>
      </c>
      <c r="R24" s="25">
        <v>2</v>
      </c>
      <c r="S24" s="25">
        <v>1</v>
      </c>
      <c r="T24" s="25">
        <v>4</v>
      </c>
      <c r="U24" s="25">
        <v>1</v>
      </c>
      <c r="V24" s="25">
        <v>4</v>
      </c>
      <c r="W24" s="25"/>
      <c r="X24" s="25"/>
      <c r="Y24" s="56"/>
      <c r="Z24" s="57"/>
      <c r="AA24" s="57"/>
      <c r="AB24" s="57"/>
      <c r="AC24" s="57"/>
      <c r="AD24" s="57"/>
      <c r="AE24" s="57"/>
      <c r="AF24" s="57"/>
      <c r="AG24" s="57"/>
      <c r="AH24" s="58"/>
      <c r="AI24" s="24"/>
      <c r="AJ24" s="25"/>
      <c r="AK24" s="25"/>
      <c r="AL24" s="25"/>
      <c r="AM24" s="25"/>
      <c r="AN24" s="25"/>
      <c r="AO24" s="25"/>
      <c r="AP24" s="25"/>
      <c r="AQ24" s="25"/>
      <c r="AR24" s="26"/>
      <c r="AS24" s="25"/>
      <c r="AT24" s="26"/>
      <c r="AU24" s="25"/>
      <c r="AV24" s="25"/>
      <c r="AW24" s="25"/>
      <c r="AX24" s="25"/>
      <c r="AY24" s="25"/>
      <c r="AZ24" s="25"/>
      <c r="BA24" s="25"/>
      <c r="BB24" s="25"/>
      <c r="BC24" s="25"/>
      <c r="BD24" s="25"/>
      <c r="BE24" s="24"/>
      <c r="BF24" s="25"/>
      <c r="BG24" s="25"/>
      <c r="BH24" s="25"/>
      <c r="BI24" s="25"/>
      <c r="BJ24" s="25"/>
      <c r="BK24" s="25"/>
      <c r="BL24" s="25"/>
      <c r="BM24" s="25"/>
      <c r="BN24" s="26"/>
      <c r="BO24" s="24"/>
      <c r="BP24" s="25"/>
      <c r="BQ24" s="25"/>
      <c r="BR24" s="25"/>
      <c r="BS24" s="25"/>
      <c r="BT24" s="25"/>
      <c r="BU24" s="25"/>
      <c r="BV24" s="25"/>
      <c r="BW24" s="25"/>
      <c r="BX24" s="26"/>
      <c r="BY24" s="27">
        <f t="shared" si="0"/>
        <v>0</v>
      </c>
      <c r="BZ24" s="27">
        <f t="shared" si="1"/>
        <v>2</v>
      </c>
      <c r="CA24" s="27">
        <v>2</v>
      </c>
      <c r="CB24" s="28">
        <f t="shared" si="2"/>
        <v>-1</v>
      </c>
      <c r="CC24" s="27">
        <f t="shared" si="3"/>
        <v>0</v>
      </c>
      <c r="CD24" s="27">
        <f t="shared" si="4"/>
        <v>4</v>
      </c>
      <c r="CE24" s="28">
        <f t="shared" si="5"/>
        <v>-2</v>
      </c>
      <c r="CF24" s="27">
        <f t="shared" si="6"/>
        <v>2</v>
      </c>
      <c r="CG24" s="27">
        <f t="shared" si="7"/>
        <v>16</v>
      </c>
      <c r="CH24" s="28">
        <f t="shared" si="8"/>
        <v>-7</v>
      </c>
      <c r="CI24" s="343">
        <v>15</v>
      </c>
    </row>
    <row r="25" spans="2:87" ht="50.1" customHeight="1" thickBot="1" x14ac:dyDescent="0.55000000000000004">
      <c r="B25" s="20">
        <v>16</v>
      </c>
      <c r="C25" s="21" t="s">
        <v>168</v>
      </c>
      <c r="D25" s="21" t="s">
        <v>169</v>
      </c>
      <c r="E25" s="24">
        <v>0</v>
      </c>
      <c r="F25" s="25">
        <v>1</v>
      </c>
      <c r="G25" s="25">
        <v>0</v>
      </c>
      <c r="H25" s="25">
        <v>2</v>
      </c>
      <c r="I25" s="25">
        <v>0</v>
      </c>
      <c r="J25" s="25">
        <v>4</v>
      </c>
      <c r="K25" s="25">
        <v>0</v>
      </c>
      <c r="L25" s="25">
        <v>4</v>
      </c>
      <c r="M25" s="25"/>
      <c r="N25" s="26"/>
      <c r="O25" s="56"/>
      <c r="P25" s="57"/>
      <c r="Q25" s="57"/>
      <c r="R25" s="57"/>
      <c r="S25" s="57"/>
      <c r="T25" s="57"/>
      <c r="U25" s="57"/>
      <c r="V25" s="57"/>
      <c r="W25" s="57"/>
      <c r="X25" s="57"/>
      <c r="Y25" s="24">
        <v>0</v>
      </c>
      <c r="Z25" s="25">
        <v>1</v>
      </c>
      <c r="AA25" s="25">
        <v>0</v>
      </c>
      <c r="AB25" s="25">
        <v>2</v>
      </c>
      <c r="AC25" s="25">
        <v>0</v>
      </c>
      <c r="AD25" s="25">
        <v>4</v>
      </c>
      <c r="AE25" s="25">
        <v>0</v>
      </c>
      <c r="AF25" s="25">
        <v>4</v>
      </c>
      <c r="AG25" s="25"/>
      <c r="AH25" s="26"/>
      <c r="AI25" s="24"/>
      <c r="AJ25" s="25"/>
      <c r="AK25" s="25"/>
      <c r="AL25" s="25"/>
      <c r="AM25" s="25"/>
      <c r="AN25" s="25"/>
      <c r="AO25" s="25"/>
      <c r="AP25" s="25"/>
      <c r="AQ25" s="25"/>
      <c r="AR25" s="26"/>
      <c r="AS25" s="25"/>
      <c r="AT25" s="26"/>
      <c r="AU25" s="25"/>
      <c r="AV25" s="25"/>
      <c r="AW25" s="25"/>
      <c r="AX25" s="25"/>
      <c r="AY25" s="25"/>
      <c r="AZ25" s="25"/>
      <c r="BA25" s="25"/>
      <c r="BB25" s="25"/>
      <c r="BC25" s="25"/>
      <c r="BD25" s="25"/>
      <c r="BE25" s="24"/>
      <c r="BF25" s="25"/>
      <c r="BG25" s="25"/>
      <c r="BH25" s="25"/>
      <c r="BI25" s="25"/>
      <c r="BJ25" s="25"/>
      <c r="BK25" s="25"/>
      <c r="BL25" s="25"/>
      <c r="BM25" s="25"/>
      <c r="BN25" s="26"/>
      <c r="BO25" s="24"/>
      <c r="BP25" s="25"/>
      <c r="BQ25" s="25"/>
      <c r="BR25" s="25"/>
      <c r="BS25" s="25"/>
      <c r="BT25" s="25"/>
      <c r="BU25" s="25"/>
      <c r="BV25" s="25"/>
      <c r="BW25" s="25"/>
      <c r="BX25" s="26"/>
      <c r="BY25" s="27">
        <f t="shared" si="0"/>
        <v>0</v>
      </c>
      <c r="BZ25" s="27">
        <f t="shared" si="1"/>
        <v>2</v>
      </c>
      <c r="CA25" s="27">
        <v>2</v>
      </c>
      <c r="CB25" s="28">
        <f t="shared" si="2"/>
        <v>-1</v>
      </c>
      <c r="CC25" s="27">
        <f t="shared" si="3"/>
        <v>0</v>
      </c>
      <c r="CD25" s="27">
        <f t="shared" si="4"/>
        <v>4</v>
      </c>
      <c r="CE25" s="28">
        <f t="shared" si="5"/>
        <v>-2</v>
      </c>
      <c r="CF25" s="27">
        <f t="shared" si="6"/>
        <v>0</v>
      </c>
      <c r="CG25" s="27">
        <f t="shared" si="7"/>
        <v>16</v>
      </c>
      <c r="CH25" s="28">
        <f t="shared" si="8"/>
        <v>-8</v>
      </c>
      <c r="CI25" s="343">
        <v>16</v>
      </c>
    </row>
    <row r="26" spans="2:87" ht="50.1" customHeight="1" thickBot="1" x14ac:dyDescent="0.55000000000000004">
      <c r="B26" s="20">
        <v>17</v>
      </c>
      <c r="C26" s="21" t="s">
        <v>174</v>
      </c>
      <c r="D26" s="21" t="s">
        <v>175</v>
      </c>
      <c r="E26" s="25">
        <v>0</v>
      </c>
      <c r="F26" s="25">
        <v>1</v>
      </c>
      <c r="G26" s="25">
        <v>0</v>
      </c>
      <c r="H26" s="25">
        <v>2</v>
      </c>
      <c r="I26" s="25">
        <v>0</v>
      </c>
      <c r="J26" s="25">
        <v>4</v>
      </c>
      <c r="K26" s="25">
        <v>0</v>
      </c>
      <c r="L26" s="25">
        <v>4</v>
      </c>
      <c r="M26" s="25"/>
      <c r="N26" s="26"/>
      <c r="O26" s="24">
        <v>0</v>
      </c>
      <c r="P26" s="25">
        <v>1</v>
      </c>
      <c r="Q26" s="25">
        <v>0</v>
      </c>
      <c r="R26" s="25">
        <v>2</v>
      </c>
      <c r="S26" s="25">
        <v>0</v>
      </c>
      <c r="T26" s="25">
        <v>4</v>
      </c>
      <c r="U26" s="25">
        <v>0</v>
      </c>
      <c r="V26" s="25">
        <v>4</v>
      </c>
      <c r="W26" s="25"/>
      <c r="X26" s="26"/>
      <c r="Y26" s="336"/>
      <c r="Z26" s="338"/>
      <c r="AA26" s="338"/>
      <c r="AB26" s="338"/>
      <c r="AC26" s="338"/>
      <c r="AD26" s="338"/>
      <c r="AE26" s="338"/>
      <c r="AF26" s="338"/>
      <c r="AG26" s="338"/>
      <c r="AH26" s="340"/>
      <c r="AI26" s="24"/>
      <c r="AJ26" s="25"/>
      <c r="AK26" s="25"/>
      <c r="AL26" s="25"/>
      <c r="AM26" s="25"/>
      <c r="AN26" s="25"/>
      <c r="AO26" s="25"/>
      <c r="AP26" s="25"/>
      <c r="AQ26" s="25"/>
      <c r="AR26" s="26"/>
      <c r="AS26" s="25"/>
      <c r="AT26" s="26"/>
      <c r="AU26" s="25"/>
      <c r="AV26" s="25"/>
      <c r="AW26" s="25"/>
      <c r="AX26" s="25"/>
      <c r="AY26" s="25"/>
      <c r="AZ26" s="25"/>
      <c r="BA26" s="25"/>
      <c r="BB26" s="25"/>
      <c r="BC26" s="25"/>
      <c r="BD26" s="25"/>
      <c r="BE26" s="24"/>
      <c r="BF26" s="25"/>
      <c r="BG26" s="25"/>
      <c r="BH26" s="25"/>
      <c r="BI26" s="25"/>
      <c r="BJ26" s="25"/>
      <c r="BK26" s="25"/>
      <c r="BL26" s="25"/>
      <c r="BM26" s="25"/>
      <c r="BN26" s="26"/>
      <c r="BO26" s="24"/>
      <c r="BP26" s="25"/>
      <c r="BQ26" s="25"/>
      <c r="BR26" s="25"/>
      <c r="BS26" s="25"/>
      <c r="BT26" s="25"/>
      <c r="BU26" s="25"/>
      <c r="BV26" s="25"/>
      <c r="BW26" s="25"/>
      <c r="BX26" s="26"/>
      <c r="BY26" s="27">
        <f t="shared" si="0"/>
        <v>0</v>
      </c>
      <c r="BZ26" s="27">
        <f t="shared" si="1"/>
        <v>2</v>
      </c>
      <c r="CA26" s="27">
        <v>2</v>
      </c>
      <c r="CB26" s="28">
        <f t="shared" si="2"/>
        <v>-1</v>
      </c>
      <c r="CC26" s="27">
        <f t="shared" si="3"/>
        <v>0</v>
      </c>
      <c r="CD26" s="27">
        <f t="shared" si="4"/>
        <v>4</v>
      </c>
      <c r="CE26" s="28">
        <f t="shared" si="5"/>
        <v>-2</v>
      </c>
      <c r="CF26" s="27">
        <f t="shared" si="6"/>
        <v>0</v>
      </c>
      <c r="CG26" s="27">
        <f t="shared" si="7"/>
        <v>16</v>
      </c>
      <c r="CH26" s="28">
        <f t="shared" si="8"/>
        <v>-8</v>
      </c>
      <c r="CI26" s="343">
        <v>17</v>
      </c>
    </row>
    <row r="27" spans="2:87" ht="50.1" customHeight="1" thickBot="1" x14ac:dyDescent="0.55000000000000004">
      <c r="B27" s="20">
        <v>18</v>
      </c>
      <c r="C27" s="21" t="s">
        <v>178</v>
      </c>
      <c r="D27" s="21" t="s">
        <v>179</v>
      </c>
      <c r="E27" s="25">
        <v>0</v>
      </c>
      <c r="F27" s="25">
        <v>1</v>
      </c>
      <c r="G27" s="25">
        <v>0</v>
      </c>
      <c r="H27" s="25">
        <v>2</v>
      </c>
      <c r="I27" s="25">
        <v>0</v>
      </c>
      <c r="J27" s="25">
        <v>4</v>
      </c>
      <c r="K27" s="25">
        <v>0</v>
      </c>
      <c r="L27" s="25">
        <v>4</v>
      </c>
      <c r="M27" s="25"/>
      <c r="N27" s="26"/>
      <c r="O27" s="56"/>
      <c r="P27" s="57"/>
      <c r="Q27" s="57"/>
      <c r="R27" s="57"/>
      <c r="S27" s="57"/>
      <c r="T27" s="57"/>
      <c r="U27" s="57"/>
      <c r="V27" s="57"/>
      <c r="W27" s="57"/>
      <c r="X27" s="57"/>
      <c r="Y27" s="24">
        <v>0</v>
      </c>
      <c r="Z27" s="25">
        <v>1</v>
      </c>
      <c r="AA27" s="25">
        <v>0</v>
      </c>
      <c r="AB27" s="25">
        <v>2</v>
      </c>
      <c r="AC27" s="25">
        <v>0</v>
      </c>
      <c r="AD27" s="25">
        <v>4</v>
      </c>
      <c r="AE27" s="25">
        <v>0</v>
      </c>
      <c r="AF27" s="25">
        <v>4</v>
      </c>
      <c r="AG27" s="25"/>
      <c r="AH27" s="26"/>
      <c r="AI27" s="24"/>
      <c r="AJ27" s="25"/>
      <c r="AK27" s="25"/>
      <c r="AL27" s="25"/>
      <c r="AM27" s="25"/>
      <c r="AN27" s="25"/>
      <c r="AO27" s="25"/>
      <c r="AP27" s="25"/>
      <c r="AQ27" s="25"/>
      <c r="AR27" s="26"/>
      <c r="AS27" s="25"/>
      <c r="AT27" s="26"/>
      <c r="AU27" s="25"/>
      <c r="AV27" s="25"/>
      <c r="AW27" s="25"/>
      <c r="AX27" s="25"/>
      <c r="AY27" s="25"/>
      <c r="AZ27" s="25"/>
      <c r="BA27" s="25"/>
      <c r="BB27" s="25"/>
      <c r="BC27" s="25"/>
      <c r="BD27" s="25"/>
      <c r="BE27" s="24"/>
      <c r="BF27" s="25"/>
      <c r="BG27" s="25"/>
      <c r="BH27" s="25"/>
      <c r="BI27" s="25"/>
      <c r="BJ27" s="25"/>
      <c r="BK27" s="25"/>
      <c r="BL27" s="25"/>
      <c r="BM27" s="25"/>
      <c r="BN27" s="26"/>
      <c r="BO27" s="24"/>
      <c r="BP27" s="25"/>
      <c r="BQ27" s="25"/>
      <c r="BR27" s="25"/>
      <c r="BS27" s="25"/>
      <c r="BT27" s="25"/>
      <c r="BU27" s="25"/>
      <c r="BV27" s="25"/>
      <c r="BW27" s="25"/>
      <c r="BX27" s="26"/>
      <c r="BY27" s="27">
        <f t="shared" si="0"/>
        <v>0</v>
      </c>
      <c r="BZ27" s="27">
        <f t="shared" si="1"/>
        <v>2</v>
      </c>
      <c r="CA27" s="27">
        <v>2</v>
      </c>
      <c r="CB27" s="28">
        <f t="shared" si="2"/>
        <v>-1</v>
      </c>
      <c r="CC27" s="27">
        <f t="shared" si="3"/>
        <v>0</v>
      </c>
      <c r="CD27" s="27">
        <f t="shared" si="4"/>
        <v>4</v>
      </c>
      <c r="CE27" s="28">
        <f t="shared" si="5"/>
        <v>-2</v>
      </c>
      <c r="CF27" s="27">
        <f t="shared" si="6"/>
        <v>0</v>
      </c>
      <c r="CG27" s="27">
        <f t="shared" si="7"/>
        <v>16</v>
      </c>
      <c r="CH27" s="28">
        <f t="shared" si="8"/>
        <v>-8</v>
      </c>
      <c r="CI27" s="343">
        <v>18</v>
      </c>
    </row>
  </sheetData>
  <sortState ref="C22:CI27">
    <sortCondition descending="1" ref="CH22:CH27"/>
  </sortState>
  <mergeCells count="2">
    <mergeCell ref="H1:AL2"/>
    <mergeCell ref="E5:AR5"/>
  </mergeCells>
  <pageMargins left="0.74803149606299202" right="0.74803149606299202" top="0.23622047244094499" bottom="0.23622047244094499" header="0" footer="0"/>
  <pageSetup scale="32" fitToHeight="2" orientation="landscape"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00B0F0"/>
    <pageSetUpPr fitToPage="1"/>
  </sheetPr>
  <dimension ref="A1:T50"/>
  <sheetViews>
    <sheetView showGridLines="0" showZeros="0" topLeftCell="A10" workbookViewId="0">
      <selection activeCell="V24" sqref="V24"/>
    </sheetView>
  </sheetViews>
  <sheetFormatPr defaultRowHeight="12.75" x14ac:dyDescent="0.2"/>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97" customWidth="1"/>
    <col min="10" max="10" width="10.7109375" customWidth="1"/>
    <col min="11" max="11" width="1.7109375" style="197" customWidth="1"/>
    <col min="12" max="12" width="10.7109375" customWidth="1"/>
    <col min="13" max="13" width="1.7109375" style="198" customWidth="1"/>
    <col min="14" max="14" width="10.7109375" customWidth="1"/>
    <col min="15" max="15" width="1.7109375" style="197" customWidth="1"/>
    <col min="16" max="16" width="10.7109375" customWidth="1"/>
    <col min="17" max="17" width="1.7109375" style="198" customWidth="1"/>
    <col min="19" max="19" width="8.7109375" customWidth="1"/>
    <col min="20" max="20" width="8.85546875" hidden="1" customWidth="1"/>
    <col min="21" max="21" width="5.7109375" customWidth="1"/>
    <col min="257" max="258" width="3.28515625" customWidth="1"/>
    <col min="259" max="259" width="4.7109375" customWidth="1"/>
    <col min="260" max="260" width="4.28515625" customWidth="1"/>
    <col min="261" max="261" width="12.7109375" customWidth="1"/>
    <col min="262" max="262" width="2.7109375" customWidth="1"/>
    <col min="263" max="263" width="7.7109375" customWidth="1"/>
    <col min="264" max="264" width="5.85546875" customWidth="1"/>
    <col min="265" max="265" width="1.7109375" customWidth="1"/>
    <col min="266" max="266" width="10.7109375" customWidth="1"/>
    <col min="267" max="267" width="1.7109375" customWidth="1"/>
    <col min="268" max="268" width="10.7109375" customWidth="1"/>
    <col min="269" max="269" width="1.7109375" customWidth="1"/>
    <col min="270" max="270" width="10.7109375" customWidth="1"/>
    <col min="271" max="271" width="1.7109375" customWidth="1"/>
    <col min="272" max="272" width="10.7109375" customWidth="1"/>
    <col min="273" max="273" width="1.7109375" customWidth="1"/>
    <col min="275" max="275" width="8.7109375" customWidth="1"/>
    <col min="276" max="276" width="0" hidden="1" customWidth="1"/>
    <col min="277" max="277" width="5.7109375" customWidth="1"/>
    <col min="513" max="514" width="3.28515625" customWidth="1"/>
    <col min="515" max="515" width="4.7109375" customWidth="1"/>
    <col min="516" max="516" width="4.28515625" customWidth="1"/>
    <col min="517" max="517" width="12.7109375" customWidth="1"/>
    <col min="518" max="518" width="2.7109375" customWidth="1"/>
    <col min="519" max="519" width="7.7109375" customWidth="1"/>
    <col min="520" max="520" width="5.85546875" customWidth="1"/>
    <col min="521" max="521" width="1.7109375" customWidth="1"/>
    <col min="522" max="522" width="10.7109375" customWidth="1"/>
    <col min="523" max="523" width="1.7109375" customWidth="1"/>
    <col min="524" max="524" width="10.7109375" customWidth="1"/>
    <col min="525" max="525" width="1.7109375" customWidth="1"/>
    <col min="526" max="526" width="10.7109375" customWidth="1"/>
    <col min="527" max="527" width="1.7109375" customWidth="1"/>
    <col min="528" max="528" width="10.7109375" customWidth="1"/>
    <col min="529" max="529" width="1.7109375" customWidth="1"/>
    <col min="531" max="531" width="8.7109375" customWidth="1"/>
    <col min="532" max="532" width="0" hidden="1" customWidth="1"/>
    <col min="533" max="533" width="5.7109375" customWidth="1"/>
    <col min="769" max="770" width="3.28515625" customWidth="1"/>
    <col min="771" max="771" width="4.7109375" customWidth="1"/>
    <col min="772" max="772" width="4.28515625" customWidth="1"/>
    <col min="773" max="773" width="12.7109375" customWidth="1"/>
    <col min="774" max="774" width="2.7109375" customWidth="1"/>
    <col min="775" max="775" width="7.7109375" customWidth="1"/>
    <col min="776" max="776" width="5.85546875" customWidth="1"/>
    <col min="777" max="777" width="1.7109375" customWidth="1"/>
    <col min="778" max="778" width="10.7109375" customWidth="1"/>
    <col min="779" max="779" width="1.7109375" customWidth="1"/>
    <col min="780" max="780" width="10.7109375" customWidth="1"/>
    <col min="781" max="781" width="1.7109375" customWidth="1"/>
    <col min="782" max="782" width="10.7109375" customWidth="1"/>
    <col min="783" max="783" width="1.7109375" customWidth="1"/>
    <col min="784" max="784" width="10.7109375" customWidth="1"/>
    <col min="785" max="785" width="1.7109375" customWidth="1"/>
    <col min="787" max="787" width="8.7109375" customWidth="1"/>
    <col min="788" max="788" width="0" hidden="1" customWidth="1"/>
    <col min="789" max="789" width="5.7109375" customWidth="1"/>
    <col min="1025" max="1026" width="3.28515625" customWidth="1"/>
    <col min="1027" max="1027" width="4.7109375" customWidth="1"/>
    <col min="1028" max="1028" width="4.28515625" customWidth="1"/>
    <col min="1029" max="1029" width="12.7109375" customWidth="1"/>
    <col min="1030" max="1030" width="2.7109375" customWidth="1"/>
    <col min="1031" max="1031" width="7.7109375" customWidth="1"/>
    <col min="1032" max="1032" width="5.85546875" customWidth="1"/>
    <col min="1033" max="1033" width="1.7109375" customWidth="1"/>
    <col min="1034" max="1034" width="10.7109375" customWidth="1"/>
    <col min="1035" max="1035" width="1.7109375" customWidth="1"/>
    <col min="1036" max="1036" width="10.7109375" customWidth="1"/>
    <col min="1037" max="1037" width="1.7109375" customWidth="1"/>
    <col min="1038" max="1038" width="10.7109375" customWidth="1"/>
    <col min="1039" max="1039" width="1.7109375" customWidth="1"/>
    <col min="1040" max="1040" width="10.7109375" customWidth="1"/>
    <col min="1041" max="1041" width="1.7109375" customWidth="1"/>
    <col min="1043" max="1043" width="8.7109375" customWidth="1"/>
    <col min="1044" max="1044" width="0" hidden="1" customWidth="1"/>
    <col min="1045" max="1045" width="5.7109375" customWidth="1"/>
    <col min="1281" max="1282" width="3.28515625" customWidth="1"/>
    <col min="1283" max="1283" width="4.7109375" customWidth="1"/>
    <col min="1284" max="1284" width="4.28515625" customWidth="1"/>
    <col min="1285" max="1285" width="12.7109375" customWidth="1"/>
    <col min="1286" max="1286" width="2.7109375" customWidth="1"/>
    <col min="1287" max="1287" width="7.7109375" customWidth="1"/>
    <col min="1288" max="1288" width="5.85546875" customWidth="1"/>
    <col min="1289" max="1289" width="1.7109375" customWidth="1"/>
    <col min="1290" max="1290" width="10.7109375" customWidth="1"/>
    <col min="1291" max="1291" width="1.7109375" customWidth="1"/>
    <col min="1292" max="1292" width="10.7109375" customWidth="1"/>
    <col min="1293" max="1293" width="1.7109375" customWidth="1"/>
    <col min="1294" max="1294" width="10.7109375" customWidth="1"/>
    <col min="1295" max="1295" width="1.7109375" customWidth="1"/>
    <col min="1296" max="1296" width="10.7109375" customWidth="1"/>
    <col min="1297" max="1297" width="1.7109375" customWidth="1"/>
    <col min="1299" max="1299" width="8.7109375" customWidth="1"/>
    <col min="1300" max="1300" width="0" hidden="1" customWidth="1"/>
    <col min="1301" max="1301" width="5.7109375" customWidth="1"/>
    <col min="1537" max="1538" width="3.28515625" customWidth="1"/>
    <col min="1539" max="1539" width="4.7109375" customWidth="1"/>
    <col min="1540" max="1540" width="4.28515625" customWidth="1"/>
    <col min="1541" max="1541" width="12.7109375" customWidth="1"/>
    <col min="1542" max="1542" width="2.7109375" customWidth="1"/>
    <col min="1543" max="1543" width="7.7109375" customWidth="1"/>
    <col min="1544" max="1544" width="5.85546875" customWidth="1"/>
    <col min="1545" max="1545" width="1.7109375" customWidth="1"/>
    <col min="1546" max="1546" width="10.7109375" customWidth="1"/>
    <col min="1547" max="1547" width="1.7109375" customWidth="1"/>
    <col min="1548" max="1548" width="10.7109375" customWidth="1"/>
    <col min="1549" max="1549" width="1.7109375" customWidth="1"/>
    <col min="1550" max="1550" width="10.7109375" customWidth="1"/>
    <col min="1551" max="1551" width="1.7109375" customWidth="1"/>
    <col min="1552" max="1552" width="10.7109375" customWidth="1"/>
    <col min="1553" max="1553" width="1.7109375" customWidth="1"/>
    <col min="1555" max="1555" width="8.7109375" customWidth="1"/>
    <col min="1556" max="1556" width="0" hidden="1" customWidth="1"/>
    <col min="1557" max="1557" width="5.7109375" customWidth="1"/>
    <col min="1793" max="1794" width="3.28515625" customWidth="1"/>
    <col min="1795" max="1795" width="4.7109375" customWidth="1"/>
    <col min="1796" max="1796" width="4.28515625" customWidth="1"/>
    <col min="1797" max="1797" width="12.7109375" customWidth="1"/>
    <col min="1798" max="1798" width="2.7109375" customWidth="1"/>
    <col min="1799" max="1799" width="7.7109375" customWidth="1"/>
    <col min="1800" max="1800" width="5.85546875" customWidth="1"/>
    <col min="1801" max="1801" width="1.7109375" customWidth="1"/>
    <col min="1802" max="1802" width="10.7109375" customWidth="1"/>
    <col min="1803" max="1803" width="1.7109375" customWidth="1"/>
    <col min="1804" max="1804" width="10.7109375" customWidth="1"/>
    <col min="1805" max="1805" width="1.7109375" customWidth="1"/>
    <col min="1806" max="1806" width="10.7109375" customWidth="1"/>
    <col min="1807" max="1807" width="1.7109375" customWidth="1"/>
    <col min="1808" max="1808" width="10.7109375" customWidth="1"/>
    <col min="1809" max="1809" width="1.7109375" customWidth="1"/>
    <col min="1811" max="1811" width="8.7109375" customWidth="1"/>
    <col min="1812" max="1812" width="0" hidden="1" customWidth="1"/>
    <col min="1813" max="1813" width="5.7109375" customWidth="1"/>
    <col min="2049" max="2050" width="3.28515625" customWidth="1"/>
    <col min="2051" max="2051" width="4.7109375" customWidth="1"/>
    <col min="2052" max="2052" width="4.28515625" customWidth="1"/>
    <col min="2053" max="2053" width="12.7109375" customWidth="1"/>
    <col min="2054" max="2054" width="2.7109375" customWidth="1"/>
    <col min="2055" max="2055" width="7.7109375" customWidth="1"/>
    <col min="2056" max="2056" width="5.85546875" customWidth="1"/>
    <col min="2057" max="2057" width="1.7109375" customWidth="1"/>
    <col min="2058" max="2058" width="10.7109375" customWidth="1"/>
    <col min="2059" max="2059" width="1.7109375" customWidth="1"/>
    <col min="2060" max="2060" width="10.7109375" customWidth="1"/>
    <col min="2061" max="2061" width="1.7109375" customWidth="1"/>
    <col min="2062" max="2062" width="10.7109375" customWidth="1"/>
    <col min="2063" max="2063" width="1.7109375" customWidth="1"/>
    <col min="2064" max="2064" width="10.7109375" customWidth="1"/>
    <col min="2065" max="2065" width="1.7109375" customWidth="1"/>
    <col min="2067" max="2067" width="8.7109375" customWidth="1"/>
    <col min="2068" max="2068" width="0" hidden="1" customWidth="1"/>
    <col min="2069" max="2069" width="5.7109375" customWidth="1"/>
    <col min="2305" max="2306" width="3.28515625" customWidth="1"/>
    <col min="2307" max="2307" width="4.7109375" customWidth="1"/>
    <col min="2308" max="2308" width="4.28515625" customWidth="1"/>
    <col min="2309" max="2309" width="12.7109375" customWidth="1"/>
    <col min="2310" max="2310" width="2.7109375" customWidth="1"/>
    <col min="2311" max="2311" width="7.7109375" customWidth="1"/>
    <col min="2312" max="2312" width="5.85546875" customWidth="1"/>
    <col min="2313" max="2313" width="1.7109375" customWidth="1"/>
    <col min="2314" max="2314" width="10.7109375" customWidth="1"/>
    <col min="2315" max="2315" width="1.7109375" customWidth="1"/>
    <col min="2316" max="2316" width="10.7109375" customWidth="1"/>
    <col min="2317" max="2317" width="1.7109375" customWidth="1"/>
    <col min="2318" max="2318" width="10.7109375" customWidth="1"/>
    <col min="2319" max="2319" width="1.7109375" customWidth="1"/>
    <col min="2320" max="2320" width="10.7109375" customWidth="1"/>
    <col min="2321" max="2321" width="1.7109375" customWidth="1"/>
    <col min="2323" max="2323" width="8.7109375" customWidth="1"/>
    <col min="2324" max="2324" width="0" hidden="1" customWidth="1"/>
    <col min="2325" max="2325" width="5.7109375" customWidth="1"/>
    <col min="2561" max="2562" width="3.28515625" customWidth="1"/>
    <col min="2563" max="2563" width="4.7109375" customWidth="1"/>
    <col min="2564" max="2564" width="4.28515625" customWidth="1"/>
    <col min="2565" max="2565" width="12.7109375" customWidth="1"/>
    <col min="2566" max="2566" width="2.7109375" customWidth="1"/>
    <col min="2567" max="2567" width="7.7109375" customWidth="1"/>
    <col min="2568" max="2568" width="5.85546875" customWidth="1"/>
    <col min="2569" max="2569" width="1.7109375" customWidth="1"/>
    <col min="2570" max="2570" width="10.7109375" customWidth="1"/>
    <col min="2571" max="2571" width="1.7109375" customWidth="1"/>
    <col min="2572" max="2572" width="10.7109375" customWidth="1"/>
    <col min="2573" max="2573" width="1.7109375" customWidth="1"/>
    <col min="2574" max="2574" width="10.7109375" customWidth="1"/>
    <col min="2575" max="2575" width="1.7109375" customWidth="1"/>
    <col min="2576" max="2576" width="10.7109375" customWidth="1"/>
    <col min="2577" max="2577" width="1.7109375" customWidth="1"/>
    <col min="2579" max="2579" width="8.7109375" customWidth="1"/>
    <col min="2580" max="2580" width="0" hidden="1" customWidth="1"/>
    <col min="2581" max="2581" width="5.7109375" customWidth="1"/>
    <col min="2817" max="2818" width="3.28515625" customWidth="1"/>
    <col min="2819" max="2819" width="4.7109375" customWidth="1"/>
    <col min="2820" max="2820" width="4.28515625" customWidth="1"/>
    <col min="2821" max="2821" width="12.7109375" customWidth="1"/>
    <col min="2822" max="2822" width="2.7109375" customWidth="1"/>
    <col min="2823" max="2823" width="7.7109375" customWidth="1"/>
    <col min="2824" max="2824" width="5.85546875" customWidth="1"/>
    <col min="2825" max="2825" width="1.7109375" customWidth="1"/>
    <col min="2826" max="2826" width="10.7109375" customWidth="1"/>
    <col min="2827" max="2827" width="1.7109375" customWidth="1"/>
    <col min="2828" max="2828" width="10.7109375" customWidth="1"/>
    <col min="2829" max="2829" width="1.7109375" customWidth="1"/>
    <col min="2830" max="2830" width="10.7109375" customWidth="1"/>
    <col min="2831" max="2831" width="1.7109375" customWidth="1"/>
    <col min="2832" max="2832" width="10.7109375" customWidth="1"/>
    <col min="2833" max="2833" width="1.7109375" customWidth="1"/>
    <col min="2835" max="2835" width="8.7109375" customWidth="1"/>
    <col min="2836" max="2836" width="0" hidden="1" customWidth="1"/>
    <col min="2837" max="2837" width="5.7109375" customWidth="1"/>
    <col min="3073" max="3074" width="3.28515625" customWidth="1"/>
    <col min="3075" max="3075" width="4.7109375" customWidth="1"/>
    <col min="3076" max="3076" width="4.28515625" customWidth="1"/>
    <col min="3077" max="3077" width="12.7109375" customWidth="1"/>
    <col min="3078" max="3078" width="2.7109375" customWidth="1"/>
    <col min="3079" max="3079" width="7.7109375" customWidth="1"/>
    <col min="3080" max="3080" width="5.85546875" customWidth="1"/>
    <col min="3081" max="3081" width="1.7109375" customWidth="1"/>
    <col min="3082" max="3082" width="10.7109375" customWidth="1"/>
    <col min="3083" max="3083" width="1.7109375" customWidth="1"/>
    <col min="3084" max="3084" width="10.7109375" customWidth="1"/>
    <col min="3085" max="3085" width="1.7109375" customWidth="1"/>
    <col min="3086" max="3086" width="10.7109375" customWidth="1"/>
    <col min="3087" max="3087" width="1.7109375" customWidth="1"/>
    <col min="3088" max="3088" width="10.7109375" customWidth="1"/>
    <col min="3089" max="3089" width="1.7109375" customWidth="1"/>
    <col min="3091" max="3091" width="8.7109375" customWidth="1"/>
    <col min="3092" max="3092" width="0" hidden="1" customWidth="1"/>
    <col min="3093" max="3093" width="5.7109375" customWidth="1"/>
    <col min="3329" max="3330" width="3.28515625" customWidth="1"/>
    <col min="3331" max="3331" width="4.7109375" customWidth="1"/>
    <col min="3332" max="3332" width="4.28515625" customWidth="1"/>
    <col min="3333" max="3333" width="12.7109375" customWidth="1"/>
    <col min="3334" max="3334" width="2.7109375" customWidth="1"/>
    <col min="3335" max="3335" width="7.7109375" customWidth="1"/>
    <col min="3336" max="3336" width="5.85546875" customWidth="1"/>
    <col min="3337" max="3337" width="1.7109375" customWidth="1"/>
    <col min="3338" max="3338" width="10.7109375" customWidth="1"/>
    <col min="3339" max="3339" width="1.7109375" customWidth="1"/>
    <col min="3340" max="3340" width="10.7109375" customWidth="1"/>
    <col min="3341" max="3341" width="1.7109375" customWidth="1"/>
    <col min="3342" max="3342" width="10.7109375" customWidth="1"/>
    <col min="3343" max="3343" width="1.7109375" customWidth="1"/>
    <col min="3344" max="3344" width="10.7109375" customWidth="1"/>
    <col min="3345" max="3345" width="1.7109375" customWidth="1"/>
    <col min="3347" max="3347" width="8.7109375" customWidth="1"/>
    <col min="3348" max="3348" width="0" hidden="1" customWidth="1"/>
    <col min="3349" max="3349" width="5.7109375" customWidth="1"/>
    <col min="3585" max="3586" width="3.28515625" customWidth="1"/>
    <col min="3587" max="3587" width="4.7109375" customWidth="1"/>
    <col min="3588" max="3588" width="4.28515625" customWidth="1"/>
    <col min="3589" max="3589" width="12.7109375" customWidth="1"/>
    <col min="3590" max="3590" width="2.7109375" customWidth="1"/>
    <col min="3591" max="3591" width="7.7109375" customWidth="1"/>
    <col min="3592" max="3592" width="5.85546875" customWidth="1"/>
    <col min="3593" max="3593" width="1.7109375" customWidth="1"/>
    <col min="3594" max="3594" width="10.7109375" customWidth="1"/>
    <col min="3595" max="3595" width="1.7109375" customWidth="1"/>
    <col min="3596" max="3596" width="10.7109375" customWidth="1"/>
    <col min="3597" max="3597" width="1.7109375" customWidth="1"/>
    <col min="3598" max="3598" width="10.7109375" customWidth="1"/>
    <col min="3599" max="3599" width="1.7109375" customWidth="1"/>
    <col min="3600" max="3600" width="10.7109375" customWidth="1"/>
    <col min="3601" max="3601" width="1.7109375" customWidth="1"/>
    <col min="3603" max="3603" width="8.7109375" customWidth="1"/>
    <col min="3604" max="3604" width="0" hidden="1" customWidth="1"/>
    <col min="3605" max="3605" width="5.7109375" customWidth="1"/>
    <col min="3841" max="3842" width="3.28515625" customWidth="1"/>
    <col min="3843" max="3843" width="4.7109375" customWidth="1"/>
    <col min="3844" max="3844" width="4.28515625" customWidth="1"/>
    <col min="3845" max="3845" width="12.7109375" customWidth="1"/>
    <col min="3846" max="3846" width="2.7109375" customWidth="1"/>
    <col min="3847" max="3847" width="7.7109375" customWidth="1"/>
    <col min="3848" max="3848" width="5.85546875" customWidth="1"/>
    <col min="3849" max="3849" width="1.7109375" customWidth="1"/>
    <col min="3850" max="3850" width="10.7109375" customWidth="1"/>
    <col min="3851" max="3851" width="1.7109375" customWidth="1"/>
    <col min="3852" max="3852" width="10.7109375" customWidth="1"/>
    <col min="3853" max="3853" width="1.7109375" customWidth="1"/>
    <col min="3854" max="3854" width="10.7109375" customWidth="1"/>
    <col min="3855" max="3855" width="1.7109375" customWidth="1"/>
    <col min="3856" max="3856" width="10.7109375" customWidth="1"/>
    <col min="3857" max="3857" width="1.7109375" customWidth="1"/>
    <col min="3859" max="3859" width="8.7109375" customWidth="1"/>
    <col min="3860" max="3860" width="0" hidden="1" customWidth="1"/>
    <col min="3861" max="3861" width="5.7109375" customWidth="1"/>
    <col min="4097" max="4098" width="3.28515625" customWidth="1"/>
    <col min="4099" max="4099" width="4.7109375" customWidth="1"/>
    <col min="4100" max="4100" width="4.28515625" customWidth="1"/>
    <col min="4101" max="4101" width="12.7109375" customWidth="1"/>
    <col min="4102" max="4102" width="2.7109375" customWidth="1"/>
    <col min="4103" max="4103" width="7.7109375" customWidth="1"/>
    <col min="4104" max="4104" width="5.85546875" customWidth="1"/>
    <col min="4105" max="4105" width="1.7109375" customWidth="1"/>
    <col min="4106" max="4106" width="10.7109375" customWidth="1"/>
    <col min="4107" max="4107" width="1.7109375" customWidth="1"/>
    <col min="4108" max="4108" width="10.7109375" customWidth="1"/>
    <col min="4109" max="4109" width="1.7109375" customWidth="1"/>
    <col min="4110" max="4110" width="10.7109375" customWidth="1"/>
    <col min="4111" max="4111" width="1.7109375" customWidth="1"/>
    <col min="4112" max="4112" width="10.7109375" customWidth="1"/>
    <col min="4113" max="4113" width="1.7109375" customWidth="1"/>
    <col min="4115" max="4115" width="8.7109375" customWidth="1"/>
    <col min="4116" max="4116" width="0" hidden="1" customWidth="1"/>
    <col min="4117" max="4117" width="5.7109375" customWidth="1"/>
    <col min="4353" max="4354" width="3.28515625" customWidth="1"/>
    <col min="4355" max="4355" width="4.7109375" customWidth="1"/>
    <col min="4356" max="4356" width="4.28515625" customWidth="1"/>
    <col min="4357" max="4357" width="12.7109375" customWidth="1"/>
    <col min="4358" max="4358" width="2.7109375" customWidth="1"/>
    <col min="4359" max="4359" width="7.7109375" customWidth="1"/>
    <col min="4360" max="4360" width="5.85546875" customWidth="1"/>
    <col min="4361" max="4361" width="1.7109375" customWidth="1"/>
    <col min="4362" max="4362" width="10.7109375" customWidth="1"/>
    <col min="4363" max="4363" width="1.7109375" customWidth="1"/>
    <col min="4364" max="4364" width="10.7109375" customWidth="1"/>
    <col min="4365" max="4365" width="1.7109375" customWidth="1"/>
    <col min="4366" max="4366" width="10.7109375" customWidth="1"/>
    <col min="4367" max="4367" width="1.7109375" customWidth="1"/>
    <col min="4368" max="4368" width="10.7109375" customWidth="1"/>
    <col min="4369" max="4369" width="1.7109375" customWidth="1"/>
    <col min="4371" max="4371" width="8.7109375" customWidth="1"/>
    <col min="4372" max="4372" width="0" hidden="1" customWidth="1"/>
    <col min="4373" max="4373" width="5.7109375" customWidth="1"/>
    <col min="4609" max="4610" width="3.28515625" customWidth="1"/>
    <col min="4611" max="4611" width="4.7109375" customWidth="1"/>
    <col min="4612" max="4612" width="4.28515625" customWidth="1"/>
    <col min="4613" max="4613" width="12.7109375" customWidth="1"/>
    <col min="4614" max="4614" width="2.7109375" customWidth="1"/>
    <col min="4615" max="4615" width="7.7109375" customWidth="1"/>
    <col min="4616" max="4616" width="5.85546875" customWidth="1"/>
    <col min="4617" max="4617" width="1.7109375" customWidth="1"/>
    <col min="4618" max="4618" width="10.7109375" customWidth="1"/>
    <col min="4619" max="4619" width="1.7109375" customWidth="1"/>
    <col min="4620" max="4620" width="10.7109375" customWidth="1"/>
    <col min="4621" max="4621" width="1.7109375" customWidth="1"/>
    <col min="4622" max="4622" width="10.7109375" customWidth="1"/>
    <col min="4623" max="4623" width="1.7109375" customWidth="1"/>
    <col min="4624" max="4624" width="10.7109375" customWidth="1"/>
    <col min="4625" max="4625" width="1.7109375" customWidth="1"/>
    <col min="4627" max="4627" width="8.7109375" customWidth="1"/>
    <col min="4628" max="4628" width="0" hidden="1" customWidth="1"/>
    <col min="4629" max="4629" width="5.7109375" customWidth="1"/>
    <col min="4865" max="4866" width="3.28515625" customWidth="1"/>
    <col min="4867" max="4867" width="4.7109375" customWidth="1"/>
    <col min="4868" max="4868" width="4.28515625" customWidth="1"/>
    <col min="4869" max="4869" width="12.7109375" customWidth="1"/>
    <col min="4870" max="4870" width="2.7109375" customWidth="1"/>
    <col min="4871" max="4871" width="7.7109375" customWidth="1"/>
    <col min="4872" max="4872" width="5.85546875" customWidth="1"/>
    <col min="4873" max="4873" width="1.7109375" customWidth="1"/>
    <col min="4874" max="4874" width="10.7109375" customWidth="1"/>
    <col min="4875" max="4875" width="1.7109375" customWidth="1"/>
    <col min="4876" max="4876" width="10.7109375" customWidth="1"/>
    <col min="4877" max="4877" width="1.7109375" customWidth="1"/>
    <col min="4878" max="4878" width="10.7109375" customWidth="1"/>
    <col min="4879" max="4879" width="1.7109375" customWidth="1"/>
    <col min="4880" max="4880" width="10.7109375" customWidth="1"/>
    <col min="4881" max="4881" width="1.7109375" customWidth="1"/>
    <col min="4883" max="4883" width="8.7109375" customWidth="1"/>
    <col min="4884" max="4884" width="0" hidden="1" customWidth="1"/>
    <col min="4885" max="4885" width="5.7109375" customWidth="1"/>
    <col min="5121" max="5122" width="3.28515625" customWidth="1"/>
    <col min="5123" max="5123" width="4.7109375" customWidth="1"/>
    <col min="5124" max="5124" width="4.28515625" customWidth="1"/>
    <col min="5125" max="5125" width="12.7109375" customWidth="1"/>
    <col min="5126" max="5126" width="2.7109375" customWidth="1"/>
    <col min="5127" max="5127" width="7.7109375" customWidth="1"/>
    <col min="5128" max="5128" width="5.85546875" customWidth="1"/>
    <col min="5129" max="5129" width="1.7109375" customWidth="1"/>
    <col min="5130" max="5130" width="10.7109375" customWidth="1"/>
    <col min="5131" max="5131" width="1.7109375" customWidth="1"/>
    <col min="5132" max="5132" width="10.7109375" customWidth="1"/>
    <col min="5133" max="5133" width="1.7109375" customWidth="1"/>
    <col min="5134" max="5134" width="10.7109375" customWidth="1"/>
    <col min="5135" max="5135" width="1.7109375" customWidth="1"/>
    <col min="5136" max="5136" width="10.7109375" customWidth="1"/>
    <col min="5137" max="5137" width="1.7109375" customWidth="1"/>
    <col min="5139" max="5139" width="8.7109375" customWidth="1"/>
    <col min="5140" max="5140" width="0" hidden="1" customWidth="1"/>
    <col min="5141" max="5141" width="5.7109375" customWidth="1"/>
    <col min="5377" max="5378" width="3.28515625" customWidth="1"/>
    <col min="5379" max="5379" width="4.7109375" customWidth="1"/>
    <col min="5380" max="5380" width="4.28515625" customWidth="1"/>
    <col min="5381" max="5381" width="12.7109375" customWidth="1"/>
    <col min="5382" max="5382" width="2.7109375" customWidth="1"/>
    <col min="5383" max="5383" width="7.7109375" customWidth="1"/>
    <col min="5384" max="5384" width="5.85546875" customWidth="1"/>
    <col min="5385" max="5385" width="1.7109375" customWidth="1"/>
    <col min="5386" max="5386" width="10.7109375" customWidth="1"/>
    <col min="5387" max="5387" width="1.7109375" customWidth="1"/>
    <col min="5388" max="5388" width="10.7109375" customWidth="1"/>
    <col min="5389" max="5389" width="1.7109375" customWidth="1"/>
    <col min="5390" max="5390" width="10.7109375" customWidth="1"/>
    <col min="5391" max="5391" width="1.7109375" customWidth="1"/>
    <col min="5392" max="5392" width="10.7109375" customWidth="1"/>
    <col min="5393" max="5393" width="1.7109375" customWidth="1"/>
    <col min="5395" max="5395" width="8.7109375" customWidth="1"/>
    <col min="5396" max="5396" width="0" hidden="1" customWidth="1"/>
    <col min="5397" max="5397" width="5.7109375" customWidth="1"/>
    <col min="5633" max="5634" width="3.28515625" customWidth="1"/>
    <col min="5635" max="5635" width="4.7109375" customWidth="1"/>
    <col min="5636" max="5636" width="4.28515625" customWidth="1"/>
    <col min="5637" max="5637" width="12.7109375" customWidth="1"/>
    <col min="5638" max="5638" width="2.7109375" customWidth="1"/>
    <col min="5639" max="5639" width="7.7109375" customWidth="1"/>
    <col min="5640" max="5640" width="5.85546875" customWidth="1"/>
    <col min="5641" max="5641" width="1.7109375" customWidth="1"/>
    <col min="5642" max="5642" width="10.7109375" customWidth="1"/>
    <col min="5643" max="5643" width="1.7109375" customWidth="1"/>
    <col min="5644" max="5644" width="10.7109375" customWidth="1"/>
    <col min="5645" max="5645" width="1.7109375" customWidth="1"/>
    <col min="5646" max="5646" width="10.7109375" customWidth="1"/>
    <col min="5647" max="5647" width="1.7109375" customWidth="1"/>
    <col min="5648" max="5648" width="10.7109375" customWidth="1"/>
    <col min="5649" max="5649" width="1.7109375" customWidth="1"/>
    <col min="5651" max="5651" width="8.7109375" customWidth="1"/>
    <col min="5652" max="5652" width="0" hidden="1" customWidth="1"/>
    <col min="5653" max="5653" width="5.7109375" customWidth="1"/>
    <col min="5889" max="5890" width="3.28515625" customWidth="1"/>
    <col min="5891" max="5891" width="4.7109375" customWidth="1"/>
    <col min="5892" max="5892" width="4.28515625" customWidth="1"/>
    <col min="5893" max="5893" width="12.7109375" customWidth="1"/>
    <col min="5894" max="5894" width="2.7109375" customWidth="1"/>
    <col min="5895" max="5895" width="7.7109375" customWidth="1"/>
    <col min="5896" max="5896" width="5.85546875" customWidth="1"/>
    <col min="5897" max="5897" width="1.7109375" customWidth="1"/>
    <col min="5898" max="5898" width="10.7109375" customWidth="1"/>
    <col min="5899" max="5899" width="1.7109375" customWidth="1"/>
    <col min="5900" max="5900" width="10.7109375" customWidth="1"/>
    <col min="5901" max="5901" width="1.7109375" customWidth="1"/>
    <col min="5902" max="5902" width="10.7109375" customWidth="1"/>
    <col min="5903" max="5903" width="1.7109375" customWidth="1"/>
    <col min="5904" max="5904" width="10.7109375" customWidth="1"/>
    <col min="5905" max="5905" width="1.7109375" customWidth="1"/>
    <col min="5907" max="5907" width="8.7109375" customWidth="1"/>
    <col min="5908" max="5908" width="0" hidden="1" customWidth="1"/>
    <col min="5909" max="5909" width="5.7109375" customWidth="1"/>
    <col min="6145" max="6146" width="3.28515625" customWidth="1"/>
    <col min="6147" max="6147" width="4.7109375" customWidth="1"/>
    <col min="6148" max="6148" width="4.28515625" customWidth="1"/>
    <col min="6149" max="6149" width="12.7109375" customWidth="1"/>
    <col min="6150" max="6150" width="2.7109375" customWidth="1"/>
    <col min="6151" max="6151" width="7.7109375" customWidth="1"/>
    <col min="6152" max="6152" width="5.85546875" customWidth="1"/>
    <col min="6153" max="6153" width="1.7109375" customWidth="1"/>
    <col min="6154" max="6154" width="10.7109375" customWidth="1"/>
    <col min="6155" max="6155" width="1.7109375" customWidth="1"/>
    <col min="6156" max="6156" width="10.7109375" customWidth="1"/>
    <col min="6157" max="6157" width="1.7109375" customWidth="1"/>
    <col min="6158" max="6158" width="10.7109375" customWidth="1"/>
    <col min="6159" max="6159" width="1.7109375" customWidth="1"/>
    <col min="6160" max="6160" width="10.7109375" customWidth="1"/>
    <col min="6161" max="6161" width="1.7109375" customWidth="1"/>
    <col min="6163" max="6163" width="8.7109375" customWidth="1"/>
    <col min="6164" max="6164" width="0" hidden="1" customWidth="1"/>
    <col min="6165" max="6165" width="5.7109375" customWidth="1"/>
    <col min="6401" max="6402" width="3.28515625" customWidth="1"/>
    <col min="6403" max="6403" width="4.7109375" customWidth="1"/>
    <col min="6404" max="6404" width="4.28515625" customWidth="1"/>
    <col min="6405" max="6405" width="12.7109375" customWidth="1"/>
    <col min="6406" max="6406" width="2.7109375" customWidth="1"/>
    <col min="6407" max="6407" width="7.7109375" customWidth="1"/>
    <col min="6408" max="6408" width="5.85546875" customWidth="1"/>
    <col min="6409" max="6409" width="1.7109375" customWidth="1"/>
    <col min="6410" max="6410" width="10.7109375" customWidth="1"/>
    <col min="6411" max="6411" width="1.7109375" customWidth="1"/>
    <col min="6412" max="6412" width="10.7109375" customWidth="1"/>
    <col min="6413" max="6413" width="1.7109375" customWidth="1"/>
    <col min="6414" max="6414" width="10.7109375" customWidth="1"/>
    <col min="6415" max="6415" width="1.7109375" customWidth="1"/>
    <col min="6416" max="6416" width="10.7109375" customWidth="1"/>
    <col min="6417" max="6417" width="1.7109375" customWidth="1"/>
    <col min="6419" max="6419" width="8.7109375" customWidth="1"/>
    <col min="6420" max="6420" width="0" hidden="1" customWidth="1"/>
    <col min="6421" max="6421" width="5.7109375" customWidth="1"/>
    <col min="6657" max="6658" width="3.28515625" customWidth="1"/>
    <col min="6659" max="6659" width="4.7109375" customWidth="1"/>
    <col min="6660" max="6660" width="4.28515625" customWidth="1"/>
    <col min="6661" max="6661" width="12.7109375" customWidth="1"/>
    <col min="6662" max="6662" width="2.7109375" customWidth="1"/>
    <col min="6663" max="6663" width="7.7109375" customWidth="1"/>
    <col min="6664" max="6664" width="5.85546875" customWidth="1"/>
    <col min="6665" max="6665" width="1.7109375" customWidth="1"/>
    <col min="6666" max="6666" width="10.7109375" customWidth="1"/>
    <col min="6667" max="6667" width="1.7109375" customWidth="1"/>
    <col min="6668" max="6668" width="10.7109375" customWidth="1"/>
    <col min="6669" max="6669" width="1.7109375" customWidth="1"/>
    <col min="6670" max="6670" width="10.7109375" customWidth="1"/>
    <col min="6671" max="6671" width="1.7109375" customWidth="1"/>
    <col min="6672" max="6672" width="10.7109375" customWidth="1"/>
    <col min="6673" max="6673" width="1.7109375" customWidth="1"/>
    <col min="6675" max="6675" width="8.7109375" customWidth="1"/>
    <col min="6676" max="6676" width="0" hidden="1" customWidth="1"/>
    <col min="6677" max="6677" width="5.7109375" customWidth="1"/>
    <col min="6913" max="6914" width="3.28515625" customWidth="1"/>
    <col min="6915" max="6915" width="4.7109375" customWidth="1"/>
    <col min="6916" max="6916" width="4.28515625" customWidth="1"/>
    <col min="6917" max="6917" width="12.7109375" customWidth="1"/>
    <col min="6918" max="6918" width="2.7109375" customWidth="1"/>
    <col min="6919" max="6919" width="7.7109375" customWidth="1"/>
    <col min="6920" max="6920" width="5.85546875" customWidth="1"/>
    <col min="6921" max="6921" width="1.7109375" customWidth="1"/>
    <col min="6922" max="6922" width="10.7109375" customWidth="1"/>
    <col min="6923" max="6923" width="1.7109375" customWidth="1"/>
    <col min="6924" max="6924" width="10.7109375" customWidth="1"/>
    <col min="6925" max="6925" width="1.7109375" customWidth="1"/>
    <col min="6926" max="6926" width="10.7109375" customWidth="1"/>
    <col min="6927" max="6927" width="1.7109375" customWidth="1"/>
    <col min="6928" max="6928" width="10.7109375" customWidth="1"/>
    <col min="6929" max="6929" width="1.7109375" customWidth="1"/>
    <col min="6931" max="6931" width="8.7109375" customWidth="1"/>
    <col min="6932" max="6932" width="0" hidden="1" customWidth="1"/>
    <col min="6933" max="6933" width="5.7109375" customWidth="1"/>
    <col min="7169" max="7170" width="3.28515625" customWidth="1"/>
    <col min="7171" max="7171" width="4.7109375" customWidth="1"/>
    <col min="7172" max="7172" width="4.28515625" customWidth="1"/>
    <col min="7173" max="7173" width="12.7109375" customWidth="1"/>
    <col min="7174" max="7174" width="2.7109375" customWidth="1"/>
    <col min="7175" max="7175" width="7.7109375" customWidth="1"/>
    <col min="7176" max="7176" width="5.85546875" customWidth="1"/>
    <col min="7177" max="7177" width="1.7109375" customWidth="1"/>
    <col min="7178" max="7178" width="10.7109375" customWidth="1"/>
    <col min="7179" max="7179" width="1.7109375" customWidth="1"/>
    <col min="7180" max="7180" width="10.7109375" customWidth="1"/>
    <col min="7181" max="7181" width="1.7109375" customWidth="1"/>
    <col min="7182" max="7182" width="10.7109375" customWidth="1"/>
    <col min="7183" max="7183" width="1.7109375" customWidth="1"/>
    <col min="7184" max="7184" width="10.7109375" customWidth="1"/>
    <col min="7185" max="7185" width="1.7109375" customWidth="1"/>
    <col min="7187" max="7187" width="8.7109375" customWidth="1"/>
    <col min="7188" max="7188" width="0" hidden="1" customWidth="1"/>
    <col min="7189" max="7189" width="5.7109375" customWidth="1"/>
    <col min="7425" max="7426" width="3.28515625" customWidth="1"/>
    <col min="7427" max="7427" width="4.7109375" customWidth="1"/>
    <col min="7428" max="7428" width="4.28515625" customWidth="1"/>
    <col min="7429" max="7429" width="12.7109375" customWidth="1"/>
    <col min="7430" max="7430" width="2.7109375" customWidth="1"/>
    <col min="7431" max="7431" width="7.7109375" customWidth="1"/>
    <col min="7432" max="7432" width="5.85546875" customWidth="1"/>
    <col min="7433" max="7433" width="1.7109375" customWidth="1"/>
    <col min="7434" max="7434" width="10.7109375" customWidth="1"/>
    <col min="7435" max="7435" width="1.7109375" customWidth="1"/>
    <col min="7436" max="7436" width="10.7109375" customWidth="1"/>
    <col min="7437" max="7437" width="1.7109375" customWidth="1"/>
    <col min="7438" max="7438" width="10.7109375" customWidth="1"/>
    <col min="7439" max="7439" width="1.7109375" customWidth="1"/>
    <col min="7440" max="7440" width="10.7109375" customWidth="1"/>
    <col min="7441" max="7441" width="1.7109375" customWidth="1"/>
    <col min="7443" max="7443" width="8.7109375" customWidth="1"/>
    <col min="7444" max="7444" width="0" hidden="1" customWidth="1"/>
    <col min="7445" max="7445" width="5.7109375" customWidth="1"/>
    <col min="7681" max="7682" width="3.28515625" customWidth="1"/>
    <col min="7683" max="7683" width="4.7109375" customWidth="1"/>
    <col min="7684" max="7684" width="4.28515625" customWidth="1"/>
    <col min="7685" max="7685" width="12.7109375" customWidth="1"/>
    <col min="7686" max="7686" width="2.7109375" customWidth="1"/>
    <col min="7687" max="7687" width="7.7109375" customWidth="1"/>
    <col min="7688" max="7688" width="5.85546875" customWidth="1"/>
    <col min="7689" max="7689" width="1.7109375" customWidth="1"/>
    <col min="7690" max="7690" width="10.7109375" customWidth="1"/>
    <col min="7691" max="7691" width="1.7109375" customWidth="1"/>
    <col min="7692" max="7692" width="10.7109375" customWidth="1"/>
    <col min="7693" max="7693" width="1.7109375" customWidth="1"/>
    <col min="7694" max="7694" width="10.7109375" customWidth="1"/>
    <col min="7695" max="7695" width="1.7109375" customWidth="1"/>
    <col min="7696" max="7696" width="10.7109375" customWidth="1"/>
    <col min="7697" max="7697" width="1.7109375" customWidth="1"/>
    <col min="7699" max="7699" width="8.7109375" customWidth="1"/>
    <col min="7700" max="7700" width="0" hidden="1" customWidth="1"/>
    <col min="7701" max="7701" width="5.7109375" customWidth="1"/>
    <col min="7937" max="7938" width="3.28515625" customWidth="1"/>
    <col min="7939" max="7939" width="4.7109375" customWidth="1"/>
    <col min="7940" max="7940" width="4.28515625" customWidth="1"/>
    <col min="7941" max="7941" width="12.7109375" customWidth="1"/>
    <col min="7942" max="7942" width="2.7109375" customWidth="1"/>
    <col min="7943" max="7943" width="7.7109375" customWidth="1"/>
    <col min="7944" max="7944" width="5.85546875" customWidth="1"/>
    <col min="7945" max="7945" width="1.7109375" customWidth="1"/>
    <col min="7946" max="7946" width="10.7109375" customWidth="1"/>
    <col min="7947" max="7947" width="1.7109375" customWidth="1"/>
    <col min="7948" max="7948" width="10.7109375" customWidth="1"/>
    <col min="7949" max="7949" width="1.7109375" customWidth="1"/>
    <col min="7950" max="7950" width="10.7109375" customWidth="1"/>
    <col min="7951" max="7951" width="1.7109375" customWidth="1"/>
    <col min="7952" max="7952" width="10.7109375" customWidth="1"/>
    <col min="7953" max="7953" width="1.7109375" customWidth="1"/>
    <col min="7955" max="7955" width="8.7109375" customWidth="1"/>
    <col min="7956" max="7956" width="0" hidden="1" customWidth="1"/>
    <col min="7957" max="7957" width="5.7109375" customWidth="1"/>
    <col min="8193" max="8194" width="3.28515625" customWidth="1"/>
    <col min="8195" max="8195" width="4.7109375" customWidth="1"/>
    <col min="8196" max="8196" width="4.28515625" customWidth="1"/>
    <col min="8197" max="8197" width="12.7109375" customWidth="1"/>
    <col min="8198" max="8198" width="2.7109375" customWidth="1"/>
    <col min="8199" max="8199" width="7.7109375" customWidth="1"/>
    <col min="8200" max="8200" width="5.85546875" customWidth="1"/>
    <col min="8201" max="8201" width="1.7109375" customWidth="1"/>
    <col min="8202" max="8202" width="10.7109375" customWidth="1"/>
    <col min="8203" max="8203" width="1.7109375" customWidth="1"/>
    <col min="8204" max="8204" width="10.7109375" customWidth="1"/>
    <col min="8205" max="8205" width="1.7109375" customWidth="1"/>
    <col min="8206" max="8206" width="10.7109375" customWidth="1"/>
    <col min="8207" max="8207" width="1.7109375" customWidth="1"/>
    <col min="8208" max="8208" width="10.7109375" customWidth="1"/>
    <col min="8209" max="8209" width="1.7109375" customWidth="1"/>
    <col min="8211" max="8211" width="8.7109375" customWidth="1"/>
    <col min="8212" max="8212" width="0" hidden="1" customWidth="1"/>
    <col min="8213" max="8213" width="5.7109375" customWidth="1"/>
    <col min="8449" max="8450" width="3.28515625" customWidth="1"/>
    <col min="8451" max="8451" width="4.7109375" customWidth="1"/>
    <col min="8452" max="8452" width="4.28515625" customWidth="1"/>
    <col min="8453" max="8453" width="12.7109375" customWidth="1"/>
    <col min="8454" max="8454" width="2.7109375" customWidth="1"/>
    <col min="8455" max="8455" width="7.7109375" customWidth="1"/>
    <col min="8456" max="8456" width="5.85546875" customWidth="1"/>
    <col min="8457" max="8457" width="1.7109375" customWidth="1"/>
    <col min="8458" max="8458" width="10.7109375" customWidth="1"/>
    <col min="8459" max="8459" width="1.7109375" customWidth="1"/>
    <col min="8460" max="8460" width="10.7109375" customWidth="1"/>
    <col min="8461" max="8461" width="1.7109375" customWidth="1"/>
    <col min="8462" max="8462" width="10.7109375" customWidth="1"/>
    <col min="8463" max="8463" width="1.7109375" customWidth="1"/>
    <col min="8464" max="8464" width="10.7109375" customWidth="1"/>
    <col min="8465" max="8465" width="1.7109375" customWidth="1"/>
    <col min="8467" max="8467" width="8.7109375" customWidth="1"/>
    <col min="8468" max="8468" width="0" hidden="1" customWidth="1"/>
    <col min="8469" max="8469" width="5.7109375" customWidth="1"/>
    <col min="8705" max="8706" width="3.28515625" customWidth="1"/>
    <col min="8707" max="8707" width="4.7109375" customWidth="1"/>
    <col min="8708" max="8708" width="4.28515625" customWidth="1"/>
    <col min="8709" max="8709" width="12.7109375" customWidth="1"/>
    <col min="8710" max="8710" width="2.7109375" customWidth="1"/>
    <col min="8711" max="8711" width="7.7109375" customWidth="1"/>
    <col min="8712" max="8712" width="5.85546875" customWidth="1"/>
    <col min="8713" max="8713" width="1.7109375" customWidth="1"/>
    <col min="8714" max="8714" width="10.7109375" customWidth="1"/>
    <col min="8715" max="8715" width="1.7109375" customWidth="1"/>
    <col min="8716" max="8716" width="10.7109375" customWidth="1"/>
    <col min="8717" max="8717" width="1.7109375" customWidth="1"/>
    <col min="8718" max="8718" width="10.7109375" customWidth="1"/>
    <col min="8719" max="8719" width="1.7109375" customWidth="1"/>
    <col min="8720" max="8720" width="10.7109375" customWidth="1"/>
    <col min="8721" max="8721" width="1.7109375" customWidth="1"/>
    <col min="8723" max="8723" width="8.7109375" customWidth="1"/>
    <col min="8724" max="8724" width="0" hidden="1" customWidth="1"/>
    <col min="8725" max="8725" width="5.7109375" customWidth="1"/>
    <col min="8961" max="8962" width="3.28515625" customWidth="1"/>
    <col min="8963" max="8963" width="4.7109375" customWidth="1"/>
    <col min="8964" max="8964" width="4.28515625" customWidth="1"/>
    <col min="8965" max="8965" width="12.7109375" customWidth="1"/>
    <col min="8966" max="8966" width="2.7109375" customWidth="1"/>
    <col min="8967" max="8967" width="7.7109375" customWidth="1"/>
    <col min="8968" max="8968" width="5.85546875" customWidth="1"/>
    <col min="8969" max="8969" width="1.7109375" customWidth="1"/>
    <col min="8970" max="8970" width="10.7109375" customWidth="1"/>
    <col min="8971" max="8971" width="1.7109375" customWidth="1"/>
    <col min="8972" max="8972" width="10.7109375" customWidth="1"/>
    <col min="8973" max="8973" width="1.7109375" customWidth="1"/>
    <col min="8974" max="8974" width="10.7109375" customWidth="1"/>
    <col min="8975" max="8975" width="1.7109375" customWidth="1"/>
    <col min="8976" max="8976" width="10.7109375" customWidth="1"/>
    <col min="8977" max="8977" width="1.7109375" customWidth="1"/>
    <col min="8979" max="8979" width="8.7109375" customWidth="1"/>
    <col min="8980" max="8980" width="0" hidden="1" customWidth="1"/>
    <col min="8981" max="8981" width="5.7109375" customWidth="1"/>
    <col min="9217" max="9218" width="3.28515625" customWidth="1"/>
    <col min="9219" max="9219" width="4.7109375" customWidth="1"/>
    <col min="9220" max="9220" width="4.28515625" customWidth="1"/>
    <col min="9221" max="9221" width="12.7109375" customWidth="1"/>
    <col min="9222" max="9222" width="2.7109375" customWidth="1"/>
    <col min="9223" max="9223" width="7.7109375" customWidth="1"/>
    <col min="9224" max="9224" width="5.85546875" customWidth="1"/>
    <col min="9225" max="9225" width="1.7109375" customWidth="1"/>
    <col min="9226" max="9226" width="10.7109375" customWidth="1"/>
    <col min="9227" max="9227" width="1.7109375" customWidth="1"/>
    <col min="9228" max="9228" width="10.7109375" customWidth="1"/>
    <col min="9229" max="9229" width="1.7109375" customWidth="1"/>
    <col min="9230" max="9230" width="10.7109375" customWidth="1"/>
    <col min="9231" max="9231" width="1.7109375" customWidth="1"/>
    <col min="9232" max="9232" width="10.7109375" customWidth="1"/>
    <col min="9233" max="9233" width="1.7109375" customWidth="1"/>
    <col min="9235" max="9235" width="8.7109375" customWidth="1"/>
    <col min="9236" max="9236" width="0" hidden="1" customWidth="1"/>
    <col min="9237" max="9237" width="5.7109375" customWidth="1"/>
    <col min="9473" max="9474" width="3.28515625" customWidth="1"/>
    <col min="9475" max="9475" width="4.7109375" customWidth="1"/>
    <col min="9476" max="9476" width="4.28515625" customWidth="1"/>
    <col min="9477" max="9477" width="12.7109375" customWidth="1"/>
    <col min="9478" max="9478" width="2.7109375" customWidth="1"/>
    <col min="9479" max="9479" width="7.7109375" customWidth="1"/>
    <col min="9480" max="9480" width="5.85546875" customWidth="1"/>
    <col min="9481" max="9481" width="1.7109375" customWidth="1"/>
    <col min="9482" max="9482" width="10.7109375" customWidth="1"/>
    <col min="9483" max="9483" width="1.7109375" customWidth="1"/>
    <col min="9484" max="9484" width="10.7109375" customWidth="1"/>
    <col min="9485" max="9485" width="1.7109375" customWidth="1"/>
    <col min="9486" max="9486" width="10.7109375" customWidth="1"/>
    <col min="9487" max="9487" width="1.7109375" customWidth="1"/>
    <col min="9488" max="9488" width="10.7109375" customWidth="1"/>
    <col min="9489" max="9489" width="1.7109375" customWidth="1"/>
    <col min="9491" max="9491" width="8.7109375" customWidth="1"/>
    <col min="9492" max="9492" width="0" hidden="1" customWidth="1"/>
    <col min="9493" max="9493" width="5.7109375" customWidth="1"/>
    <col min="9729" max="9730" width="3.28515625" customWidth="1"/>
    <col min="9731" max="9731" width="4.7109375" customWidth="1"/>
    <col min="9732" max="9732" width="4.28515625" customWidth="1"/>
    <col min="9733" max="9733" width="12.7109375" customWidth="1"/>
    <col min="9734" max="9734" width="2.7109375" customWidth="1"/>
    <col min="9735" max="9735" width="7.7109375" customWidth="1"/>
    <col min="9736" max="9736" width="5.85546875" customWidth="1"/>
    <col min="9737" max="9737" width="1.7109375" customWidth="1"/>
    <col min="9738" max="9738" width="10.7109375" customWidth="1"/>
    <col min="9739" max="9739" width="1.7109375" customWidth="1"/>
    <col min="9740" max="9740" width="10.7109375" customWidth="1"/>
    <col min="9741" max="9741" width="1.7109375" customWidth="1"/>
    <col min="9742" max="9742" width="10.7109375" customWidth="1"/>
    <col min="9743" max="9743" width="1.7109375" customWidth="1"/>
    <col min="9744" max="9744" width="10.7109375" customWidth="1"/>
    <col min="9745" max="9745" width="1.7109375" customWidth="1"/>
    <col min="9747" max="9747" width="8.7109375" customWidth="1"/>
    <col min="9748" max="9748" width="0" hidden="1" customWidth="1"/>
    <col min="9749" max="9749" width="5.7109375" customWidth="1"/>
    <col min="9985" max="9986" width="3.28515625" customWidth="1"/>
    <col min="9987" max="9987" width="4.7109375" customWidth="1"/>
    <col min="9988" max="9988" width="4.28515625" customWidth="1"/>
    <col min="9989" max="9989" width="12.7109375" customWidth="1"/>
    <col min="9990" max="9990" width="2.7109375" customWidth="1"/>
    <col min="9991" max="9991" width="7.7109375" customWidth="1"/>
    <col min="9992" max="9992" width="5.85546875" customWidth="1"/>
    <col min="9993" max="9993" width="1.7109375" customWidth="1"/>
    <col min="9994" max="9994" width="10.7109375" customWidth="1"/>
    <col min="9995" max="9995" width="1.7109375" customWidth="1"/>
    <col min="9996" max="9996" width="10.7109375" customWidth="1"/>
    <col min="9997" max="9997" width="1.7109375" customWidth="1"/>
    <col min="9998" max="9998" width="10.7109375" customWidth="1"/>
    <col min="9999" max="9999" width="1.7109375" customWidth="1"/>
    <col min="10000" max="10000" width="10.7109375" customWidth="1"/>
    <col min="10001" max="10001" width="1.7109375" customWidth="1"/>
    <col min="10003" max="10003" width="8.7109375" customWidth="1"/>
    <col min="10004" max="10004" width="0" hidden="1" customWidth="1"/>
    <col min="10005" max="10005" width="5.7109375" customWidth="1"/>
    <col min="10241" max="10242" width="3.28515625" customWidth="1"/>
    <col min="10243" max="10243" width="4.7109375" customWidth="1"/>
    <col min="10244" max="10244" width="4.28515625" customWidth="1"/>
    <col min="10245" max="10245" width="12.7109375" customWidth="1"/>
    <col min="10246" max="10246" width="2.7109375" customWidth="1"/>
    <col min="10247" max="10247" width="7.7109375" customWidth="1"/>
    <col min="10248" max="10248" width="5.85546875" customWidth="1"/>
    <col min="10249" max="10249" width="1.7109375" customWidth="1"/>
    <col min="10250" max="10250" width="10.7109375" customWidth="1"/>
    <col min="10251" max="10251" width="1.7109375" customWidth="1"/>
    <col min="10252" max="10252" width="10.7109375" customWidth="1"/>
    <col min="10253" max="10253" width="1.7109375" customWidth="1"/>
    <col min="10254" max="10254" width="10.7109375" customWidth="1"/>
    <col min="10255" max="10255" width="1.7109375" customWidth="1"/>
    <col min="10256" max="10256" width="10.7109375" customWidth="1"/>
    <col min="10257" max="10257" width="1.7109375" customWidth="1"/>
    <col min="10259" max="10259" width="8.7109375" customWidth="1"/>
    <col min="10260" max="10260" width="0" hidden="1" customWidth="1"/>
    <col min="10261" max="10261" width="5.7109375" customWidth="1"/>
    <col min="10497" max="10498" width="3.28515625" customWidth="1"/>
    <col min="10499" max="10499" width="4.7109375" customWidth="1"/>
    <col min="10500" max="10500" width="4.28515625" customWidth="1"/>
    <col min="10501" max="10501" width="12.7109375" customWidth="1"/>
    <col min="10502" max="10502" width="2.7109375" customWidth="1"/>
    <col min="10503" max="10503" width="7.7109375" customWidth="1"/>
    <col min="10504" max="10504" width="5.85546875" customWidth="1"/>
    <col min="10505" max="10505" width="1.7109375" customWidth="1"/>
    <col min="10506" max="10506" width="10.7109375" customWidth="1"/>
    <col min="10507" max="10507" width="1.7109375" customWidth="1"/>
    <col min="10508" max="10508" width="10.7109375" customWidth="1"/>
    <col min="10509" max="10509" width="1.7109375" customWidth="1"/>
    <col min="10510" max="10510" width="10.7109375" customWidth="1"/>
    <col min="10511" max="10511" width="1.7109375" customWidth="1"/>
    <col min="10512" max="10512" width="10.7109375" customWidth="1"/>
    <col min="10513" max="10513" width="1.7109375" customWidth="1"/>
    <col min="10515" max="10515" width="8.7109375" customWidth="1"/>
    <col min="10516" max="10516" width="0" hidden="1" customWidth="1"/>
    <col min="10517" max="10517" width="5.7109375" customWidth="1"/>
    <col min="10753" max="10754" width="3.28515625" customWidth="1"/>
    <col min="10755" max="10755" width="4.7109375" customWidth="1"/>
    <col min="10756" max="10756" width="4.28515625" customWidth="1"/>
    <col min="10757" max="10757" width="12.7109375" customWidth="1"/>
    <col min="10758" max="10758" width="2.7109375" customWidth="1"/>
    <col min="10759" max="10759" width="7.7109375" customWidth="1"/>
    <col min="10760" max="10760" width="5.85546875" customWidth="1"/>
    <col min="10761" max="10761" width="1.7109375" customWidth="1"/>
    <col min="10762" max="10762" width="10.7109375" customWidth="1"/>
    <col min="10763" max="10763" width="1.7109375" customWidth="1"/>
    <col min="10764" max="10764" width="10.7109375" customWidth="1"/>
    <col min="10765" max="10765" width="1.7109375" customWidth="1"/>
    <col min="10766" max="10766" width="10.7109375" customWidth="1"/>
    <col min="10767" max="10767" width="1.7109375" customWidth="1"/>
    <col min="10768" max="10768" width="10.7109375" customWidth="1"/>
    <col min="10769" max="10769" width="1.7109375" customWidth="1"/>
    <col min="10771" max="10771" width="8.7109375" customWidth="1"/>
    <col min="10772" max="10772" width="0" hidden="1" customWidth="1"/>
    <col min="10773" max="10773" width="5.7109375" customWidth="1"/>
    <col min="11009" max="11010" width="3.28515625" customWidth="1"/>
    <col min="11011" max="11011" width="4.7109375" customWidth="1"/>
    <col min="11012" max="11012" width="4.28515625" customWidth="1"/>
    <col min="11013" max="11013" width="12.7109375" customWidth="1"/>
    <col min="11014" max="11014" width="2.7109375" customWidth="1"/>
    <col min="11015" max="11015" width="7.7109375" customWidth="1"/>
    <col min="11016" max="11016" width="5.85546875" customWidth="1"/>
    <col min="11017" max="11017" width="1.7109375" customWidth="1"/>
    <col min="11018" max="11018" width="10.7109375" customWidth="1"/>
    <col min="11019" max="11019" width="1.7109375" customWidth="1"/>
    <col min="11020" max="11020" width="10.7109375" customWidth="1"/>
    <col min="11021" max="11021" width="1.7109375" customWidth="1"/>
    <col min="11022" max="11022" width="10.7109375" customWidth="1"/>
    <col min="11023" max="11023" width="1.7109375" customWidth="1"/>
    <col min="11024" max="11024" width="10.7109375" customWidth="1"/>
    <col min="11025" max="11025" width="1.7109375" customWidth="1"/>
    <col min="11027" max="11027" width="8.7109375" customWidth="1"/>
    <col min="11028" max="11028" width="0" hidden="1" customWidth="1"/>
    <col min="11029" max="11029" width="5.7109375" customWidth="1"/>
    <col min="11265" max="11266" width="3.28515625" customWidth="1"/>
    <col min="11267" max="11267" width="4.7109375" customWidth="1"/>
    <col min="11268" max="11268" width="4.28515625" customWidth="1"/>
    <col min="11269" max="11269" width="12.7109375" customWidth="1"/>
    <col min="11270" max="11270" width="2.7109375" customWidth="1"/>
    <col min="11271" max="11271" width="7.7109375" customWidth="1"/>
    <col min="11272" max="11272" width="5.85546875" customWidth="1"/>
    <col min="11273" max="11273" width="1.7109375" customWidth="1"/>
    <col min="11274" max="11274" width="10.7109375" customWidth="1"/>
    <col min="11275" max="11275" width="1.7109375" customWidth="1"/>
    <col min="11276" max="11276" width="10.7109375" customWidth="1"/>
    <col min="11277" max="11277" width="1.7109375" customWidth="1"/>
    <col min="11278" max="11278" width="10.7109375" customWidth="1"/>
    <col min="11279" max="11279" width="1.7109375" customWidth="1"/>
    <col min="11280" max="11280" width="10.7109375" customWidth="1"/>
    <col min="11281" max="11281" width="1.7109375" customWidth="1"/>
    <col min="11283" max="11283" width="8.7109375" customWidth="1"/>
    <col min="11284" max="11284" width="0" hidden="1" customWidth="1"/>
    <col min="11285" max="11285" width="5.7109375" customWidth="1"/>
    <col min="11521" max="11522" width="3.28515625" customWidth="1"/>
    <col min="11523" max="11523" width="4.7109375" customWidth="1"/>
    <col min="11524" max="11524" width="4.28515625" customWidth="1"/>
    <col min="11525" max="11525" width="12.7109375" customWidth="1"/>
    <col min="11526" max="11526" width="2.7109375" customWidth="1"/>
    <col min="11527" max="11527" width="7.7109375" customWidth="1"/>
    <col min="11528" max="11528" width="5.85546875" customWidth="1"/>
    <col min="11529" max="11529" width="1.7109375" customWidth="1"/>
    <col min="11530" max="11530" width="10.7109375" customWidth="1"/>
    <col min="11531" max="11531" width="1.7109375" customWidth="1"/>
    <col min="11532" max="11532" width="10.7109375" customWidth="1"/>
    <col min="11533" max="11533" width="1.7109375" customWidth="1"/>
    <col min="11534" max="11534" width="10.7109375" customWidth="1"/>
    <col min="11535" max="11535" width="1.7109375" customWidth="1"/>
    <col min="11536" max="11536" width="10.7109375" customWidth="1"/>
    <col min="11537" max="11537" width="1.7109375" customWidth="1"/>
    <col min="11539" max="11539" width="8.7109375" customWidth="1"/>
    <col min="11540" max="11540" width="0" hidden="1" customWidth="1"/>
    <col min="11541" max="11541" width="5.7109375" customWidth="1"/>
    <col min="11777" max="11778" width="3.28515625" customWidth="1"/>
    <col min="11779" max="11779" width="4.7109375" customWidth="1"/>
    <col min="11780" max="11780" width="4.28515625" customWidth="1"/>
    <col min="11781" max="11781" width="12.7109375" customWidth="1"/>
    <col min="11782" max="11782" width="2.7109375" customWidth="1"/>
    <col min="11783" max="11783" width="7.7109375" customWidth="1"/>
    <col min="11784" max="11784" width="5.85546875" customWidth="1"/>
    <col min="11785" max="11785" width="1.7109375" customWidth="1"/>
    <col min="11786" max="11786" width="10.7109375" customWidth="1"/>
    <col min="11787" max="11787" width="1.7109375" customWidth="1"/>
    <col min="11788" max="11788" width="10.7109375" customWidth="1"/>
    <col min="11789" max="11789" width="1.7109375" customWidth="1"/>
    <col min="11790" max="11790" width="10.7109375" customWidth="1"/>
    <col min="11791" max="11791" width="1.7109375" customWidth="1"/>
    <col min="11792" max="11792" width="10.7109375" customWidth="1"/>
    <col min="11793" max="11793" width="1.7109375" customWidth="1"/>
    <col min="11795" max="11795" width="8.7109375" customWidth="1"/>
    <col min="11796" max="11796" width="0" hidden="1" customWidth="1"/>
    <col min="11797" max="11797" width="5.7109375" customWidth="1"/>
    <col min="12033" max="12034" width="3.28515625" customWidth="1"/>
    <col min="12035" max="12035" width="4.7109375" customWidth="1"/>
    <col min="12036" max="12036" width="4.28515625" customWidth="1"/>
    <col min="12037" max="12037" width="12.7109375" customWidth="1"/>
    <col min="12038" max="12038" width="2.7109375" customWidth="1"/>
    <col min="12039" max="12039" width="7.7109375" customWidth="1"/>
    <col min="12040" max="12040" width="5.85546875" customWidth="1"/>
    <col min="12041" max="12041" width="1.7109375" customWidth="1"/>
    <col min="12042" max="12042" width="10.7109375" customWidth="1"/>
    <col min="12043" max="12043" width="1.7109375" customWidth="1"/>
    <col min="12044" max="12044" width="10.7109375" customWidth="1"/>
    <col min="12045" max="12045" width="1.7109375" customWidth="1"/>
    <col min="12046" max="12046" width="10.7109375" customWidth="1"/>
    <col min="12047" max="12047" width="1.7109375" customWidth="1"/>
    <col min="12048" max="12048" width="10.7109375" customWidth="1"/>
    <col min="12049" max="12049" width="1.7109375" customWidth="1"/>
    <col min="12051" max="12051" width="8.7109375" customWidth="1"/>
    <col min="12052" max="12052" width="0" hidden="1" customWidth="1"/>
    <col min="12053" max="12053" width="5.7109375" customWidth="1"/>
    <col min="12289" max="12290" width="3.28515625" customWidth="1"/>
    <col min="12291" max="12291" width="4.7109375" customWidth="1"/>
    <col min="12292" max="12292" width="4.28515625" customWidth="1"/>
    <col min="12293" max="12293" width="12.7109375" customWidth="1"/>
    <col min="12294" max="12294" width="2.7109375" customWidth="1"/>
    <col min="12295" max="12295" width="7.7109375" customWidth="1"/>
    <col min="12296" max="12296" width="5.85546875" customWidth="1"/>
    <col min="12297" max="12297" width="1.7109375" customWidth="1"/>
    <col min="12298" max="12298" width="10.7109375" customWidth="1"/>
    <col min="12299" max="12299" width="1.7109375" customWidth="1"/>
    <col min="12300" max="12300" width="10.7109375" customWidth="1"/>
    <col min="12301" max="12301" width="1.7109375" customWidth="1"/>
    <col min="12302" max="12302" width="10.7109375" customWidth="1"/>
    <col min="12303" max="12303" width="1.7109375" customWidth="1"/>
    <col min="12304" max="12304" width="10.7109375" customWidth="1"/>
    <col min="12305" max="12305" width="1.7109375" customWidth="1"/>
    <col min="12307" max="12307" width="8.7109375" customWidth="1"/>
    <col min="12308" max="12308" width="0" hidden="1" customWidth="1"/>
    <col min="12309" max="12309" width="5.7109375" customWidth="1"/>
    <col min="12545" max="12546" width="3.28515625" customWidth="1"/>
    <col min="12547" max="12547" width="4.7109375" customWidth="1"/>
    <col min="12548" max="12548" width="4.28515625" customWidth="1"/>
    <col min="12549" max="12549" width="12.7109375" customWidth="1"/>
    <col min="12550" max="12550" width="2.7109375" customWidth="1"/>
    <col min="12551" max="12551" width="7.7109375" customWidth="1"/>
    <col min="12552" max="12552" width="5.85546875" customWidth="1"/>
    <col min="12553" max="12553" width="1.7109375" customWidth="1"/>
    <col min="12554" max="12554" width="10.7109375" customWidth="1"/>
    <col min="12555" max="12555" width="1.7109375" customWidth="1"/>
    <col min="12556" max="12556" width="10.7109375" customWidth="1"/>
    <col min="12557" max="12557" width="1.7109375" customWidth="1"/>
    <col min="12558" max="12558" width="10.7109375" customWidth="1"/>
    <col min="12559" max="12559" width="1.7109375" customWidth="1"/>
    <col min="12560" max="12560" width="10.7109375" customWidth="1"/>
    <col min="12561" max="12561" width="1.7109375" customWidth="1"/>
    <col min="12563" max="12563" width="8.7109375" customWidth="1"/>
    <col min="12564" max="12564" width="0" hidden="1" customWidth="1"/>
    <col min="12565" max="12565" width="5.7109375" customWidth="1"/>
    <col min="12801" max="12802" width="3.28515625" customWidth="1"/>
    <col min="12803" max="12803" width="4.7109375" customWidth="1"/>
    <col min="12804" max="12804" width="4.28515625" customWidth="1"/>
    <col min="12805" max="12805" width="12.7109375" customWidth="1"/>
    <col min="12806" max="12806" width="2.7109375" customWidth="1"/>
    <col min="12807" max="12807" width="7.7109375" customWidth="1"/>
    <col min="12808" max="12808" width="5.85546875" customWidth="1"/>
    <col min="12809" max="12809" width="1.7109375" customWidth="1"/>
    <col min="12810" max="12810" width="10.7109375" customWidth="1"/>
    <col min="12811" max="12811" width="1.7109375" customWidth="1"/>
    <col min="12812" max="12812" width="10.7109375" customWidth="1"/>
    <col min="12813" max="12813" width="1.7109375" customWidth="1"/>
    <col min="12814" max="12814" width="10.7109375" customWidth="1"/>
    <col min="12815" max="12815" width="1.7109375" customWidth="1"/>
    <col min="12816" max="12816" width="10.7109375" customWidth="1"/>
    <col min="12817" max="12817" width="1.7109375" customWidth="1"/>
    <col min="12819" max="12819" width="8.7109375" customWidth="1"/>
    <col min="12820" max="12820" width="0" hidden="1" customWidth="1"/>
    <col min="12821" max="12821" width="5.7109375" customWidth="1"/>
    <col min="13057" max="13058" width="3.28515625" customWidth="1"/>
    <col min="13059" max="13059" width="4.7109375" customWidth="1"/>
    <col min="13060" max="13060" width="4.28515625" customWidth="1"/>
    <col min="13061" max="13061" width="12.7109375" customWidth="1"/>
    <col min="13062" max="13062" width="2.7109375" customWidth="1"/>
    <col min="13063" max="13063" width="7.7109375" customWidth="1"/>
    <col min="13064" max="13064" width="5.85546875" customWidth="1"/>
    <col min="13065" max="13065" width="1.7109375" customWidth="1"/>
    <col min="13066" max="13066" width="10.7109375" customWidth="1"/>
    <col min="13067" max="13067" width="1.7109375" customWidth="1"/>
    <col min="13068" max="13068" width="10.7109375" customWidth="1"/>
    <col min="13069" max="13069" width="1.7109375" customWidth="1"/>
    <col min="13070" max="13070" width="10.7109375" customWidth="1"/>
    <col min="13071" max="13071" width="1.7109375" customWidth="1"/>
    <col min="13072" max="13072" width="10.7109375" customWidth="1"/>
    <col min="13073" max="13073" width="1.7109375" customWidth="1"/>
    <col min="13075" max="13075" width="8.7109375" customWidth="1"/>
    <col min="13076" max="13076" width="0" hidden="1" customWidth="1"/>
    <col min="13077" max="13077" width="5.7109375" customWidth="1"/>
    <col min="13313" max="13314" width="3.28515625" customWidth="1"/>
    <col min="13315" max="13315" width="4.7109375" customWidth="1"/>
    <col min="13316" max="13316" width="4.28515625" customWidth="1"/>
    <col min="13317" max="13317" width="12.7109375" customWidth="1"/>
    <col min="13318" max="13318" width="2.7109375" customWidth="1"/>
    <col min="13319" max="13319" width="7.7109375" customWidth="1"/>
    <col min="13320" max="13320" width="5.85546875" customWidth="1"/>
    <col min="13321" max="13321" width="1.7109375" customWidth="1"/>
    <col min="13322" max="13322" width="10.7109375" customWidth="1"/>
    <col min="13323" max="13323" width="1.7109375" customWidth="1"/>
    <col min="13324" max="13324" width="10.7109375" customWidth="1"/>
    <col min="13325" max="13325" width="1.7109375" customWidth="1"/>
    <col min="13326" max="13326" width="10.7109375" customWidth="1"/>
    <col min="13327" max="13327" width="1.7109375" customWidth="1"/>
    <col min="13328" max="13328" width="10.7109375" customWidth="1"/>
    <col min="13329" max="13329" width="1.7109375" customWidth="1"/>
    <col min="13331" max="13331" width="8.7109375" customWidth="1"/>
    <col min="13332" max="13332" width="0" hidden="1" customWidth="1"/>
    <col min="13333" max="13333" width="5.7109375" customWidth="1"/>
    <col min="13569" max="13570" width="3.28515625" customWidth="1"/>
    <col min="13571" max="13571" width="4.7109375" customWidth="1"/>
    <col min="13572" max="13572" width="4.28515625" customWidth="1"/>
    <col min="13573" max="13573" width="12.7109375" customWidth="1"/>
    <col min="13574" max="13574" width="2.7109375" customWidth="1"/>
    <col min="13575" max="13575" width="7.7109375" customWidth="1"/>
    <col min="13576" max="13576" width="5.85546875" customWidth="1"/>
    <col min="13577" max="13577" width="1.7109375" customWidth="1"/>
    <col min="13578" max="13578" width="10.7109375" customWidth="1"/>
    <col min="13579" max="13579" width="1.7109375" customWidth="1"/>
    <col min="13580" max="13580" width="10.7109375" customWidth="1"/>
    <col min="13581" max="13581" width="1.7109375" customWidth="1"/>
    <col min="13582" max="13582" width="10.7109375" customWidth="1"/>
    <col min="13583" max="13583" width="1.7109375" customWidth="1"/>
    <col min="13584" max="13584" width="10.7109375" customWidth="1"/>
    <col min="13585" max="13585" width="1.7109375" customWidth="1"/>
    <col min="13587" max="13587" width="8.7109375" customWidth="1"/>
    <col min="13588" max="13588" width="0" hidden="1" customWidth="1"/>
    <col min="13589" max="13589" width="5.7109375" customWidth="1"/>
    <col min="13825" max="13826" width="3.28515625" customWidth="1"/>
    <col min="13827" max="13827" width="4.7109375" customWidth="1"/>
    <col min="13828" max="13828" width="4.28515625" customWidth="1"/>
    <col min="13829" max="13829" width="12.7109375" customWidth="1"/>
    <col min="13830" max="13830" width="2.7109375" customWidth="1"/>
    <col min="13831" max="13831" width="7.7109375" customWidth="1"/>
    <col min="13832" max="13832" width="5.85546875" customWidth="1"/>
    <col min="13833" max="13833" width="1.7109375" customWidth="1"/>
    <col min="13834" max="13834" width="10.7109375" customWidth="1"/>
    <col min="13835" max="13835" width="1.7109375" customWidth="1"/>
    <col min="13836" max="13836" width="10.7109375" customWidth="1"/>
    <col min="13837" max="13837" width="1.7109375" customWidth="1"/>
    <col min="13838" max="13838" width="10.7109375" customWidth="1"/>
    <col min="13839" max="13839" width="1.7109375" customWidth="1"/>
    <col min="13840" max="13840" width="10.7109375" customWidth="1"/>
    <col min="13841" max="13841" width="1.7109375" customWidth="1"/>
    <col min="13843" max="13843" width="8.7109375" customWidth="1"/>
    <col min="13844" max="13844" width="0" hidden="1" customWidth="1"/>
    <col min="13845" max="13845" width="5.7109375" customWidth="1"/>
    <col min="14081" max="14082" width="3.28515625" customWidth="1"/>
    <col min="14083" max="14083" width="4.7109375" customWidth="1"/>
    <col min="14084" max="14084" width="4.28515625" customWidth="1"/>
    <col min="14085" max="14085" width="12.7109375" customWidth="1"/>
    <col min="14086" max="14086" width="2.7109375" customWidth="1"/>
    <col min="14087" max="14087" width="7.7109375" customWidth="1"/>
    <col min="14088" max="14088" width="5.85546875" customWidth="1"/>
    <col min="14089" max="14089" width="1.7109375" customWidth="1"/>
    <col min="14090" max="14090" width="10.7109375" customWidth="1"/>
    <col min="14091" max="14091" width="1.7109375" customWidth="1"/>
    <col min="14092" max="14092" width="10.7109375" customWidth="1"/>
    <col min="14093" max="14093" width="1.7109375" customWidth="1"/>
    <col min="14094" max="14094" width="10.7109375" customWidth="1"/>
    <col min="14095" max="14095" width="1.7109375" customWidth="1"/>
    <col min="14096" max="14096" width="10.7109375" customWidth="1"/>
    <col min="14097" max="14097" width="1.7109375" customWidth="1"/>
    <col min="14099" max="14099" width="8.7109375" customWidth="1"/>
    <col min="14100" max="14100" width="0" hidden="1" customWidth="1"/>
    <col min="14101" max="14101" width="5.7109375" customWidth="1"/>
    <col min="14337" max="14338" width="3.28515625" customWidth="1"/>
    <col min="14339" max="14339" width="4.7109375" customWidth="1"/>
    <col min="14340" max="14340" width="4.28515625" customWidth="1"/>
    <col min="14341" max="14341" width="12.7109375" customWidth="1"/>
    <col min="14342" max="14342" width="2.7109375" customWidth="1"/>
    <col min="14343" max="14343" width="7.7109375" customWidth="1"/>
    <col min="14344" max="14344" width="5.85546875" customWidth="1"/>
    <col min="14345" max="14345" width="1.7109375" customWidth="1"/>
    <col min="14346" max="14346" width="10.7109375" customWidth="1"/>
    <col min="14347" max="14347" width="1.7109375" customWidth="1"/>
    <col min="14348" max="14348" width="10.7109375" customWidth="1"/>
    <col min="14349" max="14349" width="1.7109375" customWidth="1"/>
    <col min="14350" max="14350" width="10.7109375" customWidth="1"/>
    <col min="14351" max="14351" width="1.7109375" customWidth="1"/>
    <col min="14352" max="14352" width="10.7109375" customWidth="1"/>
    <col min="14353" max="14353" width="1.7109375" customWidth="1"/>
    <col min="14355" max="14355" width="8.7109375" customWidth="1"/>
    <col min="14356" max="14356" width="0" hidden="1" customWidth="1"/>
    <col min="14357" max="14357" width="5.7109375" customWidth="1"/>
    <col min="14593" max="14594" width="3.28515625" customWidth="1"/>
    <col min="14595" max="14595" width="4.7109375" customWidth="1"/>
    <col min="14596" max="14596" width="4.28515625" customWidth="1"/>
    <col min="14597" max="14597" width="12.7109375" customWidth="1"/>
    <col min="14598" max="14598" width="2.7109375" customWidth="1"/>
    <col min="14599" max="14599" width="7.7109375" customWidth="1"/>
    <col min="14600" max="14600" width="5.85546875" customWidth="1"/>
    <col min="14601" max="14601" width="1.7109375" customWidth="1"/>
    <col min="14602" max="14602" width="10.7109375" customWidth="1"/>
    <col min="14603" max="14603" width="1.7109375" customWidth="1"/>
    <col min="14604" max="14604" width="10.7109375" customWidth="1"/>
    <col min="14605" max="14605" width="1.7109375" customWidth="1"/>
    <col min="14606" max="14606" width="10.7109375" customWidth="1"/>
    <col min="14607" max="14607" width="1.7109375" customWidth="1"/>
    <col min="14608" max="14608" width="10.7109375" customWidth="1"/>
    <col min="14609" max="14609" width="1.7109375" customWidth="1"/>
    <col min="14611" max="14611" width="8.7109375" customWidth="1"/>
    <col min="14612" max="14612" width="0" hidden="1" customWidth="1"/>
    <col min="14613" max="14613" width="5.7109375" customWidth="1"/>
    <col min="14849" max="14850" width="3.28515625" customWidth="1"/>
    <col min="14851" max="14851" width="4.7109375" customWidth="1"/>
    <col min="14852" max="14852" width="4.28515625" customWidth="1"/>
    <col min="14853" max="14853" width="12.7109375" customWidth="1"/>
    <col min="14854" max="14854" width="2.7109375" customWidth="1"/>
    <col min="14855" max="14855" width="7.7109375" customWidth="1"/>
    <col min="14856" max="14856" width="5.85546875" customWidth="1"/>
    <col min="14857" max="14857" width="1.7109375" customWidth="1"/>
    <col min="14858" max="14858" width="10.7109375" customWidth="1"/>
    <col min="14859" max="14859" width="1.7109375" customWidth="1"/>
    <col min="14860" max="14860" width="10.7109375" customWidth="1"/>
    <col min="14861" max="14861" width="1.7109375" customWidth="1"/>
    <col min="14862" max="14862" width="10.7109375" customWidth="1"/>
    <col min="14863" max="14863" width="1.7109375" customWidth="1"/>
    <col min="14864" max="14864" width="10.7109375" customWidth="1"/>
    <col min="14865" max="14865" width="1.7109375" customWidth="1"/>
    <col min="14867" max="14867" width="8.7109375" customWidth="1"/>
    <col min="14868" max="14868" width="0" hidden="1" customWidth="1"/>
    <col min="14869" max="14869" width="5.7109375" customWidth="1"/>
    <col min="15105" max="15106" width="3.28515625" customWidth="1"/>
    <col min="15107" max="15107" width="4.7109375" customWidth="1"/>
    <col min="15108" max="15108" width="4.28515625" customWidth="1"/>
    <col min="15109" max="15109" width="12.7109375" customWidth="1"/>
    <col min="15110" max="15110" width="2.7109375" customWidth="1"/>
    <col min="15111" max="15111" width="7.7109375" customWidth="1"/>
    <col min="15112" max="15112" width="5.85546875" customWidth="1"/>
    <col min="15113" max="15113" width="1.7109375" customWidth="1"/>
    <col min="15114" max="15114" width="10.7109375" customWidth="1"/>
    <col min="15115" max="15115" width="1.7109375" customWidth="1"/>
    <col min="15116" max="15116" width="10.7109375" customWidth="1"/>
    <col min="15117" max="15117" width="1.7109375" customWidth="1"/>
    <col min="15118" max="15118" width="10.7109375" customWidth="1"/>
    <col min="15119" max="15119" width="1.7109375" customWidth="1"/>
    <col min="15120" max="15120" width="10.7109375" customWidth="1"/>
    <col min="15121" max="15121" width="1.7109375" customWidth="1"/>
    <col min="15123" max="15123" width="8.7109375" customWidth="1"/>
    <col min="15124" max="15124" width="0" hidden="1" customWidth="1"/>
    <col min="15125" max="15125" width="5.7109375" customWidth="1"/>
    <col min="15361" max="15362" width="3.28515625" customWidth="1"/>
    <col min="15363" max="15363" width="4.7109375" customWidth="1"/>
    <col min="15364" max="15364" width="4.28515625" customWidth="1"/>
    <col min="15365" max="15365" width="12.7109375" customWidth="1"/>
    <col min="15366" max="15366" width="2.7109375" customWidth="1"/>
    <col min="15367" max="15367" width="7.7109375" customWidth="1"/>
    <col min="15368" max="15368" width="5.85546875" customWidth="1"/>
    <col min="15369" max="15369" width="1.7109375" customWidth="1"/>
    <col min="15370" max="15370" width="10.7109375" customWidth="1"/>
    <col min="15371" max="15371" width="1.7109375" customWidth="1"/>
    <col min="15372" max="15372" width="10.7109375" customWidth="1"/>
    <col min="15373" max="15373" width="1.7109375" customWidth="1"/>
    <col min="15374" max="15374" width="10.7109375" customWidth="1"/>
    <col min="15375" max="15375" width="1.7109375" customWidth="1"/>
    <col min="15376" max="15376" width="10.7109375" customWidth="1"/>
    <col min="15377" max="15377" width="1.7109375" customWidth="1"/>
    <col min="15379" max="15379" width="8.7109375" customWidth="1"/>
    <col min="15380" max="15380" width="0" hidden="1" customWidth="1"/>
    <col min="15381" max="15381" width="5.7109375" customWidth="1"/>
    <col min="15617" max="15618" width="3.28515625" customWidth="1"/>
    <col min="15619" max="15619" width="4.7109375" customWidth="1"/>
    <col min="15620" max="15620" width="4.28515625" customWidth="1"/>
    <col min="15621" max="15621" width="12.7109375" customWidth="1"/>
    <col min="15622" max="15622" width="2.7109375" customWidth="1"/>
    <col min="15623" max="15623" width="7.7109375" customWidth="1"/>
    <col min="15624" max="15624" width="5.85546875" customWidth="1"/>
    <col min="15625" max="15625" width="1.7109375" customWidth="1"/>
    <col min="15626" max="15626" width="10.7109375" customWidth="1"/>
    <col min="15627" max="15627" width="1.7109375" customWidth="1"/>
    <col min="15628" max="15628" width="10.7109375" customWidth="1"/>
    <col min="15629" max="15629" width="1.7109375" customWidth="1"/>
    <col min="15630" max="15630" width="10.7109375" customWidth="1"/>
    <col min="15631" max="15631" width="1.7109375" customWidth="1"/>
    <col min="15632" max="15632" width="10.7109375" customWidth="1"/>
    <col min="15633" max="15633" width="1.7109375" customWidth="1"/>
    <col min="15635" max="15635" width="8.7109375" customWidth="1"/>
    <col min="15636" max="15636" width="0" hidden="1" customWidth="1"/>
    <col min="15637" max="15637" width="5.7109375" customWidth="1"/>
    <col min="15873" max="15874" width="3.28515625" customWidth="1"/>
    <col min="15875" max="15875" width="4.7109375" customWidth="1"/>
    <col min="15876" max="15876" width="4.28515625" customWidth="1"/>
    <col min="15877" max="15877" width="12.7109375" customWidth="1"/>
    <col min="15878" max="15878" width="2.7109375" customWidth="1"/>
    <col min="15879" max="15879" width="7.7109375" customWidth="1"/>
    <col min="15880" max="15880" width="5.85546875" customWidth="1"/>
    <col min="15881" max="15881" width="1.7109375" customWidth="1"/>
    <col min="15882" max="15882" width="10.7109375" customWidth="1"/>
    <col min="15883" max="15883" width="1.7109375" customWidth="1"/>
    <col min="15884" max="15884" width="10.7109375" customWidth="1"/>
    <col min="15885" max="15885" width="1.7109375" customWidth="1"/>
    <col min="15886" max="15886" width="10.7109375" customWidth="1"/>
    <col min="15887" max="15887" width="1.7109375" customWidth="1"/>
    <col min="15888" max="15888" width="10.7109375" customWidth="1"/>
    <col min="15889" max="15889" width="1.7109375" customWidth="1"/>
    <col min="15891" max="15891" width="8.7109375" customWidth="1"/>
    <col min="15892" max="15892" width="0" hidden="1" customWidth="1"/>
    <col min="15893" max="15893" width="5.7109375" customWidth="1"/>
    <col min="16129" max="16130" width="3.28515625" customWidth="1"/>
    <col min="16131" max="16131" width="4.7109375" customWidth="1"/>
    <col min="16132" max="16132" width="4.28515625" customWidth="1"/>
    <col min="16133" max="16133" width="12.7109375" customWidth="1"/>
    <col min="16134" max="16134" width="2.7109375" customWidth="1"/>
    <col min="16135" max="16135" width="7.7109375" customWidth="1"/>
    <col min="16136" max="16136" width="5.85546875" customWidth="1"/>
    <col min="16137" max="16137" width="1.7109375" customWidth="1"/>
    <col min="16138" max="16138" width="10.7109375" customWidth="1"/>
    <col min="16139" max="16139" width="1.7109375" customWidth="1"/>
    <col min="16140" max="16140" width="10.7109375" customWidth="1"/>
    <col min="16141" max="16141" width="1.7109375" customWidth="1"/>
    <col min="16142" max="16142" width="10.7109375" customWidth="1"/>
    <col min="16143" max="16143" width="1.7109375" customWidth="1"/>
    <col min="16144" max="16144" width="10.7109375" customWidth="1"/>
    <col min="16145" max="16145" width="1.7109375" customWidth="1"/>
    <col min="16147" max="16147" width="8.7109375" customWidth="1"/>
    <col min="16148" max="16148" width="0" hidden="1" customWidth="1"/>
    <col min="16149" max="16149" width="5.7109375" customWidth="1"/>
  </cols>
  <sheetData>
    <row r="1" spans="1:20" s="68" customFormat="1" ht="72" customHeight="1" x14ac:dyDescent="0.2">
      <c r="A1" s="63">
        <f>'[1]Week SetUp'!$A$6</f>
        <v>0</v>
      </c>
      <c r="B1" s="352"/>
      <c r="I1" s="353"/>
      <c r="J1" s="354"/>
      <c r="K1" s="354"/>
      <c r="L1" s="355"/>
      <c r="M1" s="353"/>
      <c r="N1" s="353"/>
      <c r="O1" s="353"/>
      <c r="Q1" s="353"/>
    </row>
    <row r="2" spans="1:20" s="73" customFormat="1" ht="18" x14ac:dyDescent="0.25">
      <c r="A2" s="69"/>
      <c r="B2" s="69"/>
      <c r="C2" s="69"/>
      <c r="D2" s="69"/>
      <c r="E2" s="460" t="s">
        <v>303</v>
      </c>
      <c r="F2" s="460"/>
      <c r="G2" s="460"/>
      <c r="H2" s="460"/>
      <c r="I2" s="460"/>
      <c r="J2" s="460"/>
      <c r="K2" s="460"/>
      <c r="L2" s="460"/>
      <c r="M2" s="198"/>
      <c r="O2" s="198"/>
      <c r="Q2" s="198"/>
    </row>
    <row r="3" spans="1:20" s="78" customFormat="1" ht="10.5" customHeight="1" x14ac:dyDescent="0.2">
      <c r="A3" s="356" t="s">
        <v>192</v>
      </c>
      <c r="B3" s="356"/>
      <c r="C3" s="356"/>
      <c r="D3" s="356"/>
      <c r="E3" s="356"/>
      <c r="F3" s="356"/>
      <c r="G3" s="356"/>
      <c r="H3" s="356"/>
      <c r="I3" s="357"/>
      <c r="J3" s="76"/>
      <c r="K3" s="75"/>
      <c r="L3" s="358"/>
      <c r="M3" s="357"/>
      <c r="N3" s="356"/>
      <c r="O3" s="357"/>
      <c r="P3" s="356"/>
      <c r="Q3" s="359" t="s">
        <v>193</v>
      </c>
    </row>
    <row r="4" spans="1:20" s="88" customFormat="1" ht="11.25" customHeight="1" thickBot="1" x14ac:dyDescent="0.25">
      <c r="A4" s="79" t="str">
        <f>'[1]Week SetUp'!$A$10</f>
        <v>17th - 22nd December 2016</v>
      </c>
      <c r="B4" s="79"/>
      <c r="C4" s="79"/>
      <c r="D4" s="360"/>
      <c r="E4" s="360"/>
      <c r="F4" s="81">
        <f>'[1]Week SetUp'!$C$10</f>
        <v>0</v>
      </c>
      <c r="G4" s="361"/>
      <c r="H4" s="362"/>
      <c r="I4" s="363"/>
      <c r="J4" s="84">
        <f>'[1]Week SetUp'!$D$10</f>
        <v>0</v>
      </c>
      <c r="K4" s="83"/>
      <c r="L4" s="364">
        <f>'[1]Week SetUp'!$A$12</f>
        <v>0</v>
      </c>
      <c r="M4" s="363"/>
      <c r="N4" s="360"/>
      <c r="O4" s="365"/>
      <c r="P4" s="360"/>
      <c r="Q4" s="87" t="str">
        <f>'[1]Week SetUp'!$E$10</f>
        <v>Lamech Kevin Clarke</v>
      </c>
    </row>
    <row r="5" spans="1:20" s="78" customFormat="1" ht="12" x14ac:dyDescent="0.2">
      <c r="A5" s="366"/>
      <c r="B5" s="367" t="s">
        <v>194</v>
      </c>
      <c r="C5" s="367" t="str">
        <f>IF(OR(F2="Week 3",F2="Masters"),"CP","Rank")</f>
        <v>Rank</v>
      </c>
      <c r="D5" s="367" t="s">
        <v>196</v>
      </c>
      <c r="E5" s="368" t="s">
        <v>197</v>
      </c>
      <c r="F5" s="368" t="s">
        <v>198</v>
      </c>
      <c r="G5" s="368"/>
      <c r="H5" s="368"/>
      <c r="I5" s="368"/>
      <c r="J5" s="369" t="s">
        <v>199</v>
      </c>
      <c r="K5" s="370"/>
      <c r="L5" s="369" t="s">
        <v>200</v>
      </c>
      <c r="M5" s="370"/>
      <c r="N5" s="369" t="s">
        <v>201</v>
      </c>
      <c r="O5" s="370"/>
      <c r="P5" s="369" t="s">
        <v>304</v>
      </c>
      <c r="Q5" s="371"/>
    </row>
    <row r="6" spans="1:20" s="78" customFormat="1" ht="3.75" customHeight="1" thickBot="1" x14ac:dyDescent="0.25">
      <c r="A6" s="372"/>
      <c r="B6" s="97"/>
      <c r="C6" s="97"/>
      <c r="D6" s="97"/>
      <c r="E6" s="373"/>
      <c r="F6" s="373"/>
      <c r="G6" s="374"/>
      <c r="H6" s="373"/>
      <c r="I6" s="375"/>
      <c r="J6" s="97"/>
      <c r="K6" s="375"/>
      <c r="L6" s="97"/>
      <c r="M6" s="375"/>
      <c r="N6" s="97"/>
      <c r="O6" s="375"/>
      <c r="P6" s="97"/>
      <c r="Q6" s="376"/>
    </row>
    <row r="7" spans="1:20" s="113" customFormat="1" ht="10.5" customHeight="1" x14ac:dyDescent="0.2">
      <c r="A7" s="377">
        <v>1</v>
      </c>
      <c r="B7" s="103">
        <f>IF($D7="","",VLOOKUP($D7,'[1]Boys Do Main Draw Prep'!$A$7:$V$23,20))</f>
        <v>0</v>
      </c>
      <c r="C7" s="103">
        <f>IF($D7="","",VLOOKUP($D7,'[1]Boys Do Main Draw Prep'!$A$7:$V$23,21))</f>
        <v>0</v>
      </c>
      <c r="D7" s="104">
        <v>1</v>
      </c>
      <c r="E7" s="105" t="str">
        <f>UPPER(IF($D7="","",VLOOKUP($D7,'[1]Boys Do Main Draw Prep'!$A$7:$V$23,2)))</f>
        <v>PERMELL</v>
      </c>
      <c r="F7" s="105" t="str">
        <f>IF($D7="","",VLOOKUP($D7,'[1]Boys Do Main Draw Prep'!$A$7:$V$23,3))</f>
        <v>ZAC</v>
      </c>
      <c r="G7" s="378"/>
      <c r="H7" s="105">
        <f>IF($D7="","",VLOOKUP($D7,'[1]Boys Do Main Draw Prep'!$A$7:$V$23,4))</f>
        <v>0</v>
      </c>
      <c r="I7" s="379"/>
      <c r="J7" s="140"/>
      <c r="K7" s="380"/>
      <c r="L7" s="140"/>
      <c r="M7" s="380"/>
      <c r="N7" s="140"/>
      <c r="O7" s="380"/>
      <c r="P7" s="140"/>
      <c r="Q7" s="109"/>
      <c r="R7" s="112"/>
      <c r="T7" s="114" t="str">
        <f>'[1]SetUp Officials'!P21</f>
        <v>Umpire</v>
      </c>
    </row>
    <row r="8" spans="1:20" s="113" customFormat="1" ht="9.6" customHeight="1" x14ac:dyDescent="0.2">
      <c r="A8" s="381"/>
      <c r="B8" s="116"/>
      <c r="C8" s="116"/>
      <c r="D8" s="116"/>
      <c r="E8" s="105" t="str">
        <f>UPPER(IF($D7="","",VLOOKUP($D7,'[1]Boys Do Main Draw Prep'!$A$7:$V$23,7)))</f>
        <v>QUASHIE</v>
      </c>
      <c r="F8" s="105" t="str">
        <f>IF($D7="","",VLOOKUP($D7,'[1]Boys Do Main Draw Prep'!$A$7:$V$23,8))</f>
        <v>JACE</v>
      </c>
      <c r="G8" s="378"/>
      <c r="H8" s="105">
        <f>IF($D7="","",VLOOKUP($D7,'[1]Boys Do Main Draw Prep'!$A$7:$V$23,9))</f>
        <v>0</v>
      </c>
      <c r="I8" s="382"/>
      <c r="J8" s="383" t="str">
        <f>IF(I8="a",E7,IF(I8="b",E9,""))</f>
        <v/>
      </c>
      <c r="K8" s="380"/>
      <c r="L8" s="140"/>
      <c r="M8" s="380"/>
      <c r="N8" s="140"/>
      <c r="O8" s="380"/>
      <c r="P8" s="140"/>
      <c r="Q8" s="109"/>
      <c r="R8" s="112"/>
      <c r="T8" s="121" t="str">
        <f>'[1]SetUp Officials'!P22</f>
        <v xml:space="preserve"> </v>
      </c>
    </row>
    <row r="9" spans="1:20" s="113" customFormat="1" ht="9.6" customHeight="1" x14ac:dyDescent="0.2">
      <c r="A9" s="381"/>
      <c r="B9" s="116"/>
      <c r="C9" s="116"/>
      <c r="D9" s="116"/>
      <c r="E9" s="140"/>
      <c r="F9" s="140"/>
      <c r="G9" s="374"/>
      <c r="H9" s="140"/>
      <c r="I9" s="384"/>
      <c r="J9" s="385" t="str">
        <f>UPPER(IF(OR(I10="a",I10="as"),E7,IF(OR(I10="b",I10="bs"),E11,)))</f>
        <v>PERMELL</v>
      </c>
      <c r="K9" s="386"/>
      <c r="L9" s="140"/>
      <c r="M9" s="380"/>
      <c r="N9" s="140"/>
      <c r="O9" s="380"/>
      <c r="P9" s="140"/>
      <c r="Q9" s="109"/>
      <c r="R9" s="112"/>
      <c r="T9" s="121" t="str">
        <f>'[1]SetUp Officials'!P23</f>
        <v xml:space="preserve"> </v>
      </c>
    </row>
    <row r="10" spans="1:20" s="113" customFormat="1" ht="9.6" customHeight="1" x14ac:dyDescent="0.2">
      <c r="A10" s="381"/>
      <c r="B10" s="116"/>
      <c r="C10" s="116"/>
      <c r="D10" s="116"/>
      <c r="E10" s="140"/>
      <c r="F10" s="140"/>
      <c r="G10" s="374"/>
      <c r="H10" s="118" t="s">
        <v>203</v>
      </c>
      <c r="I10" s="126" t="s">
        <v>296</v>
      </c>
      <c r="J10" s="387" t="str">
        <f>UPPER(IF(OR(I10="a",I10="as"),E8,IF(OR(I10="b",I10="bs"),E12,)))</f>
        <v>QUASHIE</v>
      </c>
      <c r="K10" s="388"/>
      <c r="L10" s="140"/>
      <c r="M10" s="380"/>
      <c r="N10" s="140"/>
      <c r="O10" s="380"/>
      <c r="P10" s="140"/>
      <c r="Q10" s="109"/>
      <c r="R10" s="112"/>
      <c r="T10" s="121" t="str">
        <f>'[1]SetUp Officials'!P24</f>
        <v xml:space="preserve"> </v>
      </c>
    </row>
    <row r="11" spans="1:20" s="113" customFormat="1" ht="9.6" customHeight="1" x14ac:dyDescent="0.2">
      <c r="A11" s="381">
        <v>2</v>
      </c>
      <c r="B11" s="103">
        <f>IF($D11="","",VLOOKUP($D11,'[1]Boys Do Main Draw Prep'!$A$7:$V$23,20))</f>
        <v>0</v>
      </c>
      <c r="C11" s="103">
        <f>IF($D11="","",VLOOKUP($D11,'[1]Boys Do Main Draw Prep'!$A$7:$V$23,21))</f>
        <v>0</v>
      </c>
      <c r="D11" s="104">
        <v>10</v>
      </c>
      <c r="E11" s="103" t="str">
        <f>UPPER(IF($D11="","",VLOOKUP($D11,'[1]Boys Do Main Draw Prep'!$A$7:$V$23,2)))</f>
        <v>HAMEL-SMITH</v>
      </c>
      <c r="F11" s="103" t="str">
        <f>IF($D11="","",VLOOKUP($D11,'[1]Boys Do Main Draw Prep'!$A$7:$V$23,3))</f>
        <v>LOGAN</v>
      </c>
      <c r="G11" s="389"/>
      <c r="H11" s="103">
        <f>IF($D11="","",VLOOKUP($D11,'[1]Boys Do Main Draw Prep'!$A$7:$V$23,4))</f>
        <v>0</v>
      </c>
      <c r="I11" s="390"/>
      <c r="J11" s="140" t="s">
        <v>305</v>
      </c>
      <c r="K11" s="391"/>
      <c r="L11" s="143"/>
      <c r="M11" s="386"/>
      <c r="N11" s="140"/>
      <c r="O11" s="380"/>
      <c r="P11" s="140"/>
      <c r="Q11" s="109"/>
      <c r="R11" s="112"/>
      <c r="T11" s="121" t="str">
        <f>'[1]SetUp Officials'!P25</f>
        <v xml:space="preserve"> </v>
      </c>
    </row>
    <row r="12" spans="1:20" s="113" customFormat="1" ht="9.6" customHeight="1" x14ac:dyDescent="0.2">
      <c r="A12" s="381"/>
      <c r="B12" s="116"/>
      <c r="C12" s="116"/>
      <c r="D12" s="116"/>
      <c r="E12" s="103" t="str">
        <f>UPPER(IF($D11="","",VLOOKUP($D11,'[1]Boys Do Main Draw Prep'!$A$7:$V$23,7)))</f>
        <v>WORTMAN</v>
      </c>
      <c r="F12" s="103" t="str">
        <f>IF($D11="","",VLOOKUP($D11,'[1]Boys Do Main Draw Prep'!$A$7:$V$23,8))</f>
        <v>ROSS</v>
      </c>
      <c r="G12" s="389"/>
      <c r="H12" s="103">
        <f>IF($D11="","",VLOOKUP($D11,'[1]Boys Do Main Draw Prep'!$A$7:$V$23,9))</f>
        <v>0</v>
      </c>
      <c r="I12" s="382"/>
      <c r="J12" s="140"/>
      <c r="K12" s="391"/>
      <c r="L12" s="392"/>
      <c r="M12" s="393"/>
      <c r="N12" s="140"/>
      <c r="O12" s="380"/>
      <c r="P12" s="140"/>
      <c r="Q12" s="109"/>
      <c r="R12" s="112"/>
      <c r="T12" s="121" t="str">
        <f>'[1]SetUp Officials'!P26</f>
        <v xml:space="preserve"> </v>
      </c>
    </row>
    <row r="13" spans="1:20" s="113" customFormat="1" ht="9.6" customHeight="1" x14ac:dyDescent="0.2">
      <c r="A13" s="381"/>
      <c r="B13" s="116"/>
      <c r="C13" s="116"/>
      <c r="D13" s="124"/>
      <c r="E13" s="140"/>
      <c r="F13" s="140"/>
      <c r="G13" s="374"/>
      <c r="H13" s="140"/>
      <c r="I13" s="394"/>
      <c r="J13" s="140"/>
      <c r="K13" s="384"/>
      <c r="L13" s="385" t="str">
        <f>UPPER(IF(OR(K14="a",K14="as"),J9,IF(OR(K14="b",K14="bs"),J17,)))</f>
        <v/>
      </c>
      <c r="M13" s="380"/>
      <c r="N13" s="140"/>
      <c r="O13" s="380"/>
      <c r="P13" s="140"/>
      <c r="Q13" s="109"/>
      <c r="R13" s="112"/>
      <c r="T13" s="121" t="str">
        <f>'[1]SetUp Officials'!P27</f>
        <v xml:space="preserve"> </v>
      </c>
    </row>
    <row r="14" spans="1:20" s="113" customFormat="1" ht="9.6" customHeight="1" x14ac:dyDescent="0.2">
      <c r="A14" s="381"/>
      <c r="B14" s="116"/>
      <c r="C14" s="116"/>
      <c r="D14" s="124"/>
      <c r="E14" s="140"/>
      <c r="F14" s="140"/>
      <c r="G14" s="374"/>
      <c r="H14" s="140"/>
      <c r="I14" s="394"/>
      <c r="J14" s="118" t="s">
        <v>203</v>
      </c>
      <c r="K14" s="126"/>
      <c r="L14" s="387" t="str">
        <f>UPPER(IF(OR(K14="a",K14="as"),J10,IF(OR(K14="b",K14="bs"),J18,)))</f>
        <v/>
      </c>
      <c r="M14" s="388"/>
      <c r="N14" s="140"/>
      <c r="O14" s="380"/>
      <c r="P14" s="140"/>
      <c r="Q14" s="109"/>
      <c r="R14" s="112"/>
      <c r="T14" s="121" t="str">
        <f>'[1]SetUp Officials'!P28</f>
        <v xml:space="preserve"> </v>
      </c>
    </row>
    <row r="15" spans="1:20" s="113" customFormat="1" ht="9.6" customHeight="1" x14ac:dyDescent="0.2">
      <c r="A15" s="381">
        <v>3</v>
      </c>
      <c r="B15" s="103">
        <f>IF($D15="","",VLOOKUP($D15,'[1]Boys Do Main Draw Prep'!$A$7:$V$23,20))</f>
        <v>0</v>
      </c>
      <c r="C15" s="103">
        <f>IF($D15="","",VLOOKUP($D15,'[1]Boys Do Main Draw Prep'!$A$7:$V$23,21))</f>
        <v>0</v>
      </c>
      <c r="D15" s="104">
        <v>7</v>
      </c>
      <c r="E15" s="103" t="str">
        <f>UPPER(IF($D15="","",VLOOKUP($D15,'[1]Boys Do Main Draw Prep'!$A$7:$V$23,2)))</f>
        <v>CHAPMAN</v>
      </c>
      <c r="F15" s="103" t="str">
        <f>IF($D15="","",VLOOKUP($D15,'[1]Boys Do Main Draw Prep'!$A$7:$V$23,3))</f>
        <v>JAYLON</v>
      </c>
      <c r="G15" s="389"/>
      <c r="H15" s="103">
        <f>IF($D15="","",VLOOKUP($D15,'[1]Boys Do Main Draw Prep'!$A$7:$V$23,4))</f>
        <v>0</v>
      </c>
      <c r="I15" s="379"/>
      <c r="J15" s="140"/>
      <c r="K15" s="391"/>
      <c r="L15" s="140"/>
      <c r="M15" s="391"/>
      <c r="N15" s="143"/>
      <c r="O15" s="380"/>
      <c r="P15" s="140"/>
      <c r="Q15" s="109"/>
      <c r="R15" s="112"/>
      <c r="T15" s="121" t="str">
        <f>'[1]SetUp Officials'!P29</f>
        <v xml:space="preserve"> </v>
      </c>
    </row>
    <row r="16" spans="1:20" s="113" customFormat="1" ht="9.6" customHeight="1" thickBot="1" x14ac:dyDescent="0.25">
      <c r="A16" s="381"/>
      <c r="B16" s="116"/>
      <c r="C16" s="116"/>
      <c r="D16" s="116"/>
      <c r="E16" s="103" t="str">
        <f>UPPER(IF($D15="","",VLOOKUP($D15,'[1]Boys Do Main Draw Prep'!$A$7:$V$23,7)))</f>
        <v>DENOON</v>
      </c>
      <c r="F16" s="103" t="str">
        <f>IF($D15="","",VLOOKUP($D15,'[1]Boys Do Main Draw Prep'!$A$7:$V$23,8))</f>
        <v>LUCA</v>
      </c>
      <c r="G16" s="389"/>
      <c r="H16" s="103">
        <f>IF($D15="","",VLOOKUP($D15,'[1]Boys Do Main Draw Prep'!$A$7:$V$23,9))</f>
        <v>0</v>
      </c>
      <c r="I16" s="382"/>
      <c r="J16" s="383" t="str">
        <f>IF(I16="a",E15,IF(I16="b",E17,""))</f>
        <v/>
      </c>
      <c r="K16" s="391"/>
      <c r="L16" s="140"/>
      <c r="M16" s="391"/>
      <c r="N16" s="140"/>
      <c r="O16" s="380"/>
      <c r="P16" s="140"/>
      <c r="Q16" s="109"/>
      <c r="R16" s="112"/>
      <c r="T16" s="135" t="str">
        <f>'[1]SetUp Officials'!P30</f>
        <v>None</v>
      </c>
    </row>
    <row r="17" spans="1:18" s="113" customFormat="1" ht="9.6" customHeight="1" x14ac:dyDescent="0.2">
      <c r="A17" s="381"/>
      <c r="B17" s="116"/>
      <c r="C17" s="116"/>
      <c r="D17" s="124"/>
      <c r="E17" s="140"/>
      <c r="F17" s="140"/>
      <c r="G17" s="374"/>
      <c r="H17" s="140"/>
      <c r="I17" s="384"/>
      <c r="J17" s="385" t="str">
        <f>UPPER(IF(OR(I18="a",I18="as"),E15,IF(OR(I18="b",I18="bs"),E19,)))</f>
        <v>CHAPMAN</v>
      </c>
      <c r="K17" s="395"/>
      <c r="L17" s="140"/>
      <c r="M17" s="391"/>
      <c r="N17" s="140"/>
      <c r="O17" s="380"/>
      <c r="P17" s="140"/>
      <c r="Q17" s="109"/>
      <c r="R17" s="112"/>
    </row>
    <row r="18" spans="1:18" s="113" customFormat="1" ht="9.6" customHeight="1" x14ac:dyDescent="0.2">
      <c r="A18" s="381"/>
      <c r="B18" s="116"/>
      <c r="C18" s="116"/>
      <c r="D18" s="124"/>
      <c r="E18" s="140"/>
      <c r="F18" s="140"/>
      <c r="G18" s="374"/>
      <c r="H18" s="118" t="s">
        <v>203</v>
      </c>
      <c r="I18" s="126" t="s">
        <v>306</v>
      </c>
      <c r="J18" s="387" t="str">
        <f>UPPER(IF(OR(I18="a",I18="as"),E16,IF(OR(I18="b",I18="bs"),E20,)))</f>
        <v>DENOON</v>
      </c>
      <c r="K18" s="382"/>
      <c r="L18" s="140"/>
      <c r="M18" s="391"/>
      <c r="N18" s="140"/>
      <c r="O18" s="380"/>
      <c r="P18" s="140"/>
      <c r="Q18" s="109"/>
      <c r="R18" s="112"/>
    </row>
    <row r="19" spans="1:18" s="113" customFormat="1" ht="9.6" customHeight="1" x14ac:dyDescent="0.2">
      <c r="A19" s="381">
        <v>4</v>
      </c>
      <c r="B19" s="103">
        <f>IF($D19="","",VLOOKUP($D19,'[1]Boys Do Main Draw Prep'!$A$7:$V$23,20))</f>
        <v>0</v>
      </c>
      <c r="C19" s="103">
        <f>IF($D19="","",VLOOKUP($D19,'[1]Boys Do Main Draw Prep'!$A$7:$V$23,21))</f>
        <v>0</v>
      </c>
      <c r="D19" s="104">
        <v>5</v>
      </c>
      <c r="E19" s="103" t="str">
        <f>UPPER(IF($D19="","",VLOOKUP($D19,'[1]Boys Do Main Draw Prep'!$A$7:$V$23,2)))</f>
        <v>CHAPMAN</v>
      </c>
      <c r="F19" s="103" t="str">
        <f>IF($D19="","",VLOOKUP($D19,'[1]Boys Do Main Draw Prep'!$A$7:$V$23,3))</f>
        <v>JOIRDELL</v>
      </c>
      <c r="G19" s="389"/>
      <c r="H19" s="103">
        <f>IF($D19="","",VLOOKUP($D19,'[1]Boys Do Main Draw Prep'!$A$7:$V$23,4))</f>
        <v>0</v>
      </c>
      <c r="I19" s="390"/>
      <c r="J19" s="140" t="s">
        <v>307</v>
      </c>
      <c r="K19" s="380"/>
      <c r="L19" s="143"/>
      <c r="M19" s="395"/>
      <c r="N19" s="140"/>
      <c r="O19" s="380"/>
      <c r="P19" s="140"/>
      <c r="Q19" s="109"/>
      <c r="R19" s="112"/>
    </row>
    <row r="20" spans="1:18" s="113" customFormat="1" ht="9.6" customHeight="1" x14ac:dyDescent="0.2">
      <c r="A20" s="381"/>
      <c r="B20" s="116"/>
      <c r="C20" s="116"/>
      <c r="D20" s="116"/>
      <c r="E20" s="103" t="str">
        <f>UPPER(IF($D19="","",VLOOKUP($D19,'[1]Boys Do Main Draw Prep'!$A$7:$V$23,7)))</f>
        <v>PERMELL</v>
      </c>
      <c r="F20" s="103" t="str">
        <f>IF($D19="","",VLOOKUP($D19,'[1]Boys Do Main Draw Prep'!$A$7:$V$23,8))</f>
        <v>MESSIAH</v>
      </c>
      <c r="G20" s="389"/>
      <c r="H20" s="103">
        <f>IF($D19="","",VLOOKUP($D19,'[1]Boys Do Main Draw Prep'!$A$7:$V$23,9))</f>
        <v>0</v>
      </c>
      <c r="I20" s="382"/>
      <c r="J20" s="140"/>
      <c r="K20" s="380"/>
      <c r="L20" s="392"/>
      <c r="M20" s="396"/>
      <c r="N20" s="140"/>
      <c r="O20" s="380"/>
      <c r="P20" s="140"/>
      <c r="Q20" s="109"/>
      <c r="R20" s="112"/>
    </row>
    <row r="21" spans="1:18" s="113" customFormat="1" ht="9.6" customHeight="1" x14ac:dyDescent="0.2">
      <c r="A21" s="381"/>
      <c r="B21" s="116"/>
      <c r="C21" s="116"/>
      <c r="D21" s="116"/>
      <c r="E21" s="140"/>
      <c r="F21" s="140"/>
      <c r="G21" s="374"/>
      <c r="H21" s="140"/>
      <c r="I21" s="394"/>
      <c r="J21" s="140"/>
      <c r="K21" s="380"/>
      <c r="L21" s="140"/>
      <c r="M21" s="384"/>
      <c r="N21" s="385" t="str">
        <f>UPPER(IF(OR(M22="a",M22="as"),L13,IF(OR(M22="b",M22="bs"),L29,)))</f>
        <v/>
      </c>
      <c r="O21" s="380"/>
      <c r="P21" s="140"/>
      <c r="Q21" s="109"/>
      <c r="R21" s="112"/>
    </row>
    <row r="22" spans="1:18" s="113" customFormat="1" ht="9.6" customHeight="1" x14ac:dyDescent="0.2">
      <c r="A22" s="381"/>
      <c r="B22" s="116"/>
      <c r="C22" s="116"/>
      <c r="D22" s="116"/>
      <c r="E22" s="140"/>
      <c r="F22" s="140"/>
      <c r="G22" s="374"/>
      <c r="H22" s="140"/>
      <c r="I22" s="394"/>
      <c r="J22" s="140"/>
      <c r="K22" s="380"/>
      <c r="L22" s="118" t="s">
        <v>203</v>
      </c>
      <c r="M22" s="126"/>
      <c r="N22" s="387" t="str">
        <f>UPPER(IF(OR(M22="a",M22="as"),L14,IF(OR(M22="b",M22="bs"),L30,)))</f>
        <v/>
      </c>
      <c r="O22" s="388"/>
      <c r="P22" s="140"/>
      <c r="Q22" s="109"/>
      <c r="R22" s="112"/>
    </row>
    <row r="23" spans="1:18" s="113" customFormat="1" ht="9.6" customHeight="1" x14ac:dyDescent="0.2">
      <c r="A23" s="377">
        <v>5</v>
      </c>
      <c r="B23" s="103">
        <f>IF($D23="","",VLOOKUP($D23,'[1]Boys Do Main Draw Prep'!$A$7:$V$23,20))</f>
        <v>0</v>
      </c>
      <c r="C23" s="103">
        <f>IF($D23="","",VLOOKUP($D23,'[1]Boys Do Main Draw Prep'!$A$7:$V$23,21))</f>
        <v>0</v>
      </c>
      <c r="D23" s="104">
        <v>6</v>
      </c>
      <c r="E23" s="105" t="str">
        <f>UPPER(IF($D23="","",VLOOKUP($D23,'[1]Boys Do Main Draw Prep'!$A$7:$V$23,2)))</f>
        <v>CHAN PAK</v>
      </c>
      <c r="F23" s="105" t="str">
        <f>IF($D23="","",VLOOKUP($D23,'[1]Boys Do Main Draw Prep'!$A$7:$V$23,3))</f>
        <v>LEEUM</v>
      </c>
      <c r="G23" s="378"/>
      <c r="H23" s="105">
        <f>IF($D23="","",VLOOKUP($D23,'[1]Boys Do Main Draw Prep'!$A$7:$V$23,4))</f>
        <v>0</v>
      </c>
      <c r="I23" s="379"/>
      <c r="J23" s="140"/>
      <c r="K23" s="380"/>
      <c r="L23" s="140"/>
      <c r="M23" s="391"/>
      <c r="N23" s="140"/>
      <c r="O23" s="397"/>
      <c r="P23" s="398"/>
      <c r="Q23" s="399"/>
      <c r="R23" s="202"/>
    </row>
    <row r="24" spans="1:18" s="113" customFormat="1" ht="9.6" customHeight="1" x14ac:dyDescent="0.2">
      <c r="A24" s="381"/>
      <c r="B24" s="116"/>
      <c r="C24" s="116"/>
      <c r="D24" s="116"/>
      <c r="E24" s="105" t="str">
        <f>UPPER(IF($D23="","",VLOOKUP($D23,'[1]Boys Do Main Draw Prep'!$A$7:$V$23,7)))</f>
        <v>MITCHELL</v>
      </c>
      <c r="F24" s="105" t="str">
        <f>IF($D23="","",VLOOKUP($D23,'[1]Boys Do Main Draw Prep'!$A$7:$V$23,8))</f>
        <v>JAYDEN</v>
      </c>
      <c r="G24" s="378"/>
      <c r="H24" s="105">
        <f>IF($D23="","",VLOOKUP($D23,'[1]Boys Do Main Draw Prep'!$A$7:$V$23,9))</f>
        <v>0</v>
      </c>
      <c r="I24" s="382"/>
      <c r="J24" s="383" t="str">
        <f>IF(I24="a",E23,IF(I24="b",E25,""))</f>
        <v/>
      </c>
      <c r="K24" s="380"/>
      <c r="L24" s="140"/>
      <c r="M24" s="391"/>
      <c r="N24" s="140"/>
      <c r="O24" s="397"/>
      <c r="P24" s="398"/>
      <c r="Q24" s="399"/>
      <c r="R24" s="202"/>
    </row>
    <row r="25" spans="1:18" s="113" customFormat="1" ht="9.6" customHeight="1" x14ac:dyDescent="0.2">
      <c r="A25" s="381"/>
      <c r="B25" s="116"/>
      <c r="C25" s="116"/>
      <c r="D25" s="116"/>
      <c r="E25" s="140"/>
      <c r="F25" s="140"/>
      <c r="G25" s="374"/>
      <c r="H25" s="140"/>
      <c r="I25" s="384"/>
      <c r="J25" s="385" t="str">
        <f>UPPER(IF(OR(I26="a",I26="as"),E23,IF(OR(I26="b",I26="bs"),E27,)))</f>
        <v>CHIN</v>
      </c>
      <c r="K25" s="386"/>
      <c r="L25" s="140"/>
      <c r="M25" s="391"/>
      <c r="N25" s="140"/>
      <c r="O25" s="397"/>
      <c r="P25" s="398"/>
      <c r="Q25" s="399"/>
      <c r="R25" s="202"/>
    </row>
    <row r="26" spans="1:18" s="113" customFormat="1" ht="9.6" customHeight="1" x14ac:dyDescent="0.2">
      <c r="A26" s="381"/>
      <c r="B26" s="116"/>
      <c r="C26" s="116"/>
      <c r="D26" s="116"/>
      <c r="E26" s="140"/>
      <c r="F26" s="140"/>
      <c r="G26" s="374"/>
      <c r="H26" s="118" t="s">
        <v>203</v>
      </c>
      <c r="I26" s="126" t="s">
        <v>297</v>
      </c>
      <c r="J26" s="387" t="str">
        <f>UPPER(IF(OR(I26="a",I26="as"),E24,IF(OR(I26="b",I26="bs"),E28,)))</f>
        <v>MERRY</v>
      </c>
      <c r="K26" s="388"/>
      <c r="L26" s="140"/>
      <c r="M26" s="391"/>
      <c r="N26" s="140"/>
      <c r="O26" s="397"/>
      <c r="P26" s="398"/>
      <c r="Q26" s="399"/>
      <c r="R26" s="202"/>
    </row>
    <row r="27" spans="1:18" s="113" customFormat="1" ht="9.6" customHeight="1" x14ac:dyDescent="0.2">
      <c r="A27" s="381">
        <v>6</v>
      </c>
      <c r="B27" s="103">
        <f>IF($D27="","",VLOOKUP($D27,'[1]Boys Do Main Draw Prep'!$A$7:$V$23,20))</f>
        <v>0</v>
      </c>
      <c r="C27" s="103">
        <f>IF($D27="","",VLOOKUP($D27,'[1]Boys Do Main Draw Prep'!$A$7:$V$23,21))</f>
        <v>0</v>
      </c>
      <c r="D27" s="104">
        <v>4</v>
      </c>
      <c r="E27" s="103" t="str">
        <f>UPPER(IF($D27="","",VLOOKUP($D27,'[1]Boys Do Main Draw Prep'!$A$7:$V$23,2)))</f>
        <v>CHIN</v>
      </c>
      <c r="F27" s="103" t="str">
        <f>IF($D27="","",VLOOKUP($D27,'[1]Boys Do Main Draw Prep'!$A$7:$V$23,3))</f>
        <v>ALEX</v>
      </c>
      <c r="G27" s="389"/>
      <c r="H27" s="103">
        <f>IF($D27="","",VLOOKUP($D27,'[1]Boys Do Main Draw Prep'!$A$7:$V$23,4))</f>
        <v>0</v>
      </c>
      <c r="I27" s="390"/>
      <c r="J27" s="140" t="s">
        <v>308</v>
      </c>
      <c r="K27" s="391"/>
      <c r="L27" s="143"/>
      <c r="M27" s="395"/>
      <c r="N27" s="140"/>
      <c r="O27" s="397"/>
      <c r="P27" s="398"/>
      <c r="Q27" s="399"/>
      <c r="R27" s="202"/>
    </row>
    <row r="28" spans="1:18" s="113" customFormat="1" ht="9.6" customHeight="1" x14ac:dyDescent="0.2">
      <c r="A28" s="381"/>
      <c r="B28" s="116"/>
      <c r="C28" s="116"/>
      <c r="D28" s="116"/>
      <c r="E28" s="103" t="str">
        <f>UPPER(IF($D27="","",VLOOKUP($D27,'[1]Boys Do Main Draw Prep'!$A$7:$V$23,7)))</f>
        <v>MERRY</v>
      </c>
      <c r="F28" s="103" t="str">
        <f>IF($D27="","",VLOOKUP($D27,'[1]Boys Do Main Draw Prep'!$A$7:$V$23,8))</f>
        <v>ALEXANDER</v>
      </c>
      <c r="G28" s="389"/>
      <c r="H28" s="103">
        <f>IF($D27="","",VLOOKUP($D27,'[1]Boys Do Main Draw Prep'!$A$7:$V$23,9))</f>
        <v>0</v>
      </c>
      <c r="I28" s="382"/>
      <c r="J28" s="140"/>
      <c r="K28" s="391"/>
      <c r="L28" s="392"/>
      <c r="M28" s="396"/>
      <c r="N28" s="140"/>
      <c r="O28" s="397"/>
      <c r="P28" s="398"/>
      <c r="Q28" s="399"/>
      <c r="R28" s="202"/>
    </row>
    <row r="29" spans="1:18" s="113" customFormat="1" ht="9.6" customHeight="1" x14ac:dyDescent="0.2">
      <c r="A29" s="381"/>
      <c r="B29" s="116"/>
      <c r="C29" s="116"/>
      <c r="D29" s="124"/>
      <c r="E29" s="140"/>
      <c r="F29" s="140"/>
      <c r="G29" s="374"/>
      <c r="H29" s="140"/>
      <c r="I29" s="394"/>
      <c r="J29" s="140"/>
      <c r="K29" s="384"/>
      <c r="L29" s="385" t="str">
        <f>UPPER(IF(OR(K30="a",K30="as"),J25,IF(OR(K30="b",K30="bs"),J33,)))</f>
        <v/>
      </c>
      <c r="M29" s="391"/>
      <c r="N29" s="140"/>
      <c r="O29" s="397"/>
      <c r="P29" s="398"/>
      <c r="Q29" s="399"/>
      <c r="R29" s="202"/>
    </row>
    <row r="30" spans="1:18" s="113" customFormat="1" ht="9.6" customHeight="1" x14ac:dyDescent="0.2">
      <c r="A30" s="381"/>
      <c r="B30" s="116"/>
      <c r="C30" s="116"/>
      <c r="D30" s="124"/>
      <c r="E30" s="140"/>
      <c r="F30" s="140"/>
      <c r="G30" s="374"/>
      <c r="H30" s="140"/>
      <c r="I30" s="394"/>
      <c r="J30" s="118" t="s">
        <v>203</v>
      </c>
      <c r="K30" s="126"/>
      <c r="L30" s="387" t="str">
        <f>UPPER(IF(OR(K30="a",K30="as"),J26,IF(OR(K30="b",K30="bs"),J34,)))</f>
        <v/>
      </c>
      <c r="M30" s="382"/>
      <c r="N30" s="140"/>
      <c r="O30" s="397"/>
      <c r="P30" s="398"/>
      <c r="Q30" s="399"/>
      <c r="R30" s="202"/>
    </row>
    <row r="31" spans="1:18" s="113" customFormat="1" ht="9.6" customHeight="1" x14ac:dyDescent="0.2">
      <c r="A31" s="381">
        <v>7</v>
      </c>
      <c r="B31" s="103">
        <f>IF($D31="","",VLOOKUP($D31,'[1]Boys Do Main Draw Prep'!$A$7:$V$23,20))</f>
        <v>0</v>
      </c>
      <c r="C31" s="103">
        <f>IF($D31="","",VLOOKUP($D31,'[1]Boys Do Main Draw Prep'!$A$7:$V$23,21))</f>
        <v>0</v>
      </c>
      <c r="D31" s="104">
        <v>3</v>
      </c>
      <c r="E31" s="103" t="str">
        <f>UPPER(IF($D31="","",VLOOKUP($D31,'[1]Boys Do Main Draw Prep'!$A$7:$V$23,2)))</f>
        <v>BOXHILL</v>
      </c>
      <c r="F31" s="103" t="str">
        <f>IF($D31="","",VLOOKUP($D31,'[1]Boys Do Main Draw Prep'!$A$7:$V$23,3))</f>
        <v>ISAIAH</v>
      </c>
      <c r="G31" s="389"/>
      <c r="H31" s="103">
        <f>IF($D31="","",VLOOKUP($D31,'[1]Boys Do Main Draw Prep'!$A$7:$V$23,4))</f>
        <v>0</v>
      </c>
      <c r="I31" s="379"/>
      <c r="J31" s="140"/>
      <c r="K31" s="391"/>
      <c r="L31" s="140"/>
      <c r="M31" s="380"/>
      <c r="N31" s="143"/>
      <c r="O31" s="397"/>
      <c r="P31" s="398"/>
      <c r="Q31" s="399"/>
      <c r="R31" s="202"/>
    </row>
    <row r="32" spans="1:18" s="113" customFormat="1" ht="9.6" customHeight="1" x14ac:dyDescent="0.2">
      <c r="A32" s="381"/>
      <c r="B32" s="116"/>
      <c r="C32" s="116"/>
      <c r="D32" s="116"/>
      <c r="E32" s="103" t="str">
        <f>UPPER(IF($D31="","",VLOOKUP($D31,'[1]Boys Do Main Draw Prep'!$A$7:$V$23,7)))</f>
        <v>KOYLASS</v>
      </c>
      <c r="F32" s="103" t="str">
        <f>IF($D31="","",VLOOKUP($D31,'[1]Boys Do Main Draw Prep'!$A$7:$V$23,8))</f>
        <v>CALLUM</v>
      </c>
      <c r="G32" s="389"/>
      <c r="H32" s="103">
        <f>IF($D31="","",VLOOKUP($D31,'[1]Boys Do Main Draw Prep'!$A$7:$V$23,9))</f>
        <v>0</v>
      </c>
      <c r="I32" s="382"/>
      <c r="J32" s="383" t="str">
        <f>IF(I32="a",E31,IF(I32="b",E33,""))</f>
        <v/>
      </c>
      <c r="K32" s="391"/>
      <c r="L32" s="140"/>
      <c r="M32" s="380"/>
      <c r="N32" s="140"/>
      <c r="O32" s="397"/>
      <c r="P32" s="398"/>
      <c r="Q32" s="399"/>
      <c r="R32" s="202"/>
    </row>
    <row r="33" spans="1:18" s="113" customFormat="1" ht="9.6" customHeight="1" x14ac:dyDescent="0.2">
      <c r="A33" s="381"/>
      <c r="B33" s="116"/>
      <c r="C33" s="116"/>
      <c r="D33" s="124"/>
      <c r="E33" s="140"/>
      <c r="F33" s="140"/>
      <c r="G33" s="374"/>
      <c r="H33" s="140"/>
      <c r="I33" s="384"/>
      <c r="J33" s="385" t="str">
        <f>UPPER(IF(OR(I34="a",I34="as"),E31,IF(OR(I34="b",I34="bs"),E35,)))</f>
        <v>DALLA COSTA</v>
      </c>
      <c r="K33" s="395"/>
      <c r="L33" s="140"/>
      <c r="M33" s="380"/>
      <c r="N33" s="140"/>
      <c r="O33" s="397"/>
      <c r="P33" s="398"/>
      <c r="Q33" s="399"/>
      <c r="R33" s="202"/>
    </row>
    <row r="34" spans="1:18" s="113" customFormat="1" ht="9.6" customHeight="1" x14ac:dyDescent="0.2">
      <c r="A34" s="381"/>
      <c r="B34" s="116"/>
      <c r="C34" s="116"/>
      <c r="D34" s="124"/>
      <c r="E34" s="140"/>
      <c r="F34" s="140"/>
      <c r="G34" s="374"/>
      <c r="H34" s="118" t="s">
        <v>203</v>
      </c>
      <c r="I34" s="126" t="s">
        <v>298</v>
      </c>
      <c r="J34" s="387" t="str">
        <f>UPPER(IF(OR(I34="a",I34="as"),E32,IF(OR(I34="b",I34="bs"),E36,)))</f>
        <v>HADDEN</v>
      </c>
      <c r="K34" s="382"/>
      <c r="L34" s="140"/>
      <c r="M34" s="380"/>
      <c r="N34" s="140"/>
      <c r="O34" s="397"/>
      <c r="P34" s="398"/>
      <c r="Q34" s="399"/>
      <c r="R34" s="202"/>
    </row>
    <row r="35" spans="1:18" s="113" customFormat="1" ht="9.6" customHeight="1" x14ac:dyDescent="0.2">
      <c r="A35" s="381">
        <v>8</v>
      </c>
      <c r="B35" s="103">
        <f>IF($D35="","",VLOOKUP($D35,'[1]Boys Do Main Draw Prep'!$A$7:$V$23,20))</f>
        <v>0</v>
      </c>
      <c r="C35" s="103">
        <f>IF($D35="","",VLOOKUP($D35,'[1]Boys Do Main Draw Prep'!$A$7:$V$23,21))</f>
        <v>0</v>
      </c>
      <c r="D35" s="104">
        <v>2</v>
      </c>
      <c r="E35" s="103" t="str">
        <f>UPPER(IF($D35="","",VLOOKUP($D35,'[1]Boys Do Main Draw Prep'!$A$7:$V$23,2)))</f>
        <v>DALLA COSTA</v>
      </c>
      <c r="F35" s="103" t="str">
        <f>IF($D35="","",VLOOKUP($D35,'[1]Boys Do Main Draw Prep'!$A$7:$V$23,3))</f>
        <v>KALE</v>
      </c>
      <c r="G35" s="389"/>
      <c r="H35" s="103">
        <f>IF($D35="","",VLOOKUP($D35,'[1]Boys Do Main Draw Prep'!$A$7:$V$23,4))</f>
        <v>0</v>
      </c>
      <c r="I35" s="390"/>
      <c r="J35" s="140" t="s">
        <v>309</v>
      </c>
      <c r="K35" s="380"/>
      <c r="L35" s="143"/>
      <c r="M35" s="386"/>
      <c r="N35" s="140"/>
      <c r="O35" s="397"/>
      <c r="P35" s="398"/>
      <c r="Q35" s="399"/>
      <c r="R35" s="202"/>
    </row>
    <row r="36" spans="1:18" s="113" customFormat="1" ht="9.6" customHeight="1" x14ac:dyDescent="0.2">
      <c r="A36" s="381"/>
      <c r="B36" s="116"/>
      <c r="C36" s="116"/>
      <c r="D36" s="116"/>
      <c r="E36" s="103" t="str">
        <f>UPPER(IF($D35="","",VLOOKUP($D35,'[1]Boys Do Main Draw Prep'!$A$7:$V$23,7)))</f>
        <v>HADDEN</v>
      </c>
      <c r="F36" s="103" t="str">
        <f>IF($D35="","",VLOOKUP($D35,'[1]Boys Do Main Draw Prep'!$A$7:$V$23,8))</f>
        <v>JAMES</v>
      </c>
      <c r="G36" s="389"/>
      <c r="H36" s="103">
        <f>IF($D35="","",VLOOKUP($D35,'[1]Boys Do Main Draw Prep'!$A$7:$V$23,9))</f>
        <v>0</v>
      </c>
      <c r="I36" s="382"/>
      <c r="J36" s="140"/>
      <c r="K36" s="380"/>
      <c r="L36" s="392"/>
      <c r="M36" s="393"/>
      <c r="N36" s="140"/>
      <c r="O36" s="397"/>
      <c r="P36" s="398"/>
      <c r="Q36" s="399"/>
      <c r="R36" s="202"/>
    </row>
    <row r="37" spans="1:18" s="113" customFormat="1" ht="9.6" customHeight="1" x14ac:dyDescent="0.2">
      <c r="A37" s="381"/>
      <c r="B37" s="116"/>
      <c r="C37" s="116"/>
      <c r="D37" s="124"/>
      <c r="E37" s="140"/>
      <c r="F37" s="140"/>
      <c r="G37" s="374"/>
      <c r="H37" s="140"/>
      <c r="I37" s="394"/>
      <c r="J37" s="140"/>
      <c r="K37" s="380"/>
      <c r="L37" s="140"/>
      <c r="M37" s="380"/>
      <c r="N37" s="380"/>
      <c r="O37" s="400"/>
      <c r="P37" s="401" t="str">
        <f>UPPER(IF(OR(O38="a",O38="as"),N21,IF(OR(O38="b",O38="bs"),#REF!,)))</f>
        <v/>
      </c>
      <c r="Q37" s="402"/>
      <c r="R37" s="202"/>
    </row>
    <row r="38" spans="1:18" s="113" customFormat="1" ht="9.6" customHeight="1" x14ac:dyDescent="0.2">
      <c r="A38" s="381"/>
      <c r="B38" s="116"/>
      <c r="C38" s="116"/>
      <c r="D38" s="124"/>
      <c r="E38" s="140"/>
      <c r="F38" s="140"/>
      <c r="G38" s="374"/>
      <c r="H38" s="140"/>
      <c r="I38" s="394"/>
      <c r="J38" s="140"/>
      <c r="K38" s="380"/>
      <c r="L38" s="140"/>
      <c r="M38" s="380"/>
      <c r="N38" s="118" t="s">
        <v>203</v>
      </c>
      <c r="O38" s="205"/>
      <c r="P38" s="387" t="str">
        <f>UPPER(IF(OR(O38="a",O38="as"),N22,IF(OR(O38="b",O38="bs"),#REF!,)))</f>
        <v/>
      </c>
      <c r="Q38" s="403"/>
      <c r="R38" s="202"/>
    </row>
    <row r="39" spans="1:18" s="151" customFormat="1" ht="6" customHeight="1" x14ac:dyDescent="0.2">
      <c r="A39" s="404"/>
      <c r="B39" s="405"/>
      <c r="C39" s="405"/>
      <c r="D39" s="406"/>
      <c r="E39" s="141"/>
      <c r="F39" s="141"/>
      <c r="G39" s="407"/>
      <c r="H39" s="141"/>
      <c r="I39" s="408"/>
      <c r="J39" s="110"/>
      <c r="K39" s="111"/>
      <c r="L39" s="148"/>
      <c r="M39" s="149"/>
      <c r="N39" s="148"/>
      <c r="O39" s="149"/>
      <c r="P39" s="148"/>
      <c r="Q39" s="149"/>
      <c r="R39" s="150"/>
    </row>
    <row r="40" spans="1:18" s="164" customFormat="1" ht="10.5" customHeight="1" x14ac:dyDescent="0.2">
      <c r="A40" s="152" t="s">
        <v>206</v>
      </c>
      <c r="B40" s="153"/>
      <c r="C40" s="154"/>
      <c r="D40" s="155" t="s">
        <v>207</v>
      </c>
      <c r="E40" s="156" t="s">
        <v>310</v>
      </c>
      <c r="F40" s="156"/>
      <c r="G40" s="156"/>
      <c r="H40" s="409"/>
      <c r="I40" s="156" t="s">
        <v>207</v>
      </c>
      <c r="J40" s="156" t="s">
        <v>311</v>
      </c>
      <c r="K40" s="159"/>
      <c r="L40" s="156" t="s">
        <v>210</v>
      </c>
      <c r="M40" s="160"/>
      <c r="N40" s="161" t="s">
        <v>211</v>
      </c>
      <c r="O40" s="161"/>
      <c r="P40" s="162"/>
      <c r="Q40" s="163"/>
    </row>
    <row r="41" spans="1:18" s="164" customFormat="1" ht="9" customHeight="1" x14ac:dyDescent="0.2">
      <c r="A41" s="165" t="s">
        <v>212</v>
      </c>
      <c r="B41" s="166"/>
      <c r="C41" s="167"/>
      <c r="D41" s="168">
        <v>1</v>
      </c>
      <c r="E41" s="169" t="str">
        <f>IF(D41&gt;$Q$48,,UPPER(VLOOKUP(D41,'[1]Boys Do Main Draw Prep'!$A$7:$R$23,2)))</f>
        <v>PERMELL</v>
      </c>
      <c r="F41" s="410"/>
      <c r="G41" s="410"/>
      <c r="H41" s="411"/>
      <c r="I41" s="412" t="s">
        <v>213</v>
      </c>
      <c r="J41" s="166"/>
      <c r="K41" s="173"/>
      <c r="L41" s="166"/>
      <c r="M41" s="174"/>
      <c r="N41" s="175" t="s">
        <v>312</v>
      </c>
      <c r="O41" s="176"/>
      <c r="P41" s="176"/>
      <c r="Q41" s="177"/>
    </row>
    <row r="42" spans="1:18" s="164" customFormat="1" ht="9" customHeight="1" x14ac:dyDescent="0.2">
      <c r="A42" s="165" t="s">
        <v>215</v>
      </c>
      <c r="B42" s="166"/>
      <c r="C42" s="167"/>
      <c r="D42" s="168"/>
      <c r="E42" s="169" t="str">
        <f>IF(D41&gt;$Q$48,,UPPER(VLOOKUP(D41,'[1]Boys Do Main Draw Prep'!$A$7:$R$23,7)))</f>
        <v>QUASHIE</v>
      </c>
      <c r="F42" s="410"/>
      <c r="G42" s="410"/>
      <c r="H42" s="411"/>
      <c r="I42" s="412"/>
      <c r="J42" s="166"/>
      <c r="K42" s="173"/>
      <c r="L42" s="166"/>
      <c r="M42" s="174"/>
      <c r="N42" s="180"/>
      <c r="O42" s="179"/>
      <c r="P42" s="180"/>
      <c r="Q42" s="181"/>
    </row>
    <row r="43" spans="1:18" s="164" customFormat="1" ht="9" customHeight="1" x14ac:dyDescent="0.2">
      <c r="A43" s="182" t="s">
        <v>217</v>
      </c>
      <c r="B43" s="180"/>
      <c r="C43" s="183"/>
      <c r="D43" s="168">
        <v>2</v>
      </c>
      <c r="E43" s="169" t="str">
        <f>IF(D43&gt;$Q$48,,UPPER(VLOOKUP(D43,'[1]Boys Do Main Draw Prep'!$A$7:$R$23,2)))</f>
        <v>DALLA COSTA</v>
      </c>
      <c r="F43" s="410"/>
      <c r="G43" s="410"/>
      <c r="H43" s="411"/>
      <c r="I43" s="412" t="s">
        <v>216</v>
      </c>
      <c r="J43" s="166"/>
      <c r="K43" s="173"/>
      <c r="L43" s="166"/>
      <c r="M43" s="174"/>
      <c r="N43" s="175" t="s">
        <v>219</v>
      </c>
      <c r="O43" s="176"/>
      <c r="P43" s="176"/>
      <c r="Q43" s="177"/>
    </row>
    <row r="44" spans="1:18" s="164" customFormat="1" ht="9" customHeight="1" x14ac:dyDescent="0.2">
      <c r="A44" s="184"/>
      <c r="B44" s="89"/>
      <c r="C44" s="185"/>
      <c r="D44" s="168"/>
      <c r="E44" s="169" t="str">
        <f>IF(D43&gt;$Q$48,,UPPER(VLOOKUP(D43,'[1]Boys Do Main Draw Prep'!$A$7:$R$23,7)))</f>
        <v>HADDEN</v>
      </c>
      <c r="F44" s="410"/>
      <c r="G44" s="410"/>
      <c r="H44" s="411"/>
      <c r="I44" s="412"/>
      <c r="J44" s="166"/>
      <c r="K44" s="173"/>
      <c r="L44" s="166"/>
      <c r="M44" s="174"/>
      <c r="N44" s="166"/>
      <c r="O44" s="173"/>
      <c r="P44" s="166"/>
      <c r="Q44" s="174"/>
    </row>
    <row r="45" spans="1:18" s="164" customFormat="1" ht="9" customHeight="1" x14ac:dyDescent="0.2">
      <c r="A45" s="186" t="s">
        <v>221</v>
      </c>
      <c r="B45" s="187"/>
      <c r="C45" s="188"/>
      <c r="D45" s="168">
        <v>3</v>
      </c>
      <c r="E45" s="169">
        <f>IF(D45&gt;$Q$48,,UPPER(VLOOKUP(D45,'[1]Boys Do Main Draw Prep'!$A$7:$R$23,2)))</f>
        <v>0</v>
      </c>
      <c r="F45" s="410"/>
      <c r="G45" s="410"/>
      <c r="H45" s="411"/>
      <c r="I45" s="412" t="s">
        <v>218</v>
      </c>
      <c r="J45" s="166"/>
      <c r="K45" s="173"/>
      <c r="L45" s="166"/>
      <c r="M45" s="174"/>
      <c r="N45" s="180"/>
      <c r="O45" s="179"/>
      <c r="P45" s="180"/>
      <c r="Q45" s="181"/>
    </row>
    <row r="46" spans="1:18" s="164" customFormat="1" ht="9" customHeight="1" x14ac:dyDescent="0.2">
      <c r="A46" s="165" t="s">
        <v>212</v>
      </c>
      <c r="B46" s="166"/>
      <c r="C46" s="167"/>
      <c r="D46" s="168"/>
      <c r="E46" s="169">
        <f>IF(D45&gt;$Q$48,,UPPER(VLOOKUP(D45,'[1]Boys Do Main Draw Prep'!$A$7:$R$23,7)))</f>
        <v>0</v>
      </c>
      <c r="F46" s="410"/>
      <c r="G46" s="410"/>
      <c r="H46" s="411"/>
      <c r="I46" s="412"/>
      <c r="J46" s="166"/>
      <c r="K46" s="173"/>
      <c r="L46" s="166"/>
      <c r="M46" s="174"/>
      <c r="N46" s="175" t="s">
        <v>224</v>
      </c>
      <c r="O46" s="176"/>
      <c r="P46" s="176"/>
      <c r="Q46" s="177"/>
    </row>
    <row r="47" spans="1:18" s="164" customFormat="1" ht="9" customHeight="1" x14ac:dyDescent="0.2">
      <c r="A47" s="165" t="s">
        <v>225</v>
      </c>
      <c r="B47" s="166"/>
      <c r="C47" s="189"/>
      <c r="D47" s="168">
        <v>4</v>
      </c>
      <c r="E47" s="169">
        <f>IF(D47&gt;$Q$48,,UPPER(VLOOKUP(D47,'[1]Boys Do Main Draw Prep'!$A$7:$R$23,2)))</f>
        <v>0</v>
      </c>
      <c r="F47" s="410"/>
      <c r="G47" s="410"/>
      <c r="H47" s="411"/>
      <c r="I47" s="412" t="s">
        <v>220</v>
      </c>
      <c r="J47" s="166"/>
      <c r="K47" s="173"/>
      <c r="L47" s="166"/>
      <c r="M47" s="174"/>
      <c r="N47" s="166"/>
      <c r="O47" s="173"/>
      <c r="P47" s="166"/>
      <c r="Q47" s="174"/>
    </row>
    <row r="48" spans="1:18" s="164" customFormat="1" ht="9" customHeight="1" x14ac:dyDescent="0.2">
      <c r="A48" s="182" t="s">
        <v>227</v>
      </c>
      <c r="B48" s="180"/>
      <c r="C48" s="190"/>
      <c r="D48" s="191"/>
      <c r="E48" s="192">
        <f>IF(D47&gt;$Q$48,,UPPER(VLOOKUP(D47,'[1]Boys Do Main Draw Prep'!$A$7:$R$23,7)))</f>
        <v>0</v>
      </c>
      <c r="F48" s="413"/>
      <c r="G48" s="413"/>
      <c r="H48" s="414"/>
      <c r="I48" s="415"/>
      <c r="J48" s="180"/>
      <c r="K48" s="179"/>
      <c r="L48" s="180"/>
      <c r="M48" s="181"/>
      <c r="N48" s="180" t="str">
        <f>Q4</f>
        <v>Lamech Kevin Clarke</v>
      </c>
      <c r="O48" s="179"/>
      <c r="P48" s="180"/>
      <c r="Q48" s="416">
        <f>MIN(4,'[1]Boys Do Main Draw Prep'!$V$5)</f>
        <v>2</v>
      </c>
    </row>
    <row r="49" ht="15.75" customHeight="1" x14ac:dyDescent="0.2"/>
    <row r="50" ht="9" customHeight="1" x14ac:dyDescent="0.2"/>
  </sheetData>
  <mergeCells count="1">
    <mergeCell ref="E2:L2"/>
  </mergeCells>
  <conditionalFormatting sqref="B7 B11 B15 B19 B23 B27 B31 B35">
    <cfRule type="cellIs" dxfId="127" priority="11" stopIfTrue="1" operator="equal">
      <formula>"DA"</formula>
    </cfRule>
  </conditionalFormatting>
  <conditionalFormatting sqref="H10 H34 H26 H18 J30 L22 N38 J14">
    <cfRule type="expression" dxfId="126" priority="8" stopIfTrue="1">
      <formula>AND($N$1="CU",H10="Umpire")</formula>
    </cfRule>
    <cfRule type="expression" dxfId="125" priority="9" stopIfTrue="1">
      <formula>AND($N$1="CU",H10&lt;&gt;"Umpire",I10&lt;&gt;"")</formula>
    </cfRule>
    <cfRule type="expression" dxfId="124" priority="10" stopIfTrue="1">
      <formula>AND($N$1="CU",H10&lt;&gt;"Umpire")</formula>
    </cfRule>
  </conditionalFormatting>
  <conditionalFormatting sqref="L13 L29 N21 P37 J9 J17 J25 J33">
    <cfRule type="expression" dxfId="123" priority="6" stopIfTrue="1">
      <formula>I10="as"</formula>
    </cfRule>
    <cfRule type="expression" dxfId="122" priority="7" stopIfTrue="1">
      <formula>I10="bs"</formula>
    </cfRule>
  </conditionalFormatting>
  <conditionalFormatting sqref="L14 L30 N22 P38 J10 J18 J26 J34">
    <cfRule type="expression" dxfId="121" priority="4" stopIfTrue="1">
      <formula>I10="as"</formula>
    </cfRule>
    <cfRule type="expression" dxfId="120" priority="5" stopIfTrue="1">
      <formula>I10="bs"</formula>
    </cfRule>
  </conditionalFormatting>
  <conditionalFormatting sqref="I10 I18 I26 I34 K30 K14 M22 O38">
    <cfRule type="expression" dxfId="119" priority="3" stopIfTrue="1">
      <formula>$N$1="CU"</formula>
    </cfRule>
  </conditionalFormatting>
  <conditionalFormatting sqref="E7 E11 E15 E19 E23 E27 E31 E35">
    <cfRule type="cellIs" dxfId="118" priority="2" stopIfTrue="1" operator="equal">
      <formula>"Bye"</formula>
    </cfRule>
  </conditionalFormatting>
  <conditionalFormatting sqref="D7 D11 D15 D19 D23 D35">
    <cfRule type="cellIs" dxfId="117" priority="1" stopIfTrue="1" operator="lessThan">
      <formula>5</formula>
    </cfRule>
  </conditionalFormatting>
  <printOptions horizontalCentered="1"/>
  <pageMargins left="0.35433070866141736" right="0.35433070866141736" top="0.39370078740157483" bottom="0.39370078740157483" header="0" footer="0"/>
  <pageSetup paperSize="9"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0]!Jun_Show_CU">
                <anchor moveWithCells="1" sizeWithCells="1">
                  <from>
                    <xdr:col>11</xdr:col>
                    <xdr:colOff>495300</xdr:colOff>
                    <xdr:row>0</xdr:row>
                    <xdr:rowOff>9525</xdr:rowOff>
                  </from>
                  <to>
                    <xdr:col>13</xdr:col>
                    <xdr:colOff>342900</xdr:colOff>
                    <xdr:row>0</xdr:row>
                    <xdr:rowOff>171450</xdr:rowOff>
                  </to>
                </anchor>
              </controlPr>
            </control>
          </mc:Choice>
        </mc:AlternateContent>
        <mc:AlternateContent xmlns:mc="http://schemas.openxmlformats.org/markup-compatibility/2006">
          <mc:Choice Requires="x14">
            <control shapeId="18434" r:id="rId5" name="Button 2">
              <controlPr defaultSize="0" print="0" autoFill="0" autoPict="0" macro="[0]!Jun_Hide_CU">
                <anchor moveWithCells="1" sizeWithCells="1">
                  <from>
                    <xdr:col>11</xdr:col>
                    <xdr:colOff>485775</xdr:colOff>
                    <xdr:row>0</xdr:row>
                    <xdr:rowOff>171450</xdr:rowOff>
                  </from>
                  <to>
                    <xdr:col>13</xdr:col>
                    <xdr:colOff>342900</xdr:colOff>
                    <xdr:row>1</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14:formula1>
            <xm:f>$T$7:$T$16</xm:f>
          </x14:formula1>
          <xm: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J30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N38 JJ38 TF38 ADB38 AMX38 AWT38 BGP38 BQL38 CAH38 CKD38 CTZ38 DDV38 DNR38 DXN38 EHJ38 ERF38 FBB38 FKX38 FUT38 GEP38 GOL38 GYH38 HID38 HRZ38 IBV38 ILR38 IVN38 JFJ38 JPF38 JZB38 KIX38 KST38 LCP38 LML38 LWH38 MGD38 MPZ38 MZV38 NJR38 NTN38 ODJ38 ONF38 OXB38 PGX38 PQT38 QAP38 QKL38 QUH38 RED38 RNZ38 RXV38 SHR38 SRN38 TBJ38 TLF38 TVB38 UEX38 UOT38 UYP38 VIL38 VSH38 WCD38 WLZ38 WVV38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H34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7030A0"/>
    <pageSetUpPr fitToPage="1"/>
  </sheetPr>
  <dimension ref="A1:T33"/>
  <sheetViews>
    <sheetView showGridLines="0" showZeros="0" workbookViewId="0">
      <selection activeCell="W16" sqref="W16"/>
    </sheetView>
  </sheetViews>
  <sheetFormatPr defaultRowHeight="12.75" x14ac:dyDescent="0.2"/>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97" customWidth="1"/>
    <col min="10" max="10" width="10.7109375" customWidth="1"/>
    <col min="11" max="11" width="1.7109375" style="197" customWidth="1"/>
    <col min="12" max="12" width="10.7109375" customWidth="1"/>
    <col min="13" max="13" width="1.7109375" style="198" customWidth="1"/>
    <col min="14" max="14" width="10.7109375" customWidth="1"/>
    <col min="15" max="15" width="1.7109375" style="197" customWidth="1"/>
    <col min="16" max="16" width="10.7109375" customWidth="1"/>
    <col min="17" max="17" width="1.7109375" style="198" customWidth="1"/>
    <col min="19" max="19" width="8.7109375" customWidth="1"/>
    <col min="20" max="20" width="8.85546875" hidden="1" customWidth="1"/>
    <col min="21" max="21" width="5.7109375" customWidth="1"/>
    <col min="257" max="258" width="3.28515625" customWidth="1"/>
    <col min="259" max="259" width="4.7109375" customWidth="1"/>
    <col min="260" max="260" width="4.28515625" customWidth="1"/>
    <col min="261" max="261" width="12.7109375" customWidth="1"/>
    <col min="262" max="262" width="2.7109375" customWidth="1"/>
    <col min="263" max="263" width="7.7109375" customWidth="1"/>
    <col min="264" max="264" width="5.85546875" customWidth="1"/>
    <col min="265" max="265" width="1.7109375" customWidth="1"/>
    <col min="266" max="266" width="10.7109375" customWidth="1"/>
    <col min="267" max="267" width="1.7109375" customWidth="1"/>
    <col min="268" max="268" width="10.7109375" customWidth="1"/>
    <col min="269" max="269" width="1.7109375" customWidth="1"/>
    <col min="270" max="270" width="10.7109375" customWidth="1"/>
    <col min="271" max="271" width="1.7109375" customWidth="1"/>
    <col min="272" max="272" width="10.7109375" customWidth="1"/>
    <col min="273" max="273" width="1.7109375" customWidth="1"/>
    <col min="275" max="275" width="8.7109375" customWidth="1"/>
    <col min="276" max="276" width="0" hidden="1" customWidth="1"/>
    <col min="277" max="277" width="5.7109375" customWidth="1"/>
    <col min="513" max="514" width="3.28515625" customWidth="1"/>
    <col min="515" max="515" width="4.7109375" customWidth="1"/>
    <col min="516" max="516" width="4.28515625" customWidth="1"/>
    <col min="517" max="517" width="12.7109375" customWidth="1"/>
    <col min="518" max="518" width="2.7109375" customWidth="1"/>
    <col min="519" max="519" width="7.7109375" customWidth="1"/>
    <col min="520" max="520" width="5.85546875" customWidth="1"/>
    <col min="521" max="521" width="1.7109375" customWidth="1"/>
    <col min="522" max="522" width="10.7109375" customWidth="1"/>
    <col min="523" max="523" width="1.7109375" customWidth="1"/>
    <col min="524" max="524" width="10.7109375" customWidth="1"/>
    <col min="525" max="525" width="1.7109375" customWidth="1"/>
    <col min="526" max="526" width="10.7109375" customWidth="1"/>
    <col min="527" max="527" width="1.7109375" customWidth="1"/>
    <col min="528" max="528" width="10.7109375" customWidth="1"/>
    <col min="529" max="529" width="1.7109375" customWidth="1"/>
    <col min="531" max="531" width="8.7109375" customWidth="1"/>
    <col min="532" max="532" width="0" hidden="1" customWidth="1"/>
    <col min="533" max="533" width="5.7109375" customWidth="1"/>
    <col min="769" max="770" width="3.28515625" customWidth="1"/>
    <col min="771" max="771" width="4.7109375" customWidth="1"/>
    <col min="772" max="772" width="4.28515625" customWidth="1"/>
    <col min="773" max="773" width="12.7109375" customWidth="1"/>
    <col min="774" max="774" width="2.7109375" customWidth="1"/>
    <col min="775" max="775" width="7.7109375" customWidth="1"/>
    <col min="776" max="776" width="5.85546875" customWidth="1"/>
    <col min="777" max="777" width="1.7109375" customWidth="1"/>
    <col min="778" max="778" width="10.7109375" customWidth="1"/>
    <col min="779" max="779" width="1.7109375" customWidth="1"/>
    <col min="780" max="780" width="10.7109375" customWidth="1"/>
    <col min="781" max="781" width="1.7109375" customWidth="1"/>
    <col min="782" max="782" width="10.7109375" customWidth="1"/>
    <col min="783" max="783" width="1.7109375" customWidth="1"/>
    <col min="784" max="784" width="10.7109375" customWidth="1"/>
    <col min="785" max="785" width="1.7109375" customWidth="1"/>
    <col min="787" max="787" width="8.7109375" customWidth="1"/>
    <col min="788" max="788" width="0" hidden="1" customWidth="1"/>
    <col min="789" max="789" width="5.7109375" customWidth="1"/>
    <col min="1025" max="1026" width="3.28515625" customWidth="1"/>
    <col min="1027" max="1027" width="4.7109375" customWidth="1"/>
    <col min="1028" max="1028" width="4.28515625" customWidth="1"/>
    <col min="1029" max="1029" width="12.7109375" customWidth="1"/>
    <col min="1030" max="1030" width="2.7109375" customWidth="1"/>
    <col min="1031" max="1031" width="7.7109375" customWidth="1"/>
    <col min="1032" max="1032" width="5.85546875" customWidth="1"/>
    <col min="1033" max="1033" width="1.7109375" customWidth="1"/>
    <col min="1034" max="1034" width="10.7109375" customWidth="1"/>
    <col min="1035" max="1035" width="1.7109375" customWidth="1"/>
    <col min="1036" max="1036" width="10.7109375" customWidth="1"/>
    <col min="1037" max="1037" width="1.7109375" customWidth="1"/>
    <col min="1038" max="1038" width="10.7109375" customWidth="1"/>
    <col min="1039" max="1039" width="1.7109375" customWidth="1"/>
    <col min="1040" max="1040" width="10.7109375" customWidth="1"/>
    <col min="1041" max="1041" width="1.7109375" customWidth="1"/>
    <col min="1043" max="1043" width="8.7109375" customWidth="1"/>
    <col min="1044" max="1044" width="0" hidden="1" customWidth="1"/>
    <col min="1045" max="1045" width="5.7109375" customWidth="1"/>
    <col min="1281" max="1282" width="3.28515625" customWidth="1"/>
    <col min="1283" max="1283" width="4.7109375" customWidth="1"/>
    <col min="1284" max="1284" width="4.28515625" customWidth="1"/>
    <col min="1285" max="1285" width="12.7109375" customWidth="1"/>
    <col min="1286" max="1286" width="2.7109375" customWidth="1"/>
    <col min="1287" max="1287" width="7.7109375" customWidth="1"/>
    <col min="1288" max="1288" width="5.85546875" customWidth="1"/>
    <col min="1289" max="1289" width="1.7109375" customWidth="1"/>
    <col min="1290" max="1290" width="10.7109375" customWidth="1"/>
    <col min="1291" max="1291" width="1.7109375" customWidth="1"/>
    <col min="1292" max="1292" width="10.7109375" customWidth="1"/>
    <col min="1293" max="1293" width="1.7109375" customWidth="1"/>
    <col min="1294" max="1294" width="10.7109375" customWidth="1"/>
    <col min="1295" max="1295" width="1.7109375" customWidth="1"/>
    <col min="1296" max="1296" width="10.7109375" customWidth="1"/>
    <col min="1297" max="1297" width="1.7109375" customWidth="1"/>
    <col min="1299" max="1299" width="8.7109375" customWidth="1"/>
    <col min="1300" max="1300" width="0" hidden="1" customWidth="1"/>
    <col min="1301" max="1301" width="5.7109375" customWidth="1"/>
    <col min="1537" max="1538" width="3.28515625" customWidth="1"/>
    <col min="1539" max="1539" width="4.7109375" customWidth="1"/>
    <col min="1540" max="1540" width="4.28515625" customWidth="1"/>
    <col min="1541" max="1541" width="12.7109375" customWidth="1"/>
    <col min="1542" max="1542" width="2.7109375" customWidth="1"/>
    <col min="1543" max="1543" width="7.7109375" customWidth="1"/>
    <col min="1544" max="1544" width="5.85546875" customWidth="1"/>
    <col min="1545" max="1545" width="1.7109375" customWidth="1"/>
    <col min="1546" max="1546" width="10.7109375" customWidth="1"/>
    <col min="1547" max="1547" width="1.7109375" customWidth="1"/>
    <col min="1548" max="1548" width="10.7109375" customWidth="1"/>
    <col min="1549" max="1549" width="1.7109375" customWidth="1"/>
    <col min="1550" max="1550" width="10.7109375" customWidth="1"/>
    <col min="1551" max="1551" width="1.7109375" customWidth="1"/>
    <col min="1552" max="1552" width="10.7109375" customWidth="1"/>
    <col min="1553" max="1553" width="1.7109375" customWidth="1"/>
    <col min="1555" max="1555" width="8.7109375" customWidth="1"/>
    <col min="1556" max="1556" width="0" hidden="1" customWidth="1"/>
    <col min="1557" max="1557" width="5.7109375" customWidth="1"/>
    <col min="1793" max="1794" width="3.28515625" customWidth="1"/>
    <col min="1795" max="1795" width="4.7109375" customWidth="1"/>
    <col min="1796" max="1796" width="4.28515625" customWidth="1"/>
    <col min="1797" max="1797" width="12.7109375" customWidth="1"/>
    <col min="1798" max="1798" width="2.7109375" customWidth="1"/>
    <col min="1799" max="1799" width="7.7109375" customWidth="1"/>
    <col min="1800" max="1800" width="5.85546875" customWidth="1"/>
    <col min="1801" max="1801" width="1.7109375" customWidth="1"/>
    <col min="1802" max="1802" width="10.7109375" customWidth="1"/>
    <col min="1803" max="1803" width="1.7109375" customWidth="1"/>
    <col min="1804" max="1804" width="10.7109375" customWidth="1"/>
    <col min="1805" max="1805" width="1.7109375" customWidth="1"/>
    <col min="1806" max="1806" width="10.7109375" customWidth="1"/>
    <col min="1807" max="1807" width="1.7109375" customWidth="1"/>
    <col min="1808" max="1808" width="10.7109375" customWidth="1"/>
    <col min="1809" max="1809" width="1.7109375" customWidth="1"/>
    <col min="1811" max="1811" width="8.7109375" customWidth="1"/>
    <col min="1812" max="1812" width="0" hidden="1" customWidth="1"/>
    <col min="1813" max="1813" width="5.7109375" customWidth="1"/>
    <col min="2049" max="2050" width="3.28515625" customWidth="1"/>
    <col min="2051" max="2051" width="4.7109375" customWidth="1"/>
    <col min="2052" max="2052" width="4.28515625" customWidth="1"/>
    <col min="2053" max="2053" width="12.7109375" customWidth="1"/>
    <col min="2054" max="2054" width="2.7109375" customWidth="1"/>
    <col min="2055" max="2055" width="7.7109375" customWidth="1"/>
    <col min="2056" max="2056" width="5.85546875" customWidth="1"/>
    <col min="2057" max="2057" width="1.7109375" customWidth="1"/>
    <col min="2058" max="2058" width="10.7109375" customWidth="1"/>
    <col min="2059" max="2059" width="1.7109375" customWidth="1"/>
    <col min="2060" max="2060" width="10.7109375" customWidth="1"/>
    <col min="2061" max="2061" width="1.7109375" customWidth="1"/>
    <col min="2062" max="2062" width="10.7109375" customWidth="1"/>
    <col min="2063" max="2063" width="1.7109375" customWidth="1"/>
    <col min="2064" max="2064" width="10.7109375" customWidth="1"/>
    <col min="2065" max="2065" width="1.7109375" customWidth="1"/>
    <col min="2067" max="2067" width="8.7109375" customWidth="1"/>
    <col min="2068" max="2068" width="0" hidden="1" customWidth="1"/>
    <col min="2069" max="2069" width="5.7109375" customWidth="1"/>
    <col min="2305" max="2306" width="3.28515625" customWidth="1"/>
    <col min="2307" max="2307" width="4.7109375" customWidth="1"/>
    <col min="2308" max="2308" width="4.28515625" customWidth="1"/>
    <col min="2309" max="2309" width="12.7109375" customWidth="1"/>
    <col min="2310" max="2310" width="2.7109375" customWidth="1"/>
    <col min="2311" max="2311" width="7.7109375" customWidth="1"/>
    <col min="2312" max="2312" width="5.85546875" customWidth="1"/>
    <col min="2313" max="2313" width="1.7109375" customWidth="1"/>
    <col min="2314" max="2314" width="10.7109375" customWidth="1"/>
    <col min="2315" max="2315" width="1.7109375" customWidth="1"/>
    <col min="2316" max="2316" width="10.7109375" customWidth="1"/>
    <col min="2317" max="2317" width="1.7109375" customWidth="1"/>
    <col min="2318" max="2318" width="10.7109375" customWidth="1"/>
    <col min="2319" max="2319" width="1.7109375" customWidth="1"/>
    <col min="2320" max="2320" width="10.7109375" customWidth="1"/>
    <col min="2321" max="2321" width="1.7109375" customWidth="1"/>
    <col min="2323" max="2323" width="8.7109375" customWidth="1"/>
    <col min="2324" max="2324" width="0" hidden="1" customWidth="1"/>
    <col min="2325" max="2325" width="5.7109375" customWidth="1"/>
    <col min="2561" max="2562" width="3.28515625" customWidth="1"/>
    <col min="2563" max="2563" width="4.7109375" customWidth="1"/>
    <col min="2564" max="2564" width="4.28515625" customWidth="1"/>
    <col min="2565" max="2565" width="12.7109375" customWidth="1"/>
    <col min="2566" max="2566" width="2.7109375" customWidth="1"/>
    <col min="2567" max="2567" width="7.7109375" customWidth="1"/>
    <col min="2568" max="2568" width="5.85546875" customWidth="1"/>
    <col min="2569" max="2569" width="1.7109375" customWidth="1"/>
    <col min="2570" max="2570" width="10.7109375" customWidth="1"/>
    <col min="2571" max="2571" width="1.7109375" customWidth="1"/>
    <col min="2572" max="2572" width="10.7109375" customWidth="1"/>
    <col min="2573" max="2573" width="1.7109375" customWidth="1"/>
    <col min="2574" max="2574" width="10.7109375" customWidth="1"/>
    <col min="2575" max="2575" width="1.7109375" customWidth="1"/>
    <col min="2576" max="2576" width="10.7109375" customWidth="1"/>
    <col min="2577" max="2577" width="1.7109375" customWidth="1"/>
    <col min="2579" max="2579" width="8.7109375" customWidth="1"/>
    <col min="2580" max="2580" width="0" hidden="1" customWidth="1"/>
    <col min="2581" max="2581" width="5.7109375" customWidth="1"/>
    <col min="2817" max="2818" width="3.28515625" customWidth="1"/>
    <col min="2819" max="2819" width="4.7109375" customWidth="1"/>
    <col min="2820" max="2820" width="4.28515625" customWidth="1"/>
    <col min="2821" max="2821" width="12.7109375" customWidth="1"/>
    <col min="2822" max="2822" width="2.7109375" customWidth="1"/>
    <col min="2823" max="2823" width="7.7109375" customWidth="1"/>
    <col min="2824" max="2824" width="5.85546875" customWidth="1"/>
    <col min="2825" max="2825" width="1.7109375" customWidth="1"/>
    <col min="2826" max="2826" width="10.7109375" customWidth="1"/>
    <col min="2827" max="2827" width="1.7109375" customWidth="1"/>
    <col min="2828" max="2828" width="10.7109375" customWidth="1"/>
    <col min="2829" max="2829" width="1.7109375" customWidth="1"/>
    <col min="2830" max="2830" width="10.7109375" customWidth="1"/>
    <col min="2831" max="2831" width="1.7109375" customWidth="1"/>
    <col min="2832" max="2832" width="10.7109375" customWidth="1"/>
    <col min="2833" max="2833" width="1.7109375" customWidth="1"/>
    <col min="2835" max="2835" width="8.7109375" customWidth="1"/>
    <col min="2836" max="2836" width="0" hidden="1" customWidth="1"/>
    <col min="2837" max="2837" width="5.7109375" customWidth="1"/>
    <col min="3073" max="3074" width="3.28515625" customWidth="1"/>
    <col min="3075" max="3075" width="4.7109375" customWidth="1"/>
    <col min="3076" max="3076" width="4.28515625" customWidth="1"/>
    <col min="3077" max="3077" width="12.7109375" customWidth="1"/>
    <col min="3078" max="3078" width="2.7109375" customWidth="1"/>
    <col min="3079" max="3079" width="7.7109375" customWidth="1"/>
    <col min="3080" max="3080" width="5.85546875" customWidth="1"/>
    <col min="3081" max="3081" width="1.7109375" customWidth="1"/>
    <col min="3082" max="3082" width="10.7109375" customWidth="1"/>
    <col min="3083" max="3083" width="1.7109375" customWidth="1"/>
    <col min="3084" max="3084" width="10.7109375" customWidth="1"/>
    <col min="3085" max="3085" width="1.7109375" customWidth="1"/>
    <col min="3086" max="3086" width="10.7109375" customWidth="1"/>
    <col min="3087" max="3087" width="1.7109375" customWidth="1"/>
    <col min="3088" max="3088" width="10.7109375" customWidth="1"/>
    <col min="3089" max="3089" width="1.7109375" customWidth="1"/>
    <col min="3091" max="3091" width="8.7109375" customWidth="1"/>
    <col min="3092" max="3092" width="0" hidden="1" customWidth="1"/>
    <col min="3093" max="3093" width="5.7109375" customWidth="1"/>
    <col min="3329" max="3330" width="3.28515625" customWidth="1"/>
    <col min="3331" max="3331" width="4.7109375" customWidth="1"/>
    <col min="3332" max="3332" width="4.28515625" customWidth="1"/>
    <col min="3333" max="3333" width="12.7109375" customWidth="1"/>
    <col min="3334" max="3334" width="2.7109375" customWidth="1"/>
    <col min="3335" max="3335" width="7.7109375" customWidth="1"/>
    <col min="3336" max="3336" width="5.85546875" customWidth="1"/>
    <col min="3337" max="3337" width="1.7109375" customWidth="1"/>
    <col min="3338" max="3338" width="10.7109375" customWidth="1"/>
    <col min="3339" max="3339" width="1.7109375" customWidth="1"/>
    <col min="3340" max="3340" width="10.7109375" customWidth="1"/>
    <col min="3341" max="3341" width="1.7109375" customWidth="1"/>
    <col min="3342" max="3342" width="10.7109375" customWidth="1"/>
    <col min="3343" max="3343" width="1.7109375" customWidth="1"/>
    <col min="3344" max="3344" width="10.7109375" customWidth="1"/>
    <col min="3345" max="3345" width="1.7109375" customWidth="1"/>
    <col min="3347" max="3347" width="8.7109375" customWidth="1"/>
    <col min="3348" max="3348" width="0" hidden="1" customWidth="1"/>
    <col min="3349" max="3349" width="5.7109375" customWidth="1"/>
    <col min="3585" max="3586" width="3.28515625" customWidth="1"/>
    <col min="3587" max="3587" width="4.7109375" customWidth="1"/>
    <col min="3588" max="3588" width="4.28515625" customWidth="1"/>
    <col min="3589" max="3589" width="12.7109375" customWidth="1"/>
    <col min="3590" max="3590" width="2.7109375" customWidth="1"/>
    <col min="3591" max="3591" width="7.7109375" customWidth="1"/>
    <col min="3592" max="3592" width="5.85546875" customWidth="1"/>
    <col min="3593" max="3593" width="1.7109375" customWidth="1"/>
    <col min="3594" max="3594" width="10.7109375" customWidth="1"/>
    <col min="3595" max="3595" width="1.7109375" customWidth="1"/>
    <col min="3596" max="3596" width="10.7109375" customWidth="1"/>
    <col min="3597" max="3597" width="1.7109375" customWidth="1"/>
    <col min="3598" max="3598" width="10.7109375" customWidth="1"/>
    <col min="3599" max="3599" width="1.7109375" customWidth="1"/>
    <col min="3600" max="3600" width="10.7109375" customWidth="1"/>
    <col min="3601" max="3601" width="1.7109375" customWidth="1"/>
    <col min="3603" max="3603" width="8.7109375" customWidth="1"/>
    <col min="3604" max="3604" width="0" hidden="1" customWidth="1"/>
    <col min="3605" max="3605" width="5.7109375" customWidth="1"/>
    <col min="3841" max="3842" width="3.28515625" customWidth="1"/>
    <col min="3843" max="3843" width="4.7109375" customWidth="1"/>
    <col min="3844" max="3844" width="4.28515625" customWidth="1"/>
    <col min="3845" max="3845" width="12.7109375" customWidth="1"/>
    <col min="3846" max="3846" width="2.7109375" customWidth="1"/>
    <col min="3847" max="3847" width="7.7109375" customWidth="1"/>
    <col min="3848" max="3848" width="5.85546875" customWidth="1"/>
    <col min="3849" max="3849" width="1.7109375" customWidth="1"/>
    <col min="3850" max="3850" width="10.7109375" customWidth="1"/>
    <col min="3851" max="3851" width="1.7109375" customWidth="1"/>
    <col min="3852" max="3852" width="10.7109375" customWidth="1"/>
    <col min="3853" max="3853" width="1.7109375" customWidth="1"/>
    <col min="3854" max="3854" width="10.7109375" customWidth="1"/>
    <col min="3855" max="3855" width="1.7109375" customWidth="1"/>
    <col min="3856" max="3856" width="10.7109375" customWidth="1"/>
    <col min="3857" max="3857" width="1.7109375" customWidth="1"/>
    <col min="3859" max="3859" width="8.7109375" customWidth="1"/>
    <col min="3860" max="3860" width="0" hidden="1" customWidth="1"/>
    <col min="3861" max="3861" width="5.7109375" customWidth="1"/>
    <col min="4097" max="4098" width="3.28515625" customWidth="1"/>
    <col min="4099" max="4099" width="4.7109375" customWidth="1"/>
    <col min="4100" max="4100" width="4.28515625" customWidth="1"/>
    <col min="4101" max="4101" width="12.7109375" customWidth="1"/>
    <col min="4102" max="4102" width="2.7109375" customWidth="1"/>
    <col min="4103" max="4103" width="7.7109375" customWidth="1"/>
    <col min="4104" max="4104" width="5.85546875" customWidth="1"/>
    <col min="4105" max="4105" width="1.7109375" customWidth="1"/>
    <col min="4106" max="4106" width="10.7109375" customWidth="1"/>
    <col min="4107" max="4107" width="1.7109375" customWidth="1"/>
    <col min="4108" max="4108" width="10.7109375" customWidth="1"/>
    <col min="4109" max="4109" width="1.7109375" customWidth="1"/>
    <col min="4110" max="4110" width="10.7109375" customWidth="1"/>
    <col min="4111" max="4111" width="1.7109375" customWidth="1"/>
    <col min="4112" max="4112" width="10.7109375" customWidth="1"/>
    <col min="4113" max="4113" width="1.7109375" customWidth="1"/>
    <col min="4115" max="4115" width="8.7109375" customWidth="1"/>
    <col min="4116" max="4116" width="0" hidden="1" customWidth="1"/>
    <col min="4117" max="4117" width="5.7109375" customWidth="1"/>
    <col min="4353" max="4354" width="3.28515625" customWidth="1"/>
    <col min="4355" max="4355" width="4.7109375" customWidth="1"/>
    <col min="4356" max="4356" width="4.28515625" customWidth="1"/>
    <col min="4357" max="4357" width="12.7109375" customWidth="1"/>
    <col min="4358" max="4358" width="2.7109375" customWidth="1"/>
    <col min="4359" max="4359" width="7.7109375" customWidth="1"/>
    <col min="4360" max="4360" width="5.85546875" customWidth="1"/>
    <col min="4361" max="4361" width="1.7109375" customWidth="1"/>
    <col min="4362" max="4362" width="10.7109375" customWidth="1"/>
    <col min="4363" max="4363" width="1.7109375" customWidth="1"/>
    <col min="4364" max="4364" width="10.7109375" customWidth="1"/>
    <col min="4365" max="4365" width="1.7109375" customWidth="1"/>
    <col min="4366" max="4366" width="10.7109375" customWidth="1"/>
    <col min="4367" max="4367" width="1.7109375" customWidth="1"/>
    <col min="4368" max="4368" width="10.7109375" customWidth="1"/>
    <col min="4369" max="4369" width="1.7109375" customWidth="1"/>
    <col min="4371" max="4371" width="8.7109375" customWidth="1"/>
    <col min="4372" max="4372" width="0" hidden="1" customWidth="1"/>
    <col min="4373" max="4373" width="5.7109375" customWidth="1"/>
    <col min="4609" max="4610" width="3.28515625" customWidth="1"/>
    <col min="4611" max="4611" width="4.7109375" customWidth="1"/>
    <col min="4612" max="4612" width="4.28515625" customWidth="1"/>
    <col min="4613" max="4613" width="12.7109375" customWidth="1"/>
    <col min="4614" max="4614" width="2.7109375" customWidth="1"/>
    <col min="4615" max="4615" width="7.7109375" customWidth="1"/>
    <col min="4616" max="4616" width="5.85546875" customWidth="1"/>
    <col min="4617" max="4617" width="1.7109375" customWidth="1"/>
    <col min="4618" max="4618" width="10.7109375" customWidth="1"/>
    <col min="4619" max="4619" width="1.7109375" customWidth="1"/>
    <col min="4620" max="4620" width="10.7109375" customWidth="1"/>
    <col min="4621" max="4621" width="1.7109375" customWidth="1"/>
    <col min="4622" max="4622" width="10.7109375" customWidth="1"/>
    <col min="4623" max="4623" width="1.7109375" customWidth="1"/>
    <col min="4624" max="4624" width="10.7109375" customWidth="1"/>
    <col min="4625" max="4625" width="1.7109375" customWidth="1"/>
    <col min="4627" max="4627" width="8.7109375" customWidth="1"/>
    <col min="4628" max="4628" width="0" hidden="1" customWidth="1"/>
    <col min="4629" max="4629" width="5.7109375" customWidth="1"/>
    <col min="4865" max="4866" width="3.28515625" customWidth="1"/>
    <col min="4867" max="4867" width="4.7109375" customWidth="1"/>
    <col min="4868" max="4868" width="4.28515625" customWidth="1"/>
    <col min="4869" max="4869" width="12.7109375" customWidth="1"/>
    <col min="4870" max="4870" width="2.7109375" customWidth="1"/>
    <col min="4871" max="4871" width="7.7109375" customWidth="1"/>
    <col min="4872" max="4872" width="5.85546875" customWidth="1"/>
    <col min="4873" max="4873" width="1.7109375" customWidth="1"/>
    <col min="4874" max="4874" width="10.7109375" customWidth="1"/>
    <col min="4875" max="4875" width="1.7109375" customWidth="1"/>
    <col min="4876" max="4876" width="10.7109375" customWidth="1"/>
    <col min="4877" max="4877" width="1.7109375" customWidth="1"/>
    <col min="4878" max="4878" width="10.7109375" customWidth="1"/>
    <col min="4879" max="4879" width="1.7109375" customWidth="1"/>
    <col min="4880" max="4880" width="10.7109375" customWidth="1"/>
    <col min="4881" max="4881" width="1.7109375" customWidth="1"/>
    <col min="4883" max="4883" width="8.7109375" customWidth="1"/>
    <col min="4884" max="4884" width="0" hidden="1" customWidth="1"/>
    <col min="4885" max="4885" width="5.7109375" customWidth="1"/>
    <col min="5121" max="5122" width="3.28515625" customWidth="1"/>
    <col min="5123" max="5123" width="4.7109375" customWidth="1"/>
    <col min="5124" max="5124" width="4.28515625" customWidth="1"/>
    <col min="5125" max="5125" width="12.7109375" customWidth="1"/>
    <col min="5126" max="5126" width="2.7109375" customWidth="1"/>
    <col min="5127" max="5127" width="7.7109375" customWidth="1"/>
    <col min="5128" max="5128" width="5.85546875" customWidth="1"/>
    <col min="5129" max="5129" width="1.7109375" customWidth="1"/>
    <col min="5130" max="5130" width="10.7109375" customWidth="1"/>
    <col min="5131" max="5131" width="1.7109375" customWidth="1"/>
    <col min="5132" max="5132" width="10.7109375" customWidth="1"/>
    <col min="5133" max="5133" width="1.7109375" customWidth="1"/>
    <col min="5134" max="5134" width="10.7109375" customWidth="1"/>
    <col min="5135" max="5135" width="1.7109375" customWidth="1"/>
    <col min="5136" max="5136" width="10.7109375" customWidth="1"/>
    <col min="5137" max="5137" width="1.7109375" customWidth="1"/>
    <col min="5139" max="5139" width="8.7109375" customWidth="1"/>
    <col min="5140" max="5140" width="0" hidden="1" customWidth="1"/>
    <col min="5141" max="5141" width="5.7109375" customWidth="1"/>
    <col min="5377" max="5378" width="3.28515625" customWidth="1"/>
    <col min="5379" max="5379" width="4.7109375" customWidth="1"/>
    <col min="5380" max="5380" width="4.28515625" customWidth="1"/>
    <col min="5381" max="5381" width="12.7109375" customWidth="1"/>
    <col min="5382" max="5382" width="2.7109375" customWidth="1"/>
    <col min="5383" max="5383" width="7.7109375" customWidth="1"/>
    <col min="5384" max="5384" width="5.85546875" customWidth="1"/>
    <col min="5385" max="5385" width="1.7109375" customWidth="1"/>
    <col min="5386" max="5386" width="10.7109375" customWidth="1"/>
    <col min="5387" max="5387" width="1.7109375" customWidth="1"/>
    <col min="5388" max="5388" width="10.7109375" customWidth="1"/>
    <col min="5389" max="5389" width="1.7109375" customWidth="1"/>
    <col min="5390" max="5390" width="10.7109375" customWidth="1"/>
    <col min="5391" max="5391" width="1.7109375" customWidth="1"/>
    <col min="5392" max="5392" width="10.7109375" customWidth="1"/>
    <col min="5393" max="5393" width="1.7109375" customWidth="1"/>
    <col min="5395" max="5395" width="8.7109375" customWidth="1"/>
    <col min="5396" max="5396" width="0" hidden="1" customWidth="1"/>
    <col min="5397" max="5397" width="5.7109375" customWidth="1"/>
    <col min="5633" max="5634" width="3.28515625" customWidth="1"/>
    <col min="5635" max="5635" width="4.7109375" customWidth="1"/>
    <col min="5636" max="5636" width="4.28515625" customWidth="1"/>
    <col min="5637" max="5637" width="12.7109375" customWidth="1"/>
    <col min="5638" max="5638" width="2.7109375" customWidth="1"/>
    <col min="5639" max="5639" width="7.7109375" customWidth="1"/>
    <col min="5640" max="5640" width="5.85546875" customWidth="1"/>
    <col min="5641" max="5641" width="1.7109375" customWidth="1"/>
    <col min="5642" max="5642" width="10.7109375" customWidth="1"/>
    <col min="5643" max="5643" width="1.7109375" customWidth="1"/>
    <col min="5644" max="5644" width="10.7109375" customWidth="1"/>
    <col min="5645" max="5645" width="1.7109375" customWidth="1"/>
    <col min="5646" max="5646" width="10.7109375" customWidth="1"/>
    <col min="5647" max="5647" width="1.7109375" customWidth="1"/>
    <col min="5648" max="5648" width="10.7109375" customWidth="1"/>
    <col min="5649" max="5649" width="1.7109375" customWidth="1"/>
    <col min="5651" max="5651" width="8.7109375" customWidth="1"/>
    <col min="5652" max="5652" width="0" hidden="1" customWidth="1"/>
    <col min="5653" max="5653" width="5.7109375" customWidth="1"/>
    <col min="5889" max="5890" width="3.28515625" customWidth="1"/>
    <col min="5891" max="5891" width="4.7109375" customWidth="1"/>
    <col min="5892" max="5892" width="4.28515625" customWidth="1"/>
    <col min="5893" max="5893" width="12.7109375" customWidth="1"/>
    <col min="5894" max="5894" width="2.7109375" customWidth="1"/>
    <col min="5895" max="5895" width="7.7109375" customWidth="1"/>
    <col min="5896" max="5896" width="5.85546875" customWidth="1"/>
    <col min="5897" max="5897" width="1.7109375" customWidth="1"/>
    <col min="5898" max="5898" width="10.7109375" customWidth="1"/>
    <col min="5899" max="5899" width="1.7109375" customWidth="1"/>
    <col min="5900" max="5900" width="10.7109375" customWidth="1"/>
    <col min="5901" max="5901" width="1.7109375" customWidth="1"/>
    <col min="5902" max="5902" width="10.7109375" customWidth="1"/>
    <col min="5903" max="5903" width="1.7109375" customWidth="1"/>
    <col min="5904" max="5904" width="10.7109375" customWidth="1"/>
    <col min="5905" max="5905" width="1.7109375" customWidth="1"/>
    <col min="5907" max="5907" width="8.7109375" customWidth="1"/>
    <col min="5908" max="5908" width="0" hidden="1" customWidth="1"/>
    <col min="5909" max="5909" width="5.7109375" customWidth="1"/>
    <col min="6145" max="6146" width="3.28515625" customWidth="1"/>
    <col min="6147" max="6147" width="4.7109375" customWidth="1"/>
    <col min="6148" max="6148" width="4.28515625" customWidth="1"/>
    <col min="6149" max="6149" width="12.7109375" customWidth="1"/>
    <col min="6150" max="6150" width="2.7109375" customWidth="1"/>
    <col min="6151" max="6151" width="7.7109375" customWidth="1"/>
    <col min="6152" max="6152" width="5.85546875" customWidth="1"/>
    <col min="6153" max="6153" width="1.7109375" customWidth="1"/>
    <col min="6154" max="6154" width="10.7109375" customWidth="1"/>
    <col min="6155" max="6155" width="1.7109375" customWidth="1"/>
    <col min="6156" max="6156" width="10.7109375" customWidth="1"/>
    <col min="6157" max="6157" width="1.7109375" customWidth="1"/>
    <col min="6158" max="6158" width="10.7109375" customWidth="1"/>
    <col min="6159" max="6159" width="1.7109375" customWidth="1"/>
    <col min="6160" max="6160" width="10.7109375" customWidth="1"/>
    <col min="6161" max="6161" width="1.7109375" customWidth="1"/>
    <col min="6163" max="6163" width="8.7109375" customWidth="1"/>
    <col min="6164" max="6164" width="0" hidden="1" customWidth="1"/>
    <col min="6165" max="6165" width="5.7109375" customWidth="1"/>
    <col min="6401" max="6402" width="3.28515625" customWidth="1"/>
    <col min="6403" max="6403" width="4.7109375" customWidth="1"/>
    <col min="6404" max="6404" width="4.28515625" customWidth="1"/>
    <col min="6405" max="6405" width="12.7109375" customWidth="1"/>
    <col min="6406" max="6406" width="2.7109375" customWidth="1"/>
    <col min="6407" max="6407" width="7.7109375" customWidth="1"/>
    <col min="6408" max="6408" width="5.85546875" customWidth="1"/>
    <col min="6409" max="6409" width="1.7109375" customWidth="1"/>
    <col min="6410" max="6410" width="10.7109375" customWidth="1"/>
    <col min="6411" max="6411" width="1.7109375" customWidth="1"/>
    <col min="6412" max="6412" width="10.7109375" customWidth="1"/>
    <col min="6413" max="6413" width="1.7109375" customWidth="1"/>
    <col min="6414" max="6414" width="10.7109375" customWidth="1"/>
    <col min="6415" max="6415" width="1.7109375" customWidth="1"/>
    <col min="6416" max="6416" width="10.7109375" customWidth="1"/>
    <col min="6417" max="6417" width="1.7109375" customWidth="1"/>
    <col min="6419" max="6419" width="8.7109375" customWidth="1"/>
    <col min="6420" max="6420" width="0" hidden="1" customWidth="1"/>
    <col min="6421" max="6421" width="5.7109375" customWidth="1"/>
    <col min="6657" max="6658" width="3.28515625" customWidth="1"/>
    <col min="6659" max="6659" width="4.7109375" customWidth="1"/>
    <col min="6660" max="6660" width="4.28515625" customWidth="1"/>
    <col min="6661" max="6661" width="12.7109375" customWidth="1"/>
    <col min="6662" max="6662" width="2.7109375" customWidth="1"/>
    <col min="6663" max="6663" width="7.7109375" customWidth="1"/>
    <col min="6664" max="6664" width="5.85546875" customWidth="1"/>
    <col min="6665" max="6665" width="1.7109375" customWidth="1"/>
    <col min="6666" max="6666" width="10.7109375" customWidth="1"/>
    <col min="6667" max="6667" width="1.7109375" customWidth="1"/>
    <col min="6668" max="6668" width="10.7109375" customWidth="1"/>
    <col min="6669" max="6669" width="1.7109375" customWidth="1"/>
    <col min="6670" max="6670" width="10.7109375" customWidth="1"/>
    <col min="6671" max="6671" width="1.7109375" customWidth="1"/>
    <col min="6672" max="6672" width="10.7109375" customWidth="1"/>
    <col min="6673" max="6673" width="1.7109375" customWidth="1"/>
    <col min="6675" max="6675" width="8.7109375" customWidth="1"/>
    <col min="6676" max="6676" width="0" hidden="1" customWidth="1"/>
    <col min="6677" max="6677" width="5.7109375" customWidth="1"/>
    <col min="6913" max="6914" width="3.28515625" customWidth="1"/>
    <col min="6915" max="6915" width="4.7109375" customWidth="1"/>
    <col min="6916" max="6916" width="4.28515625" customWidth="1"/>
    <col min="6917" max="6917" width="12.7109375" customWidth="1"/>
    <col min="6918" max="6918" width="2.7109375" customWidth="1"/>
    <col min="6919" max="6919" width="7.7109375" customWidth="1"/>
    <col min="6920" max="6920" width="5.85546875" customWidth="1"/>
    <col min="6921" max="6921" width="1.7109375" customWidth="1"/>
    <col min="6922" max="6922" width="10.7109375" customWidth="1"/>
    <col min="6923" max="6923" width="1.7109375" customWidth="1"/>
    <col min="6924" max="6924" width="10.7109375" customWidth="1"/>
    <col min="6925" max="6925" width="1.7109375" customWidth="1"/>
    <col min="6926" max="6926" width="10.7109375" customWidth="1"/>
    <col min="6927" max="6927" width="1.7109375" customWidth="1"/>
    <col min="6928" max="6928" width="10.7109375" customWidth="1"/>
    <col min="6929" max="6929" width="1.7109375" customWidth="1"/>
    <col min="6931" max="6931" width="8.7109375" customWidth="1"/>
    <col min="6932" max="6932" width="0" hidden="1" customWidth="1"/>
    <col min="6933" max="6933" width="5.7109375" customWidth="1"/>
    <col min="7169" max="7170" width="3.28515625" customWidth="1"/>
    <col min="7171" max="7171" width="4.7109375" customWidth="1"/>
    <col min="7172" max="7172" width="4.28515625" customWidth="1"/>
    <col min="7173" max="7173" width="12.7109375" customWidth="1"/>
    <col min="7174" max="7174" width="2.7109375" customWidth="1"/>
    <col min="7175" max="7175" width="7.7109375" customWidth="1"/>
    <col min="7176" max="7176" width="5.85546875" customWidth="1"/>
    <col min="7177" max="7177" width="1.7109375" customWidth="1"/>
    <col min="7178" max="7178" width="10.7109375" customWidth="1"/>
    <col min="7179" max="7179" width="1.7109375" customWidth="1"/>
    <col min="7180" max="7180" width="10.7109375" customWidth="1"/>
    <col min="7181" max="7181" width="1.7109375" customWidth="1"/>
    <col min="7182" max="7182" width="10.7109375" customWidth="1"/>
    <col min="7183" max="7183" width="1.7109375" customWidth="1"/>
    <col min="7184" max="7184" width="10.7109375" customWidth="1"/>
    <col min="7185" max="7185" width="1.7109375" customWidth="1"/>
    <col min="7187" max="7187" width="8.7109375" customWidth="1"/>
    <col min="7188" max="7188" width="0" hidden="1" customWidth="1"/>
    <col min="7189" max="7189" width="5.7109375" customWidth="1"/>
    <col min="7425" max="7426" width="3.28515625" customWidth="1"/>
    <col min="7427" max="7427" width="4.7109375" customWidth="1"/>
    <col min="7428" max="7428" width="4.28515625" customWidth="1"/>
    <col min="7429" max="7429" width="12.7109375" customWidth="1"/>
    <col min="7430" max="7430" width="2.7109375" customWidth="1"/>
    <col min="7431" max="7431" width="7.7109375" customWidth="1"/>
    <col min="7432" max="7432" width="5.85546875" customWidth="1"/>
    <col min="7433" max="7433" width="1.7109375" customWidth="1"/>
    <col min="7434" max="7434" width="10.7109375" customWidth="1"/>
    <col min="7435" max="7435" width="1.7109375" customWidth="1"/>
    <col min="7436" max="7436" width="10.7109375" customWidth="1"/>
    <col min="7437" max="7437" width="1.7109375" customWidth="1"/>
    <col min="7438" max="7438" width="10.7109375" customWidth="1"/>
    <col min="7439" max="7439" width="1.7109375" customWidth="1"/>
    <col min="7440" max="7440" width="10.7109375" customWidth="1"/>
    <col min="7441" max="7441" width="1.7109375" customWidth="1"/>
    <col min="7443" max="7443" width="8.7109375" customWidth="1"/>
    <col min="7444" max="7444" width="0" hidden="1" customWidth="1"/>
    <col min="7445" max="7445" width="5.7109375" customWidth="1"/>
    <col min="7681" max="7682" width="3.28515625" customWidth="1"/>
    <col min="7683" max="7683" width="4.7109375" customWidth="1"/>
    <col min="7684" max="7684" width="4.28515625" customWidth="1"/>
    <col min="7685" max="7685" width="12.7109375" customWidth="1"/>
    <col min="7686" max="7686" width="2.7109375" customWidth="1"/>
    <col min="7687" max="7687" width="7.7109375" customWidth="1"/>
    <col min="7688" max="7688" width="5.85546875" customWidth="1"/>
    <col min="7689" max="7689" width="1.7109375" customWidth="1"/>
    <col min="7690" max="7690" width="10.7109375" customWidth="1"/>
    <col min="7691" max="7691" width="1.7109375" customWidth="1"/>
    <col min="7692" max="7692" width="10.7109375" customWidth="1"/>
    <col min="7693" max="7693" width="1.7109375" customWidth="1"/>
    <col min="7694" max="7694" width="10.7109375" customWidth="1"/>
    <col min="7695" max="7695" width="1.7109375" customWidth="1"/>
    <col min="7696" max="7696" width="10.7109375" customWidth="1"/>
    <col min="7697" max="7697" width="1.7109375" customWidth="1"/>
    <col min="7699" max="7699" width="8.7109375" customWidth="1"/>
    <col min="7700" max="7700" width="0" hidden="1" customWidth="1"/>
    <col min="7701" max="7701" width="5.7109375" customWidth="1"/>
    <col min="7937" max="7938" width="3.28515625" customWidth="1"/>
    <col min="7939" max="7939" width="4.7109375" customWidth="1"/>
    <col min="7940" max="7940" width="4.28515625" customWidth="1"/>
    <col min="7941" max="7941" width="12.7109375" customWidth="1"/>
    <col min="7942" max="7942" width="2.7109375" customWidth="1"/>
    <col min="7943" max="7943" width="7.7109375" customWidth="1"/>
    <col min="7944" max="7944" width="5.85546875" customWidth="1"/>
    <col min="7945" max="7945" width="1.7109375" customWidth="1"/>
    <col min="7946" max="7946" width="10.7109375" customWidth="1"/>
    <col min="7947" max="7947" width="1.7109375" customWidth="1"/>
    <col min="7948" max="7948" width="10.7109375" customWidth="1"/>
    <col min="7949" max="7949" width="1.7109375" customWidth="1"/>
    <col min="7950" max="7950" width="10.7109375" customWidth="1"/>
    <col min="7951" max="7951" width="1.7109375" customWidth="1"/>
    <col min="7952" max="7952" width="10.7109375" customWidth="1"/>
    <col min="7953" max="7953" width="1.7109375" customWidth="1"/>
    <col min="7955" max="7955" width="8.7109375" customWidth="1"/>
    <col min="7956" max="7956" width="0" hidden="1" customWidth="1"/>
    <col min="7957" max="7957" width="5.7109375" customWidth="1"/>
    <col min="8193" max="8194" width="3.28515625" customWidth="1"/>
    <col min="8195" max="8195" width="4.7109375" customWidth="1"/>
    <col min="8196" max="8196" width="4.28515625" customWidth="1"/>
    <col min="8197" max="8197" width="12.7109375" customWidth="1"/>
    <col min="8198" max="8198" width="2.7109375" customWidth="1"/>
    <col min="8199" max="8199" width="7.7109375" customWidth="1"/>
    <col min="8200" max="8200" width="5.85546875" customWidth="1"/>
    <col min="8201" max="8201" width="1.7109375" customWidth="1"/>
    <col min="8202" max="8202" width="10.7109375" customWidth="1"/>
    <col min="8203" max="8203" width="1.7109375" customWidth="1"/>
    <col min="8204" max="8204" width="10.7109375" customWidth="1"/>
    <col min="8205" max="8205" width="1.7109375" customWidth="1"/>
    <col min="8206" max="8206" width="10.7109375" customWidth="1"/>
    <col min="8207" max="8207" width="1.7109375" customWidth="1"/>
    <col min="8208" max="8208" width="10.7109375" customWidth="1"/>
    <col min="8209" max="8209" width="1.7109375" customWidth="1"/>
    <col min="8211" max="8211" width="8.7109375" customWidth="1"/>
    <col min="8212" max="8212" width="0" hidden="1" customWidth="1"/>
    <col min="8213" max="8213" width="5.7109375" customWidth="1"/>
    <col min="8449" max="8450" width="3.28515625" customWidth="1"/>
    <col min="8451" max="8451" width="4.7109375" customWidth="1"/>
    <col min="8452" max="8452" width="4.28515625" customWidth="1"/>
    <col min="8453" max="8453" width="12.7109375" customWidth="1"/>
    <col min="8454" max="8454" width="2.7109375" customWidth="1"/>
    <col min="8455" max="8455" width="7.7109375" customWidth="1"/>
    <col min="8456" max="8456" width="5.85546875" customWidth="1"/>
    <col min="8457" max="8457" width="1.7109375" customWidth="1"/>
    <col min="8458" max="8458" width="10.7109375" customWidth="1"/>
    <col min="8459" max="8459" width="1.7109375" customWidth="1"/>
    <col min="8460" max="8460" width="10.7109375" customWidth="1"/>
    <col min="8461" max="8461" width="1.7109375" customWidth="1"/>
    <col min="8462" max="8462" width="10.7109375" customWidth="1"/>
    <col min="8463" max="8463" width="1.7109375" customWidth="1"/>
    <col min="8464" max="8464" width="10.7109375" customWidth="1"/>
    <col min="8465" max="8465" width="1.7109375" customWidth="1"/>
    <col min="8467" max="8467" width="8.7109375" customWidth="1"/>
    <col min="8468" max="8468" width="0" hidden="1" customWidth="1"/>
    <col min="8469" max="8469" width="5.7109375" customWidth="1"/>
    <col min="8705" max="8706" width="3.28515625" customWidth="1"/>
    <col min="8707" max="8707" width="4.7109375" customWidth="1"/>
    <col min="8708" max="8708" width="4.28515625" customWidth="1"/>
    <col min="8709" max="8709" width="12.7109375" customWidth="1"/>
    <col min="8710" max="8710" width="2.7109375" customWidth="1"/>
    <col min="8711" max="8711" width="7.7109375" customWidth="1"/>
    <col min="8712" max="8712" width="5.85546875" customWidth="1"/>
    <col min="8713" max="8713" width="1.7109375" customWidth="1"/>
    <col min="8714" max="8714" width="10.7109375" customWidth="1"/>
    <col min="8715" max="8715" width="1.7109375" customWidth="1"/>
    <col min="8716" max="8716" width="10.7109375" customWidth="1"/>
    <col min="8717" max="8717" width="1.7109375" customWidth="1"/>
    <col min="8718" max="8718" width="10.7109375" customWidth="1"/>
    <col min="8719" max="8719" width="1.7109375" customWidth="1"/>
    <col min="8720" max="8720" width="10.7109375" customWidth="1"/>
    <col min="8721" max="8721" width="1.7109375" customWidth="1"/>
    <col min="8723" max="8723" width="8.7109375" customWidth="1"/>
    <col min="8724" max="8724" width="0" hidden="1" customWidth="1"/>
    <col min="8725" max="8725" width="5.7109375" customWidth="1"/>
    <col min="8961" max="8962" width="3.28515625" customWidth="1"/>
    <col min="8963" max="8963" width="4.7109375" customWidth="1"/>
    <col min="8964" max="8964" width="4.28515625" customWidth="1"/>
    <col min="8965" max="8965" width="12.7109375" customWidth="1"/>
    <col min="8966" max="8966" width="2.7109375" customWidth="1"/>
    <col min="8967" max="8967" width="7.7109375" customWidth="1"/>
    <col min="8968" max="8968" width="5.85546875" customWidth="1"/>
    <col min="8969" max="8969" width="1.7109375" customWidth="1"/>
    <col min="8970" max="8970" width="10.7109375" customWidth="1"/>
    <col min="8971" max="8971" width="1.7109375" customWidth="1"/>
    <col min="8972" max="8972" width="10.7109375" customWidth="1"/>
    <col min="8973" max="8973" width="1.7109375" customWidth="1"/>
    <col min="8974" max="8974" width="10.7109375" customWidth="1"/>
    <col min="8975" max="8975" width="1.7109375" customWidth="1"/>
    <col min="8976" max="8976" width="10.7109375" customWidth="1"/>
    <col min="8977" max="8977" width="1.7109375" customWidth="1"/>
    <col min="8979" max="8979" width="8.7109375" customWidth="1"/>
    <col min="8980" max="8980" width="0" hidden="1" customWidth="1"/>
    <col min="8981" max="8981" width="5.7109375" customWidth="1"/>
    <col min="9217" max="9218" width="3.28515625" customWidth="1"/>
    <col min="9219" max="9219" width="4.7109375" customWidth="1"/>
    <col min="9220" max="9220" width="4.28515625" customWidth="1"/>
    <col min="9221" max="9221" width="12.7109375" customWidth="1"/>
    <col min="9222" max="9222" width="2.7109375" customWidth="1"/>
    <col min="9223" max="9223" width="7.7109375" customWidth="1"/>
    <col min="9224" max="9224" width="5.85546875" customWidth="1"/>
    <col min="9225" max="9225" width="1.7109375" customWidth="1"/>
    <col min="9226" max="9226" width="10.7109375" customWidth="1"/>
    <col min="9227" max="9227" width="1.7109375" customWidth="1"/>
    <col min="9228" max="9228" width="10.7109375" customWidth="1"/>
    <col min="9229" max="9229" width="1.7109375" customWidth="1"/>
    <col min="9230" max="9230" width="10.7109375" customWidth="1"/>
    <col min="9231" max="9231" width="1.7109375" customWidth="1"/>
    <col min="9232" max="9232" width="10.7109375" customWidth="1"/>
    <col min="9233" max="9233" width="1.7109375" customWidth="1"/>
    <col min="9235" max="9235" width="8.7109375" customWidth="1"/>
    <col min="9236" max="9236" width="0" hidden="1" customWidth="1"/>
    <col min="9237" max="9237" width="5.7109375" customWidth="1"/>
    <col min="9473" max="9474" width="3.28515625" customWidth="1"/>
    <col min="9475" max="9475" width="4.7109375" customWidth="1"/>
    <col min="9476" max="9476" width="4.28515625" customWidth="1"/>
    <col min="9477" max="9477" width="12.7109375" customWidth="1"/>
    <col min="9478" max="9478" width="2.7109375" customWidth="1"/>
    <col min="9479" max="9479" width="7.7109375" customWidth="1"/>
    <col min="9480" max="9480" width="5.85546875" customWidth="1"/>
    <col min="9481" max="9481" width="1.7109375" customWidth="1"/>
    <col min="9482" max="9482" width="10.7109375" customWidth="1"/>
    <col min="9483" max="9483" width="1.7109375" customWidth="1"/>
    <col min="9484" max="9484" width="10.7109375" customWidth="1"/>
    <col min="9485" max="9485" width="1.7109375" customWidth="1"/>
    <col min="9486" max="9486" width="10.7109375" customWidth="1"/>
    <col min="9487" max="9487" width="1.7109375" customWidth="1"/>
    <col min="9488" max="9488" width="10.7109375" customWidth="1"/>
    <col min="9489" max="9489" width="1.7109375" customWidth="1"/>
    <col min="9491" max="9491" width="8.7109375" customWidth="1"/>
    <col min="9492" max="9492" width="0" hidden="1" customWidth="1"/>
    <col min="9493" max="9493" width="5.7109375" customWidth="1"/>
    <col min="9729" max="9730" width="3.28515625" customWidth="1"/>
    <col min="9731" max="9731" width="4.7109375" customWidth="1"/>
    <col min="9732" max="9732" width="4.28515625" customWidth="1"/>
    <col min="9733" max="9733" width="12.7109375" customWidth="1"/>
    <col min="9734" max="9734" width="2.7109375" customWidth="1"/>
    <col min="9735" max="9735" width="7.7109375" customWidth="1"/>
    <col min="9736" max="9736" width="5.85546875" customWidth="1"/>
    <col min="9737" max="9737" width="1.7109375" customWidth="1"/>
    <col min="9738" max="9738" width="10.7109375" customWidth="1"/>
    <col min="9739" max="9739" width="1.7109375" customWidth="1"/>
    <col min="9740" max="9740" width="10.7109375" customWidth="1"/>
    <col min="9741" max="9741" width="1.7109375" customWidth="1"/>
    <col min="9742" max="9742" width="10.7109375" customWidth="1"/>
    <col min="9743" max="9743" width="1.7109375" customWidth="1"/>
    <col min="9744" max="9744" width="10.7109375" customWidth="1"/>
    <col min="9745" max="9745" width="1.7109375" customWidth="1"/>
    <col min="9747" max="9747" width="8.7109375" customWidth="1"/>
    <col min="9748" max="9748" width="0" hidden="1" customWidth="1"/>
    <col min="9749" max="9749" width="5.7109375" customWidth="1"/>
    <col min="9985" max="9986" width="3.28515625" customWidth="1"/>
    <col min="9987" max="9987" width="4.7109375" customWidth="1"/>
    <col min="9988" max="9988" width="4.28515625" customWidth="1"/>
    <col min="9989" max="9989" width="12.7109375" customWidth="1"/>
    <col min="9990" max="9990" width="2.7109375" customWidth="1"/>
    <col min="9991" max="9991" width="7.7109375" customWidth="1"/>
    <col min="9992" max="9992" width="5.85546875" customWidth="1"/>
    <col min="9993" max="9993" width="1.7109375" customWidth="1"/>
    <col min="9994" max="9994" width="10.7109375" customWidth="1"/>
    <col min="9995" max="9995" width="1.7109375" customWidth="1"/>
    <col min="9996" max="9996" width="10.7109375" customWidth="1"/>
    <col min="9997" max="9997" width="1.7109375" customWidth="1"/>
    <col min="9998" max="9998" width="10.7109375" customWidth="1"/>
    <col min="9999" max="9999" width="1.7109375" customWidth="1"/>
    <col min="10000" max="10000" width="10.7109375" customWidth="1"/>
    <col min="10001" max="10001" width="1.7109375" customWidth="1"/>
    <col min="10003" max="10003" width="8.7109375" customWidth="1"/>
    <col min="10004" max="10004" width="0" hidden="1" customWidth="1"/>
    <col min="10005" max="10005" width="5.7109375" customWidth="1"/>
    <col min="10241" max="10242" width="3.28515625" customWidth="1"/>
    <col min="10243" max="10243" width="4.7109375" customWidth="1"/>
    <col min="10244" max="10244" width="4.28515625" customWidth="1"/>
    <col min="10245" max="10245" width="12.7109375" customWidth="1"/>
    <col min="10246" max="10246" width="2.7109375" customWidth="1"/>
    <col min="10247" max="10247" width="7.7109375" customWidth="1"/>
    <col min="10248" max="10248" width="5.85546875" customWidth="1"/>
    <col min="10249" max="10249" width="1.7109375" customWidth="1"/>
    <col min="10250" max="10250" width="10.7109375" customWidth="1"/>
    <col min="10251" max="10251" width="1.7109375" customWidth="1"/>
    <col min="10252" max="10252" width="10.7109375" customWidth="1"/>
    <col min="10253" max="10253" width="1.7109375" customWidth="1"/>
    <col min="10254" max="10254" width="10.7109375" customWidth="1"/>
    <col min="10255" max="10255" width="1.7109375" customWidth="1"/>
    <col min="10256" max="10256" width="10.7109375" customWidth="1"/>
    <col min="10257" max="10257" width="1.7109375" customWidth="1"/>
    <col min="10259" max="10259" width="8.7109375" customWidth="1"/>
    <col min="10260" max="10260" width="0" hidden="1" customWidth="1"/>
    <col min="10261" max="10261" width="5.7109375" customWidth="1"/>
    <col min="10497" max="10498" width="3.28515625" customWidth="1"/>
    <col min="10499" max="10499" width="4.7109375" customWidth="1"/>
    <col min="10500" max="10500" width="4.28515625" customWidth="1"/>
    <col min="10501" max="10501" width="12.7109375" customWidth="1"/>
    <col min="10502" max="10502" width="2.7109375" customWidth="1"/>
    <col min="10503" max="10503" width="7.7109375" customWidth="1"/>
    <col min="10504" max="10504" width="5.85546875" customWidth="1"/>
    <col min="10505" max="10505" width="1.7109375" customWidth="1"/>
    <col min="10506" max="10506" width="10.7109375" customWidth="1"/>
    <col min="10507" max="10507" width="1.7109375" customWidth="1"/>
    <col min="10508" max="10508" width="10.7109375" customWidth="1"/>
    <col min="10509" max="10509" width="1.7109375" customWidth="1"/>
    <col min="10510" max="10510" width="10.7109375" customWidth="1"/>
    <col min="10511" max="10511" width="1.7109375" customWidth="1"/>
    <col min="10512" max="10512" width="10.7109375" customWidth="1"/>
    <col min="10513" max="10513" width="1.7109375" customWidth="1"/>
    <col min="10515" max="10515" width="8.7109375" customWidth="1"/>
    <col min="10516" max="10516" width="0" hidden="1" customWidth="1"/>
    <col min="10517" max="10517" width="5.7109375" customWidth="1"/>
    <col min="10753" max="10754" width="3.28515625" customWidth="1"/>
    <col min="10755" max="10755" width="4.7109375" customWidth="1"/>
    <col min="10756" max="10756" width="4.28515625" customWidth="1"/>
    <col min="10757" max="10757" width="12.7109375" customWidth="1"/>
    <col min="10758" max="10758" width="2.7109375" customWidth="1"/>
    <col min="10759" max="10759" width="7.7109375" customWidth="1"/>
    <col min="10760" max="10760" width="5.85546875" customWidth="1"/>
    <col min="10761" max="10761" width="1.7109375" customWidth="1"/>
    <col min="10762" max="10762" width="10.7109375" customWidth="1"/>
    <col min="10763" max="10763" width="1.7109375" customWidth="1"/>
    <col min="10764" max="10764" width="10.7109375" customWidth="1"/>
    <col min="10765" max="10765" width="1.7109375" customWidth="1"/>
    <col min="10766" max="10766" width="10.7109375" customWidth="1"/>
    <col min="10767" max="10767" width="1.7109375" customWidth="1"/>
    <col min="10768" max="10768" width="10.7109375" customWidth="1"/>
    <col min="10769" max="10769" width="1.7109375" customWidth="1"/>
    <col min="10771" max="10771" width="8.7109375" customWidth="1"/>
    <col min="10772" max="10772" width="0" hidden="1" customWidth="1"/>
    <col min="10773" max="10773" width="5.7109375" customWidth="1"/>
    <col min="11009" max="11010" width="3.28515625" customWidth="1"/>
    <col min="11011" max="11011" width="4.7109375" customWidth="1"/>
    <col min="11012" max="11012" width="4.28515625" customWidth="1"/>
    <col min="11013" max="11013" width="12.7109375" customWidth="1"/>
    <col min="11014" max="11014" width="2.7109375" customWidth="1"/>
    <col min="11015" max="11015" width="7.7109375" customWidth="1"/>
    <col min="11016" max="11016" width="5.85546875" customWidth="1"/>
    <col min="11017" max="11017" width="1.7109375" customWidth="1"/>
    <col min="11018" max="11018" width="10.7109375" customWidth="1"/>
    <col min="11019" max="11019" width="1.7109375" customWidth="1"/>
    <col min="11020" max="11020" width="10.7109375" customWidth="1"/>
    <col min="11021" max="11021" width="1.7109375" customWidth="1"/>
    <col min="11022" max="11022" width="10.7109375" customWidth="1"/>
    <col min="11023" max="11023" width="1.7109375" customWidth="1"/>
    <col min="11024" max="11024" width="10.7109375" customWidth="1"/>
    <col min="11025" max="11025" width="1.7109375" customWidth="1"/>
    <col min="11027" max="11027" width="8.7109375" customWidth="1"/>
    <col min="11028" max="11028" width="0" hidden="1" customWidth="1"/>
    <col min="11029" max="11029" width="5.7109375" customWidth="1"/>
    <col min="11265" max="11266" width="3.28515625" customWidth="1"/>
    <col min="11267" max="11267" width="4.7109375" customWidth="1"/>
    <col min="11268" max="11268" width="4.28515625" customWidth="1"/>
    <col min="11269" max="11269" width="12.7109375" customWidth="1"/>
    <col min="11270" max="11270" width="2.7109375" customWidth="1"/>
    <col min="11271" max="11271" width="7.7109375" customWidth="1"/>
    <col min="11272" max="11272" width="5.85546875" customWidth="1"/>
    <col min="11273" max="11273" width="1.7109375" customWidth="1"/>
    <col min="11274" max="11274" width="10.7109375" customWidth="1"/>
    <col min="11275" max="11275" width="1.7109375" customWidth="1"/>
    <col min="11276" max="11276" width="10.7109375" customWidth="1"/>
    <col min="11277" max="11277" width="1.7109375" customWidth="1"/>
    <col min="11278" max="11278" width="10.7109375" customWidth="1"/>
    <col min="11279" max="11279" width="1.7109375" customWidth="1"/>
    <col min="11280" max="11280" width="10.7109375" customWidth="1"/>
    <col min="11281" max="11281" width="1.7109375" customWidth="1"/>
    <col min="11283" max="11283" width="8.7109375" customWidth="1"/>
    <col min="11284" max="11284" width="0" hidden="1" customWidth="1"/>
    <col min="11285" max="11285" width="5.7109375" customWidth="1"/>
    <col min="11521" max="11522" width="3.28515625" customWidth="1"/>
    <col min="11523" max="11523" width="4.7109375" customWidth="1"/>
    <col min="11524" max="11524" width="4.28515625" customWidth="1"/>
    <col min="11525" max="11525" width="12.7109375" customWidth="1"/>
    <col min="11526" max="11526" width="2.7109375" customWidth="1"/>
    <col min="11527" max="11527" width="7.7109375" customWidth="1"/>
    <col min="11528" max="11528" width="5.85546875" customWidth="1"/>
    <col min="11529" max="11529" width="1.7109375" customWidth="1"/>
    <col min="11530" max="11530" width="10.7109375" customWidth="1"/>
    <col min="11531" max="11531" width="1.7109375" customWidth="1"/>
    <col min="11532" max="11532" width="10.7109375" customWidth="1"/>
    <col min="11533" max="11533" width="1.7109375" customWidth="1"/>
    <col min="11534" max="11534" width="10.7109375" customWidth="1"/>
    <col min="11535" max="11535" width="1.7109375" customWidth="1"/>
    <col min="11536" max="11536" width="10.7109375" customWidth="1"/>
    <col min="11537" max="11537" width="1.7109375" customWidth="1"/>
    <col min="11539" max="11539" width="8.7109375" customWidth="1"/>
    <col min="11540" max="11540" width="0" hidden="1" customWidth="1"/>
    <col min="11541" max="11541" width="5.7109375" customWidth="1"/>
    <col min="11777" max="11778" width="3.28515625" customWidth="1"/>
    <col min="11779" max="11779" width="4.7109375" customWidth="1"/>
    <col min="11780" max="11780" width="4.28515625" customWidth="1"/>
    <col min="11781" max="11781" width="12.7109375" customWidth="1"/>
    <col min="11782" max="11782" width="2.7109375" customWidth="1"/>
    <col min="11783" max="11783" width="7.7109375" customWidth="1"/>
    <col min="11784" max="11784" width="5.85546875" customWidth="1"/>
    <col min="11785" max="11785" width="1.7109375" customWidth="1"/>
    <col min="11786" max="11786" width="10.7109375" customWidth="1"/>
    <col min="11787" max="11787" width="1.7109375" customWidth="1"/>
    <col min="11788" max="11788" width="10.7109375" customWidth="1"/>
    <col min="11789" max="11789" width="1.7109375" customWidth="1"/>
    <col min="11790" max="11790" width="10.7109375" customWidth="1"/>
    <col min="11791" max="11791" width="1.7109375" customWidth="1"/>
    <col min="11792" max="11792" width="10.7109375" customWidth="1"/>
    <col min="11793" max="11793" width="1.7109375" customWidth="1"/>
    <col min="11795" max="11795" width="8.7109375" customWidth="1"/>
    <col min="11796" max="11796" width="0" hidden="1" customWidth="1"/>
    <col min="11797" max="11797" width="5.7109375" customWidth="1"/>
    <col min="12033" max="12034" width="3.28515625" customWidth="1"/>
    <col min="12035" max="12035" width="4.7109375" customWidth="1"/>
    <col min="12036" max="12036" width="4.28515625" customWidth="1"/>
    <col min="12037" max="12037" width="12.7109375" customWidth="1"/>
    <col min="12038" max="12038" width="2.7109375" customWidth="1"/>
    <col min="12039" max="12039" width="7.7109375" customWidth="1"/>
    <col min="12040" max="12040" width="5.85546875" customWidth="1"/>
    <col min="12041" max="12041" width="1.7109375" customWidth="1"/>
    <col min="12042" max="12042" width="10.7109375" customWidth="1"/>
    <col min="12043" max="12043" width="1.7109375" customWidth="1"/>
    <col min="12044" max="12044" width="10.7109375" customWidth="1"/>
    <col min="12045" max="12045" width="1.7109375" customWidth="1"/>
    <col min="12046" max="12046" width="10.7109375" customWidth="1"/>
    <col min="12047" max="12047" width="1.7109375" customWidth="1"/>
    <col min="12048" max="12048" width="10.7109375" customWidth="1"/>
    <col min="12049" max="12049" width="1.7109375" customWidth="1"/>
    <col min="12051" max="12051" width="8.7109375" customWidth="1"/>
    <col min="12052" max="12052" width="0" hidden="1" customWidth="1"/>
    <col min="12053" max="12053" width="5.7109375" customWidth="1"/>
    <col min="12289" max="12290" width="3.28515625" customWidth="1"/>
    <col min="12291" max="12291" width="4.7109375" customWidth="1"/>
    <col min="12292" max="12292" width="4.28515625" customWidth="1"/>
    <col min="12293" max="12293" width="12.7109375" customWidth="1"/>
    <col min="12294" max="12294" width="2.7109375" customWidth="1"/>
    <col min="12295" max="12295" width="7.7109375" customWidth="1"/>
    <col min="12296" max="12296" width="5.85546875" customWidth="1"/>
    <col min="12297" max="12297" width="1.7109375" customWidth="1"/>
    <col min="12298" max="12298" width="10.7109375" customWidth="1"/>
    <col min="12299" max="12299" width="1.7109375" customWidth="1"/>
    <col min="12300" max="12300" width="10.7109375" customWidth="1"/>
    <col min="12301" max="12301" width="1.7109375" customWidth="1"/>
    <col min="12302" max="12302" width="10.7109375" customWidth="1"/>
    <col min="12303" max="12303" width="1.7109375" customWidth="1"/>
    <col min="12304" max="12304" width="10.7109375" customWidth="1"/>
    <col min="12305" max="12305" width="1.7109375" customWidth="1"/>
    <col min="12307" max="12307" width="8.7109375" customWidth="1"/>
    <col min="12308" max="12308" width="0" hidden="1" customWidth="1"/>
    <col min="12309" max="12309" width="5.7109375" customWidth="1"/>
    <col min="12545" max="12546" width="3.28515625" customWidth="1"/>
    <col min="12547" max="12547" width="4.7109375" customWidth="1"/>
    <col min="12548" max="12548" width="4.28515625" customWidth="1"/>
    <col min="12549" max="12549" width="12.7109375" customWidth="1"/>
    <col min="12550" max="12550" width="2.7109375" customWidth="1"/>
    <col min="12551" max="12551" width="7.7109375" customWidth="1"/>
    <col min="12552" max="12552" width="5.85546875" customWidth="1"/>
    <col min="12553" max="12553" width="1.7109375" customWidth="1"/>
    <col min="12554" max="12554" width="10.7109375" customWidth="1"/>
    <col min="12555" max="12555" width="1.7109375" customWidth="1"/>
    <col min="12556" max="12556" width="10.7109375" customWidth="1"/>
    <col min="12557" max="12557" width="1.7109375" customWidth="1"/>
    <col min="12558" max="12558" width="10.7109375" customWidth="1"/>
    <col min="12559" max="12559" width="1.7109375" customWidth="1"/>
    <col min="12560" max="12560" width="10.7109375" customWidth="1"/>
    <col min="12561" max="12561" width="1.7109375" customWidth="1"/>
    <col min="12563" max="12563" width="8.7109375" customWidth="1"/>
    <col min="12564" max="12564" width="0" hidden="1" customWidth="1"/>
    <col min="12565" max="12565" width="5.7109375" customWidth="1"/>
    <col min="12801" max="12802" width="3.28515625" customWidth="1"/>
    <col min="12803" max="12803" width="4.7109375" customWidth="1"/>
    <col min="12804" max="12804" width="4.28515625" customWidth="1"/>
    <col min="12805" max="12805" width="12.7109375" customWidth="1"/>
    <col min="12806" max="12806" width="2.7109375" customWidth="1"/>
    <col min="12807" max="12807" width="7.7109375" customWidth="1"/>
    <col min="12808" max="12808" width="5.85546875" customWidth="1"/>
    <col min="12809" max="12809" width="1.7109375" customWidth="1"/>
    <col min="12810" max="12810" width="10.7109375" customWidth="1"/>
    <col min="12811" max="12811" width="1.7109375" customWidth="1"/>
    <col min="12812" max="12812" width="10.7109375" customWidth="1"/>
    <col min="12813" max="12813" width="1.7109375" customWidth="1"/>
    <col min="12814" max="12814" width="10.7109375" customWidth="1"/>
    <col min="12815" max="12815" width="1.7109375" customWidth="1"/>
    <col min="12816" max="12816" width="10.7109375" customWidth="1"/>
    <col min="12817" max="12817" width="1.7109375" customWidth="1"/>
    <col min="12819" max="12819" width="8.7109375" customWidth="1"/>
    <col min="12820" max="12820" width="0" hidden="1" customWidth="1"/>
    <col min="12821" max="12821" width="5.7109375" customWidth="1"/>
    <col min="13057" max="13058" width="3.28515625" customWidth="1"/>
    <col min="13059" max="13059" width="4.7109375" customWidth="1"/>
    <col min="13060" max="13060" width="4.28515625" customWidth="1"/>
    <col min="13061" max="13061" width="12.7109375" customWidth="1"/>
    <col min="13062" max="13062" width="2.7109375" customWidth="1"/>
    <col min="13063" max="13063" width="7.7109375" customWidth="1"/>
    <col min="13064" max="13064" width="5.85546875" customWidth="1"/>
    <col min="13065" max="13065" width="1.7109375" customWidth="1"/>
    <col min="13066" max="13066" width="10.7109375" customWidth="1"/>
    <col min="13067" max="13067" width="1.7109375" customWidth="1"/>
    <col min="13068" max="13068" width="10.7109375" customWidth="1"/>
    <col min="13069" max="13069" width="1.7109375" customWidth="1"/>
    <col min="13070" max="13070" width="10.7109375" customWidth="1"/>
    <col min="13071" max="13071" width="1.7109375" customWidth="1"/>
    <col min="13072" max="13072" width="10.7109375" customWidth="1"/>
    <col min="13073" max="13073" width="1.7109375" customWidth="1"/>
    <col min="13075" max="13075" width="8.7109375" customWidth="1"/>
    <col min="13076" max="13076" width="0" hidden="1" customWidth="1"/>
    <col min="13077" max="13077" width="5.7109375" customWidth="1"/>
    <col min="13313" max="13314" width="3.28515625" customWidth="1"/>
    <col min="13315" max="13315" width="4.7109375" customWidth="1"/>
    <col min="13316" max="13316" width="4.28515625" customWidth="1"/>
    <col min="13317" max="13317" width="12.7109375" customWidth="1"/>
    <col min="13318" max="13318" width="2.7109375" customWidth="1"/>
    <col min="13319" max="13319" width="7.7109375" customWidth="1"/>
    <col min="13320" max="13320" width="5.85546875" customWidth="1"/>
    <col min="13321" max="13321" width="1.7109375" customWidth="1"/>
    <col min="13322" max="13322" width="10.7109375" customWidth="1"/>
    <col min="13323" max="13323" width="1.7109375" customWidth="1"/>
    <col min="13324" max="13324" width="10.7109375" customWidth="1"/>
    <col min="13325" max="13325" width="1.7109375" customWidth="1"/>
    <col min="13326" max="13326" width="10.7109375" customWidth="1"/>
    <col min="13327" max="13327" width="1.7109375" customWidth="1"/>
    <col min="13328" max="13328" width="10.7109375" customWidth="1"/>
    <col min="13329" max="13329" width="1.7109375" customWidth="1"/>
    <col min="13331" max="13331" width="8.7109375" customWidth="1"/>
    <col min="13332" max="13332" width="0" hidden="1" customWidth="1"/>
    <col min="13333" max="13333" width="5.7109375" customWidth="1"/>
    <col min="13569" max="13570" width="3.28515625" customWidth="1"/>
    <col min="13571" max="13571" width="4.7109375" customWidth="1"/>
    <col min="13572" max="13572" width="4.28515625" customWidth="1"/>
    <col min="13573" max="13573" width="12.7109375" customWidth="1"/>
    <col min="13574" max="13574" width="2.7109375" customWidth="1"/>
    <col min="13575" max="13575" width="7.7109375" customWidth="1"/>
    <col min="13576" max="13576" width="5.85546875" customWidth="1"/>
    <col min="13577" max="13577" width="1.7109375" customWidth="1"/>
    <col min="13578" max="13578" width="10.7109375" customWidth="1"/>
    <col min="13579" max="13579" width="1.7109375" customWidth="1"/>
    <col min="13580" max="13580" width="10.7109375" customWidth="1"/>
    <col min="13581" max="13581" width="1.7109375" customWidth="1"/>
    <col min="13582" max="13582" width="10.7109375" customWidth="1"/>
    <col min="13583" max="13583" width="1.7109375" customWidth="1"/>
    <col min="13584" max="13584" width="10.7109375" customWidth="1"/>
    <col min="13585" max="13585" width="1.7109375" customWidth="1"/>
    <col min="13587" max="13587" width="8.7109375" customWidth="1"/>
    <col min="13588" max="13588" width="0" hidden="1" customWidth="1"/>
    <col min="13589" max="13589" width="5.7109375" customWidth="1"/>
    <col min="13825" max="13826" width="3.28515625" customWidth="1"/>
    <col min="13827" max="13827" width="4.7109375" customWidth="1"/>
    <col min="13828" max="13828" width="4.28515625" customWidth="1"/>
    <col min="13829" max="13829" width="12.7109375" customWidth="1"/>
    <col min="13830" max="13830" width="2.7109375" customWidth="1"/>
    <col min="13831" max="13831" width="7.7109375" customWidth="1"/>
    <col min="13832" max="13832" width="5.85546875" customWidth="1"/>
    <col min="13833" max="13833" width="1.7109375" customWidth="1"/>
    <col min="13834" max="13834" width="10.7109375" customWidth="1"/>
    <col min="13835" max="13835" width="1.7109375" customWidth="1"/>
    <col min="13836" max="13836" width="10.7109375" customWidth="1"/>
    <col min="13837" max="13837" width="1.7109375" customWidth="1"/>
    <col min="13838" max="13838" width="10.7109375" customWidth="1"/>
    <col min="13839" max="13839" width="1.7109375" customWidth="1"/>
    <col min="13840" max="13840" width="10.7109375" customWidth="1"/>
    <col min="13841" max="13841" width="1.7109375" customWidth="1"/>
    <col min="13843" max="13843" width="8.7109375" customWidth="1"/>
    <col min="13844" max="13844" width="0" hidden="1" customWidth="1"/>
    <col min="13845" max="13845" width="5.7109375" customWidth="1"/>
    <col min="14081" max="14082" width="3.28515625" customWidth="1"/>
    <col min="14083" max="14083" width="4.7109375" customWidth="1"/>
    <col min="14084" max="14084" width="4.28515625" customWidth="1"/>
    <col min="14085" max="14085" width="12.7109375" customWidth="1"/>
    <col min="14086" max="14086" width="2.7109375" customWidth="1"/>
    <col min="14087" max="14087" width="7.7109375" customWidth="1"/>
    <col min="14088" max="14088" width="5.85546875" customWidth="1"/>
    <col min="14089" max="14089" width="1.7109375" customWidth="1"/>
    <col min="14090" max="14090" width="10.7109375" customWidth="1"/>
    <col min="14091" max="14091" width="1.7109375" customWidth="1"/>
    <col min="14092" max="14092" width="10.7109375" customWidth="1"/>
    <col min="14093" max="14093" width="1.7109375" customWidth="1"/>
    <col min="14094" max="14094" width="10.7109375" customWidth="1"/>
    <col min="14095" max="14095" width="1.7109375" customWidth="1"/>
    <col min="14096" max="14096" width="10.7109375" customWidth="1"/>
    <col min="14097" max="14097" width="1.7109375" customWidth="1"/>
    <col min="14099" max="14099" width="8.7109375" customWidth="1"/>
    <col min="14100" max="14100" width="0" hidden="1" customWidth="1"/>
    <col min="14101" max="14101" width="5.7109375" customWidth="1"/>
    <col min="14337" max="14338" width="3.28515625" customWidth="1"/>
    <col min="14339" max="14339" width="4.7109375" customWidth="1"/>
    <col min="14340" max="14340" width="4.28515625" customWidth="1"/>
    <col min="14341" max="14341" width="12.7109375" customWidth="1"/>
    <col min="14342" max="14342" width="2.7109375" customWidth="1"/>
    <col min="14343" max="14343" width="7.7109375" customWidth="1"/>
    <col min="14344" max="14344" width="5.85546875" customWidth="1"/>
    <col min="14345" max="14345" width="1.7109375" customWidth="1"/>
    <col min="14346" max="14346" width="10.7109375" customWidth="1"/>
    <col min="14347" max="14347" width="1.7109375" customWidth="1"/>
    <col min="14348" max="14348" width="10.7109375" customWidth="1"/>
    <col min="14349" max="14349" width="1.7109375" customWidth="1"/>
    <col min="14350" max="14350" width="10.7109375" customWidth="1"/>
    <col min="14351" max="14351" width="1.7109375" customWidth="1"/>
    <col min="14352" max="14352" width="10.7109375" customWidth="1"/>
    <col min="14353" max="14353" width="1.7109375" customWidth="1"/>
    <col min="14355" max="14355" width="8.7109375" customWidth="1"/>
    <col min="14356" max="14356" width="0" hidden="1" customWidth="1"/>
    <col min="14357" max="14357" width="5.7109375" customWidth="1"/>
    <col min="14593" max="14594" width="3.28515625" customWidth="1"/>
    <col min="14595" max="14595" width="4.7109375" customWidth="1"/>
    <col min="14596" max="14596" width="4.28515625" customWidth="1"/>
    <col min="14597" max="14597" width="12.7109375" customWidth="1"/>
    <col min="14598" max="14598" width="2.7109375" customWidth="1"/>
    <col min="14599" max="14599" width="7.7109375" customWidth="1"/>
    <col min="14600" max="14600" width="5.85546875" customWidth="1"/>
    <col min="14601" max="14601" width="1.7109375" customWidth="1"/>
    <col min="14602" max="14602" width="10.7109375" customWidth="1"/>
    <col min="14603" max="14603" width="1.7109375" customWidth="1"/>
    <col min="14604" max="14604" width="10.7109375" customWidth="1"/>
    <col min="14605" max="14605" width="1.7109375" customWidth="1"/>
    <col min="14606" max="14606" width="10.7109375" customWidth="1"/>
    <col min="14607" max="14607" width="1.7109375" customWidth="1"/>
    <col min="14608" max="14608" width="10.7109375" customWidth="1"/>
    <col min="14609" max="14609" width="1.7109375" customWidth="1"/>
    <col min="14611" max="14611" width="8.7109375" customWidth="1"/>
    <col min="14612" max="14612" width="0" hidden="1" customWidth="1"/>
    <col min="14613" max="14613" width="5.7109375" customWidth="1"/>
    <col min="14849" max="14850" width="3.28515625" customWidth="1"/>
    <col min="14851" max="14851" width="4.7109375" customWidth="1"/>
    <col min="14852" max="14852" width="4.28515625" customWidth="1"/>
    <col min="14853" max="14853" width="12.7109375" customWidth="1"/>
    <col min="14854" max="14854" width="2.7109375" customWidth="1"/>
    <col min="14855" max="14855" width="7.7109375" customWidth="1"/>
    <col min="14856" max="14856" width="5.85546875" customWidth="1"/>
    <col min="14857" max="14857" width="1.7109375" customWidth="1"/>
    <col min="14858" max="14858" width="10.7109375" customWidth="1"/>
    <col min="14859" max="14859" width="1.7109375" customWidth="1"/>
    <col min="14860" max="14860" width="10.7109375" customWidth="1"/>
    <col min="14861" max="14861" width="1.7109375" customWidth="1"/>
    <col min="14862" max="14862" width="10.7109375" customWidth="1"/>
    <col min="14863" max="14863" width="1.7109375" customWidth="1"/>
    <col min="14864" max="14864" width="10.7109375" customWidth="1"/>
    <col min="14865" max="14865" width="1.7109375" customWidth="1"/>
    <col min="14867" max="14867" width="8.7109375" customWidth="1"/>
    <col min="14868" max="14868" width="0" hidden="1" customWidth="1"/>
    <col min="14869" max="14869" width="5.7109375" customWidth="1"/>
    <col min="15105" max="15106" width="3.28515625" customWidth="1"/>
    <col min="15107" max="15107" width="4.7109375" customWidth="1"/>
    <col min="15108" max="15108" width="4.28515625" customWidth="1"/>
    <col min="15109" max="15109" width="12.7109375" customWidth="1"/>
    <col min="15110" max="15110" width="2.7109375" customWidth="1"/>
    <col min="15111" max="15111" width="7.7109375" customWidth="1"/>
    <col min="15112" max="15112" width="5.85546875" customWidth="1"/>
    <col min="15113" max="15113" width="1.7109375" customWidth="1"/>
    <col min="15114" max="15114" width="10.7109375" customWidth="1"/>
    <col min="15115" max="15115" width="1.7109375" customWidth="1"/>
    <col min="15116" max="15116" width="10.7109375" customWidth="1"/>
    <col min="15117" max="15117" width="1.7109375" customWidth="1"/>
    <col min="15118" max="15118" width="10.7109375" customWidth="1"/>
    <col min="15119" max="15119" width="1.7109375" customWidth="1"/>
    <col min="15120" max="15120" width="10.7109375" customWidth="1"/>
    <col min="15121" max="15121" width="1.7109375" customWidth="1"/>
    <col min="15123" max="15123" width="8.7109375" customWidth="1"/>
    <col min="15124" max="15124" width="0" hidden="1" customWidth="1"/>
    <col min="15125" max="15125" width="5.7109375" customWidth="1"/>
    <col min="15361" max="15362" width="3.28515625" customWidth="1"/>
    <col min="15363" max="15363" width="4.7109375" customWidth="1"/>
    <col min="15364" max="15364" width="4.28515625" customWidth="1"/>
    <col min="15365" max="15365" width="12.7109375" customWidth="1"/>
    <col min="15366" max="15366" width="2.7109375" customWidth="1"/>
    <col min="15367" max="15367" width="7.7109375" customWidth="1"/>
    <col min="15368" max="15368" width="5.85546875" customWidth="1"/>
    <col min="15369" max="15369" width="1.7109375" customWidth="1"/>
    <col min="15370" max="15370" width="10.7109375" customWidth="1"/>
    <col min="15371" max="15371" width="1.7109375" customWidth="1"/>
    <col min="15372" max="15372" width="10.7109375" customWidth="1"/>
    <col min="15373" max="15373" width="1.7109375" customWidth="1"/>
    <col min="15374" max="15374" width="10.7109375" customWidth="1"/>
    <col min="15375" max="15375" width="1.7109375" customWidth="1"/>
    <col min="15376" max="15376" width="10.7109375" customWidth="1"/>
    <col min="15377" max="15377" width="1.7109375" customWidth="1"/>
    <col min="15379" max="15379" width="8.7109375" customWidth="1"/>
    <col min="15380" max="15380" width="0" hidden="1" customWidth="1"/>
    <col min="15381" max="15381" width="5.7109375" customWidth="1"/>
    <col min="15617" max="15618" width="3.28515625" customWidth="1"/>
    <col min="15619" max="15619" width="4.7109375" customWidth="1"/>
    <col min="15620" max="15620" width="4.28515625" customWidth="1"/>
    <col min="15621" max="15621" width="12.7109375" customWidth="1"/>
    <col min="15622" max="15622" width="2.7109375" customWidth="1"/>
    <col min="15623" max="15623" width="7.7109375" customWidth="1"/>
    <col min="15624" max="15624" width="5.85546875" customWidth="1"/>
    <col min="15625" max="15625" width="1.7109375" customWidth="1"/>
    <col min="15626" max="15626" width="10.7109375" customWidth="1"/>
    <col min="15627" max="15627" width="1.7109375" customWidth="1"/>
    <col min="15628" max="15628" width="10.7109375" customWidth="1"/>
    <col min="15629" max="15629" width="1.7109375" customWidth="1"/>
    <col min="15630" max="15630" width="10.7109375" customWidth="1"/>
    <col min="15631" max="15631" width="1.7109375" customWidth="1"/>
    <col min="15632" max="15632" width="10.7109375" customWidth="1"/>
    <col min="15633" max="15633" width="1.7109375" customWidth="1"/>
    <col min="15635" max="15635" width="8.7109375" customWidth="1"/>
    <col min="15636" max="15636" width="0" hidden="1" customWidth="1"/>
    <col min="15637" max="15637" width="5.7109375" customWidth="1"/>
    <col min="15873" max="15874" width="3.28515625" customWidth="1"/>
    <col min="15875" max="15875" width="4.7109375" customWidth="1"/>
    <col min="15876" max="15876" width="4.28515625" customWidth="1"/>
    <col min="15877" max="15877" width="12.7109375" customWidth="1"/>
    <col min="15878" max="15878" width="2.7109375" customWidth="1"/>
    <col min="15879" max="15879" width="7.7109375" customWidth="1"/>
    <col min="15880" max="15880" width="5.85546875" customWidth="1"/>
    <col min="15881" max="15881" width="1.7109375" customWidth="1"/>
    <col min="15882" max="15882" width="10.7109375" customWidth="1"/>
    <col min="15883" max="15883" width="1.7109375" customWidth="1"/>
    <col min="15884" max="15884" width="10.7109375" customWidth="1"/>
    <col min="15885" max="15885" width="1.7109375" customWidth="1"/>
    <col min="15886" max="15886" width="10.7109375" customWidth="1"/>
    <col min="15887" max="15887" width="1.7109375" customWidth="1"/>
    <col min="15888" max="15888" width="10.7109375" customWidth="1"/>
    <col min="15889" max="15889" width="1.7109375" customWidth="1"/>
    <col min="15891" max="15891" width="8.7109375" customWidth="1"/>
    <col min="15892" max="15892" width="0" hidden="1" customWidth="1"/>
    <col min="15893" max="15893" width="5.7109375" customWidth="1"/>
    <col min="16129" max="16130" width="3.28515625" customWidth="1"/>
    <col min="16131" max="16131" width="4.7109375" customWidth="1"/>
    <col min="16132" max="16132" width="4.28515625" customWidth="1"/>
    <col min="16133" max="16133" width="12.7109375" customWidth="1"/>
    <col min="16134" max="16134" width="2.7109375" customWidth="1"/>
    <col min="16135" max="16135" width="7.7109375" customWidth="1"/>
    <col min="16136" max="16136" width="5.85546875" customWidth="1"/>
    <col min="16137" max="16137" width="1.7109375" customWidth="1"/>
    <col min="16138" max="16138" width="10.7109375" customWidth="1"/>
    <col min="16139" max="16139" width="1.7109375" customWidth="1"/>
    <col min="16140" max="16140" width="10.7109375" customWidth="1"/>
    <col min="16141" max="16141" width="1.7109375" customWidth="1"/>
    <col min="16142" max="16142" width="10.7109375" customWidth="1"/>
    <col min="16143" max="16143" width="1.7109375" customWidth="1"/>
    <col min="16144" max="16144" width="10.7109375" customWidth="1"/>
    <col min="16145" max="16145" width="1.7109375" customWidth="1"/>
    <col min="16147" max="16147" width="8.7109375" customWidth="1"/>
    <col min="16148" max="16148" width="0" hidden="1" customWidth="1"/>
    <col min="16149" max="16149" width="5.7109375" customWidth="1"/>
  </cols>
  <sheetData>
    <row r="1" spans="1:20" s="68" customFormat="1" ht="71.25" customHeight="1" x14ac:dyDescent="0.2">
      <c r="A1" s="63">
        <f>'[1]Week SetUp'!$A$6</f>
        <v>0</v>
      </c>
      <c r="B1" s="352"/>
      <c r="I1" s="353"/>
      <c r="J1" s="354"/>
      <c r="K1" s="354"/>
      <c r="L1" s="355"/>
      <c r="M1" s="353"/>
      <c r="N1" s="353"/>
      <c r="O1" s="353"/>
      <c r="Q1" s="353"/>
    </row>
    <row r="2" spans="1:20" s="73" customFormat="1" ht="18" x14ac:dyDescent="0.25">
      <c r="A2" s="69"/>
      <c r="B2" s="69"/>
      <c r="C2" s="69"/>
      <c r="D2" s="69"/>
      <c r="E2" s="460" t="s">
        <v>313</v>
      </c>
      <c r="F2" s="460"/>
      <c r="G2" s="460"/>
      <c r="H2" s="460"/>
      <c r="I2" s="460"/>
      <c r="J2" s="460"/>
      <c r="K2" s="460"/>
      <c r="L2" s="460"/>
      <c r="M2" s="460"/>
      <c r="O2" s="198"/>
      <c r="Q2" s="198"/>
    </row>
    <row r="3" spans="1:20" s="78" customFormat="1" ht="10.5" customHeight="1" x14ac:dyDescent="0.2">
      <c r="A3" s="356" t="s">
        <v>192</v>
      </c>
      <c r="B3" s="356"/>
      <c r="C3" s="356"/>
      <c r="D3" s="356"/>
      <c r="E3" s="356"/>
      <c r="F3" s="356"/>
      <c r="G3" s="356"/>
      <c r="H3" s="356"/>
      <c r="I3" s="357"/>
      <c r="J3" s="76"/>
      <c r="K3" s="75"/>
      <c r="L3" s="76"/>
      <c r="M3" s="357"/>
      <c r="N3" s="356"/>
      <c r="O3" s="357"/>
      <c r="P3" s="356"/>
      <c r="Q3" s="359" t="s">
        <v>314</v>
      </c>
    </row>
    <row r="4" spans="1:20" s="88" customFormat="1" ht="13.5" customHeight="1" thickBot="1" x14ac:dyDescent="0.25">
      <c r="A4" s="79" t="str">
        <f>'[1]Week SetUp'!$A$10</f>
        <v>17th - 22nd December 2016</v>
      </c>
      <c r="B4" s="79"/>
      <c r="C4" s="79"/>
      <c r="D4" s="360"/>
      <c r="E4" s="360"/>
      <c r="F4" s="81">
        <f>'[1]Week SetUp'!$C$10</f>
        <v>0</v>
      </c>
      <c r="G4" s="361"/>
      <c r="H4" s="362"/>
      <c r="I4" s="363"/>
      <c r="J4" s="84">
        <f>'[1]Week SetUp'!$D$10</f>
        <v>0</v>
      </c>
      <c r="K4" s="83"/>
      <c r="L4" s="85"/>
      <c r="M4" s="363"/>
      <c r="N4" s="360"/>
      <c r="O4" s="365"/>
      <c r="P4" s="360"/>
      <c r="Q4" s="87" t="str">
        <f>'[1]Week SetUp'!$E$10</f>
        <v>Lamech Kevin Clarke</v>
      </c>
    </row>
    <row r="5" spans="1:20" s="78" customFormat="1" ht="12" x14ac:dyDescent="0.2">
      <c r="A5" s="366"/>
      <c r="B5" s="367" t="s">
        <v>194</v>
      </c>
      <c r="C5" s="367" t="str">
        <f>IF(OR(F2="Week 3",F2="Masters"),"CP","Rank")</f>
        <v>Rank</v>
      </c>
      <c r="D5" s="367" t="s">
        <v>196</v>
      </c>
      <c r="E5" s="368" t="s">
        <v>197</v>
      </c>
      <c r="F5" s="368" t="s">
        <v>198</v>
      </c>
      <c r="G5" s="368"/>
      <c r="H5" s="368"/>
      <c r="I5" s="368"/>
      <c r="J5" s="369" t="s">
        <v>199</v>
      </c>
      <c r="K5" s="370"/>
      <c r="L5" s="369" t="s">
        <v>200</v>
      </c>
      <c r="M5" s="370"/>
      <c r="N5" s="369" t="s">
        <v>201</v>
      </c>
      <c r="O5" s="370"/>
      <c r="P5" s="369" t="s">
        <v>304</v>
      </c>
      <c r="Q5" s="371"/>
    </row>
    <row r="6" spans="1:20" s="78" customFormat="1" ht="3.75" customHeight="1" thickBot="1" x14ac:dyDescent="0.25">
      <c r="A6" s="372"/>
      <c r="B6" s="97"/>
      <c r="C6" s="97"/>
      <c r="D6" s="97"/>
      <c r="E6" s="373"/>
      <c r="F6" s="373"/>
      <c r="G6" s="374"/>
      <c r="H6" s="373"/>
      <c r="I6" s="375"/>
      <c r="J6" s="97"/>
      <c r="K6" s="375"/>
      <c r="L6" s="97"/>
      <c r="M6" s="375"/>
      <c r="N6" s="97"/>
      <c r="O6" s="375"/>
      <c r="P6" s="97"/>
      <c r="Q6" s="376"/>
    </row>
    <row r="7" spans="1:20" s="113" customFormat="1" ht="10.5" customHeight="1" x14ac:dyDescent="0.2">
      <c r="A7" s="377">
        <v>1</v>
      </c>
      <c r="B7" s="103">
        <f>IF($D7="","",VLOOKUP($D7,'[1]Girls Do Main Draw Prep'!$A$7:$V$23,20))</f>
        <v>0</v>
      </c>
      <c r="C7" s="103">
        <f>IF($D7="","",VLOOKUP($D7,'[1]Girls Do Main Draw Prep'!$A$7:$V$23,21))</f>
        <v>0</v>
      </c>
      <c r="D7" s="104">
        <v>2</v>
      </c>
      <c r="E7" s="105" t="str">
        <f>UPPER(IF($D7="","",VLOOKUP($D7,'[1]Girls Do Main Draw Prep'!$A$7:$V$23,2)))</f>
        <v>DOOKIE</v>
      </c>
      <c r="F7" s="105" t="str">
        <f>IF($D7="","",VLOOKUP($D7,'[1]Girls Do Main Draw Prep'!$A$7:$V$23,3))</f>
        <v>JORDANE</v>
      </c>
      <c r="G7" s="378"/>
      <c r="H7" s="105">
        <f>IF($D7="","",VLOOKUP($D7,'[1]Girls Do Main Draw Prep'!$A$7:$V$23,4))</f>
        <v>0</v>
      </c>
      <c r="I7" s="379"/>
      <c r="J7" s="140"/>
      <c r="K7" s="380"/>
      <c r="L7" s="140"/>
      <c r="M7" s="380"/>
      <c r="N7" s="140"/>
      <c r="O7" s="380"/>
      <c r="P7" s="140"/>
      <c r="Q7" s="109"/>
      <c r="R7" s="112"/>
      <c r="T7" s="114" t="str">
        <f>'[1]SetUp Officials'!P21</f>
        <v>Umpire</v>
      </c>
    </row>
    <row r="8" spans="1:20" s="113" customFormat="1" ht="9.6" customHeight="1" x14ac:dyDescent="0.2">
      <c r="A8" s="381"/>
      <c r="B8" s="116"/>
      <c r="C8" s="116"/>
      <c r="D8" s="116"/>
      <c r="E8" s="105" t="str">
        <f>UPPER(IF($D7="","",VLOOKUP($D7,'[1]Girls Do Main Draw Prep'!$A$7:$V$23,7)))</f>
        <v>GHURAN</v>
      </c>
      <c r="F8" s="105" t="str">
        <f>IF($D7="","",VLOOKUP($D7,'[1]Girls Do Main Draw Prep'!$A$7:$V$23,8))</f>
        <v>ZARA</v>
      </c>
      <c r="G8" s="378"/>
      <c r="H8" s="105">
        <f>IF($D7="","",VLOOKUP($D7,'[1]Girls Do Main Draw Prep'!$A$7:$V$23,9))</f>
        <v>0</v>
      </c>
      <c r="I8" s="382"/>
      <c r="J8" s="383" t="str">
        <f>IF(I8="a",E7,IF(I8="b",E9,""))</f>
        <v/>
      </c>
      <c r="K8" s="380"/>
      <c r="L8" s="140"/>
      <c r="M8" s="380"/>
      <c r="N8" s="140"/>
      <c r="O8" s="380"/>
      <c r="P8" s="140"/>
      <c r="Q8" s="109"/>
      <c r="R8" s="112"/>
      <c r="T8" s="121" t="str">
        <f>'[1]SetUp Officials'!P22</f>
        <v xml:space="preserve"> </v>
      </c>
    </row>
    <row r="9" spans="1:20" s="113" customFormat="1" ht="9.6" customHeight="1" x14ac:dyDescent="0.2">
      <c r="A9" s="381"/>
      <c r="B9" s="116"/>
      <c r="C9" s="116"/>
      <c r="D9" s="116"/>
      <c r="E9" s="140"/>
      <c r="F9" s="140"/>
      <c r="G9" s="374"/>
      <c r="H9" s="140"/>
      <c r="I9" s="384"/>
      <c r="J9" s="385" t="str">
        <f>UPPER(IF(OR(I10="a",I10="as"),E7,IF(OR(I10="b",I10="bs"),E11,)))</f>
        <v/>
      </c>
      <c r="K9" s="386"/>
      <c r="L9" s="140"/>
      <c r="M9" s="380"/>
      <c r="N9" s="140"/>
      <c r="O9" s="380"/>
      <c r="P9" s="140"/>
      <c r="Q9" s="109"/>
      <c r="R9" s="112"/>
      <c r="T9" s="121" t="str">
        <f>'[1]SetUp Officials'!P23</f>
        <v xml:space="preserve"> </v>
      </c>
    </row>
    <row r="10" spans="1:20" s="113" customFormat="1" ht="9.6" customHeight="1" x14ac:dyDescent="0.2">
      <c r="A10" s="381"/>
      <c r="B10" s="116"/>
      <c r="C10" s="116"/>
      <c r="D10" s="116"/>
      <c r="E10" s="140"/>
      <c r="F10" s="140"/>
      <c r="G10" s="374"/>
      <c r="H10" s="118" t="s">
        <v>203</v>
      </c>
      <c r="I10" s="126"/>
      <c r="J10" s="387" t="str">
        <f>UPPER(IF(OR(I10="a",I10="as"),E8,IF(OR(I10="b",I10="bs"),E12,)))</f>
        <v/>
      </c>
      <c r="K10" s="388"/>
      <c r="L10" s="140"/>
      <c r="M10" s="380"/>
      <c r="N10" s="140"/>
      <c r="O10" s="380"/>
      <c r="P10" s="140"/>
      <c r="Q10" s="109"/>
      <c r="R10" s="112"/>
      <c r="T10" s="121" t="str">
        <f>'[1]SetUp Officials'!P24</f>
        <v xml:space="preserve"> </v>
      </c>
    </row>
    <row r="11" spans="1:20" s="113" customFormat="1" ht="9.6" customHeight="1" x14ac:dyDescent="0.2">
      <c r="A11" s="381">
        <v>2</v>
      </c>
      <c r="B11" s="103">
        <f>IF($D11="","",VLOOKUP($D11,'[1]Girls Do Main Draw Prep'!$A$7:$V$23,20))</f>
        <v>0</v>
      </c>
      <c r="C11" s="103">
        <f>IF($D11="","",VLOOKUP($D11,'[1]Girls Do Main Draw Prep'!$A$7:$V$23,21))</f>
        <v>0</v>
      </c>
      <c r="D11" s="104">
        <v>4</v>
      </c>
      <c r="E11" s="103" t="str">
        <f>UPPER(IF($D11="","",VLOOKUP($D11,'[1]Girls Do Main Draw Prep'!$A$7:$V$23,2)))</f>
        <v>CHIN LEE</v>
      </c>
      <c r="F11" s="103" t="str">
        <f>IF($D11="","",VLOOKUP($D11,'[1]Girls Do Main Draw Prep'!$A$7:$V$23,3))</f>
        <v>ABIGAIL</v>
      </c>
      <c r="G11" s="389"/>
      <c r="H11" s="103">
        <f>IF($D11="","",VLOOKUP($D11,'[1]Girls Do Main Draw Prep'!$A$7:$V$23,4))</f>
        <v>0</v>
      </c>
      <c r="I11" s="390"/>
      <c r="J11" s="140"/>
      <c r="K11" s="391"/>
      <c r="L11" s="143"/>
      <c r="M11" s="386"/>
      <c r="N11" s="140"/>
      <c r="O11" s="380"/>
      <c r="P11" s="140"/>
      <c r="Q11" s="109"/>
      <c r="R11" s="112"/>
      <c r="T11" s="121" t="str">
        <f>'[1]SetUp Officials'!P25</f>
        <v xml:space="preserve"> </v>
      </c>
    </row>
    <row r="12" spans="1:20" s="113" customFormat="1" ht="9.6" customHeight="1" x14ac:dyDescent="0.2">
      <c r="A12" s="381"/>
      <c r="B12" s="116"/>
      <c r="C12" s="116"/>
      <c r="D12" s="116"/>
      <c r="E12" s="103" t="str">
        <f>UPPER(IF($D11="","",VLOOKUP($D11,'[1]Girls Do Main Draw Prep'!$A$7:$V$23,7)))</f>
        <v>PASEA</v>
      </c>
      <c r="F12" s="103" t="str">
        <f>IF($D11="","",VLOOKUP($D11,'[1]Girls Do Main Draw Prep'!$A$7:$V$23,8))</f>
        <v>EVA</v>
      </c>
      <c r="G12" s="389"/>
      <c r="H12" s="103">
        <f>IF($D11="","",VLOOKUP($D11,'[1]Girls Do Main Draw Prep'!$A$7:$V$23,9))</f>
        <v>0</v>
      </c>
      <c r="I12" s="382"/>
      <c r="J12" s="140"/>
      <c r="K12" s="391"/>
      <c r="L12" s="392"/>
      <c r="M12" s="393"/>
      <c r="N12" s="140"/>
      <c r="O12" s="380"/>
      <c r="P12" s="140"/>
      <c r="Q12" s="109"/>
      <c r="R12" s="112"/>
      <c r="T12" s="121" t="str">
        <f>'[1]SetUp Officials'!P26</f>
        <v xml:space="preserve"> </v>
      </c>
    </row>
    <row r="13" spans="1:20" s="113" customFormat="1" ht="9.6" customHeight="1" x14ac:dyDescent="0.2">
      <c r="A13" s="381"/>
      <c r="B13" s="116"/>
      <c r="C13" s="116"/>
      <c r="D13" s="124"/>
      <c r="E13" s="140"/>
      <c r="F13" s="140"/>
      <c r="G13" s="374"/>
      <c r="H13" s="140"/>
      <c r="I13" s="394"/>
      <c r="J13" s="140"/>
      <c r="K13" s="384"/>
      <c r="L13" s="385" t="str">
        <f>UPPER(IF(OR(K14="a",K14="as"),J9,IF(OR(K14="b",K14="bs"),J17,)))</f>
        <v/>
      </c>
      <c r="M13" s="380"/>
      <c r="N13" s="140"/>
      <c r="O13" s="380"/>
      <c r="P13" s="140"/>
      <c r="Q13" s="109"/>
      <c r="R13" s="112"/>
      <c r="T13" s="121" t="str">
        <f>'[1]SetUp Officials'!P27</f>
        <v xml:space="preserve"> </v>
      </c>
    </row>
    <row r="14" spans="1:20" s="113" customFormat="1" ht="9.6" customHeight="1" x14ac:dyDescent="0.2">
      <c r="A14" s="381"/>
      <c r="B14" s="116"/>
      <c r="C14" s="116"/>
      <c r="D14" s="124"/>
      <c r="E14" s="140"/>
      <c r="F14" s="140"/>
      <c r="G14" s="374"/>
      <c r="H14" s="140"/>
      <c r="I14" s="394"/>
      <c r="J14" s="118" t="s">
        <v>203</v>
      </c>
      <c r="K14" s="126"/>
      <c r="L14" s="387" t="str">
        <f>UPPER(IF(OR(K14="a",K14="as"),J10,IF(OR(K14="b",K14="bs"),J18,)))</f>
        <v/>
      </c>
      <c r="M14" s="388"/>
      <c r="N14" s="140"/>
      <c r="O14" s="380"/>
      <c r="P14" s="140"/>
      <c r="Q14" s="109"/>
      <c r="R14" s="112"/>
      <c r="T14" s="121" t="str">
        <f>'[1]SetUp Officials'!P28</f>
        <v xml:space="preserve"> </v>
      </c>
    </row>
    <row r="15" spans="1:20" s="113" customFormat="1" ht="9.6" customHeight="1" x14ac:dyDescent="0.2">
      <c r="A15" s="381">
        <v>3</v>
      </c>
      <c r="B15" s="103">
        <f>IF($D15="","",VLOOKUP($D15,'[1]Girls Do Main Draw Prep'!$A$7:$V$23,20))</f>
        <v>0</v>
      </c>
      <c r="C15" s="103">
        <f>IF($D15="","",VLOOKUP($D15,'[1]Girls Do Main Draw Prep'!$A$7:$V$23,21))</f>
        <v>0</v>
      </c>
      <c r="D15" s="104">
        <v>3</v>
      </c>
      <c r="E15" s="103" t="str">
        <f>UPPER(IF($D15="","",VLOOKUP($D15,'[1]Girls Do Main Draw Prep'!$A$7:$V$23,2)))</f>
        <v>AUGUSTINE</v>
      </c>
      <c r="F15" s="103" t="str">
        <f>IF($D15="","",VLOOKUP($D15,'[1]Girls Do Main Draw Prep'!$A$7:$V$23,3))</f>
        <v>JOY</v>
      </c>
      <c r="G15" s="389"/>
      <c r="H15" s="103">
        <f>IF($D15="","",VLOOKUP($D15,'[1]Girls Do Main Draw Prep'!$A$7:$V$23,4))</f>
        <v>0</v>
      </c>
      <c r="I15" s="379"/>
      <c r="J15" s="140"/>
      <c r="K15" s="391"/>
      <c r="L15" s="140"/>
      <c r="M15" s="397"/>
      <c r="N15" s="417"/>
      <c r="O15" s="380"/>
      <c r="P15" s="140"/>
      <c r="Q15" s="109"/>
      <c r="R15" s="112"/>
      <c r="T15" s="121" t="str">
        <f>'[1]SetUp Officials'!P29</f>
        <v xml:space="preserve"> </v>
      </c>
    </row>
    <row r="16" spans="1:20" s="113" customFormat="1" ht="9.6" customHeight="1" thickBot="1" x14ac:dyDescent="0.25">
      <c r="A16" s="381"/>
      <c r="B16" s="116"/>
      <c r="C16" s="116"/>
      <c r="D16" s="116"/>
      <c r="E16" s="103" t="str">
        <f>UPPER(IF($D15="","",VLOOKUP($D15,'[1]Girls Do Main Draw Prep'!$A$7:$V$23,7)))</f>
        <v>CHIN LEE</v>
      </c>
      <c r="F16" s="103" t="str">
        <f>IF($D15="","",VLOOKUP($D15,'[1]Girls Do Main Draw Prep'!$A$7:$V$23,8))</f>
        <v>INARA</v>
      </c>
      <c r="G16" s="389"/>
      <c r="H16" s="103">
        <f>IF($D15="","",VLOOKUP($D15,'[1]Girls Do Main Draw Prep'!$A$7:$V$23,9))</f>
        <v>0</v>
      </c>
      <c r="I16" s="382"/>
      <c r="J16" s="383" t="str">
        <f>IF(I16="a",E15,IF(I16="b",E17,""))</f>
        <v/>
      </c>
      <c r="K16" s="391"/>
      <c r="L16" s="140"/>
      <c r="M16" s="397"/>
      <c r="N16" s="398"/>
      <c r="O16" s="380"/>
      <c r="P16" s="140"/>
      <c r="Q16" s="109"/>
      <c r="R16" s="112"/>
      <c r="T16" s="135" t="str">
        <f>'[1]SetUp Officials'!P30</f>
        <v>None</v>
      </c>
    </row>
    <row r="17" spans="1:18" s="113" customFormat="1" ht="9.6" customHeight="1" x14ac:dyDescent="0.2">
      <c r="A17" s="381"/>
      <c r="B17" s="116"/>
      <c r="C17" s="116"/>
      <c r="D17" s="124"/>
      <c r="E17" s="140"/>
      <c r="F17" s="140"/>
      <c r="G17" s="374"/>
      <c r="H17" s="140"/>
      <c r="I17" s="384"/>
      <c r="J17" s="385" t="str">
        <f>UPPER(IF(OR(I18="a",I18="as"),E15,IF(OR(I18="b",I18="bs"),E19,)))</f>
        <v/>
      </c>
      <c r="K17" s="395"/>
      <c r="L17" s="140"/>
      <c r="M17" s="397"/>
      <c r="N17" s="398"/>
      <c r="O17" s="380"/>
      <c r="P17" s="140"/>
      <c r="Q17" s="109"/>
      <c r="R17" s="112"/>
    </row>
    <row r="18" spans="1:18" s="113" customFormat="1" ht="9.6" customHeight="1" x14ac:dyDescent="0.2">
      <c r="A18" s="381"/>
      <c r="B18" s="116"/>
      <c r="C18" s="116"/>
      <c r="D18" s="124"/>
      <c r="E18" s="140"/>
      <c r="F18" s="140"/>
      <c r="G18" s="374"/>
      <c r="H18" s="118" t="s">
        <v>203</v>
      </c>
      <c r="I18" s="126"/>
      <c r="J18" s="387" t="str">
        <f>UPPER(IF(OR(I18="a",I18="as"),E16,IF(OR(I18="b",I18="bs"),E20,)))</f>
        <v/>
      </c>
      <c r="K18" s="382"/>
      <c r="L18" s="140"/>
      <c r="M18" s="397"/>
      <c r="N18" s="398"/>
      <c r="O18" s="380"/>
      <c r="P18" s="140"/>
      <c r="Q18" s="109"/>
      <c r="R18" s="112"/>
    </row>
    <row r="19" spans="1:18" s="113" customFormat="1" ht="9.6" customHeight="1" x14ac:dyDescent="0.2">
      <c r="A19" s="381">
        <v>4</v>
      </c>
      <c r="B19" s="103">
        <f>IF($D19="","",VLOOKUP($D19,'[1]Girls Do Main Draw Prep'!$A$7:$V$23,20))</f>
        <v>0</v>
      </c>
      <c r="C19" s="103">
        <f>IF($D19="","",VLOOKUP($D19,'[1]Girls Do Main Draw Prep'!$A$7:$V$23,21))</f>
        <v>0</v>
      </c>
      <c r="D19" s="104">
        <v>1</v>
      </c>
      <c r="E19" s="103" t="str">
        <f>UPPER(IF($D19="","",VLOOKUP($D19,'[1]Girls Do Main Draw Prep'!$A$7:$V$23,2)))</f>
        <v>DANIEL-JOSEPH</v>
      </c>
      <c r="F19" s="103" t="str">
        <f>IF($D19="","",VLOOKUP($D19,'[1]Girls Do Main Draw Prep'!$A$7:$V$23,3))</f>
        <v>JAEDA-LEE</v>
      </c>
      <c r="G19" s="389"/>
      <c r="H19" s="103">
        <f>IF($D19="","",VLOOKUP($D19,'[1]Girls Do Main Draw Prep'!$A$7:$V$23,4))</f>
        <v>0</v>
      </c>
      <c r="I19" s="390"/>
      <c r="J19" s="140"/>
      <c r="K19" s="380"/>
      <c r="L19" s="143"/>
      <c r="M19" s="418"/>
      <c r="N19" s="398"/>
      <c r="O19" s="380"/>
      <c r="P19" s="140"/>
      <c r="Q19" s="109"/>
      <c r="R19" s="112"/>
    </row>
    <row r="20" spans="1:18" s="113" customFormat="1" ht="9.6" customHeight="1" x14ac:dyDescent="0.2">
      <c r="A20" s="381"/>
      <c r="B20" s="116"/>
      <c r="C20" s="116"/>
      <c r="D20" s="116"/>
      <c r="E20" s="103" t="str">
        <f>UPPER(IF($D19="","",VLOOKUP($D19,'[1]Girls Do Main Draw Prep'!$A$7:$V$23,7)))</f>
        <v>DOYLE</v>
      </c>
      <c r="F20" s="103" t="str">
        <f>IF($D19="","",VLOOKUP($D19,'[1]Girls Do Main Draw Prep'!$A$7:$V$23,8))</f>
        <v>SYDNEY</v>
      </c>
      <c r="G20" s="389"/>
      <c r="H20" s="103">
        <f>IF($D19="","",VLOOKUP($D19,'[1]Girls Do Main Draw Prep'!$A$7:$V$23,9))</f>
        <v>0</v>
      </c>
      <c r="I20" s="382"/>
      <c r="J20" s="140"/>
      <c r="K20" s="380"/>
      <c r="L20" s="392"/>
      <c r="M20" s="419"/>
      <c r="N20" s="398"/>
      <c r="O20" s="380"/>
      <c r="P20" s="140"/>
      <c r="Q20" s="109"/>
      <c r="R20" s="112"/>
    </row>
    <row r="21" spans="1:18" s="113" customFormat="1" ht="9.6" customHeight="1" x14ac:dyDescent="0.2">
      <c r="A21" s="381"/>
      <c r="B21" s="116"/>
      <c r="C21" s="116"/>
      <c r="D21" s="116"/>
      <c r="E21" s="140"/>
      <c r="F21" s="140"/>
      <c r="G21" s="374"/>
      <c r="H21" s="140"/>
      <c r="I21" s="394"/>
      <c r="J21" s="140"/>
      <c r="K21" s="380"/>
      <c r="L21" s="140"/>
      <c r="M21" s="400"/>
      <c r="N21" s="401" t="e">
        <f>UPPER(IF(OR(#REF!="a",#REF!="as"),L13,IF(OR(#REF!="b",#REF!="bs"),#REF!,)))</f>
        <v>#REF!</v>
      </c>
      <c r="O21" s="380"/>
      <c r="P21" s="140"/>
      <c r="Q21" s="109"/>
      <c r="R21" s="112"/>
    </row>
    <row r="22" spans="1:18" s="151" customFormat="1" ht="6" customHeight="1" x14ac:dyDescent="0.2">
      <c r="A22" s="404"/>
      <c r="B22" s="405"/>
      <c r="C22" s="405"/>
      <c r="D22" s="406"/>
      <c r="E22" s="141"/>
      <c r="F22" s="141"/>
      <c r="G22" s="407"/>
      <c r="H22" s="141"/>
      <c r="I22" s="408"/>
      <c r="J22" s="110"/>
      <c r="K22" s="111"/>
      <c r="L22" s="148"/>
      <c r="M22" s="149"/>
      <c r="N22" s="148"/>
      <c r="O22" s="149"/>
      <c r="P22" s="148"/>
      <c r="Q22" s="149"/>
      <c r="R22" s="150"/>
    </row>
    <row r="23" spans="1:18" s="164" customFormat="1" ht="10.5" customHeight="1" x14ac:dyDescent="0.2">
      <c r="A23" s="152" t="s">
        <v>206</v>
      </c>
      <c r="B23" s="153"/>
      <c r="C23" s="154"/>
      <c r="D23" s="155" t="s">
        <v>207</v>
      </c>
      <c r="E23" s="156" t="s">
        <v>310</v>
      </c>
      <c r="F23" s="156"/>
      <c r="G23" s="156"/>
      <c r="H23" s="409"/>
      <c r="I23" s="156" t="s">
        <v>207</v>
      </c>
      <c r="J23" s="156" t="s">
        <v>311</v>
      </c>
      <c r="K23" s="159"/>
      <c r="L23" s="156" t="s">
        <v>210</v>
      </c>
      <c r="M23" s="160"/>
      <c r="N23" s="161" t="s">
        <v>211</v>
      </c>
      <c r="O23" s="161"/>
      <c r="P23" s="162"/>
      <c r="Q23" s="163"/>
    </row>
    <row r="24" spans="1:18" s="164" customFormat="1" ht="9" customHeight="1" x14ac:dyDescent="0.2">
      <c r="A24" s="165" t="s">
        <v>212</v>
      </c>
      <c r="B24" s="166"/>
      <c r="C24" s="167"/>
      <c r="D24" s="168">
        <v>1</v>
      </c>
      <c r="E24" s="169">
        <f>IF(D24&gt;$Q$31,,UPPER(VLOOKUP(D24,'[1]Girls Do Main Draw Prep'!$A$7:$R$23,2)))</f>
        <v>0</v>
      </c>
      <c r="F24" s="410"/>
      <c r="G24" s="410"/>
      <c r="H24" s="411"/>
      <c r="I24" s="412" t="s">
        <v>213</v>
      </c>
      <c r="J24" s="166"/>
      <c r="K24" s="173"/>
      <c r="L24" s="166"/>
      <c r="M24" s="174"/>
      <c r="N24" s="175" t="s">
        <v>312</v>
      </c>
      <c r="O24" s="176"/>
      <c r="P24" s="176"/>
      <c r="Q24" s="177"/>
    </row>
    <row r="25" spans="1:18" s="164" customFormat="1" ht="9" customHeight="1" x14ac:dyDescent="0.2">
      <c r="A25" s="165" t="s">
        <v>215</v>
      </c>
      <c r="B25" s="166"/>
      <c r="C25" s="167"/>
      <c r="D25" s="168"/>
      <c r="E25" s="169">
        <f>IF(D24&gt;$Q$31,,UPPER(VLOOKUP(D24,'[1]Girls Do Main Draw Prep'!$A$7:$R$23,7)))</f>
        <v>0</v>
      </c>
      <c r="F25" s="410"/>
      <c r="G25" s="410"/>
      <c r="H25" s="411"/>
      <c r="I25" s="412"/>
      <c r="J25" s="166"/>
      <c r="K25" s="173"/>
      <c r="L25" s="166"/>
      <c r="M25" s="174"/>
      <c r="N25" s="180"/>
      <c r="O25" s="179"/>
      <c r="P25" s="180"/>
      <c r="Q25" s="181"/>
    </row>
    <row r="26" spans="1:18" s="164" customFormat="1" ht="9" customHeight="1" x14ac:dyDescent="0.2">
      <c r="A26" s="182" t="s">
        <v>217</v>
      </c>
      <c r="B26" s="180"/>
      <c r="C26" s="183"/>
      <c r="D26" s="168">
        <v>2</v>
      </c>
      <c r="E26" s="169">
        <f>IF(D26&gt;$Q$31,,UPPER(VLOOKUP(D26,'[1]Girls Do Main Draw Prep'!$A$7:$R$23,2)))</f>
        <v>0</v>
      </c>
      <c r="F26" s="410"/>
      <c r="G26" s="410"/>
      <c r="H26" s="411"/>
      <c r="I26" s="412" t="s">
        <v>216</v>
      </c>
      <c r="J26" s="166"/>
      <c r="K26" s="173"/>
      <c r="L26" s="166"/>
      <c r="M26" s="174"/>
      <c r="N26" s="175" t="s">
        <v>219</v>
      </c>
      <c r="O26" s="176"/>
      <c r="P26" s="176"/>
      <c r="Q26" s="177"/>
    </row>
    <row r="27" spans="1:18" s="164" customFormat="1" ht="9" customHeight="1" x14ac:dyDescent="0.2">
      <c r="A27" s="184"/>
      <c r="B27" s="89"/>
      <c r="C27" s="185"/>
      <c r="D27" s="168"/>
      <c r="E27" s="169">
        <f>IF(D26&gt;$Q$31,,UPPER(VLOOKUP(D26,'[1]Girls Do Main Draw Prep'!$A$7:$R$23,7)))</f>
        <v>0</v>
      </c>
      <c r="F27" s="410"/>
      <c r="G27" s="410"/>
      <c r="H27" s="411"/>
      <c r="I27" s="412"/>
      <c r="J27" s="166"/>
      <c r="K27" s="173"/>
      <c r="L27" s="166"/>
      <c r="M27" s="174"/>
      <c r="N27" s="166"/>
      <c r="O27" s="173"/>
      <c r="P27" s="166"/>
      <c r="Q27" s="174"/>
    </row>
    <row r="28" spans="1:18" s="164" customFormat="1" ht="9" customHeight="1" x14ac:dyDescent="0.2">
      <c r="A28" s="186" t="s">
        <v>221</v>
      </c>
      <c r="B28" s="187"/>
      <c r="C28" s="188"/>
      <c r="D28" s="168">
        <v>3</v>
      </c>
      <c r="E28" s="169">
        <f>IF(D28&gt;$Q$31,,UPPER(VLOOKUP(D28,'[1]Girls Do Main Draw Prep'!$A$7:$R$23,2)))</f>
        <v>0</v>
      </c>
      <c r="F28" s="410"/>
      <c r="G28" s="410"/>
      <c r="H28" s="411"/>
      <c r="I28" s="412" t="s">
        <v>218</v>
      </c>
      <c r="J28" s="166"/>
      <c r="K28" s="173"/>
      <c r="L28" s="166"/>
      <c r="M28" s="174"/>
      <c r="N28" s="180"/>
      <c r="O28" s="179"/>
      <c r="P28" s="180"/>
      <c r="Q28" s="181"/>
    </row>
    <row r="29" spans="1:18" s="164" customFormat="1" ht="9" customHeight="1" x14ac:dyDescent="0.2">
      <c r="A29" s="165" t="s">
        <v>212</v>
      </c>
      <c r="B29" s="166"/>
      <c r="C29" s="167"/>
      <c r="D29" s="168"/>
      <c r="E29" s="169">
        <f>IF(D28&gt;$Q$31,,UPPER(VLOOKUP(D28,'[1]Girls Do Main Draw Prep'!$A$7:$R$23,7)))</f>
        <v>0</v>
      </c>
      <c r="F29" s="410"/>
      <c r="G29" s="410"/>
      <c r="H29" s="411"/>
      <c r="I29" s="412"/>
      <c r="J29" s="166"/>
      <c r="K29" s="173"/>
      <c r="L29" s="166"/>
      <c r="M29" s="174"/>
      <c r="N29" s="175" t="s">
        <v>224</v>
      </c>
      <c r="O29" s="176"/>
      <c r="P29" s="176"/>
      <c r="Q29" s="177"/>
    </row>
    <row r="30" spans="1:18" s="164" customFormat="1" ht="9" customHeight="1" x14ac:dyDescent="0.2">
      <c r="A30" s="165" t="s">
        <v>225</v>
      </c>
      <c r="B30" s="166"/>
      <c r="C30" s="189"/>
      <c r="D30" s="168">
        <v>4</v>
      </c>
      <c r="E30" s="169">
        <f>IF(D30&gt;$Q$31,,UPPER(VLOOKUP(D30,'[1]Girls Do Main Draw Prep'!$A$7:$R$23,2)))</f>
        <v>0</v>
      </c>
      <c r="F30" s="410"/>
      <c r="G30" s="410"/>
      <c r="H30" s="411"/>
      <c r="I30" s="412" t="s">
        <v>220</v>
      </c>
      <c r="J30" s="166"/>
      <c r="K30" s="173"/>
      <c r="L30" s="166"/>
      <c r="M30" s="174"/>
      <c r="N30" s="166"/>
      <c r="O30" s="173"/>
      <c r="P30" s="166"/>
      <c r="Q30" s="174"/>
    </row>
    <row r="31" spans="1:18" s="164" customFormat="1" ht="9" customHeight="1" x14ac:dyDescent="0.2">
      <c r="A31" s="182" t="s">
        <v>227</v>
      </c>
      <c r="B31" s="180"/>
      <c r="C31" s="190"/>
      <c r="D31" s="191"/>
      <c r="E31" s="192">
        <f>IF(D30&gt;$Q$31,,UPPER(VLOOKUP(D30,'[1]Girls Do Main Draw Prep'!$A$7:$R$23,7)))</f>
        <v>0</v>
      </c>
      <c r="F31" s="413"/>
      <c r="G31" s="413"/>
      <c r="H31" s="414"/>
      <c r="I31" s="415"/>
      <c r="J31" s="180"/>
      <c r="K31" s="179"/>
      <c r="L31" s="180"/>
      <c r="M31" s="181"/>
      <c r="N31" s="180" t="str">
        <f>Q4</f>
        <v>Lamech Kevin Clarke</v>
      </c>
      <c r="O31" s="179"/>
      <c r="P31" s="180"/>
      <c r="Q31" s="416">
        <f>MIN(4,'[1]Girls Do Main Draw Prep'!$V$5)</f>
        <v>0</v>
      </c>
    </row>
    <row r="32" spans="1:18" ht="15.75" customHeight="1" x14ac:dyDescent="0.2"/>
    <row r="33" ht="9" customHeight="1" x14ac:dyDescent="0.2"/>
  </sheetData>
  <mergeCells count="1">
    <mergeCell ref="E2:M2"/>
  </mergeCells>
  <conditionalFormatting sqref="B7 B11 B15 B19">
    <cfRule type="cellIs" dxfId="116" priority="12" stopIfTrue="1" operator="equal">
      <formula>"DA"</formula>
    </cfRule>
  </conditionalFormatting>
  <conditionalFormatting sqref="H10 H18 J14">
    <cfRule type="expression" dxfId="115" priority="9" stopIfTrue="1">
      <formula>AND($N$1="CU",H10="Umpire")</formula>
    </cfRule>
    <cfRule type="expression" dxfId="114" priority="10" stopIfTrue="1">
      <formula>AND($N$1="CU",H10&lt;&gt;"Umpire",I10&lt;&gt;"")</formula>
    </cfRule>
    <cfRule type="expression" dxfId="113" priority="11" stopIfTrue="1">
      <formula>AND($N$1="CU",H10&lt;&gt;"Umpire")</formula>
    </cfRule>
  </conditionalFormatting>
  <conditionalFormatting sqref="L13 J9 J17">
    <cfRule type="expression" dxfId="112" priority="7" stopIfTrue="1">
      <formula>I10="as"</formula>
    </cfRule>
    <cfRule type="expression" dxfId="111" priority="8" stopIfTrue="1">
      <formula>I10="bs"</formula>
    </cfRule>
  </conditionalFormatting>
  <conditionalFormatting sqref="L14 J10 J18">
    <cfRule type="expression" dxfId="110" priority="5" stopIfTrue="1">
      <formula>I10="as"</formula>
    </cfRule>
    <cfRule type="expression" dxfId="109" priority="6" stopIfTrue="1">
      <formula>I10="bs"</formula>
    </cfRule>
  </conditionalFormatting>
  <conditionalFormatting sqref="I10 I18 K14">
    <cfRule type="expression" dxfId="108" priority="4" stopIfTrue="1">
      <formula>$N$1="CU"</formula>
    </cfRule>
  </conditionalFormatting>
  <conditionalFormatting sqref="E7 E11 E15 E19">
    <cfRule type="cellIs" dxfId="107" priority="3" stopIfTrue="1" operator="equal">
      <formula>"Bye"</formula>
    </cfRule>
  </conditionalFormatting>
  <conditionalFormatting sqref="N21">
    <cfRule type="expression" dxfId="106" priority="1" stopIfTrue="1">
      <formula>#REF!="as"</formula>
    </cfRule>
    <cfRule type="expression" dxfId="105" priority="2" stopIfTrue="1">
      <formula>#REF!="bs"</formula>
    </cfRule>
  </conditionalFormatting>
  <dataValidations count="1">
    <dataValidation type="list" allowBlank="1" showInput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formula1>$T$7:$T$16</formula1>
    </dataValidation>
  </dataValidations>
  <printOptions horizontalCentered="1"/>
  <pageMargins left="0.35433070866141736" right="0.35433070866141736" top="0.39370078740157483" bottom="0.39370078740157483" header="0" footer="0"/>
  <pageSetup paperSize="9"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0]!Jun_Show_CU">
                <anchor moveWithCells="1" sizeWithCells="1">
                  <from>
                    <xdr:col>11</xdr:col>
                    <xdr:colOff>495300</xdr:colOff>
                    <xdr:row>0</xdr:row>
                    <xdr:rowOff>9525</xdr:rowOff>
                  </from>
                  <to>
                    <xdr:col>13</xdr:col>
                    <xdr:colOff>342900</xdr:colOff>
                    <xdr:row>0</xdr:row>
                    <xdr:rowOff>171450</xdr:rowOff>
                  </to>
                </anchor>
              </controlPr>
            </control>
          </mc:Choice>
        </mc:AlternateContent>
        <mc:AlternateContent xmlns:mc="http://schemas.openxmlformats.org/markup-compatibility/2006">
          <mc:Choice Requires="x14">
            <control shapeId="19458" r:id="rId5" name="Button 2">
              <controlPr defaultSize="0" print="0" autoFill="0" autoPict="0" macro="[0]!Jun_Hide_CU">
                <anchor moveWithCells="1" sizeWithCells="1">
                  <from>
                    <xdr:col>11</xdr:col>
                    <xdr:colOff>485775</xdr:colOff>
                    <xdr:row>0</xdr:row>
                    <xdr:rowOff>171450</xdr:rowOff>
                  </from>
                  <to>
                    <xdr:col>13</xdr:col>
                    <xdr:colOff>342900</xdr:colOff>
                    <xdr:row>1</xdr:row>
                    <xdr:rowOff>47625</xdr:rowOff>
                  </to>
                </anchor>
              </controlPr>
            </control>
          </mc:Choice>
        </mc:AlternateContent>
        <mc:AlternateContent xmlns:mc="http://schemas.openxmlformats.org/markup-compatibility/2006">
          <mc:Choice Requires="x14">
            <control shapeId="19459" r:id="rId6" name="Button 3">
              <controlPr defaultSize="0" print="0" autoFill="0" autoPict="0" macro="[2]!Jun_Hide_CU">
                <anchor moveWithCells="1" sizeWithCells="1">
                  <from>
                    <xdr:col>11</xdr:col>
                    <xdr:colOff>485775</xdr:colOff>
                    <xdr:row>0</xdr:row>
                    <xdr:rowOff>171450</xdr:rowOff>
                  </from>
                  <to>
                    <xdr:col>13</xdr:col>
                    <xdr:colOff>342900</xdr:colOff>
                    <xdr:row>1</xdr:row>
                    <xdr:rowOff>47625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00B0F0"/>
    <pageSetUpPr fitToPage="1"/>
  </sheetPr>
  <dimension ref="A1:T81"/>
  <sheetViews>
    <sheetView showGridLines="0" showZeros="0" workbookViewId="0">
      <selection activeCell="V48" sqref="V48"/>
    </sheetView>
  </sheetViews>
  <sheetFormatPr defaultRowHeight="12.75" x14ac:dyDescent="0.2"/>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97" customWidth="1"/>
    <col min="10" max="10" width="10.7109375" customWidth="1"/>
    <col min="11" max="11" width="1.7109375" style="197" customWidth="1"/>
    <col min="12" max="12" width="10.7109375" customWidth="1"/>
    <col min="13" max="13" width="1.7109375" style="198" customWidth="1"/>
    <col min="14" max="14" width="10.7109375" customWidth="1"/>
    <col min="15" max="15" width="1.7109375" style="197" customWidth="1"/>
    <col min="16" max="16" width="10.7109375" customWidth="1"/>
    <col min="17" max="17" width="1.7109375" style="198" customWidth="1"/>
    <col min="19" max="19" width="8.7109375" customWidth="1"/>
    <col min="20" max="20" width="8.85546875" hidden="1" customWidth="1"/>
    <col min="21" max="21" width="5.7109375" customWidth="1"/>
    <col min="257" max="258" width="3.28515625" customWidth="1"/>
    <col min="259" max="259" width="4.7109375" customWidth="1"/>
    <col min="260" max="260" width="4.28515625" customWidth="1"/>
    <col min="261" max="261" width="12.7109375" customWidth="1"/>
    <col min="262" max="262" width="2.7109375" customWidth="1"/>
    <col min="263" max="263" width="7.7109375" customWidth="1"/>
    <col min="264" max="264" width="5.85546875" customWidth="1"/>
    <col min="265" max="265" width="1.7109375" customWidth="1"/>
    <col min="266" max="266" width="10.7109375" customWidth="1"/>
    <col min="267" max="267" width="1.7109375" customWidth="1"/>
    <col min="268" max="268" width="10.7109375" customWidth="1"/>
    <col min="269" max="269" width="1.7109375" customWidth="1"/>
    <col min="270" max="270" width="10.7109375" customWidth="1"/>
    <col min="271" max="271" width="1.7109375" customWidth="1"/>
    <col min="272" max="272" width="10.7109375" customWidth="1"/>
    <col min="273" max="273" width="1.7109375" customWidth="1"/>
    <col min="275" max="275" width="8.7109375" customWidth="1"/>
    <col min="276" max="276" width="0" hidden="1" customWidth="1"/>
    <col min="277" max="277" width="5.7109375" customWidth="1"/>
    <col min="513" max="514" width="3.28515625" customWidth="1"/>
    <col min="515" max="515" width="4.7109375" customWidth="1"/>
    <col min="516" max="516" width="4.28515625" customWidth="1"/>
    <col min="517" max="517" width="12.7109375" customWidth="1"/>
    <col min="518" max="518" width="2.7109375" customWidth="1"/>
    <col min="519" max="519" width="7.7109375" customWidth="1"/>
    <col min="520" max="520" width="5.85546875" customWidth="1"/>
    <col min="521" max="521" width="1.7109375" customWidth="1"/>
    <col min="522" max="522" width="10.7109375" customWidth="1"/>
    <col min="523" max="523" width="1.7109375" customWidth="1"/>
    <col min="524" max="524" width="10.7109375" customWidth="1"/>
    <col min="525" max="525" width="1.7109375" customWidth="1"/>
    <col min="526" max="526" width="10.7109375" customWidth="1"/>
    <col min="527" max="527" width="1.7109375" customWidth="1"/>
    <col min="528" max="528" width="10.7109375" customWidth="1"/>
    <col min="529" max="529" width="1.7109375" customWidth="1"/>
    <col min="531" max="531" width="8.7109375" customWidth="1"/>
    <col min="532" max="532" width="0" hidden="1" customWidth="1"/>
    <col min="533" max="533" width="5.7109375" customWidth="1"/>
    <col min="769" max="770" width="3.28515625" customWidth="1"/>
    <col min="771" max="771" width="4.7109375" customWidth="1"/>
    <col min="772" max="772" width="4.28515625" customWidth="1"/>
    <col min="773" max="773" width="12.7109375" customWidth="1"/>
    <col min="774" max="774" width="2.7109375" customWidth="1"/>
    <col min="775" max="775" width="7.7109375" customWidth="1"/>
    <col min="776" max="776" width="5.85546875" customWidth="1"/>
    <col min="777" max="777" width="1.7109375" customWidth="1"/>
    <col min="778" max="778" width="10.7109375" customWidth="1"/>
    <col min="779" max="779" width="1.7109375" customWidth="1"/>
    <col min="780" max="780" width="10.7109375" customWidth="1"/>
    <col min="781" max="781" width="1.7109375" customWidth="1"/>
    <col min="782" max="782" width="10.7109375" customWidth="1"/>
    <col min="783" max="783" width="1.7109375" customWidth="1"/>
    <col min="784" max="784" width="10.7109375" customWidth="1"/>
    <col min="785" max="785" width="1.7109375" customWidth="1"/>
    <col min="787" max="787" width="8.7109375" customWidth="1"/>
    <col min="788" max="788" width="0" hidden="1" customWidth="1"/>
    <col min="789" max="789" width="5.7109375" customWidth="1"/>
    <col min="1025" max="1026" width="3.28515625" customWidth="1"/>
    <col min="1027" max="1027" width="4.7109375" customWidth="1"/>
    <col min="1028" max="1028" width="4.28515625" customWidth="1"/>
    <col min="1029" max="1029" width="12.7109375" customWidth="1"/>
    <col min="1030" max="1030" width="2.7109375" customWidth="1"/>
    <col min="1031" max="1031" width="7.7109375" customWidth="1"/>
    <col min="1032" max="1032" width="5.85546875" customWidth="1"/>
    <col min="1033" max="1033" width="1.7109375" customWidth="1"/>
    <col min="1034" max="1034" width="10.7109375" customWidth="1"/>
    <col min="1035" max="1035" width="1.7109375" customWidth="1"/>
    <col min="1036" max="1036" width="10.7109375" customWidth="1"/>
    <col min="1037" max="1037" width="1.7109375" customWidth="1"/>
    <col min="1038" max="1038" width="10.7109375" customWidth="1"/>
    <col min="1039" max="1039" width="1.7109375" customWidth="1"/>
    <col min="1040" max="1040" width="10.7109375" customWidth="1"/>
    <col min="1041" max="1041" width="1.7109375" customWidth="1"/>
    <col min="1043" max="1043" width="8.7109375" customWidth="1"/>
    <col min="1044" max="1044" width="0" hidden="1" customWidth="1"/>
    <col min="1045" max="1045" width="5.7109375" customWidth="1"/>
    <col min="1281" max="1282" width="3.28515625" customWidth="1"/>
    <col min="1283" max="1283" width="4.7109375" customWidth="1"/>
    <col min="1284" max="1284" width="4.28515625" customWidth="1"/>
    <col min="1285" max="1285" width="12.7109375" customWidth="1"/>
    <col min="1286" max="1286" width="2.7109375" customWidth="1"/>
    <col min="1287" max="1287" width="7.7109375" customWidth="1"/>
    <col min="1288" max="1288" width="5.85546875" customWidth="1"/>
    <col min="1289" max="1289" width="1.7109375" customWidth="1"/>
    <col min="1290" max="1290" width="10.7109375" customWidth="1"/>
    <col min="1291" max="1291" width="1.7109375" customWidth="1"/>
    <col min="1292" max="1292" width="10.7109375" customWidth="1"/>
    <col min="1293" max="1293" width="1.7109375" customWidth="1"/>
    <col min="1294" max="1294" width="10.7109375" customWidth="1"/>
    <col min="1295" max="1295" width="1.7109375" customWidth="1"/>
    <col min="1296" max="1296" width="10.7109375" customWidth="1"/>
    <col min="1297" max="1297" width="1.7109375" customWidth="1"/>
    <col min="1299" max="1299" width="8.7109375" customWidth="1"/>
    <col min="1300" max="1300" width="0" hidden="1" customWidth="1"/>
    <col min="1301" max="1301" width="5.7109375" customWidth="1"/>
    <col min="1537" max="1538" width="3.28515625" customWidth="1"/>
    <col min="1539" max="1539" width="4.7109375" customWidth="1"/>
    <col min="1540" max="1540" width="4.28515625" customWidth="1"/>
    <col min="1541" max="1541" width="12.7109375" customWidth="1"/>
    <col min="1542" max="1542" width="2.7109375" customWidth="1"/>
    <col min="1543" max="1543" width="7.7109375" customWidth="1"/>
    <col min="1544" max="1544" width="5.85546875" customWidth="1"/>
    <col min="1545" max="1545" width="1.7109375" customWidth="1"/>
    <col min="1546" max="1546" width="10.7109375" customWidth="1"/>
    <col min="1547" max="1547" width="1.7109375" customWidth="1"/>
    <col min="1548" max="1548" width="10.7109375" customWidth="1"/>
    <col min="1549" max="1549" width="1.7109375" customWidth="1"/>
    <col min="1550" max="1550" width="10.7109375" customWidth="1"/>
    <col min="1551" max="1551" width="1.7109375" customWidth="1"/>
    <col min="1552" max="1552" width="10.7109375" customWidth="1"/>
    <col min="1553" max="1553" width="1.7109375" customWidth="1"/>
    <col min="1555" max="1555" width="8.7109375" customWidth="1"/>
    <col min="1556" max="1556" width="0" hidden="1" customWidth="1"/>
    <col min="1557" max="1557" width="5.7109375" customWidth="1"/>
    <col min="1793" max="1794" width="3.28515625" customWidth="1"/>
    <col min="1795" max="1795" width="4.7109375" customWidth="1"/>
    <col min="1796" max="1796" width="4.28515625" customWidth="1"/>
    <col min="1797" max="1797" width="12.7109375" customWidth="1"/>
    <col min="1798" max="1798" width="2.7109375" customWidth="1"/>
    <col min="1799" max="1799" width="7.7109375" customWidth="1"/>
    <col min="1800" max="1800" width="5.85546875" customWidth="1"/>
    <col min="1801" max="1801" width="1.7109375" customWidth="1"/>
    <col min="1802" max="1802" width="10.7109375" customWidth="1"/>
    <col min="1803" max="1803" width="1.7109375" customWidth="1"/>
    <col min="1804" max="1804" width="10.7109375" customWidth="1"/>
    <col min="1805" max="1805" width="1.7109375" customWidth="1"/>
    <col min="1806" max="1806" width="10.7109375" customWidth="1"/>
    <col min="1807" max="1807" width="1.7109375" customWidth="1"/>
    <col min="1808" max="1808" width="10.7109375" customWidth="1"/>
    <col min="1809" max="1809" width="1.7109375" customWidth="1"/>
    <col min="1811" max="1811" width="8.7109375" customWidth="1"/>
    <col min="1812" max="1812" width="0" hidden="1" customWidth="1"/>
    <col min="1813" max="1813" width="5.7109375" customWidth="1"/>
    <col min="2049" max="2050" width="3.28515625" customWidth="1"/>
    <col min="2051" max="2051" width="4.7109375" customWidth="1"/>
    <col min="2052" max="2052" width="4.28515625" customWidth="1"/>
    <col min="2053" max="2053" width="12.7109375" customWidth="1"/>
    <col min="2054" max="2054" width="2.7109375" customWidth="1"/>
    <col min="2055" max="2055" width="7.7109375" customWidth="1"/>
    <col min="2056" max="2056" width="5.85546875" customWidth="1"/>
    <col min="2057" max="2057" width="1.7109375" customWidth="1"/>
    <col min="2058" max="2058" width="10.7109375" customWidth="1"/>
    <col min="2059" max="2059" width="1.7109375" customWidth="1"/>
    <col min="2060" max="2060" width="10.7109375" customWidth="1"/>
    <col min="2061" max="2061" width="1.7109375" customWidth="1"/>
    <col min="2062" max="2062" width="10.7109375" customWidth="1"/>
    <col min="2063" max="2063" width="1.7109375" customWidth="1"/>
    <col min="2064" max="2064" width="10.7109375" customWidth="1"/>
    <col min="2065" max="2065" width="1.7109375" customWidth="1"/>
    <col min="2067" max="2067" width="8.7109375" customWidth="1"/>
    <col min="2068" max="2068" width="0" hidden="1" customWidth="1"/>
    <col min="2069" max="2069" width="5.7109375" customWidth="1"/>
    <col min="2305" max="2306" width="3.28515625" customWidth="1"/>
    <col min="2307" max="2307" width="4.7109375" customWidth="1"/>
    <col min="2308" max="2308" width="4.28515625" customWidth="1"/>
    <col min="2309" max="2309" width="12.7109375" customWidth="1"/>
    <col min="2310" max="2310" width="2.7109375" customWidth="1"/>
    <col min="2311" max="2311" width="7.7109375" customWidth="1"/>
    <col min="2312" max="2312" width="5.85546875" customWidth="1"/>
    <col min="2313" max="2313" width="1.7109375" customWidth="1"/>
    <col min="2314" max="2314" width="10.7109375" customWidth="1"/>
    <col min="2315" max="2315" width="1.7109375" customWidth="1"/>
    <col min="2316" max="2316" width="10.7109375" customWidth="1"/>
    <col min="2317" max="2317" width="1.7109375" customWidth="1"/>
    <col min="2318" max="2318" width="10.7109375" customWidth="1"/>
    <col min="2319" max="2319" width="1.7109375" customWidth="1"/>
    <col min="2320" max="2320" width="10.7109375" customWidth="1"/>
    <col min="2321" max="2321" width="1.7109375" customWidth="1"/>
    <col min="2323" max="2323" width="8.7109375" customWidth="1"/>
    <col min="2324" max="2324" width="0" hidden="1" customWidth="1"/>
    <col min="2325" max="2325" width="5.7109375" customWidth="1"/>
    <col min="2561" max="2562" width="3.28515625" customWidth="1"/>
    <col min="2563" max="2563" width="4.7109375" customWidth="1"/>
    <col min="2564" max="2564" width="4.28515625" customWidth="1"/>
    <col min="2565" max="2565" width="12.7109375" customWidth="1"/>
    <col min="2566" max="2566" width="2.7109375" customWidth="1"/>
    <col min="2567" max="2567" width="7.7109375" customWidth="1"/>
    <col min="2568" max="2568" width="5.85546875" customWidth="1"/>
    <col min="2569" max="2569" width="1.7109375" customWidth="1"/>
    <col min="2570" max="2570" width="10.7109375" customWidth="1"/>
    <col min="2571" max="2571" width="1.7109375" customWidth="1"/>
    <col min="2572" max="2572" width="10.7109375" customWidth="1"/>
    <col min="2573" max="2573" width="1.7109375" customWidth="1"/>
    <col min="2574" max="2574" width="10.7109375" customWidth="1"/>
    <col min="2575" max="2575" width="1.7109375" customWidth="1"/>
    <col min="2576" max="2576" width="10.7109375" customWidth="1"/>
    <col min="2577" max="2577" width="1.7109375" customWidth="1"/>
    <col min="2579" max="2579" width="8.7109375" customWidth="1"/>
    <col min="2580" max="2580" width="0" hidden="1" customWidth="1"/>
    <col min="2581" max="2581" width="5.7109375" customWidth="1"/>
    <col min="2817" max="2818" width="3.28515625" customWidth="1"/>
    <col min="2819" max="2819" width="4.7109375" customWidth="1"/>
    <col min="2820" max="2820" width="4.28515625" customWidth="1"/>
    <col min="2821" max="2821" width="12.7109375" customWidth="1"/>
    <col min="2822" max="2822" width="2.7109375" customWidth="1"/>
    <col min="2823" max="2823" width="7.7109375" customWidth="1"/>
    <col min="2824" max="2824" width="5.85546875" customWidth="1"/>
    <col min="2825" max="2825" width="1.7109375" customWidth="1"/>
    <col min="2826" max="2826" width="10.7109375" customWidth="1"/>
    <col min="2827" max="2827" width="1.7109375" customWidth="1"/>
    <col min="2828" max="2828" width="10.7109375" customWidth="1"/>
    <col min="2829" max="2829" width="1.7109375" customWidth="1"/>
    <col min="2830" max="2830" width="10.7109375" customWidth="1"/>
    <col min="2831" max="2831" width="1.7109375" customWidth="1"/>
    <col min="2832" max="2832" width="10.7109375" customWidth="1"/>
    <col min="2833" max="2833" width="1.7109375" customWidth="1"/>
    <col min="2835" max="2835" width="8.7109375" customWidth="1"/>
    <col min="2836" max="2836" width="0" hidden="1" customWidth="1"/>
    <col min="2837" max="2837" width="5.7109375" customWidth="1"/>
    <col min="3073" max="3074" width="3.28515625" customWidth="1"/>
    <col min="3075" max="3075" width="4.7109375" customWidth="1"/>
    <col min="3076" max="3076" width="4.28515625" customWidth="1"/>
    <col min="3077" max="3077" width="12.7109375" customWidth="1"/>
    <col min="3078" max="3078" width="2.7109375" customWidth="1"/>
    <col min="3079" max="3079" width="7.7109375" customWidth="1"/>
    <col min="3080" max="3080" width="5.85546875" customWidth="1"/>
    <col min="3081" max="3081" width="1.7109375" customWidth="1"/>
    <col min="3082" max="3082" width="10.7109375" customWidth="1"/>
    <col min="3083" max="3083" width="1.7109375" customWidth="1"/>
    <col min="3084" max="3084" width="10.7109375" customWidth="1"/>
    <col min="3085" max="3085" width="1.7109375" customWidth="1"/>
    <col min="3086" max="3086" width="10.7109375" customWidth="1"/>
    <col min="3087" max="3087" width="1.7109375" customWidth="1"/>
    <col min="3088" max="3088" width="10.7109375" customWidth="1"/>
    <col min="3089" max="3089" width="1.7109375" customWidth="1"/>
    <col min="3091" max="3091" width="8.7109375" customWidth="1"/>
    <col min="3092" max="3092" width="0" hidden="1" customWidth="1"/>
    <col min="3093" max="3093" width="5.7109375" customWidth="1"/>
    <col min="3329" max="3330" width="3.28515625" customWidth="1"/>
    <col min="3331" max="3331" width="4.7109375" customWidth="1"/>
    <col min="3332" max="3332" width="4.28515625" customWidth="1"/>
    <col min="3333" max="3333" width="12.7109375" customWidth="1"/>
    <col min="3334" max="3334" width="2.7109375" customWidth="1"/>
    <col min="3335" max="3335" width="7.7109375" customWidth="1"/>
    <col min="3336" max="3336" width="5.85546875" customWidth="1"/>
    <col min="3337" max="3337" width="1.7109375" customWidth="1"/>
    <col min="3338" max="3338" width="10.7109375" customWidth="1"/>
    <col min="3339" max="3339" width="1.7109375" customWidth="1"/>
    <col min="3340" max="3340" width="10.7109375" customWidth="1"/>
    <col min="3341" max="3341" width="1.7109375" customWidth="1"/>
    <col min="3342" max="3342" width="10.7109375" customWidth="1"/>
    <col min="3343" max="3343" width="1.7109375" customWidth="1"/>
    <col min="3344" max="3344" width="10.7109375" customWidth="1"/>
    <col min="3345" max="3345" width="1.7109375" customWidth="1"/>
    <col min="3347" max="3347" width="8.7109375" customWidth="1"/>
    <col min="3348" max="3348" width="0" hidden="1" customWidth="1"/>
    <col min="3349" max="3349" width="5.7109375" customWidth="1"/>
    <col min="3585" max="3586" width="3.28515625" customWidth="1"/>
    <col min="3587" max="3587" width="4.7109375" customWidth="1"/>
    <col min="3588" max="3588" width="4.28515625" customWidth="1"/>
    <col min="3589" max="3589" width="12.7109375" customWidth="1"/>
    <col min="3590" max="3590" width="2.7109375" customWidth="1"/>
    <col min="3591" max="3591" width="7.7109375" customWidth="1"/>
    <col min="3592" max="3592" width="5.85546875" customWidth="1"/>
    <col min="3593" max="3593" width="1.7109375" customWidth="1"/>
    <col min="3594" max="3594" width="10.7109375" customWidth="1"/>
    <col min="3595" max="3595" width="1.7109375" customWidth="1"/>
    <col min="3596" max="3596" width="10.7109375" customWidth="1"/>
    <col min="3597" max="3597" width="1.7109375" customWidth="1"/>
    <col min="3598" max="3598" width="10.7109375" customWidth="1"/>
    <col min="3599" max="3599" width="1.7109375" customWidth="1"/>
    <col min="3600" max="3600" width="10.7109375" customWidth="1"/>
    <col min="3601" max="3601" width="1.7109375" customWidth="1"/>
    <col min="3603" max="3603" width="8.7109375" customWidth="1"/>
    <col min="3604" max="3604" width="0" hidden="1" customWidth="1"/>
    <col min="3605" max="3605" width="5.7109375" customWidth="1"/>
    <col min="3841" max="3842" width="3.28515625" customWidth="1"/>
    <col min="3843" max="3843" width="4.7109375" customWidth="1"/>
    <col min="3844" max="3844" width="4.28515625" customWidth="1"/>
    <col min="3845" max="3845" width="12.7109375" customWidth="1"/>
    <col min="3846" max="3846" width="2.7109375" customWidth="1"/>
    <col min="3847" max="3847" width="7.7109375" customWidth="1"/>
    <col min="3848" max="3848" width="5.85546875" customWidth="1"/>
    <col min="3849" max="3849" width="1.7109375" customWidth="1"/>
    <col min="3850" max="3850" width="10.7109375" customWidth="1"/>
    <col min="3851" max="3851" width="1.7109375" customWidth="1"/>
    <col min="3852" max="3852" width="10.7109375" customWidth="1"/>
    <col min="3853" max="3853" width="1.7109375" customWidth="1"/>
    <col min="3854" max="3854" width="10.7109375" customWidth="1"/>
    <col min="3855" max="3855" width="1.7109375" customWidth="1"/>
    <col min="3856" max="3856" width="10.7109375" customWidth="1"/>
    <col min="3857" max="3857" width="1.7109375" customWidth="1"/>
    <col min="3859" max="3859" width="8.7109375" customWidth="1"/>
    <col min="3860" max="3860" width="0" hidden="1" customWidth="1"/>
    <col min="3861" max="3861" width="5.7109375" customWidth="1"/>
    <col min="4097" max="4098" width="3.28515625" customWidth="1"/>
    <col min="4099" max="4099" width="4.7109375" customWidth="1"/>
    <col min="4100" max="4100" width="4.28515625" customWidth="1"/>
    <col min="4101" max="4101" width="12.7109375" customWidth="1"/>
    <col min="4102" max="4102" width="2.7109375" customWidth="1"/>
    <col min="4103" max="4103" width="7.7109375" customWidth="1"/>
    <col min="4104" max="4104" width="5.85546875" customWidth="1"/>
    <col min="4105" max="4105" width="1.7109375" customWidth="1"/>
    <col min="4106" max="4106" width="10.7109375" customWidth="1"/>
    <col min="4107" max="4107" width="1.7109375" customWidth="1"/>
    <col min="4108" max="4108" width="10.7109375" customWidth="1"/>
    <col min="4109" max="4109" width="1.7109375" customWidth="1"/>
    <col min="4110" max="4110" width="10.7109375" customWidth="1"/>
    <col min="4111" max="4111" width="1.7109375" customWidth="1"/>
    <col min="4112" max="4112" width="10.7109375" customWidth="1"/>
    <col min="4113" max="4113" width="1.7109375" customWidth="1"/>
    <col min="4115" max="4115" width="8.7109375" customWidth="1"/>
    <col min="4116" max="4116" width="0" hidden="1" customWidth="1"/>
    <col min="4117" max="4117" width="5.7109375" customWidth="1"/>
    <col min="4353" max="4354" width="3.28515625" customWidth="1"/>
    <col min="4355" max="4355" width="4.7109375" customWidth="1"/>
    <col min="4356" max="4356" width="4.28515625" customWidth="1"/>
    <col min="4357" max="4357" width="12.7109375" customWidth="1"/>
    <col min="4358" max="4358" width="2.7109375" customWidth="1"/>
    <col min="4359" max="4359" width="7.7109375" customWidth="1"/>
    <col min="4360" max="4360" width="5.85546875" customWidth="1"/>
    <col min="4361" max="4361" width="1.7109375" customWidth="1"/>
    <col min="4362" max="4362" width="10.7109375" customWidth="1"/>
    <col min="4363" max="4363" width="1.7109375" customWidth="1"/>
    <col min="4364" max="4364" width="10.7109375" customWidth="1"/>
    <col min="4365" max="4365" width="1.7109375" customWidth="1"/>
    <col min="4366" max="4366" width="10.7109375" customWidth="1"/>
    <col min="4367" max="4367" width="1.7109375" customWidth="1"/>
    <col min="4368" max="4368" width="10.7109375" customWidth="1"/>
    <col min="4369" max="4369" width="1.7109375" customWidth="1"/>
    <col min="4371" max="4371" width="8.7109375" customWidth="1"/>
    <col min="4372" max="4372" width="0" hidden="1" customWidth="1"/>
    <col min="4373" max="4373" width="5.7109375" customWidth="1"/>
    <col min="4609" max="4610" width="3.28515625" customWidth="1"/>
    <col min="4611" max="4611" width="4.7109375" customWidth="1"/>
    <col min="4612" max="4612" width="4.28515625" customWidth="1"/>
    <col min="4613" max="4613" width="12.7109375" customWidth="1"/>
    <col min="4614" max="4614" width="2.7109375" customWidth="1"/>
    <col min="4615" max="4615" width="7.7109375" customWidth="1"/>
    <col min="4616" max="4616" width="5.85546875" customWidth="1"/>
    <col min="4617" max="4617" width="1.7109375" customWidth="1"/>
    <col min="4618" max="4618" width="10.7109375" customWidth="1"/>
    <col min="4619" max="4619" width="1.7109375" customWidth="1"/>
    <col min="4620" max="4620" width="10.7109375" customWidth="1"/>
    <col min="4621" max="4621" width="1.7109375" customWidth="1"/>
    <col min="4622" max="4622" width="10.7109375" customWidth="1"/>
    <col min="4623" max="4623" width="1.7109375" customWidth="1"/>
    <col min="4624" max="4624" width="10.7109375" customWidth="1"/>
    <col min="4625" max="4625" width="1.7109375" customWidth="1"/>
    <col min="4627" max="4627" width="8.7109375" customWidth="1"/>
    <col min="4628" max="4628" width="0" hidden="1" customWidth="1"/>
    <col min="4629" max="4629" width="5.7109375" customWidth="1"/>
    <col min="4865" max="4866" width="3.28515625" customWidth="1"/>
    <col min="4867" max="4867" width="4.7109375" customWidth="1"/>
    <col min="4868" max="4868" width="4.28515625" customWidth="1"/>
    <col min="4869" max="4869" width="12.7109375" customWidth="1"/>
    <col min="4870" max="4870" width="2.7109375" customWidth="1"/>
    <col min="4871" max="4871" width="7.7109375" customWidth="1"/>
    <col min="4872" max="4872" width="5.85546875" customWidth="1"/>
    <col min="4873" max="4873" width="1.7109375" customWidth="1"/>
    <col min="4874" max="4874" width="10.7109375" customWidth="1"/>
    <col min="4875" max="4875" width="1.7109375" customWidth="1"/>
    <col min="4876" max="4876" width="10.7109375" customWidth="1"/>
    <col min="4877" max="4877" width="1.7109375" customWidth="1"/>
    <col min="4878" max="4878" width="10.7109375" customWidth="1"/>
    <col min="4879" max="4879" width="1.7109375" customWidth="1"/>
    <col min="4880" max="4880" width="10.7109375" customWidth="1"/>
    <col min="4881" max="4881" width="1.7109375" customWidth="1"/>
    <col min="4883" max="4883" width="8.7109375" customWidth="1"/>
    <col min="4884" max="4884" width="0" hidden="1" customWidth="1"/>
    <col min="4885" max="4885" width="5.7109375" customWidth="1"/>
    <col min="5121" max="5122" width="3.28515625" customWidth="1"/>
    <col min="5123" max="5123" width="4.7109375" customWidth="1"/>
    <col min="5124" max="5124" width="4.28515625" customWidth="1"/>
    <col min="5125" max="5125" width="12.7109375" customWidth="1"/>
    <col min="5126" max="5126" width="2.7109375" customWidth="1"/>
    <col min="5127" max="5127" width="7.7109375" customWidth="1"/>
    <col min="5128" max="5128" width="5.85546875" customWidth="1"/>
    <col min="5129" max="5129" width="1.7109375" customWidth="1"/>
    <col min="5130" max="5130" width="10.7109375" customWidth="1"/>
    <col min="5131" max="5131" width="1.7109375" customWidth="1"/>
    <col min="5132" max="5132" width="10.7109375" customWidth="1"/>
    <col min="5133" max="5133" width="1.7109375" customWidth="1"/>
    <col min="5134" max="5134" width="10.7109375" customWidth="1"/>
    <col min="5135" max="5135" width="1.7109375" customWidth="1"/>
    <col min="5136" max="5136" width="10.7109375" customWidth="1"/>
    <col min="5137" max="5137" width="1.7109375" customWidth="1"/>
    <col min="5139" max="5139" width="8.7109375" customWidth="1"/>
    <col min="5140" max="5140" width="0" hidden="1" customWidth="1"/>
    <col min="5141" max="5141" width="5.7109375" customWidth="1"/>
    <col min="5377" max="5378" width="3.28515625" customWidth="1"/>
    <col min="5379" max="5379" width="4.7109375" customWidth="1"/>
    <col min="5380" max="5380" width="4.28515625" customWidth="1"/>
    <col min="5381" max="5381" width="12.7109375" customWidth="1"/>
    <col min="5382" max="5382" width="2.7109375" customWidth="1"/>
    <col min="5383" max="5383" width="7.7109375" customWidth="1"/>
    <col min="5384" max="5384" width="5.85546875" customWidth="1"/>
    <col min="5385" max="5385" width="1.7109375" customWidth="1"/>
    <col min="5386" max="5386" width="10.7109375" customWidth="1"/>
    <col min="5387" max="5387" width="1.7109375" customWidth="1"/>
    <col min="5388" max="5388" width="10.7109375" customWidth="1"/>
    <col min="5389" max="5389" width="1.7109375" customWidth="1"/>
    <col min="5390" max="5390" width="10.7109375" customWidth="1"/>
    <col min="5391" max="5391" width="1.7109375" customWidth="1"/>
    <col min="5392" max="5392" width="10.7109375" customWidth="1"/>
    <col min="5393" max="5393" width="1.7109375" customWidth="1"/>
    <col min="5395" max="5395" width="8.7109375" customWidth="1"/>
    <col min="5396" max="5396" width="0" hidden="1" customWidth="1"/>
    <col min="5397" max="5397" width="5.7109375" customWidth="1"/>
    <col min="5633" max="5634" width="3.28515625" customWidth="1"/>
    <col min="5635" max="5635" width="4.7109375" customWidth="1"/>
    <col min="5636" max="5636" width="4.28515625" customWidth="1"/>
    <col min="5637" max="5637" width="12.7109375" customWidth="1"/>
    <col min="5638" max="5638" width="2.7109375" customWidth="1"/>
    <col min="5639" max="5639" width="7.7109375" customWidth="1"/>
    <col min="5640" max="5640" width="5.85546875" customWidth="1"/>
    <col min="5641" max="5641" width="1.7109375" customWidth="1"/>
    <col min="5642" max="5642" width="10.7109375" customWidth="1"/>
    <col min="5643" max="5643" width="1.7109375" customWidth="1"/>
    <col min="5644" max="5644" width="10.7109375" customWidth="1"/>
    <col min="5645" max="5645" width="1.7109375" customWidth="1"/>
    <col min="5646" max="5646" width="10.7109375" customWidth="1"/>
    <col min="5647" max="5647" width="1.7109375" customWidth="1"/>
    <col min="5648" max="5648" width="10.7109375" customWidth="1"/>
    <col min="5649" max="5649" width="1.7109375" customWidth="1"/>
    <col min="5651" max="5651" width="8.7109375" customWidth="1"/>
    <col min="5652" max="5652" width="0" hidden="1" customWidth="1"/>
    <col min="5653" max="5653" width="5.7109375" customWidth="1"/>
    <col min="5889" max="5890" width="3.28515625" customWidth="1"/>
    <col min="5891" max="5891" width="4.7109375" customWidth="1"/>
    <col min="5892" max="5892" width="4.28515625" customWidth="1"/>
    <col min="5893" max="5893" width="12.7109375" customWidth="1"/>
    <col min="5894" max="5894" width="2.7109375" customWidth="1"/>
    <col min="5895" max="5895" width="7.7109375" customWidth="1"/>
    <col min="5896" max="5896" width="5.85546875" customWidth="1"/>
    <col min="5897" max="5897" width="1.7109375" customWidth="1"/>
    <col min="5898" max="5898" width="10.7109375" customWidth="1"/>
    <col min="5899" max="5899" width="1.7109375" customWidth="1"/>
    <col min="5900" max="5900" width="10.7109375" customWidth="1"/>
    <col min="5901" max="5901" width="1.7109375" customWidth="1"/>
    <col min="5902" max="5902" width="10.7109375" customWidth="1"/>
    <col min="5903" max="5903" width="1.7109375" customWidth="1"/>
    <col min="5904" max="5904" width="10.7109375" customWidth="1"/>
    <col min="5905" max="5905" width="1.7109375" customWidth="1"/>
    <col min="5907" max="5907" width="8.7109375" customWidth="1"/>
    <col min="5908" max="5908" width="0" hidden="1" customWidth="1"/>
    <col min="5909" max="5909" width="5.7109375" customWidth="1"/>
    <col min="6145" max="6146" width="3.28515625" customWidth="1"/>
    <col min="6147" max="6147" width="4.7109375" customWidth="1"/>
    <col min="6148" max="6148" width="4.28515625" customWidth="1"/>
    <col min="6149" max="6149" width="12.7109375" customWidth="1"/>
    <col min="6150" max="6150" width="2.7109375" customWidth="1"/>
    <col min="6151" max="6151" width="7.7109375" customWidth="1"/>
    <col min="6152" max="6152" width="5.85546875" customWidth="1"/>
    <col min="6153" max="6153" width="1.7109375" customWidth="1"/>
    <col min="6154" max="6154" width="10.7109375" customWidth="1"/>
    <col min="6155" max="6155" width="1.7109375" customWidth="1"/>
    <col min="6156" max="6156" width="10.7109375" customWidth="1"/>
    <col min="6157" max="6157" width="1.7109375" customWidth="1"/>
    <col min="6158" max="6158" width="10.7109375" customWidth="1"/>
    <col min="6159" max="6159" width="1.7109375" customWidth="1"/>
    <col min="6160" max="6160" width="10.7109375" customWidth="1"/>
    <col min="6161" max="6161" width="1.7109375" customWidth="1"/>
    <col min="6163" max="6163" width="8.7109375" customWidth="1"/>
    <col min="6164" max="6164" width="0" hidden="1" customWidth="1"/>
    <col min="6165" max="6165" width="5.7109375" customWidth="1"/>
    <col min="6401" max="6402" width="3.28515625" customWidth="1"/>
    <col min="6403" max="6403" width="4.7109375" customWidth="1"/>
    <col min="6404" max="6404" width="4.28515625" customWidth="1"/>
    <col min="6405" max="6405" width="12.7109375" customWidth="1"/>
    <col min="6406" max="6406" width="2.7109375" customWidth="1"/>
    <col min="6407" max="6407" width="7.7109375" customWidth="1"/>
    <col min="6408" max="6408" width="5.85546875" customWidth="1"/>
    <col min="6409" max="6409" width="1.7109375" customWidth="1"/>
    <col min="6410" max="6410" width="10.7109375" customWidth="1"/>
    <col min="6411" max="6411" width="1.7109375" customWidth="1"/>
    <col min="6412" max="6412" width="10.7109375" customWidth="1"/>
    <col min="6413" max="6413" width="1.7109375" customWidth="1"/>
    <col min="6414" max="6414" width="10.7109375" customWidth="1"/>
    <col min="6415" max="6415" width="1.7109375" customWidth="1"/>
    <col min="6416" max="6416" width="10.7109375" customWidth="1"/>
    <col min="6417" max="6417" width="1.7109375" customWidth="1"/>
    <col min="6419" max="6419" width="8.7109375" customWidth="1"/>
    <col min="6420" max="6420" width="0" hidden="1" customWidth="1"/>
    <col min="6421" max="6421" width="5.7109375" customWidth="1"/>
    <col min="6657" max="6658" width="3.28515625" customWidth="1"/>
    <col min="6659" max="6659" width="4.7109375" customWidth="1"/>
    <col min="6660" max="6660" width="4.28515625" customWidth="1"/>
    <col min="6661" max="6661" width="12.7109375" customWidth="1"/>
    <col min="6662" max="6662" width="2.7109375" customWidth="1"/>
    <col min="6663" max="6663" width="7.7109375" customWidth="1"/>
    <col min="6664" max="6664" width="5.85546875" customWidth="1"/>
    <col min="6665" max="6665" width="1.7109375" customWidth="1"/>
    <col min="6666" max="6666" width="10.7109375" customWidth="1"/>
    <col min="6667" max="6667" width="1.7109375" customWidth="1"/>
    <col min="6668" max="6668" width="10.7109375" customWidth="1"/>
    <col min="6669" max="6669" width="1.7109375" customWidth="1"/>
    <col min="6670" max="6670" width="10.7109375" customWidth="1"/>
    <col min="6671" max="6671" width="1.7109375" customWidth="1"/>
    <col min="6672" max="6672" width="10.7109375" customWidth="1"/>
    <col min="6673" max="6673" width="1.7109375" customWidth="1"/>
    <col min="6675" max="6675" width="8.7109375" customWidth="1"/>
    <col min="6676" max="6676" width="0" hidden="1" customWidth="1"/>
    <col min="6677" max="6677" width="5.7109375" customWidth="1"/>
    <col min="6913" max="6914" width="3.28515625" customWidth="1"/>
    <col min="6915" max="6915" width="4.7109375" customWidth="1"/>
    <col min="6916" max="6916" width="4.28515625" customWidth="1"/>
    <col min="6917" max="6917" width="12.7109375" customWidth="1"/>
    <col min="6918" max="6918" width="2.7109375" customWidth="1"/>
    <col min="6919" max="6919" width="7.7109375" customWidth="1"/>
    <col min="6920" max="6920" width="5.85546875" customWidth="1"/>
    <col min="6921" max="6921" width="1.7109375" customWidth="1"/>
    <col min="6922" max="6922" width="10.7109375" customWidth="1"/>
    <col min="6923" max="6923" width="1.7109375" customWidth="1"/>
    <col min="6924" max="6924" width="10.7109375" customWidth="1"/>
    <col min="6925" max="6925" width="1.7109375" customWidth="1"/>
    <col min="6926" max="6926" width="10.7109375" customWidth="1"/>
    <col min="6927" max="6927" width="1.7109375" customWidth="1"/>
    <col min="6928" max="6928" width="10.7109375" customWidth="1"/>
    <col min="6929" max="6929" width="1.7109375" customWidth="1"/>
    <col min="6931" max="6931" width="8.7109375" customWidth="1"/>
    <col min="6932" max="6932" width="0" hidden="1" customWidth="1"/>
    <col min="6933" max="6933" width="5.7109375" customWidth="1"/>
    <col min="7169" max="7170" width="3.28515625" customWidth="1"/>
    <col min="7171" max="7171" width="4.7109375" customWidth="1"/>
    <col min="7172" max="7172" width="4.28515625" customWidth="1"/>
    <col min="7173" max="7173" width="12.7109375" customWidth="1"/>
    <col min="7174" max="7174" width="2.7109375" customWidth="1"/>
    <col min="7175" max="7175" width="7.7109375" customWidth="1"/>
    <col min="7176" max="7176" width="5.85546875" customWidth="1"/>
    <col min="7177" max="7177" width="1.7109375" customWidth="1"/>
    <col min="7178" max="7178" width="10.7109375" customWidth="1"/>
    <col min="7179" max="7179" width="1.7109375" customWidth="1"/>
    <col min="7180" max="7180" width="10.7109375" customWidth="1"/>
    <col min="7181" max="7181" width="1.7109375" customWidth="1"/>
    <col min="7182" max="7182" width="10.7109375" customWidth="1"/>
    <col min="7183" max="7183" width="1.7109375" customWidth="1"/>
    <col min="7184" max="7184" width="10.7109375" customWidth="1"/>
    <col min="7185" max="7185" width="1.7109375" customWidth="1"/>
    <col min="7187" max="7187" width="8.7109375" customWidth="1"/>
    <col min="7188" max="7188" width="0" hidden="1" customWidth="1"/>
    <col min="7189" max="7189" width="5.7109375" customWidth="1"/>
    <col min="7425" max="7426" width="3.28515625" customWidth="1"/>
    <col min="7427" max="7427" width="4.7109375" customWidth="1"/>
    <col min="7428" max="7428" width="4.28515625" customWidth="1"/>
    <col min="7429" max="7429" width="12.7109375" customWidth="1"/>
    <col min="7430" max="7430" width="2.7109375" customWidth="1"/>
    <col min="7431" max="7431" width="7.7109375" customWidth="1"/>
    <col min="7432" max="7432" width="5.85546875" customWidth="1"/>
    <col min="7433" max="7433" width="1.7109375" customWidth="1"/>
    <col min="7434" max="7434" width="10.7109375" customWidth="1"/>
    <col min="7435" max="7435" width="1.7109375" customWidth="1"/>
    <col min="7436" max="7436" width="10.7109375" customWidth="1"/>
    <col min="7437" max="7437" width="1.7109375" customWidth="1"/>
    <col min="7438" max="7438" width="10.7109375" customWidth="1"/>
    <col min="7439" max="7439" width="1.7109375" customWidth="1"/>
    <col min="7440" max="7440" width="10.7109375" customWidth="1"/>
    <col min="7441" max="7441" width="1.7109375" customWidth="1"/>
    <col min="7443" max="7443" width="8.7109375" customWidth="1"/>
    <col min="7444" max="7444" width="0" hidden="1" customWidth="1"/>
    <col min="7445" max="7445" width="5.7109375" customWidth="1"/>
    <col min="7681" max="7682" width="3.28515625" customWidth="1"/>
    <col min="7683" max="7683" width="4.7109375" customWidth="1"/>
    <col min="7684" max="7684" width="4.28515625" customWidth="1"/>
    <col min="7685" max="7685" width="12.7109375" customWidth="1"/>
    <col min="7686" max="7686" width="2.7109375" customWidth="1"/>
    <col min="7687" max="7687" width="7.7109375" customWidth="1"/>
    <col min="7688" max="7688" width="5.85546875" customWidth="1"/>
    <col min="7689" max="7689" width="1.7109375" customWidth="1"/>
    <col min="7690" max="7690" width="10.7109375" customWidth="1"/>
    <col min="7691" max="7691" width="1.7109375" customWidth="1"/>
    <col min="7692" max="7692" width="10.7109375" customWidth="1"/>
    <col min="7693" max="7693" width="1.7109375" customWidth="1"/>
    <col min="7694" max="7694" width="10.7109375" customWidth="1"/>
    <col min="7695" max="7695" width="1.7109375" customWidth="1"/>
    <col min="7696" max="7696" width="10.7109375" customWidth="1"/>
    <col min="7697" max="7697" width="1.7109375" customWidth="1"/>
    <col min="7699" max="7699" width="8.7109375" customWidth="1"/>
    <col min="7700" max="7700" width="0" hidden="1" customWidth="1"/>
    <col min="7701" max="7701" width="5.7109375" customWidth="1"/>
    <col min="7937" max="7938" width="3.28515625" customWidth="1"/>
    <col min="7939" max="7939" width="4.7109375" customWidth="1"/>
    <col min="7940" max="7940" width="4.28515625" customWidth="1"/>
    <col min="7941" max="7941" width="12.7109375" customWidth="1"/>
    <col min="7942" max="7942" width="2.7109375" customWidth="1"/>
    <col min="7943" max="7943" width="7.7109375" customWidth="1"/>
    <col min="7944" max="7944" width="5.85546875" customWidth="1"/>
    <col min="7945" max="7945" width="1.7109375" customWidth="1"/>
    <col min="7946" max="7946" width="10.7109375" customWidth="1"/>
    <col min="7947" max="7947" width="1.7109375" customWidth="1"/>
    <col min="7948" max="7948" width="10.7109375" customWidth="1"/>
    <col min="7949" max="7949" width="1.7109375" customWidth="1"/>
    <col min="7950" max="7950" width="10.7109375" customWidth="1"/>
    <col min="7951" max="7951" width="1.7109375" customWidth="1"/>
    <col min="7952" max="7952" width="10.7109375" customWidth="1"/>
    <col min="7953" max="7953" width="1.7109375" customWidth="1"/>
    <col min="7955" max="7955" width="8.7109375" customWidth="1"/>
    <col min="7956" max="7956" width="0" hidden="1" customWidth="1"/>
    <col min="7957" max="7957" width="5.7109375" customWidth="1"/>
    <col min="8193" max="8194" width="3.28515625" customWidth="1"/>
    <col min="8195" max="8195" width="4.7109375" customWidth="1"/>
    <col min="8196" max="8196" width="4.28515625" customWidth="1"/>
    <col min="8197" max="8197" width="12.7109375" customWidth="1"/>
    <col min="8198" max="8198" width="2.7109375" customWidth="1"/>
    <col min="8199" max="8199" width="7.7109375" customWidth="1"/>
    <col min="8200" max="8200" width="5.85546875" customWidth="1"/>
    <col min="8201" max="8201" width="1.7109375" customWidth="1"/>
    <col min="8202" max="8202" width="10.7109375" customWidth="1"/>
    <col min="8203" max="8203" width="1.7109375" customWidth="1"/>
    <col min="8204" max="8204" width="10.7109375" customWidth="1"/>
    <col min="8205" max="8205" width="1.7109375" customWidth="1"/>
    <col min="8206" max="8206" width="10.7109375" customWidth="1"/>
    <col min="8207" max="8207" width="1.7109375" customWidth="1"/>
    <col min="8208" max="8208" width="10.7109375" customWidth="1"/>
    <col min="8209" max="8209" width="1.7109375" customWidth="1"/>
    <col min="8211" max="8211" width="8.7109375" customWidth="1"/>
    <col min="8212" max="8212" width="0" hidden="1" customWidth="1"/>
    <col min="8213" max="8213" width="5.7109375" customWidth="1"/>
    <col min="8449" max="8450" width="3.28515625" customWidth="1"/>
    <col min="8451" max="8451" width="4.7109375" customWidth="1"/>
    <col min="8452" max="8452" width="4.28515625" customWidth="1"/>
    <col min="8453" max="8453" width="12.7109375" customWidth="1"/>
    <col min="8454" max="8454" width="2.7109375" customWidth="1"/>
    <col min="8455" max="8455" width="7.7109375" customWidth="1"/>
    <col min="8456" max="8456" width="5.85546875" customWidth="1"/>
    <col min="8457" max="8457" width="1.7109375" customWidth="1"/>
    <col min="8458" max="8458" width="10.7109375" customWidth="1"/>
    <col min="8459" max="8459" width="1.7109375" customWidth="1"/>
    <col min="8460" max="8460" width="10.7109375" customWidth="1"/>
    <col min="8461" max="8461" width="1.7109375" customWidth="1"/>
    <col min="8462" max="8462" width="10.7109375" customWidth="1"/>
    <col min="8463" max="8463" width="1.7109375" customWidth="1"/>
    <col min="8464" max="8464" width="10.7109375" customWidth="1"/>
    <col min="8465" max="8465" width="1.7109375" customWidth="1"/>
    <col min="8467" max="8467" width="8.7109375" customWidth="1"/>
    <col min="8468" max="8468" width="0" hidden="1" customWidth="1"/>
    <col min="8469" max="8469" width="5.7109375" customWidth="1"/>
    <col min="8705" max="8706" width="3.28515625" customWidth="1"/>
    <col min="8707" max="8707" width="4.7109375" customWidth="1"/>
    <col min="8708" max="8708" width="4.28515625" customWidth="1"/>
    <col min="8709" max="8709" width="12.7109375" customWidth="1"/>
    <col min="8710" max="8710" width="2.7109375" customWidth="1"/>
    <col min="8711" max="8711" width="7.7109375" customWidth="1"/>
    <col min="8712" max="8712" width="5.85546875" customWidth="1"/>
    <col min="8713" max="8713" width="1.7109375" customWidth="1"/>
    <col min="8714" max="8714" width="10.7109375" customWidth="1"/>
    <col min="8715" max="8715" width="1.7109375" customWidth="1"/>
    <col min="8716" max="8716" width="10.7109375" customWidth="1"/>
    <col min="8717" max="8717" width="1.7109375" customWidth="1"/>
    <col min="8718" max="8718" width="10.7109375" customWidth="1"/>
    <col min="8719" max="8719" width="1.7109375" customWidth="1"/>
    <col min="8720" max="8720" width="10.7109375" customWidth="1"/>
    <col min="8721" max="8721" width="1.7109375" customWidth="1"/>
    <col min="8723" max="8723" width="8.7109375" customWidth="1"/>
    <col min="8724" max="8724" width="0" hidden="1" customWidth="1"/>
    <col min="8725" max="8725" width="5.7109375" customWidth="1"/>
    <col min="8961" max="8962" width="3.28515625" customWidth="1"/>
    <col min="8963" max="8963" width="4.7109375" customWidth="1"/>
    <col min="8964" max="8964" width="4.28515625" customWidth="1"/>
    <col min="8965" max="8965" width="12.7109375" customWidth="1"/>
    <col min="8966" max="8966" width="2.7109375" customWidth="1"/>
    <col min="8967" max="8967" width="7.7109375" customWidth="1"/>
    <col min="8968" max="8968" width="5.85546875" customWidth="1"/>
    <col min="8969" max="8969" width="1.7109375" customWidth="1"/>
    <col min="8970" max="8970" width="10.7109375" customWidth="1"/>
    <col min="8971" max="8971" width="1.7109375" customWidth="1"/>
    <col min="8972" max="8972" width="10.7109375" customWidth="1"/>
    <col min="8973" max="8973" width="1.7109375" customWidth="1"/>
    <col min="8974" max="8974" width="10.7109375" customWidth="1"/>
    <col min="8975" max="8975" width="1.7109375" customWidth="1"/>
    <col min="8976" max="8976" width="10.7109375" customWidth="1"/>
    <col min="8977" max="8977" width="1.7109375" customWidth="1"/>
    <col min="8979" max="8979" width="8.7109375" customWidth="1"/>
    <col min="8980" max="8980" width="0" hidden="1" customWidth="1"/>
    <col min="8981" max="8981" width="5.7109375" customWidth="1"/>
    <col min="9217" max="9218" width="3.28515625" customWidth="1"/>
    <col min="9219" max="9219" width="4.7109375" customWidth="1"/>
    <col min="9220" max="9220" width="4.28515625" customWidth="1"/>
    <col min="9221" max="9221" width="12.7109375" customWidth="1"/>
    <col min="9222" max="9222" width="2.7109375" customWidth="1"/>
    <col min="9223" max="9223" width="7.7109375" customWidth="1"/>
    <col min="9224" max="9224" width="5.85546875" customWidth="1"/>
    <col min="9225" max="9225" width="1.7109375" customWidth="1"/>
    <col min="9226" max="9226" width="10.7109375" customWidth="1"/>
    <col min="9227" max="9227" width="1.7109375" customWidth="1"/>
    <col min="9228" max="9228" width="10.7109375" customWidth="1"/>
    <col min="9229" max="9229" width="1.7109375" customWidth="1"/>
    <col min="9230" max="9230" width="10.7109375" customWidth="1"/>
    <col min="9231" max="9231" width="1.7109375" customWidth="1"/>
    <col min="9232" max="9232" width="10.7109375" customWidth="1"/>
    <col min="9233" max="9233" width="1.7109375" customWidth="1"/>
    <col min="9235" max="9235" width="8.7109375" customWidth="1"/>
    <col min="9236" max="9236" width="0" hidden="1" customWidth="1"/>
    <col min="9237" max="9237" width="5.7109375" customWidth="1"/>
    <col min="9473" max="9474" width="3.28515625" customWidth="1"/>
    <col min="9475" max="9475" width="4.7109375" customWidth="1"/>
    <col min="9476" max="9476" width="4.28515625" customWidth="1"/>
    <col min="9477" max="9477" width="12.7109375" customWidth="1"/>
    <col min="9478" max="9478" width="2.7109375" customWidth="1"/>
    <col min="9479" max="9479" width="7.7109375" customWidth="1"/>
    <col min="9480" max="9480" width="5.85546875" customWidth="1"/>
    <col min="9481" max="9481" width="1.7109375" customWidth="1"/>
    <col min="9482" max="9482" width="10.7109375" customWidth="1"/>
    <col min="9483" max="9483" width="1.7109375" customWidth="1"/>
    <col min="9484" max="9484" width="10.7109375" customWidth="1"/>
    <col min="9485" max="9485" width="1.7109375" customWidth="1"/>
    <col min="9486" max="9486" width="10.7109375" customWidth="1"/>
    <col min="9487" max="9487" width="1.7109375" customWidth="1"/>
    <col min="9488" max="9488" width="10.7109375" customWidth="1"/>
    <col min="9489" max="9489" width="1.7109375" customWidth="1"/>
    <col min="9491" max="9491" width="8.7109375" customWidth="1"/>
    <col min="9492" max="9492" width="0" hidden="1" customWidth="1"/>
    <col min="9493" max="9493" width="5.7109375" customWidth="1"/>
    <col min="9729" max="9730" width="3.28515625" customWidth="1"/>
    <col min="9731" max="9731" width="4.7109375" customWidth="1"/>
    <col min="9732" max="9732" width="4.28515625" customWidth="1"/>
    <col min="9733" max="9733" width="12.7109375" customWidth="1"/>
    <col min="9734" max="9734" width="2.7109375" customWidth="1"/>
    <col min="9735" max="9735" width="7.7109375" customWidth="1"/>
    <col min="9736" max="9736" width="5.85546875" customWidth="1"/>
    <col min="9737" max="9737" width="1.7109375" customWidth="1"/>
    <col min="9738" max="9738" width="10.7109375" customWidth="1"/>
    <col min="9739" max="9739" width="1.7109375" customWidth="1"/>
    <col min="9740" max="9740" width="10.7109375" customWidth="1"/>
    <col min="9741" max="9741" width="1.7109375" customWidth="1"/>
    <col min="9742" max="9742" width="10.7109375" customWidth="1"/>
    <col min="9743" max="9743" width="1.7109375" customWidth="1"/>
    <col min="9744" max="9744" width="10.7109375" customWidth="1"/>
    <col min="9745" max="9745" width="1.7109375" customWidth="1"/>
    <col min="9747" max="9747" width="8.7109375" customWidth="1"/>
    <col min="9748" max="9748" width="0" hidden="1" customWidth="1"/>
    <col min="9749" max="9749" width="5.7109375" customWidth="1"/>
    <col min="9985" max="9986" width="3.28515625" customWidth="1"/>
    <col min="9987" max="9987" width="4.7109375" customWidth="1"/>
    <col min="9988" max="9988" width="4.28515625" customWidth="1"/>
    <col min="9989" max="9989" width="12.7109375" customWidth="1"/>
    <col min="9990" max="9990" width="2.7109375" customWidth="1"/>
    <col min="9991" max="9991" width="7.7109375" customWidth="1"/>
    <col min="9992" max="9992" width="5.85546875" customWidth="1"/>
    <col min="9993" max="9993" width="1.7109375" customWidth="1"/>
    <col min="9994" max="9994" width="10.7109375" customWidth="1"/>
    <col min="9995" max="9995" width="1.7109375" customWidth="1"/>
    <col min="9996" max="9996" width="10.7109375" customWidth="1"/>
    <col min="9997" max="9997" width="1.7109375" customWidth="1"/>
    <col min="9998" max="9998" width="10.7109375" customWidth="1"/>
    <col min="9999" max="9999" width="1.7109375" customWidth="1"/>
    <col min="10000" max="10000" width="10.7109375" customWidth="1"/>
    <col min="10001" max="10001" width="1.7109375" customWidth="1"/>
    <col min="10003" max="10003" width="8.7109375" customWidth="1"/>
    <col min="10004" max="10004" width="0" hidden="1" customWidth="1"/>
    <col min="10005" max="10005" width="5.7109375" customWidth="1"/>
    <col min="10241" max="10242" width="3.28515625" customWidth="1"/>
    <col min="10243" max="10243" width="4.7109375" customWidth="1"/>
    <col min="10244" max="10244" width="4.28515625" customWidth="1"/>
    <col min="10245" max="10245" width="12.7109375" customWidth="1"/>
    <col min="10246" max="10246" width="2.7109375" customWidth="1"/>
    <col min="10247" max="10247" width="7.7109375" customWidth="1"/>
    <col min="10248" max="10248" width="5.85546875" customWidth="1"/>
    <col min="10249" max="10249" width="1.7109375" customWidth="1"/>
    <col min="10250" max="10250" width="10.7109375" customWidth="1"/>
    <col min="10251" max="10251" width="1.7109375" customWidth="1"/>
    <col min="10252" max="10252" width="10.7109375" customWidth="1"/>
    <col min="10253" max="10253" width="1.7109375" customWidth="1"/>
    <col min="10254" max="10254" width="10.7109375" customWidth="1"/>
    <col min="10255" max="10255" width="1.7109375" customWidth="1"/>
    <col min="10256" max="10256" width="10.7109375" customWidth="1"/>
    <col min="10257" max="10257" width="1.7109375" customWidth="1"/>
    <col min="10259" max="10259" width="8.7109375" customWidth="1"/>
    <col min="10260" max="10260" width="0" hidden="1" customWidth="1"/>
    <col min="10261" max="10261" width="5.7109375" customWidth="1"/>
    <col min="10497" max="10498" width="3.28515625" customWidth="1"/>
    <col min="10499" max="10499" width="4.7109375" customWidth="1"/>
    <col min="10500" max="10500" width="4.28515625" customWidth="1"/>
    <col min="10501" max="10501" width="12.7109375" customWidth="1"/>
    <col min="10502" max="10502" width="2.7109375" customWidth="1"/>
    <col min="10503" max="10503" width="7.7109375" customWidth="1"/>
    <col min="10504" max="10504" width="5.85546875" customWidth="1"/>
    <col min="10505" max="10505" width="1.7109375" customWidth="1"/>
    <col min="10506" max="10506" width="10.7109375" customWidth="1"/>
    <col min="10507" max="10507" width="1.7109375" customWidth="1"/>
    <col min="10508" max="10508" width="10.7109375" customWidth="1"/>
    <col min="10509" max="10509" width="1.7109375" customWidth="1"/>
    <col min="10510" max="10510" width="10.7109375" customWidth="1"/>
    <col min="10511" max="10511" width="1.7109375" customWidth="1"/>
    <col min="10512" max="10512" width="10.7109375" customWidth="1"/>
    <col min="10513" max="10513" width="1.7109375" customWidth="1"/>
    <col min="10515" max="10515" width="8.7109375" customWidth="1"/>
    <col min="10516" max="10516" width="0" hidden="1" customWidth="1"/>
    <col min="10517" max="10517" width="5.7109375" customWidth="1"/>
    <col min="10753" max="10754" width="3.28515625" customWidth="1"/>
    <col min="10755" max="10755" width="4.7109375" customWidth="1"/>
    <col min="10756" max="10756" width="4.28515625" customWidth="1"/>
    <col min="10757" max="10757" width="12.7109375" customWidth="1"/>
    <col min="10758" max="10758" width="2.7109375" customWidth="1"/>
    <col min="10759" max="10759" width="7.7109375" customWidth="1"/>
    <col min="10760" max="10760" width="5.85546875" customWidth="1"/>
    <col min="10761" max="10761" width="1.7109375" customWidth="1"/>
    <col min="10762" max="10762" width="10.7109375" customWidth="1"/>
    <col min="10763" max="10763" width="1.7109375" customWidth="1"/>
    <col min="10764" max="10764" width="10.7109375" customWidth="1"/>
    <col min="10765" max="10765" width="1.7109375" customWidth="1"/>
    <col min="10766" max="10766" width="10.7109375" customWidth="1"/>
    <col min="10767" max="10767" width="1.7109375" customWidth="1"/>
    <col min="10768" max="10768" width="10.7109375" customWidth="1"/>
    <col min="10769" max="10769" width="1.7109375" customWidth="1"/>
    <col min="10771" max="10771" width="8.7109375" customWidth="1"/>
    <col min="10772" max="10772" width="0" hidden="1" customWidth="1"/>
    <col min="10773" max="10773" width="5.7109375" customWidth="1"/>
    <col min="11009" max="11010" width="3.28515625" customWidth="1"/>
    <col min="11011" max="11011" width="4.7109375" customWidth="1"/>
    <col min="11012" max="11012" width="4.28515625" customWidth="1"/>
    <col min="11013" max="11013" width="12.7109375" customWidth="1"/>
    <col min="11014" max="11014" width="2.7109375" customWidth="1"/>
    <col min="11015" max="11015" width="7.7109375" customWidth="1"/>
    <col min="11016" max="11016" width="5.85546875" customWidth="1"/>
    <col min="11017" max="11017" width="1.7109375" customWidth="1"/>
    <col min="11018" max="11018" width="10.7109375" customWidth="1"/>
    <col min="11019" max="11019" width="1.7109375" customWidth="1"/>
    <col min="11020" max="11020" width="10.7109375" customWidth="1"/>
    <col min="11021" max="11021" width="1.7109375" customWidth="1"/>
    <col min="11022" max="11022" width="10.7109375" customWidth="1"/>
    <col min="11023" max="11023" width="1.7109375" customWidth="1"/>
    <col min="11024" max="11024" width="10.7109375" customWidth="1"/>
    <col min="11025" max="11025" width="1.7109375" customWidth="1"/>
    <col min="11027" max="11027" width="8.7109375" customWidth="1"/>
    <col min="11028" max="11028" width="0" hidden="1" customWidth="1"/>
    <col min="11029" max="11029" width="5.7109375" customWidth="1"/>
    <col min="11265" max="11266" width="3.28515625" customWidth="1"/>
    <col min="11267" max="11267" width="4.7109375" customWidth="1"/>
    <col min="11268" max="11268" width="4.28515625" customWidth="1"/>
    <col min="11269" max="11269" width="12.7109375" customWidth="1"/>
    <col min="11270" max="11270" width="2.7109375" customWidth="1"/>
    <col min="11271" max="11271" width="7.7109375" customWidth="1"/>
    <col min="11272" max="11272" width="5.85546875" customWidth="1"/>
    <col min="11273" max="11273" width="1.7109375" customWidth="1"/>
    <col min="11274" max="11274" width="10.7109375" customWidth="1"/>
    <col min="11275" max="11275" width="1.7109375" customWidth="1"/>
    <col min="11276" max="11276" width="10.7109375" customWidth="1"/>
    <col min="11277" max="11277" width="1.7109375" customWidth="1"/>
    <col min="11278" max="11278" width="10.7109375" customWidth="1"/>
    <col min="11279" max="11279" width="1.7109375" customWidth="1"/>
    <col min="11280" max="11280" width="10.7109375" customWidth="1"/>
    <col min="11281" max="11281" width="1.7109375" customWidth="1"/>
    <col min="11283" max="11283" width="8.7109375" customWidth="1"/>
    <col min="11284" max="11284" width="0" hidden="1" customWidth="1"/>
    <col min="11285" max="11285" width="5.7109375" customWidth="1"/>
    <col min="11521" max="11522" width="3.28515625" customWidth="1"/>
    <col min="11523" max="11523" width="4.7109375" customWidth="1"/>
    <col min="11524" max="11524" width="4.28515625" customWidth="1"/>
    <col min="11525" max="11525" width="12.7109375" customWidth="1"/>
    <col min="11526" max="11526" width="2.7109375" customWidth="1"/>
    <col min="11527" max="11527" width="7.7109375" customWidth="1"/>
    <col min="11528" max="11528" width="5.85546875" customWidth="1"/>
    <col min="11529" max="11529" width="1.7109375" customWidth="1"/>
    <col min="11530" max="11530" width="10.7109375" customWidth="1"/>
    <col min="11531" max="11531" width="1.7109375" customWidth="1"/>
    <col min="11532" max="11532" width="10.7109375" customWidth="1"/>
    <col min="11533" max="11533" width="1.7109375" customWidth="1"/>
    <col min="11534" max="11534" width="10.7109375" customWidth="1"/>
    <col min="11535" max="11535" width="1.7109375" customWidth="1"/>
    <col min="11536" max="11536" width="10.7109375" customWidth="1"/>
    <col min="11537" max="11537" width="1.7109375" customWidth="1"/>
    <col min="11539" max="11539" width="8.7109375" customWidth="1"/>
    <col min="11540" max="11540" width="0" hidden="1" customWidth="1"/>
    <col min="11541" max="11541" width="5.7109375" customWidth="1"/>
    <col min="11777" max="11778" width="3.28515625" customWidth="1"/>
    <col min="11779" max="11779" width="4.7109375" customWidth="1"/>
    <col min="11780" max="11780" width="4.28515625" customWidth="1"/>
    <col min="11781" max="11781" width="12.7109375" customWidth="1"/>
    <col min="11782" max="11782" width="2.7109375" customWidth="1"/>
    <col min="11783" max="11783" width="7.7109375" customWidth="1"/>
    <col min="11784" max="11784" width="5.85546875" customWidth="1"/>
    <col min="11785" max="11785" width="1.7109375" customWidth="1"/>
    <col min="11786" max="11786" width="10.7109375" customWidth="1"/>
    <col min="11787" max="11787" width="1.7109375" customWidth="1"/>
    <col min="11788" max="11788" width="10.7109375" customWidth="1"/>
    <col min="11789" max="11789" width="1.7109375" customWidth="1"/>
    <col min="11790" max="11790" width="10.7109375" customWidth="1"/>
    <col min="11791" max="11791" width="1.7109375" customWidth="1"/>
    <col min="11792" max="11792" width="10.7109375" customWidth="1"/>
    <col min="11793" max="11793" width="1.7109375" customWidth="1"/>
    <col min="11795" max="11795" width="8.7109375" customWidth="1"/>
    <col min="11796" max="11796" width="0" hidden="1" customWidth="1"/>
    <col min="11797" max="11797" width="5.7109375" customWidth="1"/>
    <col min="12033" max="12034" width="3.28515625" customWidth="1"/>
    <col min="12035" max="12035" width="4.7109375" customWidth="1"/>
    <col min="12036" max="12036" width="4.28515625" customWidth="1"/>
    <col min="12037" max="12037" width="12.7109375" customWidth="1"/>
    <col min="12038" max="12038" width="2.7109375" customWidth="1"/>
    <col min="12039" max="12039" width="7.7109375" customWidth="1"/>
    <col min="12040" max="12040" width="5.85546875" customWidth="1"/>
    <col min="12041" max="12041" width="1.7109375" customWidth="1"/>
    <col min="12042" max="12042" width="10.7109375" customWidth="1"/>
    <col min="12043" max="12043" width="1.7109375" customWidth="1"/>
    <col min="12044" max="12044" width="10.7109375" customWidth="1"/>
    <col min="12045" max="12045" width="1.7109375" customWidth="1"/>
    <col min="12046" max="12046" width="10.7109375" customWidth="1"/>
    <col min="12047" max="12047" width="1.7109375" customWidth="1"/>
    <col min="12048" max="12048" width="10.7109375" customWidth="1"/>
    <col min="12049" max="12049" width="1.7109375" customWidth="1"/>
    <col min="12051" max="12051" width="8.7109375" customWidth="1"/>
    <col min="12052" max="12052" width="0" hidden="1" customWidth="1"/>
    <col min="12053" max="12053" width="5.7109375" customWidth="1"/>
    <col min="12289" max="12290" width="3.28515625" customWidth="1"/>
    <col min="12291" max="12291" width="4.7109375" customWidth="1"/>
    <col min="12292" max="12292" width="4.28515625" customWidth="1"/>
    <col min="12293" max="12293" width="12.7109375" customWidth="1"/>
    <col min="12294" max="12294" width="2.7109375" customWidth="1"/>
    <col min="12295" max="12295" width="7.7109375" customWidth="1"/>
    <col min="12296" max="12296" width="5.85546875" customWidth="1"/>
    <col min="12297" max="12297" width="1.7109375" customWidth="1"/>
    <col min="12298" max="12298" width="10.7109375" customWidth="1"/>
    <col min="12299" max="12299" width="1.7109375" customWidth="1"/>
    <col min="12300" max="12300" width="10.7109375" customWidth="1"/>
    <col min="12301" max="12301" width="1.7109375" customWidth="1"/>
    <col min="12302" max="12302" width="10.7109375" customWidth="1"/>
    <col min="12303" max="12303" width="1.7109375" customWidth="1"/>
    <col min="12304" max="12304" width="10.7109375" customWidth="1"/>
    <col min="12305" max="12305" width="1.7109375" customWidth="1"/>
    <col min="12307" max="12307" width="8.7109375" customWidth="1"/>
    <col min="12308" max="12308" width="0" hidden="1" customWidth="1"/>
    <col min="12309" max="12309" width="5.7109375" customWidth="1"/>
    <col min="12545" max="12546" width="3.28515625" customWidth="1"/>
    <col min="12547" max="12547" width="4.7109375" customWidth="1"/>
    <col min="12548" max="12548" width="4.28515625" customWidth="1"/>
    <col min="12549" max="12549" width="12.7109375" customWidth="1"/>
    <col min="12550" max="12550" width="2.7109375" customWidth="1"/>
    <col min="12551" max="12551" width="7.7109375" customWidth="1"/>
    <col min="12552" max="12552" width="5.85546875" customWidth="1"/>
    <col min="12553" max="12553" width="1.7109375" customWidth="1"/>
    <col min="12554" max="12554" width="10.7109375" customWidth="1"/>
    <col min="12555" max="12555" width="1.7109375" customWidth="1"/>
    <col min="12556" max="12556" width="10.7109375" customWidth="1"/>
    <col min="12557" max="12557" width="1.7109375" customWidth="1"/>
    <col min="12558" max="12558" width="10.7109375" customWidth="1"/>
    <col min="12559" max="12559" width="1.7109375" customWidth="1"/>
    <col min="12560" max="12560" width="10.7109375" customWidth="1"/>
    <col min="12561" max="12561" width="1.7109375" customWidth="1"/>
    <col min="12563" max="12563" width="8.7109375" customWidth="1"/>
    <col min="12564" max="12564" width="0" hidden="1" customWidth="1"/>
    <col min="12565" max="12565" width="5.7109375" customWidth="1"/>
    <col min="12801" max="12802" width="3.28515625" customWidth="1"/>
    <col min="12803" max="12803" width="4.7109375" customWidth="1"/>
    <col min="12804" max="12804" width="4.28515625" customWidth="1"/>
    <col min="12805" max="12805" width="12.7109375" customWidth="1"/>
    <col min="12806" max="12806" width="2.7109375" customWidth="1"/>
    <col min="12807" max="12807" width="7.7109375" customWidth="1"/>
    <col min="12808" max="12808" width="5.85546875" customWidth="1"/>
    <col min="12809" max="12809" width="1.7109375" customWidth="1"/>
    <col min="12810" max="12810" width="10.7109375" customWidth="1"/>
    <col min="12811" max="12811" width="1.7109375" customWidth="1"/>
    <col min="12812" max="12812" width="10.7109375" customWidth="1"/>
    <col min="12813" max="12813" width="1.7109375" customWidth="1"/>
    <col min="12814" max="12814" width="10.7109375" customWidth="1"/>
    <col min="12815" max="12815" width="1.7109375" customWidth="1"/>
    <col min="12816" max="12816" width="10.7109375" customWidth="1"/>
    <col min="12817" max="12817" width="1.7109375" customWidth="1"/>
    <col min="12819" max="12819" width="8.7109375" customWidth="1"/>
    <col min="12820" max="12820" width="0" hidden="1" customWidth="1"/>
    <col min="12821" max="12821" width="5.7109375" customWidth="1"/>
    <col min="13057" max="13058" width="3.28515625" customWidth="1"/>
    <col min="13059" max="13059" width="4.7109375" customWidth="1"/>
    <col min="13060" max="13060" width="4.28515625" customWidth="1"/>
    <col min="13061" max="13061" width="12.7109375" customWidth="1"/>
    <col min="13062" max="13062" width="2.7109375" customWidth="1"/>
    <col min="13063" max="13063" width="7.7109375" customWidth="1"/>
    <col min="13064" max="13064" width="5.85546875" customWidth="1"/>
    <col min="13065" max="13065" width="1.7109375" customWidth="1"/>
    <col min="13066" max="13066" width="10.7109375" customWidth="1"/>
    <col min="13067" max="13067" width="1.7109375" customWidth="1"/>
    <col min="13068" max="13068" width="10.7109375" customWidth="1"/>
    <col min="13069" max="13069" width="1.7109375" customWidth="1"/>
    <col min="13070" max="13070" width="10.7109375" customWidth="1"/>
    <col min="13071" max="13071" width="1.7109375" customWidth="1"/>
    <col min="13072" max="13072" width="10.7109375" customWidth="1"/>
    <col min="13073" max="13073" width="1.7109375" customWidth="1"/>
    <col min="13075" max="13075" width="8.7109375" customWidth="1"/>
    <col min="13076" max="13076" width="0" hidden="1" customWidth="1"/>
    <col min="13077" max="13077" width="5.7109375" customWidth="1"/>
    <col min="13313" max="13314" width="3.28515625" customWidth="1"/>
    <col min="13315" max="13315" width="4.7109375" customWidth="1"/>
    <col min="13316" max="13316" width="4.28515625" customWidth="1"/>
    <col min="13317" max="13317" width="12.7109375" customWidth="1"/>
    <col min="13318" max="13318" width="2.7109375" customWidth="1"/>
    <col min="13319" max="13319" width="7.7109375" customWidth="1"/>
    <col min="13320" max="13320" width="5.85546875" customWidth="1"/>
    <col min="13321" max="13321" width="1.7109375" customWidth="1"/>
    <col min="13322" max="13322" width="10.7109375" customWidth="1"/>
    <col min="13323" max="13323" width="1.7109375" customWidth="1"/>
    <col min="13324" max="13324" width="10.7109375" customWidth="1"/>
    <col min="13325" max="13325" width="1.7109375" customWidth="1"/>
    <col min="13326" max="13326" width="10.7109375" customWidth="1"/>
    <col min="13327" max="13327" width="1.7109375" customWidth="1"/>
    <col min="13328" max="13328" width="10.7109375" customWidth="1"/>
    <col min="13329" max="13329" width="1.7109375" customWidth="1"/>
    <col min="13331" max="13331" width="8.7109375" customWidth="1"/>
    <col min="13332" max="13332" width="0" hidden="1" customWidth="1"/>
    <col min="13333" max="13333" width="5.7109375" customWidth="1"/>
    <col min="13569" max="13570" width="3.28515625" customWidth="1"/>
    <col min="13571" max="13571" width="4.7109375" customWidth="1"/>
    <col min="13572" max="13572" width="4.28515625" customWidth="1"/>
    <col min="13573" max="13573" width="12.7109375" customWidth="1"/>
    <col min="13574" max="13574" width="2.7109375" customWidth="1"/>
    <col min="13575" max="13575" width="7.7109375" customWidth="1"/>
    <col min="13576" max="13576" width="5.85546875" customWidth="1"/>
    <col min="13577" max="13577" width="1.7109375" customWidth="1"/>
    <col min="13578" max="13578" width="10.7109375" customWidth="1"/>
    <col min="13579" max="13579" width="1.7109375" customWidth="1"/>
    <col min="13580" max="13580" width="10.7109375" customWidth="1"/>
    <col min="13581" max="13581" width="1.7109375" customWidth="1"/>
    <col min="13582" max="13582" width="10.7109375" customWidth="1"/>
    <col min="13583" max="13583" width="1.7109375" customWidth="1"/>
    <col min="13584" max="13584" width="10.7109375" customWidth="1"/>
    <col min="13585" max="13585" width="1.7109375" customWidth="1"/>
    <col min="13587" max="13587" width="8.7109375" customWidth="1"/>
    <col min="13588" max="13588" width="0" hidden="1" customWidth="1"/>
    <col min="13589" max="13589" width="5.7109375" customWidth="1"/>
    <col min="13825" max="13826" width="3.28515625" customWidth="1"/>
    <col min="13827" max="13827" width="4.7109375" customWidth="1"/>
    <col min="13828" max="13828" width="4.28515625" customWidth="1"/>
    <col min="13829" max="13829" width="12.7109375" customWidth="1"/>
    <col min="13830" max="13830" width="2.7109375" customWidth="1"/>
    <col min="13831" max="13831" width="7.7109375" customWidth="1"/>
    <col min="13832" max="13832" width="5.85546875" customWidth="1"/>
    <col min="13833" max="13833" width="1.7109375" customWidth="1"/>
    <col min="13834" max="13834" width="10.7109375" customWidth="1"/>
    <col min="13835" max="13835" width="1.7109375" customWidth="1"/>
    <col min="13836" max="13836" width="10.7109375" customWidth="1"/>
    <col min="13837" max="13837" width="1.7109375" customWidth="1"/>
    <col min="13838" max="13838" width="10.7109375" customWidth="1"/>
    <col min="13839" max="13839" width="1.7109375" customWidth="1"/>
    <col min="13840" max="13840" width="10.7109375" customWidth="1"/>
    <col min="13841" max="13841" width="1.7109375" customWidth="1"/>
    <col min="13843" max="13843" width="8.7109375" customWidth="1"/>
    <col min="13844" max="13844" width="0" hidden="1" customWidth="1"/>
    <col min="13845" max="13845" width="5.7109375" customWidth="1"/>
    <col min="14081" max="14082" width="3.28515625" customWidth="1"/>
    <col min="14083" max="14083" width="4.7109375" customWidth="1"/>
    <col min="14084" max="14084" width="4.28515625" customWidth="1"/>
    <col min="14085" max="14085" width="12.7109375" customWidth="1"/>
    <col min="14086" max="14086" width="2.7109375" customWidth="1"/>
    <col min="14087" max="14087" width="7.7109375" customWidth="1"/>
    <col min="14088" max="14088" width="5.85546875" customWidth="1"/>
    <col min="14089" max="14089" width="1.7109375" customWidth="1"/>
    <col min="14090" max="14090" width="10.7109375" customWidth="1"/>
    <col min="14091" max="14091" width="1.7109375" customWidth="1"/>
    <col min="14092" max="14092" width="10.7109375" customWidth="1"/>
    <col min="14093" max="14093" width="1.7109375" customWidth="1"/>
    <col min="14094" max="14094" width="10.7109375" customWidth="1"/>
    <col min="14095" max="14095" width="1.7109375" customWidth="1"/>
    <col min="14096" max="14096" width="10.7109375" customWidth="1"/>
    <col min="14097" max="14097" width="1.7109375" customWidth="1"/>
    <col min="14099" max="14099" width="8.7109375" customWidth="1"/>
    <col min="14100" max="14100" width="0" hidden="1" customWidth="1"/>
    <col min="14101" max="14101" width="5.7109375" customWidth="1"/>
    <col min="14337" max="14338" width="3.28515625" customWidth="1"/>
    <col min="14339" max="14339" width="4.7109375" customWidth="1"/>
    <col min="14340" max="14340" width="4.28515625" customWidth="1"/>
    <col min="14341" max="14341" width="12.7109375" customWidth="1"/>
    <col min="14342" max="14342" width="2.7109375" customWidth="1"/>
    <col min="14343" max="14343" width="7.7109375" customWidth="1"/>
    <col min="14344" max="14344" width="5.85546875" customWidth="1"/>
    <col min="14345" max="14345" width="1.7109375" customWidth="1"/>
    <col min="14346" max="14346" width="10.7109375" customWidth="1"/>
    <col min="14347" max="14347" width="1.7109375" customWidth="1"/>
    <col min="14348" max="14348" width="10.7109375" customWidth="1"/>
    <col min="14349" max="14349" width="1.7109375" customWidth="1"/>
    <col min="14350" max="14350" width="10.7109375" customWidth="1"/>
    <col min="14351" max="14351" width="1.7109375" customWidth="1"/>
    <col min="14352" max="14352" width="10.7109375" customWidth="1"/>
    <col min="14353" max="14353" width="1.7109375" customWidth="1"/>
    <col min="14355" max="14355" width="8.7109375" customWidth="1"/>
    <col min="14356" max="14356" width="0" hidden="1" customWidth="1"/>
    <col min="14357" max="14357" width="5.7109375" customWidth="1"/>
    <col min="14593" max="14594" width="3.28515625" customWidth="1"/>
    <col min="14595" max="14595" width="4.7109375" customWidth="1"/>
    <col min="14596" max="14596" width="4.28515625" customWidth="1"/>
    <col min="14597" max="14597" width="12.7109375" customWidth="1"/>
    <col min="14598" max="14598" width="2.7109375" customWidth="1"/>
    <col min="14599" max="14599" width="7.7109375" customWidth="1"/>
    <col min="14600" max="14600" width="5.85546875" customWidth="1"/>
    <col min="14601" max="14601" width="1.7109375" customWidth="1"/>
    <col min="14602" max="14602" width="10.7109375" customWidth="1"/>
    <col min="14603" max="14603" width="1.7109375" customWidth="1"/>
    <col min="14604" max="14604" width="10.7109375" customWidth="1"/>
    <col min="14605" max="14605" width="1.7109375" customWidth="1"/>
    <col min="14606" max="14606" width="10.7109375" customWidth="1"/>
    <col min="14607" max="14607" width="1.7109375" customWidth="1"/>
    <col min="14608" max="14608" width="10.7109375" customWidth="1"/>
    <col min="14609" max="14609" width="1.7109375" customWidth="1"/>
    <col min="14611" max="14611" width="8.7109375" customWidth="1"/>
    <col min="14612" max="14612" width="0" hidden="1" customWidth="1"/>
    <col min="14613" max="14613" width="5.7109375" customWidth="1"/>
    <col min="14849" max="14850" width="3.28515625" customWidth="1"/>
    <col min="14851" max="14851" width="4.7109375" customWidth="1"/>
    <col min="14852" max="14852" width="4.28515625" customWidth="1"/>
    <col min="14853" max="14853" width="12.7109375" customWidth="1"/>
    <col min="14854" max="14854" width="2.7109375" customWidth="1"/>
    <col min="14855" max="14855" width="7.7109375" customWidth="1"/>
    <col min="14856" max="14856" width="5.85546875" customWidth="1"/>
    <col min="14857" max="14857" width="1.7109375" customWidth="1"/>
    <col min="14858" max="14858" width="10.7109375" customWidth="1"/>
    <col min="14859" max="14859" width="1.7109375" customWidth="1"/>
    <col min="14860" max="14860" width="10.7109375" customWidth="1"/>
    <col min="14861" max="14861" width="1.7109375" customWidth="1"/>
    <col min="14862" max="14862" width="10.7109375" customWidth="1"/>
    <col min="14863" max="14863" width="1.7109375" customWidth="1"/>
    <col min="14864" max="14864" width="10.7109375" customWidth="1"/>
    <col min="14865" max="14865" width="1.7109375" customWidth="1"/>
    <col min="14867" max="14867" width="8.7109375" customWidth="1"/>
    <col min="14868" max="14868" width="0" hidden="1" customWidth="1"/>
    <col min="14869" max="14869" width="5.7109375" customWidth="1"/>
    <col min="15105" max="15106" width="3.28515625" customWidth="1"/>
    <col min="15107" max="15107" width="4.7109375" customWidth="1"/>
    <col min="15108" max="15108" width="4.28515625" customWidth="1"/>
    <col min="15109" max="15109" width="12.7109375" customWidth="1"/>
    <col min="15110" max="15110" width="2.7109375" customWidth="1"/>
    <col min="15111" max="15111" width="7.7109375" customWidth="1"/>
    <col min="15112" max="15112" width="5.85546875" customWidth="1"/>
    <col min="15113" max="15113" width="1.7109375" customWidth="1"/>
    <col min="15114" max="15114" width="10.7109375" customWidth="1"/>
    <col min="15115" max="15115" width="1.7109375" customWidth="1"/>
    <col min="15116" max="15116" width="10.7109375" customWidth="1"/>
    <col min="15117" max="15117" width="1.7109375" customWidth="1"/>
    <col min="15118" max="15118" width="10.7109375" customWidth="1"/>
    <col min="15119" max="15119" width="1.7109375" customWidth="1"/>
    <col min="15120" max="15120" width="10.7109375" customWidth="1"/>
    <col min="15121" max="15121" width="1.7109375" customWidth="1"/>
    <col min="15123" max="15123" width="8.7109375" customWidth="1"/>
    <col min="15124" max="15124" width="0" hidden="1" customWidth="1"/>
    <col min="15125" max="15125" width="5.7109375" customWidth="1"/>
    <col min="15361" max="15362" width="3.28515625" customWidth="1"/>
    <col min="15363" max="15363" width="4.7109375" customWidth="1"/>
    <col min="15364" max="15364" width="4.28515625" customWidth="1"/>
    <col min="15365" max="15365" width="12.7109375" customWidth="1"/>
    <col min="15366" max="15366" width="2.7109375" customWidth="1"/>
    <col min="15367" max="15367" width="7.7109375" customWidth="1"/>
    <col min="15368" max="15368" width="5.85546875" customWidth="1"/>
    <col min="15369" max="15369" width="1.7109375" customWidth="1"/>
    <col min="15370" max="15370" width="10.7109375" customWidth="1"/>
    <col min="15371" max="15371" width="1.7109375" customWidth="1"/>
    <col min="15372" max="15372" width="10.7109375" customWidth="1"/>
    <col min="15373" max="15373" width="1.7109375" customWidth="1"/>
    <col min="15374" max="15374" width="10.7109375" customWidth="1"/>
    <col min="15375" max="15375" width="1.7109375" customWidth="1"/>
    <col min="15376" max="15376" width="10.7109375" customWidth="1"/>
    <col min="15377" max="15377" width="1.7109375" customWidth="1"/>
    <col min="15379" max="15379" width="8.7109375" customWidth="1"/>
    <col min="15380" max="15380" width="0" hidden="1" customWidth="1"/>
    <col min="15381" max="15381" width="5.7109375" customWidth="1"/>
    <col min="15617" max="15618" width="3.28515625" customWidth="1"/>
    <col min="15619" max="15619" width="4.7109375" customWidth="1"/>
    <col min="15620" max="15620" width="4.28515625" customWidth="1"/>
    <col min="15621" max="15621" width="12.7109375" customWidth="1"/>
    <col min="15622" max="15622" width="2.7109375" customWidth="1"/>
    <col min="15623" max="15623" width="7.7109375" customWidth="1"/>
    <col min="15624" max="15624" width="5.85546875" customWidth="1"/>
    <col min="15625" max="15625" width="1.7109375" customWidth="1"/>
    <col min="15626" max="15626" width="10.7109375" customWidth="1"/>
    <col min="15627" max="15627" width="1.7109375" customWidth="1"/>
    <col min="15628" max="15628" width="10.7109375" customWidth="1"/>
    <col min="15629" max="15629" width="1.7109375" customWidth="1"/>
    <col min="15630" max="15630" width="10.7109375" customWidth="1"/>
    <col min="15631" max="15631" width="1.7109375" customWidth="1"/>
    <col min="15632" max="15632" width="10.7109375" customWidth="1"/>
    <col min="15633" max="15633" width="1.7109375" customWidth="1"/>
    <col min="15635" max="15635" width="8.7109375" customWidth="1"/>
    <col min="15636" max="15636" width="0" hidden="1" customWidth="1"/>
    <col min="15637" max="15637" width="5.7109375" customWidth="1"/>
    <col min="15873" max="15874" width="3.28515625" customWidth="1"/>
    <col min="15875" max="15875" width="4.7109375" customWidth="1"/>
    <col min="15876" max="15876" width="4.28515625" customWidth="1"/>
    <col min="15877" max="15877" width="12.7109375" customWidth="1"/>
    <col min="15878" max="15878" width="2.7109375" customWidth="1"/>
    <col min="15879" max="15879" width="7.7109375" customWidth="1"/>
    <col min="15880" max="15880" width="5.85546875" customWidth="1"/>
    <col min="15881" max="15881" width="1.7109375" customWidth="1"/>
    <col min="15882" max="15882" width="10.7109375" customWidth="1"/>
    <col min="15883" max="15883" width="1.7109375" customWidth="1"/>
    <col min="15884" max="15884" width="10.7109375" customWidth="1"/>
    <col min="15885" max="15885" width="1.7109375" customWidth="1"/>
    <col min="15886" max="15886" width="10.7109375" customWidth="1"/>
    <col min="15887" max="15887" width="1.7109375" customWidth="1"/>
    <col min="15888" max="15888" width="10.7109375" customWidth="1"/>
    <col min="15889" max="15889" width="1.7109375" customWidth="1"/>
    <col min="15891" max="15891" width="8.7109375" customWidth="1"/>
    <col min="15892" max="15892" width="0" hidden="1" customWidth="1"/>
    <col min="15893" max="15893" width="5.7109375" customWidth="1"/>
    <col min="16129" max="16130" width="3.28515625" customWidth="1"/>
    <col min="16131" max="16131" width="4.7109375" customWidth="1"/>
    <col min="16132" max="16132" width="4.28515625" customWidth="1"/>
    <col min="16133" max="16133" width="12.7109375" customWidth="1"/>
    <col min="16134" max="16134" width="2.7109375" customWidth="1"/>
    <col min="16135" max="16135" width="7.7109375" customWidth="1"/>
    <col min="16136" max="16136" width="5.85546875" customWidth="1"/>
    <col min="16137" max="16137" width="1.7109375" customWidth="1"/>
    <col min="16138" max="16138" width="10.7109375" customWidth="1"/>
    <col min="16139" max="16139" width="1.7109375" customWidth="1"/>
    <col min="16140" max="16140" width="10.7109375" customWidth="1"/>
    <col min="16141" max="16141" width="1.7109375" customWidth="1"/>
    <col min="16142" max="16142" width="10.7109375" customWidth="1"/>
    <col min="16143" max="16143" width="1.7109375" customWidth="1"/>
    <col min="16144" max="16144" width="10.7109375" customWidth="1"/>
    <col min="16145" max="16145" width="1.7109375" customWidth="1"/>
    <col min="16147" max="16147" width="8.7109375" customWidth="1"/>
    <col min="16148" max="16148" width="0" hidden="1" customWidth="1"/>
    <col min="16149" max="16149" width="5.7109375" customWidth="1"/>
  </cols>
  <sheetData>
    <row r="1" spans="1:20" s="68" customFormat="1" ht="72" customHeight="1" x14ac:dyDescent="0.2">
      <c r="A1" s="63">
        <f>'[3]Week SetUp'!$A$6</f>
        <v>0</v>
      </c>
      <c r="B1" s="352"/>
      <c r="I1" s="353"/>
      <c r="J1" s="354"/>
      <c r="K1" s="354"/>
      <c r="L1" s="355"/>
      <c r="M1" s="353"/>
      <c r="N1" s="353"/>
      <c r="O1" s="353"/>
      <c r="Q1" s="353"/>
    </row>
    <row r="2" spans="1:20" s="73" customFormat="1" ht="18" x14ac:dyDescent="0.25">
      <c r="A2" s="69"/>
      <c r="B2" s="69"/>
      <c r="C2" s="69"/>
      <c r="D2" s="69"/>
      <c r="E2" s="460" t="s">
        <v>315</v>
      </c>
      <c r="F2" s="460"/>
      <c r="G2" s="460"/>
      <c r="H2" s="460"/>
      <c r="I2" s="460"/>
      <c r="J2" s="460"/>
      <c r="K2" s="460"/>
      <c r="L2" s="460"/>
      <c r="M2" s="198"/>
      <c r="O2" s="198"/>
      <c r="Q2" s="198"/>
    </row>
    <row r="3" spans="1:20" s="78" customFormat="1" ht="10.5" customHeight="1" x14ac:dyDescent="0.2">
      <c r="A3" s="356" t="s">
        <v>192</v>
      </c>
      <c r="B3" s="356"/>
      <c r="C3" s="356"/>
      <c r="D3" s="356"/>
      <c r="E3" s="356"/>
      <c r="F3" s="356"/>
      <c r="G3" s="356"/>
      <c r="H3" s="356"/>
      <c r="I3" s="357"/>
      <c r="J3" s="76"/>
      <c r="K3" s="75"/>
      <c r="L3" s="358"/>
      <c r="M3" s="357"/>
      <c r="N3" s="356"/>
      <c r="O3" s="357"/>
      <c r="P3" s="356"/>
      <c r="Q3" s="359" t="s">
        <v>193</v>
      </c>
    </row>
    <row r="4" spans="1:20" s="88" customFormat="1" ht="11.25" customHeight="1" thickBot="1" x14ac:dyDescent="0.25">
      <c r="A4" s="79" t="str">
        <f>'[3]Week SetUp'!$A$10</f>
        <v>17th - 22nd December 2016</v>
      </c>
      <c r="B4" s="79"/>
      <c r="C4" s="79"/>
      <c r="D4" s="360"/>
      <c r="E4" s="360"/>
      <c r="F4" s="81">
        <f>'[3]Week SetUp'!$C$10</f>
        <v>0</v>
      </c>
      <c r="G4" s="361"/>
      <c r="H4" s="362"/>
      <c r="I4" s="363"/>
      <c r="J4" s="84">
        <f>'[3]Week SetUp'!$D$10</f>
        <v>0</v>
      </c>
      <c r="K4" s="83"/>
      <c r="L4" s="364">
        <f>'[3]Week SetUp'!$A$12</f>
        <v>0</v>
      </c>
      <c r="M4" s="363"/>
      <c r="N4" s="360"/>
      <c r="O4" s="365"/>
      <c r="P4" s="360"/>
      <c r="Q4" s="87" t="str">
        <f>'[3]Week SetUp'!$E$10</f>
        <v>Lamech Kevin Clarke</v>
      </c>
    </row>
    <row r="5" spans="1:20" s="78" customFormat="1" ht="12" x14ac:dyDescent="0.2">
      <c r="A5" s="366"/>
      <c r="B5" s="367" t="s">
        <v>194</v>
      </c>
      <c r="C5" s="367" t="str">
        <f>IF(OR(F2="Week 3",F2="Masters"),"CP","Rank")</f>
        <v>Rank</v>
      </c>
      <c r="D5" s="367" t="s">
        <v>196</v>
      </c>
      <c r="E5" s="368" t="s">
        <v>197</v>
      </c>
      <c r="F5" s="368" t="s">
        <v>198</v>
      </c>
      <c r="G5" s="368"/>
      <c r="H5" s="368"/>
      <c r="I5" s="368"/>
      <c r="J5" s="369" t="s">
        <v>199</v>
      </c>
      <c r="K5" s="370"/>
      <c r="L5" s="369" t="s">
        <v>200</v>
      </c>
      <c r="M5" s="370"/>
      <c r="N5" s="369" t="s">
        <v>201</v>
      </c>
      <c r="O5" s="370"/>
      <c r="P5" s="369" t="s">
        <v>304</v>
      </c>
      <c r="Q5" s="371"/>
    </row>
    <row r="6" spans="1:20" s="78" customFormat="1" ht="3.75" customHeight="1" thickBot="1" x14ac:dyDescent="0.25">
      <c r="A6" s="372"/>
      <c r="B6" s="97"/>
      <c r="C6" s="97"/>
      <c r="D6" s="97"/>
      <c r="E6" s="373"/>
      <c r="F6" s="373"/>
      <c r="G6" s="374"/>
      <c r="H6" s="373"/>
      <c r="I6" s="375"/>
      <c r="J6" s="97"/>
      <c r="K6" s="375"/>
      <c r="L6" s="97"/>
      <c r="M6" s="375"/>
      <c r="N6" s="97"/>
      <c r="O6" s="375"/>
      <c r="P6" s="97"/>
      <c r="Q6" s="376"/>
    </row>
    <row r="7" spans="1:20" s="113" customFormat="1" ht="10.5" customHeight="1" x14ac:dyDescent="0.2">
      <c r="A7" s="377">
        <v>1</v>
      </c>
      <c r="B7" s="103">
        <f>IF($D7="","",VLOOKUP($D7,'[3]Boys Do Main Draw Prep'!$A$7:$V$23,20))</f>
        <v>0</v>
      </c>
      <c r="C7" s="103">
        <f>IF($D7="","",VLOOKUP($D7,'[3]Boys Do Main Draw Prep'!$A$7:$V$23,21))</f>
        <v>0</v>
      </c>
      <c r="D7" s="104">
        <v>1</v>
      </c>
      <c r="E7" s="105" t="str">
        <f>UPPER(IF($D7="","",VLOOKUP($D7,'[3]Boys Do Main Draw Prep'!$A$7:$V$23,2)))</f>
        <v>ALEXIS</v>
      </c>
      <c r="F7" s="105" t="str">
        <f>IF($D7="","",VLOOKUP($D7,'[3]Boys Do Main Draw Prep'!$A$7:$V$23,3))</f>
        <v>JAMAL</v>
      </c>
      <c r="G7" s="378"/>
      <c r="H7" s="105">
        <f>IF($D7="","",VLOOKUP($D7,'[3]Boys Do Main Draw Prep'!$A$7:$V$23,4))</f>
        <v>0</v>
      </c>
      <c r="I7" s="379"/>
      <c r="J7" s="140"/>
      <c r="K7" s="380"/>
      <c r="L7" s="140"/>
      <c r="M7" s="380"/>
      <c r="N7" s="140"/>
      <c r="O7" s="380"/>
      <c r="P7" s="140"/>
      <c r="Q7" s="109"/>
      <c r="R7" s="112"/>
      <c r="T7" s="114" t="str">
        <f>'[3]SetUp Officials'!P21</f>
        <v>Umpire</v>
      </c>
    </row>
    <row r="8" spans="1:20" s="113" customFormat="1" ht="9.6" customHeight="1" x14ac:dyDescent="0.2">
      <c r="A8" s="381"/>
      <c r="B8" s="116"/>
      <c r="C8" s="116"/>
      <c r="D8" s="116"/>
      <c r="E8" s="105" t="str">
        <f>UPPER(IF($D7="","",VLOOKUP($D7,'[3]Boys Do Main Draw Prep'!$A$7:$V$23,7)))</f>
        <v>ALI</v>
      </c>
      <c r="F8" s="105" t="str">
        <f>IF($D7="","",VLOOKUP($D7,'[3]Boys Do Main Draw Prep'!$A$7:$V$23,8))</f>
        <v>ELIAS</v>
      </c>
      <c r="G8" s="378"/>
      <c r="H8" s="105">
        <f>IF($D7="","",VLOOKUP($D7,'[3]Boys Do Main Draw Prep'!$A$7:$V$23,9))</f>
        <v>0</v>
      </c>
      <c r="I8" s="382"/>
      <c r="J8" s="383" t="str">
        <f>IF(I8="a",E7,IF(I8="b",E9,""))</f>
        <v/>
      </c>
      <c r="K8" s="380"/>
      <c r="L8" s="140"/>
      <c r="M8" s="380"/>
      <c r="N8" s="140"/>
      <c r="O8" s="380"/>
      <c r="P8" s="140"/>
      <c r="Q8" s="109"/>
      <c r="R8" s="112"/>
      <c r="T8" s="121" t="str">
        <f>'[3]SetUp Officials'!P22</f>
        <v xml:space="preserve"> </v>
      </c>
    </row>
    <row r="9" spans="1:20" s="113" customFormat="1" ht="9.6" customHeight="1" x14ac:dyDescent="0.2">
      <c r="A9" s="381"/>
      <c r="B9" s="116"/>
      <c r="C9" s="116"/>
      <c r="D9" s="116"/>
      <c r="E9" s="140"/>
      <c r="F9" s="140"/>
      <c r="G9" s="374"/>
      <c r="H9" s="140"/>
      <c r="I9" s="384"/>
      <c r="J9" s="385" t="str">
        <f>UPPER(IF(OR(I10="a",I10="as"),E7,IF(OR(I10="b",I10="bs"),E11,)))</f>
        <v>ALEXIS</v>
      </c>
      <c r="K9" s="386"/>
      <c r="L9" s="140"/>
      <c r="M9" s="380"/>
      <c r="N9" s="140"/>
      <c r="O9" s="380"/>
      <c r="P9" s="140"/>
      <c r="Q9" s="109"/>
      <c r="R9" s="112"/>
      <c r="T9" s="121" t="str">
        <f>'[3]SetUp Officials'!P23</f>
        <v xml:space="preserve"> </v>
      </c>
    </row>
    <row r="10" spans="1:20" s="113" customFormat="1" ht="9.6" customHeight="1" x14ac:dyDescent="0.2">
      <c r="A10" s="381"/>
      <c r="B10" s="116"/>
      <c r="C10" s="116"/>
      <c r="D10" s="116"/>
      <c r="E10" s="140"/>
      <c r="F10" s="140"/>
      <c r="G10" s="374"/>
      <c r="H10" s="118" t="s">
        <v>203</v>
      </c>
      <c r="I10" s="126" t="s">
        <v>204</v>
      </c>
      <c r="J10" s="387" t="str">
        <f>UPPER(IF(OR(I10="a",I10="as"),E8,IF(OR(I10="b",I10="bs"),E12,)))</f>
        <v>ALI</v>
      </c>
      <c r="K10" s="388"/>
      <c r="L10" s="140"/>
      <c r="M10" s="380"/>
      <c r="N10" s="140"/>
      <c r="O10" s="380"/>
      <c r="P10" s="140"/>
      <c r="Q10" s="109"/>
      <c r="R10" s="112"/>
      <c r="T10" s="121" t="str">
        <f>'[3]SetUp Officials'!P24</f>
        <v xml:space="preserve"> </v>
      </c>
    </row>
    <row r="11" spans="1:20" s="113" customFormat="1" ht="9.6" customHeight="1" x14ac:dyDescent="0.2">
      <c r="A11" s="381">
        <v>2</v>
      </c>
      <c r="B11" s="103">
        <f>IF($D11="","",VLOOKUP($D11,'[3]Boys Do Main Draw Prep'!$A$7:$V$23,20))</f>
        <v>0</v>
      </c>
      <c r="C11" s="103">
        <f>IF($D11="","",VLOOKUP($D11,'[3]Boys Do Main Draw Prep'!$A$7:$V$23,21))</f>
        <v>0</v>
      </c>
      <c r="D11" s="104">
        <v>11</v>
      </c>
      <c r="E11" s="103" t="str">
        <f>UPPER(IF($D11="","",VLOOKUP($D11,'[3]Boys Do Main Draw Prep'!$A$7:$V$23,2)))</f>
        <v>BYE</v>
      </c>
      <c r="F11" s="103">
        <f>IF($D11="","",VLOOKUP($D11,'[3]Boys Do Main Draw Prep'!$A$7:$V$23,3))</f>
        <v>0</v>
      </c>
      <c r="G11" s="389"/>
      <c r="H11" s="103">
        <f>IF($D11="","",VLOOKUP($D11,'[3]Boys Do Main Draw Prep'!$A$7:$V$23,4))</f>
        <v>0</v>
      </c>
      <c r="I11" s="390"/>
      <c r="J11" s="140"/>
      <c r="K11" s="391"/>
      <c r="L11" s="143"/>
      <c r="M11" s="386"/>
      <c r="N11" s="140"/>
      <c r="O11" s="380"/>
      <c r="P11" s="140"/>
      <c r="Q11" s="109"/>
      <c r="R11" s="112"/>
      <c r="T11" s="121" t="str">
        <f>'[3]SetUp Officials'!P25</f>
        <v xml:space="preserve"> </v>
      </c>
    </row>
    <row r="12" spans="1:20" s="113" customFormat="1" ht="9.6" customHeight="1" x14ac:dyDescent="0.2">
      <c r="A12" s="381"/>
      <c r="B12" s="116"/>
      <c r="C12" s="116"/>
      <c r="D12" s="116"/>
      <c r="E12" s="103" t="str">
        <f>UPPER(IF($D11="","",VLOOKUP($D11,'[3]Boys Do Main Draw Prep'!$A$7:$V$23,7)))</f>
        <v>BYE</v>
      </c>
      <c r="F12" s="103">
        <f>IF($D11="","",VLOOKUP($D11,'[3]Boys Do Main Draw Prep'!$A$7:$V$23,8))</f>
        <v>0</v>
      </c>
      <c r="G12" s="389"/>
      <c r="H12" s="103">
        <f>IF($D11="","",VLOOKUP($D11,'[3]Boys Do Main Draw Prep'!$A$7:$V$23,9))</f>
        <v>0</v>
      </c>
      <c r="I12" s="382"/>
      <c r="J12" s="140"/>
      <c r="K12" s="391"/>
      <c r="L12" s="392"/>
      <c r="M12" s="393"/>
      <c r="N12" s="140"/>
      <c r="O12" s="380"/>
      <c r="P12" s="140"/>
      <c r="Q12" s="109"/>
      <c r="R12" s="112"/>
      <c r="T12" s="121" t="str">
        <f>'[3]SetUp Officials'!P26</f>
        <v xml:space="preserve"> </v>
      </c>
    </row>
    <row r="13" spans="1:20" s="113" customFormat="1" ht="9.6" customHeight="1" x14ac:dyDescent="0.2">
      <c r="A13" s="381"/>
      <c r="B13" s="116"/>
      <c r="C13" s="116"/>
      <c r="D13" s="124"/>
      <c r="E13" s="140"/>
      <c r="F13" s="140"/>
      <c r="G13" s="374"/>
      <c r="H13" s="140"/>
      <c r="I13" s="394"/>
      <c r="J13" s="140"/>
      <c r="K13" s="384"/>
      <c r="L13" s="385" t="str">
        <f>UPPER(IF(OR(K14="a",K14="as"),J9,IF(OR(K14="b",K14="bs"),J17,)))</f>
        <v/>
      </c>
      <c r="M13" s="380"/>
      <c r="N13" s="140"/>
      <c r="O13" s="380"/>
      <c r="P13" s="140"/>
      <c r="Q13" s="109"/>
      <c r="R13" s="112"/>
      <c r="T13" s="121" t="str">
        <f>'[3]SetUp Officials'!P27</f>
        <v xml:space="preserve"> </v>
      </c>
    </row>
    <row r="14" spans="1:20" s="113" customFormat="1" ht="9.6" customHeight="1" x14ac:dyDescent="0.2">
      <c r="A14" s="381"/>
      <c r="B14" s="116"/>
      <c r="C14" s="116"/>
      <c r="D14" s="124"/>
      <c r="E14" s="140"/>
      <c r="F14" s="140"/>
      <c r="G14" s="374"/>
      <c r="H14" s="140"/>
      <c r="I14" s="394"/>
      <c r="J14" s="118" t="s">
        <v>203</v>
      </c>
      <c r="K14" s="126"/>
      <c r="L14" s="387" t="str">
        <f>UPPER(IF(OR(K14="a",K14="as"),J10,IF(OR(K14="b",K14="bs"),J18,)))</f>
        <v/>
      </c>
      <c r="M14" s="388"/>
      <c r="N14" s="140"/>
      <c r="O14" s="380"/>
      <c r="P14" s="140"/>
      <c r="Q14" s="109"/>
      <c r="R14" s="112"/>
      <c r="T14" s="121" t="str">
        <f>'[3]SetUp Officials'!P28</f>
        <v xml:space="preserve"> </v>
      </c>
    </row>
    <row r="15" spans="1:20" s="113" customFormat="1" ht="9.6" customHeight="1" x14ac:dyDescent="0.2">
      <c r="A15" s="381">
        <v>3</v>
      </c>
      <c r="B15" s="103">
        <f>IF($D15="","",VLOOKUP($D15,'[3]Boys Do Main Draw Prep'!$A$7:$V$23,20))</f>
        <v>0</v>
      </c>
      <c r="C15" s="103">
        <f>IF($D15="","",VLOOKUP($D15,'[3]Boys Do Main Draw Prep'!$A$7:$V$23,21))</f>
        <v>0</v>
      </c>
      <c r="D15" s="104">
        <v>10</v>
      </c>
      <c r="E15" s="103" t="str">
        <f>UPPER(IF($D15="","",VLOOKUP($D15,'[3]Boys Do Main Draw Prep'!$A$7:$V$23,2)))</f>
        <v>CHUNG</v>
      </c>
      <c r="F15" s="103" t="str">
        <f>IF($D15="","",VLOOKUP($D15,'[3]Boys Do Main Draw Prep'!$A$7:$V$23,3))</f>
        <v>THOMAS</v>
      </c>
      <c r="G15" s="389"/>
      <c r="H15" s="103">
        <f>IF($D15="","",VLOOKUP($D15,'[3]Boys Do Main Draw Prep'!$A$7:$V$23,4))</f>
        <v>0</v>
      </c>
      <c r="I15" s="379"/>
      <c r="J15" s="140"/>
      <c r="K15" s="391"/>
      <c r="L15" s="140"/>
      <c r="M15" s="391"/>
      <c r="N15" s="143"/>
      <c r="O15" s="380"/>
      <c r="P15" s="140"/>
      <c r="Q15" s="109"/>
      <c r="R15" s="112"/>
      <c r="T15" s="121" t="str">
        <f>'[3]SetUp Officials'!P29</f>
        <v xml:space="preserve"> </v>
      </c>
    </row>
    <row r="16" spans="1:20" s="113" customFormat="1" ht="9.6" customHeight="1" thickBot="1" x14ac:dyDescent="0.25">
      <c r="A16" s="381"/>
      <c r="B16" s="116"/>
      <c r="C16" s="116"/>
      <c r="D16" s="116"/>
      <c r="E16" s="103" t="str">
        <f>UPPER(IF($D15="","",VLOOKUP($D15,'[3]Boys Do Main Draw Prep'!$A$7:$V$23,7)))</f>
        <v>READY</v>
      </c>
      <c r="F16" s="103" t="str">
        <f>IF($D15="","",VLOOKUP($D15,'[3]Boys Do Main Draw Prep'!$A$7:$V$23,8))</f>
        <v>NICHOLAS</v>
      </c>
      <c r="G16" s="389"/>
      <c r="H16" s="103">
        <f>IF($D15="","",VLOOKUP($D15,'[3]Boys Do Main Draw Prep'!$A$7:$V$23,9))</f>
        <v>0</v>
      </c>
      <c r="I16" s="382"/>
      <c r="J16" s="383" t="str">
        <f>IF(I16="a",E15,IF(I16="b",E17,""))</f>
        <v/>
      </c>
      <c r="K16" s="391"/>
      <c r="L16" s="140"/>
      <c r="M16" s="391"/>
      <c r="N16" s="140"/>
      <c r="O16" s="380"/>
      <c r="P16" s="140"/>
      <c r="Q16" s="109"/>
      <c r="R16" s="112"/>
      <c r="T16" s="135" t="str">
        <f>'[3]SetUp Officials'!P30</f>
        <v>None</v>
      </c>
    </row>
    <row r="17" spans="1:18" s="113" customFormat="1" ht="9.6" customHeight="1" x14ac:dyDescent="0.2">
      <c r="A17" s="381"/>
      <c r="B17" s="116"/>
      <c r="C17" s="116"/>
      <c r="D17" s="124"/>
      <c r="E17" s="140"/>
      <c r="F17" s="140"/>
      <c r="G17" s="374"/>
      <c r="H17" s="140"/>
      <c r="I17" s="384"/>
      <c r="J17" s="385" t="str">
        <f>UPPER(IF(OR(I18="a",I18="as"),E15,IF(OR(I18="b",I18="bs"),E19,)))</f>
        <v>CHUNG</v>
      </c>
      <c r="K17" s="395"/>
      <c r="L17" s="140"/>
      <c r="M17" s="391"/>
      <c r="N17" s="140"/>
      <c r="O17" s="380"/>
      <c r="P17" s="140"/>
      <c r="Q17" s="109"/>
      <c r="R17" s="112"/>
    </row>
    <row r="18" spans="1:18" s="113" customFormat="1" ht="9.6" customHeight="1" x14ac:dyDescent="0.2">
      <c r="A18" s="381"/>
      <c r="B18" s="116"/>
      <c r="C18" s="116"/>
      <c r="D18" s="124"/>
      <c r="E18" s="140"/>
      <c r="F18" s="140"/>
      <c r="G18" s="374"/>
      <c r="H18" s="118" t="s">
        <v>203</v>
      </c>
      <c r="I18" s="126" t="s">
        <v>316</v>
      </c>
      <c r="J18" s="387" t="str">
        <f>UPPER(IF(OR(I18="a",I18="as"),E16,IF(OR(I18="b",I18="bs"),E20,)))</f>
        <v>READY</v>
      </c>
      <c r="K18" s="382"/>
      <c r="L18" s="140"/>
      <c r="M18" s="391"/>
      <c r="N18" s="140"/>
      <c r="O18" s="380"/>
      <c r="P18" s="140"/>
      <c r="Q18" s="109"/>
      <c r="R18" s="112"/>
    </row>
    <row r="19" spans="1:18" s="113" customFormat="1" ht="9.6" customHeight="1" x14ac:dyDescent="0.2">
      <c r="A19" s="381">
        <v>4</v>
      </c>
      <c r="B19" s="103">
        <f>IF($D19="","",VLOOKUP($D19,'[3]Boys Do Main Draw Prep'!$A$7:$V$23,20))</f>
        <v>0</v>
      </c>
      <c r="C19" s="103">
        <f>IF($D19="","",VLOOKUP($D19,'[3]Boys Do Main Draw Prep'!$A$7:$V$23,21))</f>
        <v>0</v>
      </c>
      <c r="D19" s="104">
        <v>11</v>
      </c>
      <c r="E19" s="103" t="str">
        <f>UPPER(IF($D19="","",VLOOKUP($D19,'[3]Boys Do Main Draw Prep'!$A$7:$V$23,2)))</f>
        <v>BYE</v>
      </c>
      <c r="F19" s="103">
        <f>IF($D19="","",VLOOKUP($D19,'[3]Boys Do Main Draw Prep'!$A$7:$V$23,3))</f>
        <v>0</v>
      </c>
      <c r="G19" s="389"/>
      <c r="H19" s="103">
        <f>IF($D19="","",VLOOKUP($D19,'[3]Boys Do Main Draw Prep'!$A$7:$V$23,4))</f>
        <v>0</v>
      </c>
      <c r="I19" s="390"/>
      <c r="J19" s="140"/>
      <c r="K19" s="380"/>
      <c r="L19" s="143"/>
      <c r="M19" s="395"/>
      <c r="N19" s="140"/>
      <c r="O19" s="380"/>
      <c r="P19" s="140"/>
      <c r="Q19" s="109"/>
      <c r="R19" s="112"/>
    </row>
    <row r="20" spans="1:18" s="113" customFormat="1" ht="9.6" customHeight="1" x14ac:dyDescent="0.2">
      <c r="A20" s="381"/>
      <c r="B20" s="116"/>
      <c r="C20" s="116"/>
      <c r="D20" s="116"/>
      <c r="E20" s="103" t="str">
        <f>UPPER(IF($D19="","",VLOOKUP($D19,'[3]Boys Do Main Draw Prep'!$A$7:$V$23,7)))</f>
        <v>BYE</v>
      </c>
      <c r="F20" s="103">
        <f>IF($D19="","",VLOOKUP($D19,'[3]Boys Do Main Draw Prep'!$A$7:$V$23,8))</f>
        <v>0</v>
      </c>
      <c r="G20" s="389"/>
      <c r="H20" s="103">
        <f>IF($D19="","",VLOOKUP($D19,'[3]Boys Do Main Draw Prep'!$A$7:$V$23,9))</f>
        <v>0</v>
      </c>
      <c r="I20" s="382"/>
      <c r="J20" s="140"/>
      <c r="K20" s="380"/>
      <c r="L20" s="392"/>
      <c r="M20" s="396"/>
      <c r="N20" s="140"/>
      <c r="O20" s="380"/>
      <c r="P20" s="140"/>
      <c r="Q20" s="109"/>
      <c r="R20" s="112"/>
    </row>
    <row r="21" spans="1:18" s="113" customFormat="1" ht="9.6" customHeight="1" x14ac:dyDescent="0.2">
      <c r="A21" s="381"/>
      <c r="B21" s="116"/>
      <c r="C21" s="116"/>
      <c r="D21" s="116"/>
      <c r="E21" s="140"/>
      <c r="F21" s="140"/>
      <c r="G21" s="374"/>
      <c r="H21" s="140"/>
      <c r="I21" s="394"/>
      <c r="J21" s="140"/>
      <c r="K21" s="380"/>
      <c r="L21" s="140"/>
      <c r="M21" s="384"/>
      <c r="N21" s="385" t="str">
        <f>UPPER(IF(OR(M22="a",M22="as"),L13,IF(OR(M22="b",M22="bs"),L29,)))</f>
        <v/>
      </c>
      <c r="O21" s="380"/>
      <c r="P21" s="140"/>
      <c r="Q21" s="109"/>
      <c r="R21" s="112"/>
    </row>
    <row r="22" spans="1:18" s="113" customFormat="1" ht="9.6" customHeight="1" x14ac:dyDescent="0.2">
      <c r="A22" s="381"/>
      <c r="B22" s="116"/>
      <c r="C22" s="116"/>
      <c r="D22" s="116"/>
      <c r="E22" s="140"/>
      <c r="F22" s="140"/>
      <c r="G22" s="374"/>
      <c r="H22" s="140"/>
      <c r="I22" s="394"/>
      <c r="J22" s="140"/>
      <c r="K22" s="380"/>
      <c r="L22" s="118" t="s">
        <v>203</v>
      </c>
      <c r="M22" s="126"/>
      <c r="N22" s="387" t="str">
        <f>UPPER(IF(OR(M22="a",M22="as"),L14,IF(OR(M22="b",M22="bs"),L30,)))</f>
        <v/>
      </c>
      <c r="O22" s="388"/>
      <c r="P22" s="140"/>
      <c r="Q22" s="109"/>
      <c r="R22" s="112"/>
    </row>
    <row r="23" spans="1:18" s="113" customFormat="1" ht="9.6" customHeight="1" x14ac:dyDescent="0.2">
      <c r="A23" s="377">
        <v>5</v>
      </c>
      <c r="B23" s="103">
        <f>IF($D23="","",VLOOKUP($D23,'[3]Boys Do Main Draw Prep'!$A$7:$V$23,20))</f>
        <v>0</v>
      </c>
      <c r="C23" s="103">
        <f>IF($D23="","",VLOOKUP($D23,'[3]Boys Do Main Draw Prep'!$A$7:$V$23,21))</f>
        <v>0</v>
      </c>
      <c r="D23" s="104">
        <v>3</v>
      </c>
      <c r="E23" s="105" t="str">
        <f>UPPER(IF($D23="","",VLOOKUP($D23,'[3]Boys Do Main Draw Prep'!$A$7:$V$23,2)))</f>
        <v>CHAN PAK</v>
      </c>
      <c r="F23" s="105" t="str">
        <f>IF($D23="","",VLOOKUP($D23,'[3]Boys Do Main Draw Prep'!$A$7:$V$23,3))</f>
        <v>LORCAN</v>
      </c>
      <c r="G23" s="378"/>
      <c r="H23" s="105">
        <f>IF($D23="","",VLOOKUP($D23,'[3]Boys Do Main Draw Prep'!$A$7:$V$23,4))</f>
        <v>0</v>
      </c>
      <c r="I23" s="379"/>
      <c r="J23" s="140"/>
      <c r="K23" s="380"/>
      <c r="L23" s="140"/>
      <c r="M23" s="391"/>
      <c r="N23" s="140"/>
      <c r="O23" s="391"/>
      <c r="P23" s="140"/>
      <c r="Q23" s="109"/>
      <c r="R23" s="112"/>
    </row>
    <row r="24" spans="1:18" s="113" customFormat="1" ht="9.6" customHeight="1" x14ac:dyDescent="0.2">
      <c r="A24" s="381"/>
      <c r="B24" s="116"/>
      <c r="C24" s="116"/>
      <c r="D24" s="116"/>
      <c r="E24" s="105" t="str">
        <f>UPPER(IF($D23="","",VLOOKUP($D23,'[3]Boys Do Main Draw Prep'!$A$7:$V$23,7)))</f>
        <v>HART</v>
      </c>
      <c r="F24" s="105" t="str">
        <f>IF($D23="","",VLOOKUP($D23,'[3]Boys Do Main Draw Prep'!$A$7:$V$23,8))</f>
        <v>TYLER</v>
      </c>
      <c r="G24" s="378"/>
      <c r="H24" s="105">
        <f>IF($D23="","",VLOOKUP($D23,'[3]Boys Do Main Draw Prep'!$A$7:$V$23,9))</f>
        <v>0</v>
      </c>
      <c r="I24" s="382"/>
      <c r="J24" s="383" t="str">
        <f>IF(I24="a",E23,IF(I24="b",E25,""))</f>
        <v/>
      </c>
      <c r="K24" s="380"/>
      <c r="L24" s="140"/>
      <c r="M24" s="391"/>
      <c r="N24" s="140"/>
      <c r="O24" s="391"/>
      <c r="P24" s="140"/>
      <c r="Q24" s="109"/>
      <c r="R24" s="112"/>
    </row>
    <row r="25" spans="1:18" s="113" customFormat="1" ht="9.6" customHeight="1" x14ac:dyDescent="0.2">
      <c r="A25" s="381"/>
      <c r="B25" s="116"/>
      <c r="C25" s="116"/>
      <c r="D25" s="116"/>
      <c r="E25" s="140"/>
      <c r="F25" s="140"/>
      <c r="G25" s="374"/>
      <c r="H25" s="140"/>
      <c r="I25" s="384"/>
      <c r="J25" s="385" t="str">
        <f>UPPER(IF(OR(I26="a",I26="as"),E23,IF(OR(I26="b",I26="bs"),E27,)))</f>
        <v>CHAN PAK</v>
      </c>
      <c r="K25" s="386"/>
      <c r="L25" s="140"/>
      <c r="M25" s="391"/>
      <c r="N25" s="140"/>
      <c r="O25" s="391"/>
      <c r="P25" s="140"/>
      <c r="Q25" s="109"/>
      <c r="R25" s="112"/>
    </row>
    <row r="26" spans="1:18" s="113" customFormat="1" ht="9.6" customHeight="1" x14ac:dyDescent="0.2">
      <c r="A26" s="381"/>
      <c r="B26" s="116"/>
      <c r="C26" s="116"/>
      <c r="D26" s="116"/>
      <c r="E26" s="140"/>
      <c r="F26" s="140"/>
      <c r="G26" s="374"/>
      <c r="H26" s="118" t="s">
        <v>203</v>
      </c>
      <c r="I26" s="126" t="s">
        <v>204</v>
      </c>
      <c r="J26" s="387" t="str">
        <f>UPPER(IF(OR(I26="a",I26="as"),E24,IF(OR(I26="b",I26="bs"),E28,)))</f>
        <v>HART</v>
      </c>
      <c r="K26" s="388"/>
      <c r="L26" s="140"/>
      <c r="M26" s="391"/>
      <c r="N26" s="140"/>
      <c r="O26" s="391"/>
      <c r="P26" s="140"/>
      <c r="Q26" s="109"/>
      <c r="R26" s="112"/>
    </row>
    <row r="27" spans="1:18" s="113" customFormat="1" ht="9.6" customHeight="1" x14ac:dyDescent="0.2">
      <c r="A27" s="381">
        <v>6</v>
      </c>
      <c r="B27" s="103">
        <f>IF($D27="","",VLOOKUP($D27,'[3]Boys Do Main Draw Prep'!$A$7:$V$23,20))</f>
        <v>0</v>
      </c>
      <c r="C27" s="103">
        <f>IF($D27="","",VLOOKUP($D27,'[3]Boys Do Main Draw Prep'!$A$7:$V$23,21))</f>
        <v>0</v>
      </c>
      <c r="D27" s="104">
        <v>11</v>
      </c>
      <c r="E27" s="103" t="str">
        <f>UPPER(IF($D27="","",VLOOKUP($D27,'[3]Boys Do Main Draw Prep'!$A$7:$V$23,2)))</f>
        <v>BYE</v>
      </c>
      <c r="F27" s="103">
        <f>IF($D27="","",VLOOKUP($D27,'[3]Boys Do Main Draw Prep'!$A$7:$V$23,3))</f>
        <v>0</v>
      </c>
      <c r="G27" s="389"/>
      <c r="H27" s="103">
        <f>IF($D27="","",VLOOKUP($D27,'[3]Boys Do Main Draw Prep'!$A$7:$V$23,4))</f>
        <v>0</v>
      </c>
      <c r="I27" s="390"/>
      <c r="J27" s="140"/>
      <c r="K27" s="391"/>
      <c r="L27" s="143"/>
      <c r="M27" s="395"/>
      <c r="N27" s="140"/>
      <c r="O27" s="391"/>
      <c r="P27" s="140"/>
      <c r="Q27" s="109"/>
      <c r="R27" s="112"/>
    </row>
    <row r="28" spans="1:18" s="113" customFormat="1" ht="9.6" customHeight="1" x14ac:dyDescent="0.2">
      <c r="A28" s="381"/>
      <c r="B28" s="116"/>
      <c r="C28" s="116"/>
      <c r="D28" s="116"/>
      <c r="E28" s="103" t="str">
        <f>UPPER(IF($D27="","",VLOOKUP($D27,'[3]Boys Do Main Draw Prep'!$A$7:$V$23,7)))</f>
        <v>BYE</v>
      </c>
      <c r="F28" s="103">
        <f>IF($D27="","",VLOOKUP($D27,'[3]Boys Do Main Draw Prep'!$A$7:$V$23,8))</f>
        <v>0</v>
      </c>
      <c r="G28" s="389"/>
      <c r="H28" s="103">
        <f>IF($D27="","",VLOOKUP($D27,'[3]Boys Do Main Draw Prep'!$A$7:$V$23,9))</f>
        <v>0</v>
      </c>
      <c r="I28" s="382"/>
      <c r="J28" s="140"/>
      <c r="K28" s="391"/>
      <c r="L28" s="392"/>
      <c r="M28" s="396"/>
      <c r="N28" s="140"/>
      <c r="O28" s="391"/>
      <c r="P28" s="140"/>
      <c r="Q28" s="109"/>
      <c r="R28" s="112"/>
    </row>
    <row r="29" spans="1:18" s="113" customFormat="1" ht="9.6" customHeight="1" x14ac:dyDescent="0.2">
      <c r="A29" s="381"/>
      <c r="B29" s="116"/>
      <c r="C29" s="116"/>
      <c r="D29" s="124"/>
      <c r="E29" s="140"/>
      <c r="F29" s="140"/>
      <c r="G29" s="374"/>
      <c r="H29" s="140"/>
      <c r="I29" s="394"/>
      <c r="J29" s="140"/>
      <c r="K29" s="384"/>
      <c r="L29" s="385" t="str">
        <f>UPPER(IF(OR(K30="a",K30="as"),J25,IF(OR(K30="b",K30="bs"),J33,)))</f>
        <v/>
      </c>
      <c r="M29" s="391"/>
      <c r="N29" s="140"/>
      <c r="O29" s="391"/>
      <c r="P29" s="140"/>
      <c r="Q29" s="109"/>
      <c r="R29" s="112"/>
    </row>
    <row r="30" spans="1:18" s="113" customFormat="1" ht="9.6" customHeight="1" x14ac:dyDescent="0.2">
      <c r="A30" s="381"/>
      <c r="B30" s="116"/>
      <c r="C30" s="116"/>
      <c r="D30" s="124"/>
      <c r="E30" s="140"/>
      <c r="F30" s="140"/>
      <c r="G30" s="374"/>
      <c r="H30" s="140"/>
      <c r="I30" s="394"/>
      <c r="J30" s="118" t="s">
        <v>203</v>
      </c>
      <c r="K30" s="126"/>
      <c r="L30" s="387" t="str">
        <f>UPPER(IF(OR(K30="a",K30="as"),J26,IF(OR(K30="b",K30="bs"),J34,)))</f>
        <v/>
      </c>
      <c r="M30" s="382"/>
      <c r="N30" s="140"/>
      <c r="O30" s="391"/>
      <c r="P30" s="140"/>
      <c r="Q30" s="109"/>
      <c r="R30" s="112"/>
    </row>
    <row r="31" spans="1:18" s="113" customFormat="1" ht="9.6" customHeight="1" x14ac:dyDescent="0.2">
      <c r="A31" s="381">
        <v>7</v>
      </c>
      <c r="B31" s="103">
        <f>IF($D31="","",VLOOKUP($D31,'[3]Boys Do Main Draw Prep'!$A$7:$V$23,20))</f>
        <v>0</v>
      </c>
      <c r="C31" s="103">
        <f>IF($D31="","",VLOOKUP($D31,'[3]Boys Do Main Draw Prep'!$A$7:$V$23,21))</f>
        <v>0</v>
      </c>
      <c r="D31" s="104">
        <v>7</v>
      </c>
      <c r="E31" s="103" t="str">
        <f>UPPER(IF($D31="","",VLOOKUP($D31,'[3]Boys Do Main Draw Prep'!$A$7:$V$23,2)))</f>
        <v>SHEPPARD</v>
      </c>
      <c r="F31" s="103" t="str">
        <f>IF($D31="","",VLOOKUP($D31,'[3]Boys Do Main Draw Prep'!$A$7:$V$23,3))</f>
        <v>DECLAN</v>
      </c>
      <c r="G31" s="389"/>
      <c r="H31" s="103">
        <f>IF($D31="","",VLOOKUP($D31,'[3]Boys Do Main Draw Prep'!$A$7:$V$23,4))</f>
        <v>0</v>
      </c>
      <c r="I31" s="379"/>
      <c r="J31" s="140"/>
      <c r="K31" s="391"/>
      <c r="L31" s="140"/>
      <c r="M31" s="380"/>
      <c r="N31" s="143"/>
      <c r="O31" s="391"/>
      <c r="P31" s="140"/>
      <c r="Q31" s="109"/>
      <c r="R31" s="112"/>
    </row>
    <row r="32" spans="1:18" s="113" customFormat="1" ht="9.6" customHeight="1" x14ac:dyDescent="0.2">
      <c r="A32" s="381"/>
      <c r="B32" s="116"/>
      <c r="C32" s="116"/>
      <c r="D32" s="116"/>
      <c r="E32" s="103" t="str">
        <f>UPPER(IF($D31="","",VLOOKUP($D31,'[3]Boys Do Main Draw Prep'!$A$7:$V$23,7)))</f>
        <v>WILLIAMS</v>
      </c>
      <c r="F32" s="103" t="str">
        <f>IF($D31="","",VLOOKUP($D31,'[3]Boys Do Main Draw Prep'!$A$7:$V$23,8))</f>
        <v>SAQIV</v>
      </c>
      <c r="G32" s="389"/>
      <c r="H32" s="103">
        <f>IF($D31="","",VLOOKUP($D31,'[3]Boys Do Main Draw Prep'!$A$7:$V$23,9))</f>
        <v>0</v>
      </c>
      <c r="I32" s="382"/>
      <c r="J32" s="383" t="str">
        <f>IF(I32="a",E31,IF(I32="b",E33,""))</f>
        <v/>
      </c>
      <c r="K32" s="391"/>
      <c r="L32" s="140"/>
      <c r="M32" s="380"/>
      <c r="N32" s="140"/>
      <c r="O32" s="391"/>
      <c r="P32" s="140"/>
      <c r="Q32" s="109"/>
      <c r="R32" s="112"/>
    </row>
    <row r="33" spans="1:18" s="113" customFormat="1" ht="9.6" customHeight="1" x14ac:dyDescent="0.2">
      <c r="A33" s="381"/>
      <c r="B33" s="116"/>
      <c r="C33" s="116"/>
      <c r="D33" s="124"/>
      <c r="E33" s="140"/>
      <c r="F33" s="140"/>
      <c r="G33" s="374"/>
      <c r="H33" s="140"/>
      <c r="I33" s="384"/>
      <c r="J33" s="385" t="str">
        <f>UPPER(IF(OR(I34="a",I34="as"),E31,IF(OR(I34="b",I34="bs"),E35,)))</f>
        <v>PASEA</v>
      </c>
      <c r="K33" s="395"/>
      <c r="L33" s="140"/>
      <c r="M33" s="380"/>
      <c r="N33" s="140"/>
      <c r="O33" s="391"/>
      <c r="P33" s="140"/>
      <c r="Q33" s="109"/>
      <c r="R33" s="112"/>
    </row>
    <row r="34" spans="1:18" s="113" customFormat="1" ht="9.6" customHeight="1" x14ac:dyDescent="0.2">
      <c r="A34" s="381"/>
      <c r="B34" s="116"/>
      <c r="C34" s="116"/>
      <c r="D34" s="124"/>
      <c r="E34" s="140"/>
      <c r="F34" s="140"/>
      <c r="G34" s="374"/>
      <c r="H34" s="118" t="s">
        <v>203</v>
      </c>
      <c r="I34" s="126" t="s">
        <v>297</v>
      </c>
      <c r="J34" s="387" t="str">
        <f>UPPER(IF(OR(I34="a",I34="as"),E32,IF(OR(I34="b",I34="bs"),E36,)))</f>
        <v>TRESTRAIL</v>
      </c>
      <c r="K34" s="382"/>
      <c r="L34" s="140"/>
      <c r="M34" s="380"/>
      <c r="N34" s="140"/>
      <c r="O34" s="391"/>
      <c r="P34" s="140"/>
      <c r="Q34" s="109"/>
      <c r="R34" s="112"/>
    </row>
    <row r="35" spans="1:18" s="113" customFormat="1" ht="9.6" customHeight="1" x14ac:dyDescent="0.2">
      <c r="A35" s="381">
        <v>8</v>
      </c>
      <c r="B35" s="103">
        <f>IF($D35="","",VLOOKUP($D35,'[3]Boys Do Main Draw Prep'!$A$7:$V$23,20))</f>
        <v>0</v>
      </c>
      <c r="C35" s="103">
        <f>IF($D35="","",VLOOKUP($D35,'[3]Boys Do Main Draw Prep'!$A$7:$V$23,21))</f>
        <v>0</v>
      </c>
      <c r="D35" s="104">
        <v>9</v>
      </c>
      <c r="E35" s="103" t="str">
        <f>UPPER(IF($D35="","",VLOOKUP($D35,'[3]Boys Do Main Draw Prep'!$A$7:$V$23,2)))</f>
        <v>PASEA</v>
      </c>
      <c r="F35" s="103" t="str">
        <f>IF($D35="","",VLOOKUP($D35,'[3]Boys Do Main Draw Prep'!$A$7:$V$23,3))</f>
        <v>TIM</v>
      </c>
      <c r="G35" s="389"/>
      <c r="H35" s="103">
        <f>IF($D35="","",VLOOKUP($D35,'[3]Boys Do Main Draw Prep'!$A$7:$V$23,4))</f>
        <v>0</v>
      </c>
      <c r="I35" s="390"/>
      <c r="J35" s="140" t="s">
        <v>318</v>
      </c>
      <c r="K35" s="380"/>
      <c r="L35" s="143"/>
      <c r="M35" s="386"/>
      <c r="N35" s="140"/>
      <c r="O35" s="391"/>
      <c r="P35" s="140"/>
      <c r="Q35" s="109"/>
      <c r="R35" s="112"/>
    </row>
    <row r="36" spans="1:18" s="113" customFormat="1" ht="9.6" customHeight="1" x14ac:dyDescent="0.2">
      <c r="A36" s="381"/>
      <c r="B36" s="116"/>
      <c r="C36" s="116"/>
      <c r="D36" s="116"/>
      <c r="E36" s="103" t="str">
        <f>UPPER(IF($D35="","",VLOOKUP($D35,'[3]Boys Do Main Draw Prep'!$A$7:$V$23,7)))</f>
        <v>TRESTRAIL</v>
      </c>
      <c r="F36" s="103" t="str">
        <f>IF($D35="","",VLOOKUP($D35,'[3]Boys Do Main Draw Prep'!$A$7:$V$23,8))</f>
        <v>ETHAN-JUDE</v>
      </c>
      <c r="G36" s="389"/>
      <c r="H36" s="103">
        <f>IF($D35="","",VLOOKUP($D35,'[3]Boys Do Main Draw Prep'!$A$7:$V$23,9))</f>
        <v>0</v>
      </c>
      <c r="I36" s="382"/>
      <c r="J36" s="140"/>
      <c r="K36" s="380"/>
      <c r="L36" s="392"/>
      <c r="M36" s="393"/>
      <c r="N36" s="140"/>
      <c r="O36" s="391"/>
      <c r="P36" s="140"/>
      <c r="Q36" s="109"/>
      <c r="R36" s="112"/>
    </row>
    <row r="37" spans="1:18" s="113" customFormat="1" ht="9.6" customHeight="1" x14ac:dyDescent="0.2">
      <c r="A37" s="381"/>
      <c r="B37" s="116"/>
      <c r="C37" s="116"/>
      <c r="D37" s="124"/>
      <c r="E37" s="140"/>
      <c r="F37" s="140"/>
      <c r="G37" s="374"/>
      <c r="H37" s="140"/>
      <c r="I37" s="394"/>
      <c r="J37" s="140"/>
      <c r="K37" s="380"/>
      <c r="L37" s="140"/>
      <c r="M37" s="380"/>
      <c r="N37" s="380"/>
      <c r="O37" s="384"/>
      <c r="P37" s="385" t="str">
        <f>UPPER(IF(OR(O38="a",O38="as"),N21,IF(OR(O38="b",O38="bs"),N53,)))</f>
        <v/>
      </c>
      <c r="Q37" s="420"/>
      <c r="R37" s="112"/>
    </row>
    <row r="38" spans="1:18" s="113" customFormat="1" ht="9.6" customHeight="1" x14ac:dyDescent="0.2">
      <c r="A38" s="381"/>
      <c r="B38" s="116"/>
      <c r="C38" s="116"/>
      <c r="D38" s="124"/>
      <c r="E38" s="140"/>
      <c r="F38" s="140"/>
      <c r="G38" s="374"/>
      <c r="H38" s="140"/>
      <c r="I38" s="394"/>
      <c r="J38" s="140"/>
      <c r="K38" s="380"/>
      <c r="L38" s="140"/>
      <c r="M38" s="380"/>
      <c r="N38" s="118" t="s">
        <v>203</v>
      </c>
      <c r="O38" s="126"/>
      <c r="P38" s="387" t="str">
        <f>UPPER(IF(OR(O38="a",O38="as"),N22,IF(OR(O38="b",O38="bs"),N54,)))</f>
        <v/>
      </c>
      <c r="Q38" s="403"/>
      <c r="R38" s="112"/>
    </row>
    <row r="39" spans="1:18" s="113" customFormat="1" ht="9.6" customHeight="1" x14ac:dyDescent="0.2">
      <c r="A39" s="381">
        <v>9</v>
      </c>
      <c r="B39" s="103">
        <f>IF($D39="","",VLOOKUP($D39,'[3]Boys Do Main Draw Prep'!$A$7:$V$23,20))</f>
        <v>0</v>
      </c>
      <c r="C39" s="103">
        <f>IF($D39="","",VLOOKUP($D39,'[3]Boys Do Main Draw Prep'!$A$7:$V$23,21))</f>
        <v>0</v>
      </c>
      <c r="D39" s="104">
        <v>11</v>
      </c>
      <c r="E39" s="103" t="str">
        <f>UPPER(IF($D39="","",VLOOKUP($D39,'[3]Boys Do Main Draw Prep'!$A$7:$V$23,2)))</f>
        <v>BYE</v>
      </c>
      <c r="F39" s="103">
        <f>IF($D39="","",VLOOKUP($D39,'[3]Boys Do Main Draw Prep'!$A$7:$V$23,3))</f>
        <v>0</v>
      </c>
      <c r="G39" s="389"/>
      <c r="H39" s="103">
        <f>IF($D39="","",VLOOKUP($D39,'[3]Boys Do Main Draw Prep'!$A$7:$V$23,4))</f>
        <v>0</v>
      </c>
      <c r="I39" s="379"/>
      <c r="J39" s="140"/>
      <c r="K39" s="380"/>
      <c r="L39" s="140"/>
      <c r="M39" s="380"/>
      <c r="N39" s="140"/>
      <c r="O39" s="391"/>
      <c r="P39" s="143"/>
      <c r="Q39" s="109"/>
      <c r="R39" s="112"/>
    </row>
    <row r="40" spans="1:18" s="113" customFormat="1" ht="9.6" customHeight="1" x14ac:dyDescent="0.2">
      <c r="A40" s="381"/>
      <c r="B40" s="116"/>
      <c r="C40" s="116"/>
      <c r="D40" s="116"/>
      <c r="E40" s="103" t="str">
        <f>UPPER(IF($D39="","",VLOOKUP($D39,'[3]Boys Do Main Draw Prep'!$A$7:$V$23,7)))</f>
        <v>BYE</v>
      </c>
      <c r="F40" s="103">
        <f>IF($D39="","",VLOOKUP($D39,'[3]Boys Do Main Draw Prep'!$A$7:$V$23,8))</f>
        <v>0</v>
      </c>
      <c r="G40" s="389"/>
      <c r="H40" s="103">
        <f>IF($D39="","",VLOOKUP($D39,'[3]Boys Do Main Draw Prep'!$A$7:$V$23,9))</f>
        <v>0</v>
      </c>
      <c r="I40" s="382"/>
      <c r="J40" s="383" t="str">
        <f>IF(I40="a",E39,IF(I40="b",E41,""))</f>
        <v/>
      </c>
      <c r="K40" s="380"/>
      <c r="L40" s="140"/>
      <c r="M40" s="380"/>
      <c r="N40" s="140"/>
      <c r="O40" s="391"/>
      <c r="P40" s="392"/>
      <c r="Q40" s="421"/>
      <c r="R40" s="112"/>
    </row>
    <row r="41" spans="1:18" s="113" customFormat="1" ht="9.6" customHeight="1" x14ac:dyDescent="0.2">
      <c r="A41" s="381"/>
      <c r="B41" s="116"/>
      <c r="C41" s="116"/>
      <c r="D41" s="124"/>
      <c r="E41" s="140"/>
      <c r="F41" s="140"/>
      <c r="G41" s="374"/>
      <c r="H41" s="140"/>
      <c r="I41" s="384"/>
      <c r="J41" s="385" t="str">
        <f>UPPER(IF(OR(I42="a",I42="as"),E39,IF(OR(I42="b",I42="bs"),E43,)))</f>
        <v>BYNG</v>
      </c>
      <c r="K41" s="386"/>
      <c r="L41" s="140"/>
      <c r="M41" s="380"/>
      <c r="N41" s="140"/>
      <c r="O41" s="391"/>
      <c r="P41" s="140"/>
      <c r="Q41" s="109"/>
      <c r="R41" s="112"/>
    </row>
    <row r="42" spans="1:18" s="113" customFormat="1" ht="9.6" customHeight="1" x14ac:dyDescent="0.2">
      <c r="A42" s="381"/>
      <c r="B42" s="116"/>
      <c r="C42" s="116"/>
      <c r="D42" s="124"/>
      <c r="E42" s="140"/>
      <c r="F42" s="140"/>
      <c r="G42" s="374"/>
      <c r="H42" s="118" t="s">
        <v>203</v>
      </c>
      <c r="I42" s="126" t="s">
        <v>317</v>
      </c>
      <c r="J42" s="387" t="str">
        <f>UPPER(IF(OR(I42="a",I42="as"),E40,IF(OR(I42="b",I42="bs"),E44,)))</f>
        <v>BYNG</v>
      </c>
      <c r="K42" s="388"/>
      <c r="L42" s="140"/>
      <c r="M42" s="380"/>
      <c r="N42" s="140"/>
      <c r="O42" s="391"/>
      <c r="P42" s="140"/>
      <c r="Q42" s="109"/>
      <c r="R42" s="112"/>
    </row>
    <row r="43" spans="1:18" s="113" customFormat="1" ht="9.6" customHeight="1" x14ac:dyDescent="0.2">
      <c r="A43" s="381">
        <v>10</v>
      </c>
      <c r="B43" s="103">
        <f>IF($D43="","",VLOOKUP($D43,'[3]Boys Do Main Draw Prep'!$A$7:$V$23,20))</f>
        <v>0</v>
      </c>
      <c r="C43" s="103">
        <f>IF($D43="","",VLOOKUP($D43,'[3]Boys Do Main Draw Prep'!$A$7:$V$23,21))</f>
        <v>0</v>
      </c>
      <c r="D43" s="104">
        <v>5</v>
      </c>
      <c r="E43" s="103" t="str">
        <f>UPPER(IF($D43="","",VLOOKUP($D43,'[3]Boys Do Main Draw Prep'!$A$7:$V$23,2)))</f>
        <v>BYNG</v>
      </c>
      <c r="F43" s="103" t="str">
        <f>IF($D43="","",VLOOKUP($D43,'[3]Boys Do Main Draw Prep'!$A$7:$V$23,3))</f>
        <v>SEBASTEN</v>
      </c>
      <c r="G43" s="389"/>
      <c r="H43" s="103">
        <f>IF($D43="","",VLOOKUP($D43,'[3]Boys Do Main Draw Prep'!$A$7:$V$23,4))</f>
        <v>0</v>
      </c>
      <c r="I43" s="390"/>
      <c r="J43" s="140"/>
      <c r="K43" s="391"/>
      <c r="L43" s="143"/>
      <c r="M43" s="386"/>
      <c r="N43" s="140"/>
      <c r="O43" s="391"/>
      <c r="P43" s="140"/>
      <c r="Q43" s="109"/>
      <c r="R43" s="112"/>
    </row>
    <row r="44" spans="1:18" s="113" customFormat="1" ht="9.6" customHeight="1" x14ac:dyDescent="0.2">
      <c r="A44" s="381"/>
      <c r="B44" s="116"/>
      <c r="C44" s="116"/>
      <c r="D44" s="116"/>
      <c r="E44" s="103" t="str">
        <f>UPPER(IF($D43="","",VLOOKUP($D43,'[3]Boys Do Main Draw Prep'!$A$7:$V$23,7)))</f>
        <v>BYNG</v>
      </c>
      <c r="F44" s="103" t="str">
        <f>IF($D43="","",VLOOKUP($D43,'[3]Boys Do Main Draw Prep'!$A$7:$V$23,8))</f>
        <v>ZACHERY</v>
      </c>
      <c r="G44" s="389"/>
      <c r="H44" s="103">
        <f>IF($D43="","",VLOOKUP($D43,'[3]Boys Do Main Draw Prep'!$A$7:$V$23,9))</f>
        <v>0</v>
      </c>
      <c r="I44" s="382"/>
      <c r="J44" s="140"/>
      <c r="K44" s="391"/>
      <c r="L44" s="392"/>
      <c r="M44" s="393"/>
      <c r="N44" s="140"/>
      <c r="O44" s="391"/>
      <c r="P44" s="140"/>
      <c r="Q44" s="109"/>
      <c r="R44" s="112"/>
    </row>
    <row r="45" spans="1:18" s="113" customFormat="1" ht="9.6" customHeight="1" x14ac:dyDescent="0.2">
      <c r="A45" s="381"/>
      <c r="B45" s="116"/>
      <c r="C45" s="116"/>
      <c r="D45" s="124"/>
      <c r="E45" s="140"/>
      <c r="F45" s="140"/>
      <c r="G45" s="374"/>
      <c r="H45" s="140"/>
      <c r="I45" s="394"/>
      <c r="J45" s="140"/>
      <c r="K45" s="384"/>
      <c r="L45" s="385" t="str">
        <f>UPPER(IF(OR(K46="a",K46="as"),J41,IF(OR(K46="b",K46="bs"),J49,)))</f>
        <v/>
      </c>
      <c r="M45" s="380"/>
      <c r="N45" s="140"/>
      <c r="O45" s="391"/>
      <c r="P45" s="140"/>
      <c r="Q45" s="109"/>
      <c r="R45" s="112"/>
    </row>
    <row r="46" spans="1:18" s="113" customFormat="1" ht="9.6" customHeight="1" x14ac:dyDescent="0.2">
      <c r="A46" s="381"/>
      <c r="B46" s="116"/>
      <c r="C46" s="116"/>
      <c r="D46" s="124"/>
      <c r="E46" s="140"/>
      <c r="F46" s="140"/>
      <c r="G46" s="374"/>
      <c r="H46" s="140"/>
      <c r="I46" s="394"/>
      <c r="J46" s="118" t="s">
        <v>203</v>
      </c>
      <c r="K46" s="126"/>
      <c r="L46" s="387" t="str">
        <f>UPPER(IF(OR(K46="a",K46="as"),J42,IF(OR(K46="b",K46="bs"),J50,)))</f>
        <v/>
      </c>
      <c r="M46" s="388"/>
      <c r="N46" s="140"/>
      <c r="O46" s="391"/>
      <c r="P46" s="140"/>
      <c r="Q46" s="109"/>
      <c r="R46" s="112"/>
    </row>
    <row r="47" spans="1:18" s="113" customFormat="1" ht="9.6" customHeight="1" x14ac:dyDescent="0.2">
      <c r="A47" s="381">
        <v>11</v>
      </c>
      <c r="B47" s="103">
        <f>IF($D47="","",VLOOKUP($D47,'[3]Boys Do Main Draw Prep'!$A$7:$V$23,20))</f>
        <v>0</v>
      </c>
      <c r="C47" s="103">
        <f>IF($D47="","",VLOOKUP($D47,'[3]Boys Do Main Draw Prep'!$A$7:$V$23,21))</f>
        <v>0</v>
      </c>
      <c r="D47" s="104">
        <v>11</v>
      </c>
      <c r="E47" s="103" t="str">
        <f>UPPER(IF($D47="","",VLOOKUP($D47,'[3]Boys Do Main Draw Prep'!$A$7:$V$23,2)))</f>
        <v>BYE</v>
      </c>
      <c r="F47" s="103">
        <f>IF($D47="","",VLOOKUP($D47,'[3]Boys Do Main Draw Prep'!$A$7:$V$23,3))</f>
        <v>0</v>
      </c>
      <c r="G47" s="389"/>
      <c r="H47" s="103">
        <f>IF($D47="","",VLOOKUP($D47,'[3]Boys Do Main Draw Prep'!$A$7:$V$23,4))</f>
        <v>0</v>
      </c>
      <c r="I47" s="379"/>
      <c r="J47" s="140"/>
      <c r="K47" s="391"/>
      <c r="L47" s="140"/>
      <c r="M47" s="391"/>
      <c r="N47" s="143"/>
      <c r="O47" s="391"/>
      <c r="P47" s="140"/>
      <c r="Q47" s="109"/>
      <c r="R47" s="112"/>
    </row>
    <row r="48" spans="1:18" s="113" customFormat="1" ht="9.6" customHeight="1" x14ac:dyDescent="0.2">
      <c r="A48" s="381"/>
      <c r="B48" s="116"/>
      <c r="C48" s="116"/>
      <c r="D48" s="116"/>
      <c r="E48" s="103" t="str">
        <f>UPPER(IF($D47="","",VLOOKUP($D47,'[3]Boys Do Main Draw Prep'!$A$7:$V$23,7)))</f>
        <v>BYE</v>
      </c>
      <c r="F48" s="103">
        <f>IF($D47="","",VLOOKUP($D47,'[3]Boys Do Main Draw Prep'!$A$7:$V$23,8))</f>
        <v>0</v>
      </c>
      <c r="G48" s="389"/>
      <c r="H48" s="103">
        <f>IF($D47="","",VLOOKUP($D47,'[3]Boys Do Main Draw Prep'!$A$7:$V$23,9))</f>
        <v>0</v>
      </c>
      <c r="I48" s="382"/>
      <c r="J48" s="383" t="str">
        <f>IF(I48="a",E47,IF(I48="b",E49,""))</f>
        <v/>
      </c>
      <c r="K48" s="391"/>
      <c r="L48" s="140"/>
      <c r="M48" s="391"/>
      <c r="N48" s="140"/>
      <c r="O48" s="391"/>
      <c r="P48" s="140"/>
      <c r="Q48" s="109"/>
      <c r="R48" s="112"/>
    </row>
    <row r="49" spans="1:18" s="113" customFormat="1" ht="9.6" customHeight="1" x14ac:dyDescent="0.2">
      <c r="A49" s="381"/>
      <c r="B49" s="116"/>
      <c r="C49" s="116"/>
      <c r="D49" s="116"/>
      <c r="E49" s="140"/>
      <c r="F49" s="140"/>
      <c r="G49" s="374"/>
      <c r="H49" s="140"/>
      <c r="I49" s="384"/>
      <c r="J49" s="385" t="str">
        <f>UPPER(IF(OR(I50="a",I50="as"),E47,IF(OR(I50="b",I50="bs"),E51,)))</f>
        <v>JEARY</v>
      </c>
      <c r="K49" s="395"/>
      <c r="L49" s="140"/>
      <c r="M49" s="391"/>
      <c r="N49" s="140"/>
      <c r="O49" s="391"/>
      <c r="P49" s="140"/>
      <c r="Q49" s="109"/>
      <c r="R49" s="112"/>
    </row>
    <row r="50" spans="1:18" s="113" customFormat="1" ht="9.6" customHeight="1" x14ac:dyDescent="0.2">
      <c r="A50" s="381"/>
      <c r="B50" s="116"/>
      <c r="C50" s="116"/>
      <c r="D50" s="116"/>
      <c r="E50" s="140"/>
      <c r="F50" s="140"/>
      <c r="G50" s="374"/>
      <c r="H50" s="118" t="s">
        <v>203</v>
      </c>
      <c r="I50" s="126" t="s">
        <v>205</v>
      </c>
      <c r="J50" s="387" t="str">
        <f>UPPER(IF(OR(I50="a",I50="as"),E48,IF(OR(I50="b",I50="bs"),E52,)))</f>
        <v>SYLVESTER</v>
      </c>
      <c r="K50" s="382"/>
      <c r="L50" s="140"/>
      <c r="M50" s="391"/>
      <c r="N50" s="140"/>
      <c r="O50" s="391"/>
      <c r="P50" s="140"/>
      <c r="Q50" s="109"/>
      <c r="R50" s="112"/>
    </row>
    <row r="51" spans="1:18" s="113" customFormat="1" ht="9.6" customHeight="1" x14ac:dyDescent="0.2">
      <c r="A51" s="377">
        <v>12</v>
      </c>
      <c r="B51" s="103">
        <f>IF($D51="","",VLOOKUP($D51,'[3]Boys Do Main Draw Prep'!$A$7:$V$23,20))</f>
        <v>0</v>
      </c>
      <c r="C51" s="103">
        <f>IF($D51="","",VLOOKUP($D51,'[3]Boys Do Main Draw Prep'!$A$7:$V$23,21))</f>
        <v>0</v>
      </c>
      <c r="D51" s="104">
        <v>4</v>
      </c>
      <c r="E51" s="105" t="str">
        <f>UPPER(IF($D51="","",VLOOKUP($D51,'[3]Boys Do Main Draw Prep'!$A$7:$V$23,2)))</f>
        <v>JEARY</v>
      </c>
      <c r="F51" s="105" t="str">
        <f>IF($D51="","",VLOOKUP($D51,'[3]Boys Do Main Draw Prep'!$A$7:$V$23,3))</f>
        <v>DANIEL</v>
      </c>
      <c r="G51" s="378"/>
      <c r="H51" s="105">
        <f>IF($D51="","",VLOOKUP($D51,'[3]Boys Do Main Draw Prep'!$A$7:$V$23,4))</f>
        <v>0</v>
      </c>
      <c r="I51" s="390"/>
      <c r="J51" s="140"/>
      <c r="K51" s="380"/>
      <c r="L51" s="143"/>
      <c r="M51" s="395"/>
      <c r="N51" s="140"/>
      <c r="O51" s="391"/>
      <c r="P51" s="140"/>
      <c r="Q51" s="109"/>
      <c r="R51" s="112"/>
    </row>
    <row r="52" spans="1:18" s="113" customFormat="1" ht="9.6" customHeight="1" x14ac:dyDescent="0.2">
      <c r="A52" s="381"/>
      <c r="B52" s="116"/>
      <c r="C52" s="116"/>
      <c r="D52" s="116"/>
      <c r="E52" s="105" t="str">
        <f>UPPER(IF($D51="","",VLOOKUP($D51,'[3]Boys Do Main Draw Prep'!$A$7:$V$23,7)))</f>
        <v>SYLVESTER</v>
      </c>
      <c r="F52" s="105" t="str">
        <f>IF($D51="","",VLOOKUP($D51,'[3]Boys Do Main Draw Prep'!$A$7:$V$23,8))</f>
        <v>BECKHAM</v>
      </c>
      <c r="G52" s="378"/>
      <c r="H52" s="105">
        <f>IF($D51="","",VLOOKUP($D51,'[3]Boys Do Main Draw Prep'!$A$7:$V$23,9))</f>
        <v>0</v>
      </c>
      <c r="I52" s="382"/>
      <c r="J52" s="140"/>
      <c r="K52" s="380"/>
      <c r="L52" s="392"/>
      <c r="M52" s="396"/>
      <c r="N52" s="140"/>
      <c r="O52" s="391"/>
      <c r="P52" s="140"/>
      <c r="Q52" s="109"/>
      <c r="R52" s="112"/>
    </row>
    <row r="53" spans="1:18" s="113" customFormat="1" ht="9.6" customHeight="1" x14ac:dyDescent="0.2">
      <c r="A53" s="381"/>
      <c r="B53" s="116"/>
      <c r="C53" s="116"/>
      <c r="D53" s="116"/>
      <c r="E53" s="140"/>
      <c r="F53" s="140"/>
      <c r="G53" s="374"/>
      <c r="H53" s="140"/>
      <c r="I53" s="394"/>
      <c r="J53" s="140"/>
      <c r="K53" s="380"/>
      <c r="L53" s="140"/>
      <c r="M53" s="384"/>
      <c r="N53" s="385" t="str">
        <f>UPPER(IF(OR(M54="a",M54="as"),L45,IF(OR(M54="b",M54="bs"),L61,)))</f>
        <v/>
      </c>
      <c r="O53" s="391"/>
      <c r="P53" s="140"/>
      <c r="Q53" s="109"/>
      <c r="R53" s="112"/>
    </row>
    <row r="54" spans="1:18" s="113" customFormat="1" ht="9.6" customHeight="1" x14ac:dyDescent="0.2">
      <c r="A54" s="381"/>
      <c r="B54" s="116"/>
      <c r="C54" s="116"/>
      <c r="D54" s="116"/>
      <c r="E54" s="140"/>
      <c r="F54" s="140"/>
      <c r="G54" s="374"/>
      <c r="H54" s="140"/>
      <c r="I54" s="394"/>
      <c r="J54" s="140"/>
      <c r="K54" s="380"/>
      <c r="L54" s="118" t="s">
        <v>203</v>
      </c>
      <c r="M54" s="126"/>
      <c r="N54" s="387" t="str">
        <f>UPPER(IF(OR(M54="a",M54="as"),L46,IF(OR(M54="b",M54="bs"),L62,)))</f>
        <v/>
      </c>
      <c r="O54" s="382"/>
      <c r="P54" s="140"/>
      <c r="Q54" s="109"/>
      <c r="R54" s="112"/>
    </row>
    <row r="55" spans="1:18" s="113" customFormat="1" ht="9.6" customHeight="1" x14ac:dyDescent="0.2">
      <c r="A55" s="381">
        <v>13</v>
      </c>
      <c r="B55" s="103">
        <f>IF($D55="","",VLOOKUP($D55,'[3]Boys Do Main Draw Prep'!$A$7:$V$23,20))</f>
        <v>0</v>
      </c>
      <c r="C55" s="103">
        <f>IF($D55="","",VLOOKUP($D55,'[3]Boys Do Main Draw Prep'!$A$7:$V$23,21))</f>
        <v>0</v>
      </c>
      <c r="D55" s="104">
        <v>8</v>
      </c>
      <c r="E55" s="103" t="str">
        <f>UPPER(IF($D55="","",VLOOKUP($D55,'[3]Boys Do Main Draw Prep'!$A$7:$V$23,2)))</f>
        <v>MARTIN</v>
      </c>
      <c r="F55" s="103" t="str">
        <f>IF($D55="","",VLOOKUP($D55,'[3]Boys Do Main Draw Prep'!$A$7:$V$23,3))</f>
        <v>NATHEN</v>
      </c>
      <c r="G55" s="389"/>
      <c r="H55" s="103">
        <f>IF($D55="","",VLOOKUP($D55,'[3]Boys Do Main Draw Prep'!$A$7:$V$23,4))</f>
        <v>0</v>
      </c>
      <c r="I55" s="379"/>
      <c r="J55" s="140"/>
      <c r="K55" s="380"/>
      <c r="L55" s="140"/>
      <c r="M55" s="391"/>
      <c r="N55" s="140"/>
      <c r="O55" s="380"/>
      <c r="P55" s="140"/>
      <c r="Q55" s="109"/>
      <c r="R55" s="112"/>
    </row>
    <row r="56" spans="1:18" s="113" customFormat="1" ht="9.6" customHeight="1" x14ac:dyDescent="0.2">
      <c r="A56" s="381"/>
      <c r="B56" s="116"/>
      <c r="C56" s="116"/>
      <c r="D56" s="116"/>
      <c r="E56" s="103" t="str">
        <f>UPPER(IF($D55="","",VLOOKUP($D55,'[3]Boys Do Main Draw Prep'!$A$7:$V$23,7)))</f>
        <v>PORTHER</v>
      </c>
      <c r="F56" s="103" t="str">
        <f>IF($D55="","",VLOOKUP($D55,'[3]Boys Do Main Draw Prep'!$A$7:$V$23,8))</f>
        <v>EMMANUEL</v>
      </c>
      <c r="G56" s="389"/>
      <c r="H56" s="103">
        <f>IF($D55="","",VLOOKUP($D55,'[3]Boys Do Main Draw Prep'!$A$7:$V$23,9))</f>
        <v>0</v>
      </c>
      <c r="I56" s="382"/>
      <c r="J56" s="383" t="str">
        <f>IF(I56="a",E55,IF(I56="b",E57,""))</f>
        <v/>
      </c>
      <c r="K56" s="380"/>
      <c r="L56" s="140"/>
      <c r="M56" s="391"/>
      <c r="N56" s="140"/>
      <c r="O56" s="380"/>
      <c r="P56" s="140"/>
      <c r="Q56" s="109"/>
      <c r="R56" s="112"/>
    </row>
    <row r="57" spans="1:18" s="113" customFormat="1" ht="9.6" customHeight="1" x14ac:dyDescent="0.2">
      <c r="A57" s="381"/>
      <c r="B57" s="116"/>
      <c r="C57" s="116"/>
      <c r="D57" s="124"/>
      <c r="E57" s="140"/>
      <c r="F57" s="140"/>
      <c r="G57" s="374"/>
      <c r="H57" s="140"/>
      <c r="I57" s="384"/>
      <c r="J57" s="385" t="str">
        <f>UPPER(IF(OR(I58="a",I58="as"),E55,IF(OR(I58="b",I58="bs"),E59,)))</f>
        <v>MARTIN</v>
      </c>
      <c r="K57" s="386"/>
      <c r="L57" s="140"/>
      <c r="M57" s="391"/>
      <c r="N57" s="140"/>
      <c r="O57" s="380"/>
      <c r="P57" s="140"/>
      <c r="Q57" s="109"/>
      <c r="R57" s="112"/>
    </row>
    <row r="58" spans="1:18" s="113" customFormat="1" ht="9.6" customHeight="1" x14ac:dyDescent="0.2">
      <c r="A58" s="381"/>
      <c r="B58" s="116"/>
      <c r="C58" s="116"/>
      <c r="D58" s="124"/>
      <c r="E58" s="140"/>
      <c r="F58" s="140"/>
      <c r="G58" s="374"/>
      <c r="H58" s="118" t="s">
        <v>203</v>
      </c>
      <c r="I58" s="126" t="s">
        <v>306</v>
      </c>
      <c r="J58" s="387" t="str">
        <f>UPPER(IF(OR(I58="a",I58="as"),E56,IF(OR(I58="b",I58="bs"),E60,)))</f>
        <v>PORTHER</v>
      </c>
      <c r="K58" s="388"/>
      <c r="L58" s="140"/>
      <c r="M58" s="391"/>
      <c r="N58" s="140"/>
      <c r="O58" s="380"/>
      <c r="P58" s="140"/>
      <c r="Q58" s="109"/>
      <c r="R58" s="112"/>
    </row>
    <row r="59" spans="1:18" s="113" customFormat="1" ht="9.6" customHeight="1" x14ac:dyDescent="0.2">
      <c r="A59" s="381">
        <v>14</v>
      </c>
      <c r="B59" s="103">
        <f>IF($D59="","",VLOOKUP($D59,'[3]Boys Do Main Draw Prep'!$A$7:$V$23,20))</f>
        <v>0</v>
      </c>
      <c r="C59" s="103">
        <f>IF($D59="","",VLOOKUP($D59,'[3]Boys Do Main Draw Prep'!$A$7:$V$23,21))</f>
        <v>0</v>
      </c>
      <c r="D59" s="104">
        <v>6</v>
      </c>
      <c r="E59" s="103" t="str">
        <f>UPPER(IF($D59="","",VLOOKUP($D59,'[3]Boys Do Main Draw Prep'!$A$7:$V$23,2)))</f>
        <v>CONYERS</v>
      </c>
      <c r="F59" s="103" t="str">
        <f>IF($D59="","",VLOOKUP($D59,'[3]Boys Do Main Draw Prep'!$A$7:$V$23,3))</f>
        <v>RYAN</v>
      </c>
      <c r="G59" s="389"/>
      <c r="H59" s="103">
        <f>IF($D59="","",VLOOKUP($D59,'[3]Boys Do Main Draw Prep'!$A$7:$V$23,4))</f>
        <v>0</v>
      </c>
      <c r="I59" s="390"/>
      <c r="J59" s="140" t="s">
        <v>319</v>
      </c>
      <c r="K59" s="391"/>
      <c r="L59" s="143"/>
      <c r="M59" s="395"/>
      <c r="N59" s="140"/>
      <c r="O59" s="380"/>
      <c r="P59" s="140"/>
      <c r="Q59" s="109"/>
      <c r="R59" s="112"/>
    </row>
    <row r="60" spans="1:18" s="113" customFormat="1" ht="9.6" customHeight="1" x14ac:dyDescent="0.2">
      <c r="A60" s="381"/>
      <c r="B60" s="116"/>
      <c r="C60" s="116"/>
      <c r="D60" s="116"/>
      <c r="E60" s="103" t="str">
        <f>UPPER(IF($D59="","",VLOOKUP($D59,'[3]Boys Do Main Draw Prep'!$A$7:$V$23,7)))</f>
        <v>D'ARCY</v>
      </c>
      <c r="F60" s="103" t="str">
        <f>IF($D59="","",VLOOKUP($D59,'[3]Boys Do Main Draw Prep'!$A$7:$V$23,8))</f>
        <v>DOMINIC</v>
      </c>
      <c r="G60" s="389"/>
      <c r="H60" s="103">
        <f>IF($D59="","",VLOOKUP($D59,'[3]Boys Do Main Draw Prep'!$A$7:$V$23,9))</f>
        <v>0</v>
      </c>
      <c r="I60" s="382"/>
      <c r="J60" s="140"/>
      <c r="K60" s="391"/>
      <c r="L60" s="392"/>
      <c r="M60" s="396"/>
      <c r="N60" s="140"/>
      <c r="O60" s="380"/>
      <c r="P60" s="140"/>
      <c r="Q60" s="109"/>
      <c r="R60" s="112"/>
    </row>
    <row r="61" spans="1:18" s="113" customFormat="1" ht="9.6" customHeight="1" x14ac:dyDescent="0.2">
      <c r="A61" s="381"/>
      <c r="B61" s="116"/>
      <c r="C61" s="116"/>
      <c r="D61" s="124"/>
      <c r="E61" s="140"/>
      <c r="F61" s="140"/>
      <c r="G61" s="374"/>
      <c r="H61" s="140"/>
      <c r="I61" s="394"/>
      <c r="J61" s="140"/>
      <c r="K61" s="384"/>
      <c r="L61" s="385" t="str">
        <f>UPPER(IF(OR(K62="a",K62="as"),J57,IF(OR(K62="b",K62="bs"),J65,)))</f>
        <v/>
      </c>
      <c r="M61" s="391"/>
      <c r="N61" s="140"/>
      <c r="O61" s="380"/>
      <c r="P61" s="140"/>
      <c r="Q61" s="109"/>
      <c r="R61" s="112"/>
    </row>
    <row r="62" spans="1:18" s="113" customFormat="1" ht="9.6" customHeight="1" x14ac:dyDescent="0.2">
      <c r="A62" s="381"/>
      <c r="B62" s="116"/>
      <c r="C62" s="116"/>
      <c r="D62" s="124"/>
      <c r="E62" s="140"/>
      <c r="F62" s="140"/>
      <c r="G62" s="374"/>
      <c r="H62" s="140"/>
      <c r="I62" s="394"/>
      <c r="J62" s="118" t="s">
        <v>203</v>
      </c>
      <c r="K62" s="126"/>
      <c r="L62" s="387" t="str">
        <f>UPPER(IF(OR(K62="a",K62="as"),J58,IF(OR(K62="b",K62="bs"),J66,)))</f>
        <v/>
      </c>
      <c r="M62" s="382"/>
      <c r="N62" s="140"/>
      <c r="O62" s="380"/>
      <c r="P62" s="140"/>
      <c r="Q62" s="109"/>
      <c r="R62" s="112"/>
    </row>
    <row r="63" spans="1:18" s="113" customFormat="1" ht="9.6" customHeight="1" x14ac:dyDescent="0.2">
      <c r="A63" s="381">
        <v>15</v>
      </c>
      <c r="B63" s="103">
        <f>IF($D63="","",VLOOKUP($D63,'[3]Boys Do Main Draw Prep'!$A$7:$V$23,20))</f>
        <v>0</v>
      </c>
      <c r="C63" s="103">
        <f>IF($D63="","",VLOOKUP($D63,'[3]Boys Do Main Draw Prep'!$A$7:$V$23,21))</f>
        <v>0</v>
      </c>
      <c r="D63" s="104">
        <v>11</v>
      </c>
      <c r="E63" s="103" t="str">
        <f>UPPER(IF($D63="","",VLOOKUP($D63,'[3]Boys Do Main Draw Prep'!$A$7:$V$23,2)))</f>
        <v>BYE</v>
      </c>
      <c r="F63" s="103">
        <f>IF($D63="","",VLOOKUP($D63,'[3]Boys Do Main Draw Prep'!$A$7:$V$23,3))</f>
        <v>0</v>
      </c>
      <c r="G63" s="389"/>
      <c r="H63" s="103">
        <f>IF($D63="","",VLOOKUP($D63,'[3]Boys Do Main Draw Prep'!$A$7:$V$23,4))</f>
        <v>0</v>
      </c>
      <c r="I63" s="379"/>
      <c r="J63" s="140"/>
      <c r="K63" s="391"/>
      <c r="L63" s="140"/>
      <c r="M63" s="380"/>
      <c r="N63" s="143"/>
      <c r="O63" s="380"/>
      <c r="P63" s="140"/>
      <c r="Q63" s="109"/>
      <c r="R63" s="112"/>
    </row>
    <row r="64" spans="1:18" s="113" customFormat="1" ht="9.6" customHeight="1" x14ac:dyDescent="0.2">
      <c r="A64" s="381"/>
      <c r="B64" s="116"/>
      <c r="C64" s="116"/>
      <c r="D64" s="116"/>
      <c r="E64" s="103" t="str">
        <f>UPPER(IF($D63="","",VLOOKUP($D63,'[3]Boys Do Main Draw Prep'!$A$7:$V$23,7)))</f>
        <v>BYE</v>
      </c>
      <c r="F64" s="103">
        <f>IF($D63="","",VLOOKUP($D63,'[3]Boys Do Main Draw Prep'!$A$7:$V$23,8))</f>
        <v>0</v>
      </c>
      <c r="G64" s="389"/>
      <c r="H64" s="103">
        <f>IF($D63="","",VLOOKUP($D63,'[3]Boys Do Main Draw Prep'!$A$7:$V$23,9))</f>
        <v>0</v>
      </c>
      <c r="I64" s="382"/>
      <c r="J64" s="383" t="str">
        <f>IF(I64="a",E63,IF(I64="b",E65,""))</f>
        <v/>
      </c>
      <c r="K64" s="391"/>
      <c r="L64" s="140"/>
      <c r="M64" s="380"/>
      <c r="N64" s="140"/>
      <c r="O64" s="380"/>
      <c r="P64" s="140"/>
      <c r="Q64" s="109"/>
      <c r="R64" s="112"/>
    </row>
    <row r="65" spans="1:18" s="113" customFormat="1" ht="9.6" customHeight="1" x14ac:dyDescent="0.2">
      <c r="A65" s="381"/>
      <c r="B65" s="116"/>
      <c r="C65" s="116"/>
      <c r="D65" s="116"/>
      <c r="E65" s="383"/>
      <c r="F65" s="383"/>
      <c r="G65" s="422"/>
      <c r="H65" s="383"/>
      <c r="I65" s="384"/>
      <c r="J65" s="385" t="str">
        <f>UPPER(IF(OR(I66="a",I66="as"),E63,IF(OR(I66="b",I66="bs"),E67,)))</f>
        <v>MILLINGTON</v>
      </c>
      <c r="K65" s="395"/>
      <c r="L65" s="140"/>
      <c r="M65" s="380"/>
      <c r="N65" s="140"/>
      <c r="O65" s="380"/>
      <c r="P65" s="140"/>
      <c r="Q65" s="109"/>
      <c r="R65" s="112"/>
    </row>
    <row r="66" spans="1:18" s="113" customFormat="1" ht="9.6" customHeight="1" x14ac:dyDescent="0.2">
      <c r="A66" s="381"/>
      <c r="B66" s="116"/>
      <c r="C66" s="116"/>
      <c r="D66" s="116"/>
      <c r="E66" s="140"/>
      <c r="F66" s="140"/>
      <c r="G66" s="374"/>
      <c r="H66" s="118" t="s">
        <v>203</v>
      </c>
      <c r="I66" s="126" t="s">
        <v>205</v>
      </c>
      <c r="J66" s="387" t="str">
        <f>UPPER(IF(OR(I66="a",I66="as"),E64,IF(OR(I66="b",I66="bs"),E68,)))</f>
        <v>ROBERTS</v>
      </c>
      <c r="K66" s="382"/>
      <c r="L66" s="140"/>
      <c r="M66" s="380"/>
      <c r="N66" s="140"/>
      <c r="O66" s="380"/>
      <c r="P66" s="140"/>
      <c r="Q66" s="109"/>
      <c r="R66" s="112"/>
    </row>
    <row r="67" spans="1:18" s="113" customFormat="1" ht="9.6" customHeight="1" x14ac:dyDescent="0.2">
      <c r="A67" s="377">
        <v>16</v>
      </c>
      <c r="B67" s="103">
        <f>IF($D67="","",VLOOKUP($D67,'[3]Boys Do Main Draw Prep'!$A$7:$V$23,20))</f>
        <v>0</v>
      </c>
      <c r="C67" s="103">
        <f>IF($D67="","",VLOOKUP($D67,'[3]Boys Do Main Draw Prep'!$A$7:$V$23,21))</f>
        <v>0</v>
      </c>
      <c r="D67" s="104">
        <v>2</v>
      </c>
      <c r="E67" s="105" t="str">
        <f>UPPER(IF($D67="","",VLOOKUP($D67,'[3]Boys Do Main Draw Prep'!$A$7:$V$23,2)))</f>
        <v>MILLINGTON</v>
      </c>
      <c r="F67" s="105" t="str">
        <f>IF($D67="","",VLOOKUP($D67,'[3]Boys Do Main Draw Prep'!$A$7:$V$23,3))</f>
        <v>SHAE</v>
      </c>
      <c r="G67" s="378"/>
      <c r="H67" s="105">
        <f>IF($D67="","",VLOOKUP($D67,'[3]Boys Do Main Draw Prep'!$A$7:$V$23,4))</f>
        <v>0</v>
      </c>
      <c r="I67" s="390"/>
      <c r="J67" s="140"/>
      <c r="K67" s="380"/>
      <c r="L67" s="143"/>
      <c r="M67" s="386"/>
      <c r="N67" s="140"/>
      <c r="O67" s="380"/>
      <c r="P67" s="140"/>
      <c r="Q67" s="109"/>
      <c r="R67" s="112"/>
    </row>
    <row r="68" spans="1:18" s="113" customFormat="1" ht="9.6" customHeight="1" x14ac:dyDescent="0.2">
      <c r="A68" s="381"/>
      <c r="B68" s="116"/>
      <c r="C68" s="116"/>
      <c r="D68" s="116"/>
      <c r="E68" s="105" t="str">
        <f>UPPER(IF($D67="","",VLOOKUP($D67,'[3]Boys Do Main Draw Prep'!$A$7:$V$23,7)))</f>
        <v>ROBERTS</v>
      </c>
      <c r="F68" s="105" t="str">
        <f>IF($D67="","",VLOOKUP($D67,'[3]Boys Do Main Draw Prep'!$A$7:$V$23,8))</f>
        <v>CHRISTOPHER</v>
      </c>
      <c r="G68" s="378"/>
      <c r="H68" s="105">
        <f>IF($D67="","",VLOOKUP($D67,'[3]Boys Do Main Draw Prep'!$A$7:$V$23,9))</f>
        <v>0</v>
      </c>
      <c r="I68" s="382"/>
      <c r="J68" s="140"/>
      <c r="K68" s="380"/>
      <c r="L68" s="392"/>
      <c r="M68" s="393"/>
      <c r="N68" s="140"/>
      <c r="O68" s="380"/>
      <c r="P68" s="140"/>
      <c r="Q68" s="109"/>
      <c r="R68" s="112"/>
    </row>
    <row r="69" spans="1:18" s="113" customFormat="1" ht="9.6" customHeight="1" x14ac:dyDescent="0.2">
      <c r="A69" s="404"/>
      <c r="B69" s="405"/>
      <c r="C69" s="405"/>
      <c r="D69" s="406"/>
      <c r="E69" s="141"/>
      <c r="F69" s="141"/>
      <c r="G69" s="99"/>
      <c r="H69" s="141"/>
      <c r="I69" s="408"/>
      <c r="J69" s="110"/>
      <c r="K69" s="111"/>
      <c r="L69" s="110"/>
      <c r="M69" s="111"/>
      <c r="N69" s="110"/>
      <c r="O69" s="111"/>
      <c r="P69" s="110"/>
      <c r="Q69" s="111"/>
      <c r="R69" s="112"/>
    </row>
    <row r="70" spans="1:18" s="151" customFormat="1" ht="6" customHeight="1" x14ac:dyDescent="0.2">
      <c r="A70" s="404"/>
      <c r="B70" s="405"/>
      <c r="C70" s="405"/>
      <c r="D70" s="406"/>
      <c r="E70" s="141"/>
      <c r="F70" s="141"/>
      <c r="G70" s="407"/>
      <c r="H70" s="141"/>
      <c r="I70" s="408"/>
      <c r="J70" s="110"/>
      <c r="K70" s="111"/>
      <c r="L70" s="148"/>
      <c r="M70" s="149"/>
      <c r="N70" s="148"/>
      <c r="O70" s="149"/>
      <c r="P70" s="148"/>
      <c r="Q70" s="149"/>
      <c r="R70" s="150"/>
    </row>
    <row r="71" spans="1:18" s="164" customFormat="1" ht="10.5" customHeight="1" x14ac:dyDescent="0.2">
      <c r="A71" s="152" t="s">
        <v>206</v>
      </c>
      <c r="B71" s="153"/>
      <c r="C71" s="154"/>
      <c r="D71" s="155" t="s">
        <v>207</v>
      </c>
      <c r="E71" s="156" t="s">
        <v>310</v>
      </c>
      <c r="F71" s="156"/>
      <c r="G71" s="156"/>
      <c r="H71" s="409"/>
      <c r="I71" s="156" t="s">
        <v>207</v>
      </c>
      <c r="J71" s="156" t="s">
        <v>311</v>
      </c>
      <c r="K71" s="159"/>
      <c r="L71" s="156" t="s">
        <v>210</v>
      </c>
      <c r="M71" s="160"/>
      <c r="N71" s="161" t="s">
        <v>211</v>
      </c>
      <c r="O71" s="161"/>
      <c r="P71" s="162"/>
      <c r="Q71" s="163"/>
    </row>
    <row r="72" spans="1:18" s="164" customFormat="1" ht="9" customHeight="1" x14ac:dyDescent="0.2">
      <c r="A72" s="165" t="s">
        <v>212</v>
      </c>
      <c r="B72" s="166"/>
      <c r="C72" s="167"/>
      <c r="D72" s="168">
        <v>1</v>
      </c>
      <c r="E72" s="169" t="str">
        <f>IF(D72&gt;$Q$79,,UPPER(VLOOKUP(D72,'[3]Boys Do Main Draw Prep'!$A$7:$R$23,2)))</f>
        <v>ALEXIS</v>
      </c>
      <c r="F72" s="410"/>
      <c r="G72" s="410"/>
      <c r="H72" s="411"/>
      <c r="I72" s="412" t="s">
        <v>213</v>
      </c>
      <c r="J72" s="166"/>
      <c r="K72" s="173"/>
      <c r="L72" s="166"/>
      <c r="M72" s="174"/>
      <c r="N72" s="175" t="s">
        <v>312</v>
      </c>
      <c r="O72" s="176"/>
      <c r="P72" s="176"/>
      <c r="Q72" s="177"/>
    </row>
    <row r="73" spans="1:18" s="164" customFormat="1" ht="9" customHeight="1" x14ac:dyDescent="0.2">
      <c r="A73" s="165" t="s">
        <v>215</v>
      </c>
      <c r="B73" s="166"/>
      <c r="C73" s="167"/>
      <c r="D73" s="168"/>
      <c r="E73" s="169" t="str">
        <f>IF(D72&gt;$Q$79,,UPPER(VLOOKUP(D72,'[3]Boys Do Main Draw Prep'!$A$7:$R$23,7)))</f>
        <v>ALI</v>
      </c>
      <c r="F73" s="410"/>
      <c r="G73" s="410"/>
      <c r="H73" s="411"/>
      <c r="I73" s="412"/>
      <c r="J73" s="166"/>
      <c r="K73" s="173"/>
      <c r="L73" s="166"/>
      <c r="M73" s="174"/>
      <c r="N73" s="180"/>
      <c r="O73" s="179"/>
      <c r="P73" s="180"/>
      <c r="Q73" s="181"/>
    </row>
    <row r="74" spans="1:18" s="164" customFormat="1" ht="9" customHeight="1" x14ac:dyDescent="0.2">
      <c r="A74" s="182" t="s">
        <v>217</v>
      </c>
      <c r="B74" s="180"/>
      <c r="C74" s="183"/>
      <c r="D74" s="168">
        <v>2</v>
      </c>
      <c r="E74" s="169" t="str">
        <f>IF(D74&gt;$Q$79,,UPPER(VLOOKUP(D74,'[3]Boys Do Main Draw Prep'!$A$7:$R$23,2)))</f>
        <v>MILLINGTON</v>
      </c>
      <c r="F74" s="410"/>
      <c r="G74" s="410"/>
      <c r="H74" s="411"/>
      <c r="I74" s="412" t="s">
        <v>216</v>
      </c>
      <c r="J74" s="166"/>
      <c r="K74" s="173"/>
      <c r="L74" s="166"/>
      <c r="M74" s="174"/>
      <c r="N74" s="175" t="s">
        <v>219</v>
      </c>
      <c r="O74" s="176"/>
      <c r="P74" s="176"/>
      <c r="Q74" s="177"/>
    </row>
    <row r="75" spans="1:18" s="164" customFormat="1" ht="9" customHeight="1" x14ac:dyDescent="0.2">
      <c r="A75" s="184"/>
      <c r="B75" s="89"/>
      <c r="C75" s="185"/>
      <c r="D75" s="168"/>
      <c r="E75" s="169" t="str">
        <f>IF(D74&gt;$Q$79,,UPPER(VLOOKUP(D74,'[3]Boys Do Main Draw Prep'!$A$7:$R$23,7)))</f>
        <v>ROBERTS</v>
      </c>
      <c r="F75" s="410"/>
      <c r="G75" s="410"/>
      <c r="H75" s="411"/>
      <c r="I75" s="412"/>
      <c r="J75" s="166"/>
      <c r="K75" s="173"/>
      <c r="L75" s="166"/>
      <c r="M75" s="174"/>
      <c r="N75" s="166"/>
      <c r="O75" s="173"/>
      <c r="P75" s="166"/>
      <c r="Q75" s="174"/>
    </row>
    <row r="76" spans="1:18" s="164" customFormat="1" ht="9" customHeight="1" x14ac:dyDescent="0.2">
      <c r="A76" s="186" t="s">
        <v>221</v>
      </c>
      <c r="B76" s="187"/>
      <c r="C76" s="188"/>
      <c r="D76" s="168">
        <v>3</v>
      </c>
      <c r="E76" s="169" t="str">
        <f>IF(D76&gt;$Q$79,,UPPER(VLOOKUP(D76,'[3]Boys Do Main Draw Prep'!$A$7:$R$23,2)))</f>
        <v>CHAN PAK</v>
      </c>
      <c r="F76" s="410"/>
      <c r="G76" s="410"/>
      <c r="H76" s="411"/>
      <c r="I76" s="412" t="s">
        <v>218</v>
      </c>
      <c r="J76" s="166"/>
      <c r="K76" s="173"/>
      <c r="L76" s="166"/>
      <c r="M76" s="174"/>
      <c r="N76" s="180"/>
      <c r="O76" s="179"/>
      <c r="P76" s="180"/>
      <c r="Q76" s="181"/>
    </row>
    <row r="77" spans="1:18" s="164" customFormat="1" ht="9" customHeight="1" x14ac:dyDescent="0.2">
      <c r="A77" s="165" t="s">
        <v>212</v>
      </c>
      <c r="B77" s="166"/>
      <c r="C77" s="167"/>
      <c r="D77" s="168"/>
      <c r="E77" s="169" t="str">
        <f>IF(D76&gt;$Q$79,,UPPER(VLOOKUP(D76,'[3]Boys Do Main Draw Prep'!$A$7:$R$23,7)))</f>
        <v>HART</v>
      </c>
      <c r="F77" s="410"/>
      <c r="G77" s="410"/>
      <c r="H77" s="411"/>
      <c r="I77" s="412"/>
      <c r="J77" s="166"/>
      <c r="K77" s="173"/>
      <c r="L77" s="166"/>
      <c r="M77" s="174"/>
      <c r="N77" s="175" t="s">
        <v>224</v>
      </c>
      <c r="O77" s="176"/>
      <c r="P77" s="176"/>
      <c r="Q77" s="177"/>
    </row>
    <row r="78" spans="1:18" s="164" customFormat="1" ht="9" customHeight="1" x14ac:dyDescent="0.2">
      <c r="A78" s="165" t="s">
        <v>225</v>
      </c>
      <c r="B78" s="166"/>
      <c r="C78" s="189"/>
      <c r="D78" s="168">
        <v>4</v>
      </c>
      <c r="E78" s="169" t="str">
        <f>IF(D78&gt;$Q$79,,UPPER(VLOOKUP(D78,'[3]Boys Do Main Draw Prep'!$A$7:$R$23,2)))</f>
        <v>JEARY</v>
      </c>
      <c r="F78" s="410"/>
      <c r="G78" s="410"/>
      <c r="H78" s="411"/>
      <c r="I78" s="412" t="s">
        <v>220</v>
      </c>
      <c r="J78" s="166"/>
      <c r="K78" s="173"/>
      <c r="L78" s="166"/>
      <c r="M78" s="174"/>
      <c r="N78" s="166"/>
      <c r="O78" s="173"/>
      <c r="P78" s="166"/>
      <c r="Q78" s="174"/>
    </row>
    <row r="79" spans="1:18" s="164" customFormat="1" ht="9" customHeight="1" x14ac:dyDescent="0.2">
      <c r="A79" s="182" t="s">
        <v>227</v>
      </c>
      <c r="B79" s="180"/>
      <c r="C79" s="190"/>
      <c r="D79" s="191"/>
      <c r="E79" s="192" t="str">
        <f>IF(D78&gt;$Q$79,,UPPER(VLOOKUP(D78,'[3]Boys Do Main Draw Prep'!$A$7:$R$23,7)))</f>
        <v>SYLVESTER</v>
      </c>
      <c r="F79" s="413"/>
      <c r="G79" s="413"/>
      <c r="H79" s="414"/>
      <c r="I79" s="415"/>
      <c r="J79" s="180"/>
      <c r="K79" s="179"/>
      <c r="L79" s="180"/>
      <c r="M79" s="181"/>
      <c r="N79" s="180" t="str">
        <f>Q4</f>
        <v>Lamech Kevin Clarke</v>
      </c>
      <c r="O79" s="179"/>
      <c r="P79" s="180"/>
      <c r="Q79" s="416">
        <f>MIN(4,'[3]Boys Do Main Draw Prep'!$V$5)</f>
        <v>4</v>
      </c>
    </row>
    <row r="80" spans="1:18" ht="15.75" customHeight="1" x14ac:dyDescent="0.2"/>
    <row r="81" ht="9" customHeight="1" x14ac:dyDescent="0.2"/>
  </sheetData>
  <mergeCells count="1">
    <mergeCell ref="E2:L2"/>
  </mergeCells>
  <conditionalFormatting sqref="B7 B11 B15 B19 B23 B27 B31 B35 B39 B43 B47 B51 B55 B59 B63 B67">
    <cfRule type="cellIs" dxfId="104" priority="11" stopIfTrue="1" operator="equal">
      <formula>"DA"</formula>
    </cfRule>
  </conditionalFormatting>
  <conditionalFormatting sqref="H10 H58 H42 H50 H34 H26 H18 H66 J30 L22 N38 J62 J46 L54 J14">
    <cfRule type="expression" dxfId="103" priority="8" stopIfTrue="1">
      <formula>AND($N$1="CU",H10="Umpire")</formula>
    </cfRule>
    <cfRule type="expression" dxfId="102" priority="9" stopIfTrue="1">
      <formula>AND($N$1="CU",H10&lt;&gt;"Umpire",I10&lt;&gt;"")</formula>
    </cfRule>
    <cfRule type="expression" dxfId="101" priority="10" stopIfTrue="1">
      <formula>AND($N$1="CU",H10&lt;&gt;"Umpire")</formula>
    </cfRule>
  </conditionalFormatting>
  <conditionalFormatting sqref="L13 L29 L45 L61 N21 N53 P37 J9 J17 J25 J33 J41 J49 J57 J65">
    <cfRule type="expression" dxfId="100" priority="6" stopIfTrue="1">
      <formula>I10="as"</formula>
    </cfRule>
    <cfRule type="expression" dxfId="99" priority="7" stopIfTrue="1">
      <formula>I10="bs"</formula>
    </cfRule>
  </conditionalFormatting>
  <conditionalFormatting sqref="L14 L30 L46 L62 N22 N54 P38 J10 J18 J26 J34 J42 J50 J58 J66">
    <cfRule type="expression" dxfId="98" priority="4" stopIfTrue="1">
      <formula>I10="as"</formula>
    </cfRule>
    <cfRule type="expression" dxfId="97" priority="5" stopIfTrue="1">
      <formula>I10="bs"</formula>
    </cfRule>
  </conditionalFormatting>
  <conditionalFormatting sqref="I10 I18 I26 I34 I42 I50 I58 I66 K62 K46 K30 K14 M22 M54 O38">
    <cfRule type="expression" dxfId="96" priority="3" stopIfTrue="1">
      <formula>$N$1="CU"</formula>
    </cfRule>
  </conditionalFormatting>
  <conditionalFormatting sqref="E7 E11 E15 E19 E23 E27 E31 E35 E39 E43 E47 E51 E55 E59 E63 E67">
    <cfRule type="cellIs" dxfId="95" priority="2" stopIfTrue="1" operator="equal">
      <formula>"Bye"</formula>
    </cfRule>
  </conditionalFormatting>
  <conditionalFormatting sqref="D7 D11 D15 D19 D23 D27 D31 D35 D39 D43 D47 D51 D55 D59 D63 D67">
    <cfRule type="cellIs" dxfId="94" priority="1" stopIfTrue="1" operator="lessThan">
      <formula>5</formula>
    </cfRule>
  </conditionalFormatting>
  <printOptions horizontalCentered="1"/>
  <pageMargins left="0.35" right="0.35" top="0.39" bottom="0.39" header="0" footer="0"/>
  <pageSetup paperSize="9" scale="96"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Jun_Show_CU">
                <anchor moveWithCells="1" sizeWithCells="1">
                  <from>
                    <xdr:col>11</xdr:col>
                    <xdr:colOff>495300</xdr:colOff>
                    <xdr:row>0</xdr:row>
                    <xdr:rowOff>9525</xdr:rowOff>
                  </from>
                  <to>
                    <xdr:col>13</xdr:col>
                    <xdr:colOff>342900</xdr:colOff>
                    <xdr:row>0</xdr:row>
                    <xdr:rowOff>171450</xdr:rowOff>
                  </to>
                </anchor>
              </controlPr>
            </control>
          </mc:Choice>
        </mc:AlternateContent>
        <mc:AlternateContent xmlns:mc="http://schemas.openxmlformats.org/markup-compatibility/2006">
          <mc:Choice Requires="x14">
            <control shapeId="20482" r:id="rId5" name="Button 2">
              <controlPr defaultSize="0" print="0" autoFill="0" autoPict="0" macro="[0]!Jun_Hide_CU">
                <anchor moveWithCells="1" sizeWithCells="1">
                  <from>
                    <xdr:col>11</xdr:col>
                    <xdr:colOff>485775</xdr:colOff>
                    <xdr:row>0</xdr:row>
                    <xdr:rowOff>171450</xdr:rowOff>
                  </from>
                  <to>
                    <xdr:col>13</xdr:col>
                    <xdr:colOff>342900</xdr:colOff>
                    <xdr:row>1</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14:formula1>
            <xm:f>$T$7:$T$16</xm:f>
          </x14:formula1>
          <xm: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H42 JD42 SZ42 ACV42 AMR42 AWN42 BGJ42 BQF42 CAB42 CJX42 CTT42 DDP42 DNL42 DXH42 EHD42 EQZ42 FAV42 FKR42 FUN42 GEJ42 GOF42 GYB42 HHX42 HRT42 IBP42 ILL42 IVH42 JFD42 JOZ42 JYV42 KIR42 KSN42 LCJ42 LMF42 LWB42 MFX42 MPT42 MZP42 NJL42 NTH42 ODD42 OMZ42 OWV42 PGR42 PQN42 QAJ42 QKF42 QUB42 RDX42 RNT42 RXP42 SHL42 SRH42 TBD42 TKZ42 TUV42 UER42 UON42 UYJ42 VIF42 VSB42 WBX42 WLT42 WVP42 H65578 JD65578 SZ65578 ACV65578 AMR65578 AWN65578 BGJ65578 BQF65578 CAB65578 CJX65578 CTT65578 DDP65578 DNL65578 DXH65578 EHD65578 EQZ65578 FAV65578 FKR65578 FUN65578 GEJ65578 GOF65578 GYB65578 HHX65578 HRT65578 IBP65578 ILL65578 IVH65578 JFD65578 JOZ65578 JYV65578 KIR65578 KSN65578 LCJ65578 LMF65578 LWB65578 MFX65578 MPT65578 MZP65578 NJL65578 NTH65578 ODD65578 OMZ65578 OWV65578 PGR65578 PQN65578 QAJ65578 QKF65578 QUB65578 RDX65578 RNT65578 RXP65578 SHL65578 SRH65578 TBD65578 TKZ65578 TUV65578 UER65578 UON65578 UYJ65578 VIF65578 VSB65578 WBX65578 WLT65578 WVP65578 H131114 JD131114 SZ131114 ACV131114 AMR131114 AWN131114 BGJ131114 BQF131114 CAB131114 CJX131114 CTT131114 DDP131114 DNL131114 DXH131114 EHD131114 EQZ131114 FAV131114 FKR131114 FUN131114 GEJ131114 GOF131114 GYB131114 HHX131114 HRT131114 IBP131114 ILL131114 IVH131114 JFD131114 JOZ131114 JYV131114 KIR131114 KSN131114 LCJ131114 LMF131114 LWB131114 MFX131114 MPT131114 MZP131114 NJL131114 NTH131114 ODD131114 OMZ131114 OWV131114 PGR131114 PQN131114 QAJ131114 QKF131114 QUB131114 RDX131114 RNT131114 RXP131114 SHL131114 SRH131114 TBD131114 TKZ131114 TUV131114 UER131114 UON131114 UYJ131114 VIF131114 VSB131114 WBX131114 WLT131114 WVP131114 H196650 JD196650 SZ196650 ACV196650 AMR196650 AWN196650 BGJ196650 BQF196650 CAB196650 CJX196650 CTT196650 DDP196650 DNL196650 DXH196650 EHD196650 EQZ196650 FAV196650 FKR196650 FUN196650 GEJ196650 GOF196650 GYB196650 HHX196650 HRT196650 IBP196650 ILL196650 IVH196650 JFD196650 JOZ196650 JYV196650 KIR196650 KSN196650 LCJ196650 LMF196650 LWB196650 MFX196650 MPT196650 MZP196650 NJL196650 NTH196650 ODD196650 OMZ196650 OWV196650 PGR196650 PQN196650 QAJ196650 QKF196650 QUB196650 RDX196650 RNT196650 RXP196650 SHL196650 SRH196650 TBD196650 TKZ196650 TUV196650 UER196650 UON196650 UYJ196650 VIF196650 VSB196650 WBX196650 WLT196650 WVP196650 H262186 JD262186 SZ262186 ACV262186 AMR262186 AWN262186 BGJ262186 BQF262186 CAB262186 CJX262186 CTT262186 DDP262186 DNL262186 DXH262186 EHD262186 EQZ262186 FAV262186 FKR262186 FUN262186 GEJ262186 GOF262186 GYB262186 HHX262186 HRT262186 IBP262186 ILL262186 IVH262186 JFD262186 JOZ262186 JYV262186 KIR262186 KSN262186 LCJ262186 LMF262186 LWB262186 MFX262186 MPT262186 MZP262186 NJL262186 NTH262186 ODD262186 OMZ262186 OWV262186 PGR262186 PQN262186 QAJ262186 QKF262186 QUB262186 RDX262186 RNT262186 RXP262186 SHL262186 SRH262186 TBD262186 TKZ262186 TUV262186 UER262186 UON262186 UYJ262186 VIF262186 VSB262186 WBX262186 WLT262186 WVP262186 H327722 JD327722 SZ327722 ACV327722 AMR327722 AWN327722 BGJ327722 BQF327722 CAB327722 CJX327722 CTT327722 DDP327722 DNL327722 DXH327722 EHD327722 EQZ327722 FAV327722 FKR327722 FUN327722 GEJ327722 GOF327722 GYB327722 HHX327722 HRT327722 IBP327722 ILL327722 IVH327722 JFD327722 JOZ327722 JYV327722 KIR327722 KSN327722 LCJ327722 LMF327722 LWB327722 MFX327722 MPT327722 MZP327722 NJL327722 NTH327722 ODD327722 OMZ327722 OWV327722 PGR327722 PQN327722 QAJ327722 QKF327722 QUB327722 RDX327722 RNT327722 RXP327722 SHL327722 SRH327722 TBD327722 TKZ327722 TUV327722 UER327722 UON327722 UYJ327722 VIF327722 VSB327722 WBX327722 WLT327722 WVP327722 H393258 JD393258 SZ393258 ACV393258 AMR393258 AWN393258 BGJ393258 BQF393258 CAB393258 CJX393258 CTT393258 DDP393258 DNL393258 DXH393258 EHD393258 EQZ393258 FAV393258 FKR393258 FUN393258 GEJ393258 GOF393258 GYB393258 HHX393258 HRT393258 IBP393258 ILL393258 IVH393258 JFD393258 JOZ393258 JYV393258 KIR393258 KSN393258 LCJ393258 LMF393258 LWB393258 MFX393258 MPT393258 MZP393258 NJL393258 NTH393258 ODD393258 OMZ393258 OWV393258 PGR393258 PQN393258 QAJ393258 QKF393258 QUB393258 RDX393258 RNT393258 RXP393258 SHL393258 SRH393258 TBD393258 TKZ393258 TUV393258 UER393258 UON393258 UYJ393258 VIF393258 VSB393258 WBX393258 WLT393258 WVP393258 H458794 JD458794 SZ458794 ACV458794 AMR458794 AWN458794 BGJ458794 BQF458794 CAB458794 CJX458794 CTT458794 DDP458794 DNL458794 DXH458794 EHD458794 EQZ458794 FAV458794 FKR458794 FUN458794 GEJ458794 GOF458794 GYB458794 HHX458794 HRT458794 IBP458794 ILL458794 IVH458794 JFD458794 JOZ458794 JYV458794 KIR458794 KSN458794 LCJ458794 LMF458794 LWB458794 MFX458794 MPT458794 MZP458794 NJL458794 NTH458794 ODD458794 OMZ458794 OWV458794 PGR458794 PQN458794 QAJ458794 QKF458794 QUB458794 RDX458794 RNT458794 RXP458794 SHL458794 SRH458794 TBD458794 TKZ458794 TUV458794 UER458794 UON458794 UYJ458794 VIF458794 VSB458794 WBX458794 WLT458794 WVP458794 H524330 JD524330 SZ524330 ACV524330 AMR524330 AWN524330 BGJ524330 BQF524330 CAB524330 CJX524330 CTT524330 DDP524330 DNL524330 DXH524330 EHD524330 EQZ524330 FAV524330 FKR524330 FUN524330 GEJ524330 GOF524330 GYB524330 HHX524330 HRT524330 IBP524330 ILL524330 IVH524330 JFD524330 JOZ524330 JYV524330 KIR524330 KSN524330 LCJ524330 LMF524330 LWB524330 MFX524330 MPT524330 MZP524330 NJL524330 NTH524330 ODD524330 OMZ524330 OWV524330 PGR524330 PQN524330 QAJ524330 QKF524330 QUB524330 RDX524330 RNT524330 RXP524330 SHL524330 SRH524330 TBD524330 TKZ524330 TUV524330 UER524330 UON524330 UYJ524330 VIF524330 VSB524330 WBX524330 WLT524330 WVP524330 H589866 JD589866 SZ589866 ACV589866 AMR589866 AWN589866 BGJ589866 BQF589866 CAB589866 CJX589866 CTT589866 DDP589866 DNL589866 DXH589866 EHD589866 EQZ589866 FAV589866 FKR589866 FUN589866 GEJ589866 GOF589866 GYB589866 HHX589866 HRT589866 IBP589866 ILL589866 IVH589866 JFD589866 JOZ589866 JYV589866 KIR589866 KSN589866 LCJ589866 LMF589866 LWB589866 MFX589866 MPT589866 MZP589866 NJL589866 NTH589866 ODD589866 OMZ589866 OWV589866 PGR589866 PQN589866 QAJ589866 QKF589866 QUB589866 RDX589866 RNT589866 RXP589866 SHL589866 SRH589866 TBD589866 TKZ589866 TUV589866 UER589866 UON589866 UYJ589866 VIF589866 VSB589866 WBX589866 WLT589866 WVP589866 H655402 JD655402 SZ655402 ACV655402 AMR655402 AWN655402 BGJ655402 BQF655402 CAB655402 CJX655402 CTT655402 DDP655402 DNL655402 DXH655402 EHD655402 EQZ655402 FAV655402 FKR655402 FUN655402 GEJ655402 GOF655402 GYB655402 HHX655402 HRT655402 IBP655402 ILL655402 IVH655402 JFD655402 JOZ655402 JYV655402 KIR655402 KSN655402 LCJ655402 LMF655402 LWB655402 MFX655402 MPT655402 MZP655402 NJL655402 NTH655402 ODD655402 OMZ655402 OWV655402 PGR655402 PQN655402 QAJ655402 QKF655402 QUB655402 RDX655402 RNT655402 RXP655402 SHL655402 SRH655402 TBD655402 TKZ655402 TUV655402 UER655402 UON655402 UYJ655402 VIF655402 VSB655402 WBX655402 WLT655402 WVP655402 H720938 JD720938 SZ720938 ACV720938 AMR720938 AWN720938 BGJ720938 BQF720938 CAB720938 CJX720938 CTT720938 DDP720938 DNL720938 DXH720938 EHD720938 EQZ720938 FAV720938 FKR720938 FUN720938 GEJ720938 GOF720938 GYB720938 HHX720938 HRT720938 IBP720938 ILL720938 IVH720938 JFD720938 JOZ720938 JYV720938 KIR720938 KSN720938 LCJ720938 LMF720938 LWB720938 MFX720938 MPT720938 MZP720938 NJL720938 NTH720938 ODD720938 OMZ720938 OWV720938 PGR720938 PQN720938 QAJ720938 QKF720938 QUB720938 RDX720938 RNT720938 RXP720938 SHL720938 SRH720938 TBD720938 TKZ720938 TUV720938 UER720938 UON720938 UYJ720938 VIF720938 VSB720938 WBX720938 WLT720938 WVP720938 H786474 JD786474 SZ786474 ACV786474 AMR786474 AWN786474 BGJ786474 BQF786474 CAB786474 CJX786474 CTT786474 DDP786474 DNL786474 DXH786474 EHD786474 EQZ786474 FAV786474 FKR786474 FUN786474 GEJ786474 GOF786474 GYB786474 HHX786474 HRT786474 IBP786474 ILL786474 IVH786474 JFD786474 JOZ786474 JYV786474 KIR786474 KSN786474 LCJ786474 LMF786474 LWB786474 MFX786474 MPT786474 MZP786474 NJL786474 NTH786474 ODD786474 OMZ786474 OWV786474 PGR786474 PQN786474 QAJ786474 QKF786474 QUB786474 RDX786474 RNT786474 RXP786474 SHL786474 SRH786474 TBD786474 TKZ786474 TUV786474 UER786474 UON786474 UYJ786474 VIF786474 VSB786474 WBX786474 WLT786474 WVP786474 H852010 JD852010 SZ852010 ACV852010 AMR852010 AWN852010 BGJ852010 BQF852010 CAB852010 CJX852010 CTT852010 DDP852010 DNL852010 DXH852010 EHD852010 EQZ852010 FAV852010 FKR852010 FUN852010 GEJ852010 GOF852010 GYB852010 HHX852010 HRT852010 IBP852010 ILL852010 IVH852010 JFD852010 JOZ852010 JYV852010 KIR852010 KSN852010 LCJ852010 LMF852010 LWB852010 MFX852010 MPT852010 MZP852010 NJL852010 NTH852010 ODD852010 OMZ852010 OWV852010 PGR852010 PQN852010 QAJ852010 QKF852010 QUB852010 RDX852010 RNT852010 RXP852010 SHL852010 SRH852010 TBD852010 TKZ852010 TUV852010 UER852010 UON852010 UYJ852010 VIF852010 VSB852010 WBX852010 WLT852010 WVP852010 H917546 JD917546 SZ917546 ACV917546 AMR917546 AWN917546 BGJ917546 BQF917546 CAB917546 CJX917546 CTT917546 DDP917546 DNL917546 DXH917546 EHD917546 EQZ917546 FAV917546 FKR917546 FUN917546 GEJ917546 GOF917546 GYB917546 HHX917546 HRT917546 IBP917546 ILL917546 IVH917546 JFD917546 JOZ917546 JYV917546 KIR917546 KSN917546 LCJ917546 LMF917546 LWB917546 MFX917546 MPT917546 MZP917546 NJL917546 NTH917546 ODD917546 OMZ917546 OWV917546 PGR917546 PQN917546 QAJ917546 QKF917546 QUB917546 RDX917546 RNT917546 RXP917546 SHL917546 SRH917546 TBD917546 TKZ917546 TUV917546 UER917546 UON917546 UYJ917546 VIF917546 VSB917546 WBX917546 WLT917546 WVP917546 H983082 JD983082 SZ983082 ACV983082 AMR983082 AWN983082 BGJ983082 BQF983082 CAB983082 CJX983082 CTT983082 DDP983082 DNL983082 DXH983082 EHD983082 EQZ983082 FAV983082 FKR983082 FUN983082 GEJ983082 GOF983082 GYB983082 HHX983082 HRT983082 IBP983082 ILL983082 IVH983082 JFD983082 JOZ983082 JYV983082 KIR983082 KSN983082 LCJ983082 LMF983082 LWB983082 MFX983082 MPT983082 MZP983082 NJL983082 NTH983082 ODD983082 OMZ983082 OWV983082 PGR983082 PQN983082 QAJ983082 QKF983082 QUB983082 RDX983082 RNT983082 RXP983082 SHL983082 SRH983082 TBD983082 TKZ983082 TUV983082 UER983082 UON983082 UYJ983082 VIF983082 VSB983082 WBX983082 WLT983082 WVP983082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H58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H65594 JD65594 SZ65594 ACV65594 AMR65594 AWN65594 BGJ65594 BQF65594 CAB65594 CJX65594 CTT65594 DDP65594 DNL65594 DXH65594 EHD65594 EQZ65594 FAV65594 FKR65594 FUN65594 GEJ65594 GOF65594 GYB65594 HHX65594 HRT65594 IBP65594 ILL65594 IVH65594 JFD65594 JOZ65594 JYV65594 KIR65594 KSN65594 LCJ65594 LMF65594 LWB65594 MFX65594 MPT65594 MZP65594 NJL65594 NTH65594 ODD65594 OMZ65594 OWV65594 PGR65594 PQN65594 QAJ65594 QKF65594 QUB65594 RDX65594 RNT65594 RXP65594 SHL65594 SRH65594 TBD65594 TKZ65594 TUV65594 UER65594 UON65594 UYJ65594 VIF65594 VSB65594 WBX65594 WLT65594 WVP65594 H131130 JD131130 SZ131130 ACV131130 AMR131130 AWN131130 BGJ131130 BQF131130 CAB131130 CJX131130 CTT131130 DDP131130 DNL131130 DXH131130 EHD131130 EQZ131130 FAV131130 FKR131130 FUN131130 GEJ131130 GOF131130 GYB131130 HHX131130 HRT131130 IBP131130 ILL131130 IVH131130 JFD131130 JOZ131130 JYV131130 KIR131130 KSN131130 LCJ131130 LMF131130 LWB131130 MFX131130 MPT131130 MZP131130 NJL131130 NTH131130 ODD131130 OMZ131130 OWV131130 PGR131130 PQN131130 QAJ131130 QKF131130 QUB131130 RDX131130 RNT131130 RXP131130 SHL131130 SRH131130 TBD131130 TKZ131130 TUV131130 UER131130 UON131130 UYJ131130 VIF131130 VSB131130 WBX131130 WLT131130 WVP131130 H196666 JD196666 SZ196666 ACV196666 AMR196666 AWN196666 BGJ196666 BQF196666 CAB196666 CJX196666 CTT196666 DDP196666 DNL196666 DXH196666 EHD196666 EQZ196666 FAV196666 FKR196666 FUN196666 GEJ196666 GOF196666 GYB196666 HHX196666 HRT196666 IBP196666 ILL196666 IVH196666 JFD196666 JOZ196666 JYV196666 KIR196666 KSN196666 LCJ196666 LMF196666 LWB196666 MFX196666 MPT196666 MZP196666 NJL196666 NTH196666 ODD196666 OMZ196666 OWV196666 PGR196666 PQN196666 QAJ196666 QKF196666 QUB196666 RDX196666 RNT196666 RXP196666 SHL196666 SRH196666 TBD196666 TKZ196666 TUV196666 UER196666 UON196666 UYJ196666 VIF196666 VSB196666 WBX196666 WLT196666 WVP196666 H262202 JD262202 SZ262202 ACV262202 AMR262202 AWN262202 BGJ262202 BQF262202 CAB262202 CJX262202 CTT262202 DDP262202 DNL262202 DXH262202 EHD262202 EQZ262202 FAV262202 FKR262202 FUN262202 GEJ262202 GOF262202 GYB262202 HHX262202 HRT262202 IBP262202 ILL262202 IVH262202 JFD262202 JOZ262202 JYV262202 KIR262202 KSN262202 LCJ262202 LMF262202 LWB262202 MFX262202 MPT262202 MZP262202 NJL262202 NTH262202 ODD262202 OMZ262202 OWV262202 PGR262202 PQN262202 QAJ262202 QKF262202 QUB262202 RDX262202 RNT262202 RXP262202 SHL262202 SRH262202 TBD262202 TKZ262202 TUV262202 UER262202 UON262202 UYJ262202 VIF262202 VSB262202 WBX262202 WLT262202 WVP262202 H327738 JD327738 SZ327738 ACV327738 AMR327738 AWN327738 BGJ327738 BQF327738 CAB327738 CJX327738 CTT327738 DDP327738 DNL327738 DXH327738 EHD327738 EQZ327738 FAV327738 FKR327738 FUN327738 GEJ327738 GOF327738 GYB327738 HHX327738 HRT327738 IBP327738 ILL327738 IVH327738 JFD327738 JOZ327738 JYV327738 KIR327738 KSN327738 LCJ327738 LMF327738 LWB327738 MFX327738 MPT327738 MZP327738 NJL327738 NTH327738 ODD327738 OMZ327738 OWV327738 PGR327738 PQN327738 QAJ327738 QKF327738 QUB327738 RDX327738 RNT327738 RXP327738 SHL327738 SRH327738 TBD327738 TKZ327738 TUV327738 UER327738 UON327738 UYJ327738 VIF327738 VSB327738 WBX327738 WLT327738 WVP327738 H393274 JD393274 SZ393274 ACV393274 AMR393274 AWN393274 BGJ393274 BQF393274 CAB393274 CJX393274 CTT393274 DDP393274 DNL393274 DXH393274 EHD393274 EQZ393274 FAV393274 FKR393274 FUN393274 GEJ393274 GOF393274 GYB393274 HHX393274 HRT393274 IBP393274 ILL393274 IVH393274 JFD393274 JOZ393274 JYV393274 KIR393274 KSN393274 LCJ393274 LMF393274 LWB393274 MFX393274 MPT393274 MZP393274 NJL393274 NTH393274 ODD393274 OMZ393274 OWV393274 PGR393274 PQN393274 QAJ393274 QKF393274 QUB393274 RDX393274 RNT393274 RXP393274 SHL393274 SRH393274 TBD393274 TKZ393274 TUV393274 UER393274 UON393274 UYJ393274 VIF393274 VSB393274 WBX393274 WLT393274 WVP393274 H458810 JD458810 SZ458810 ACV458810 AMR458810 AWN458810 BGJ458810 BQF458810 CAB458810 CJX458810 CTT458810 DDP458810 DNL458810 DXH458810 EHD458810 EQZ458810 FAV458810 FKR458810 FUN458810 GEJ458810 GOF458810 GYB458810 HHX458810 HRT458810 IBP458810 ILL458810 IVH458810 JFD458810 JOZ458810 JYV458810 KIR458810 KSN458810 LCJ458810 LMF458810 LWB458810 MFX458810 MPT458810 MZP458810 NJL458810 NTH458810 ODD458810 OMZ458810 OWV458810 PGR458810 PQN458810 QAJ458810 QKF458810 QUB458810 RDX458810 RNT458810 RXP458810 SHL458810 SRH458810 TBD458810 TKZ458810 TUV458810 UER458810 UON458810 UYJ458810 VIF458810 VSB458810 WBX458810 WLT458810 WVP458810 H524346 JD524346 SZ524346 ACV524346 AMR524346 AWN524346 BGJ524346 BQF524346 CAB524346 CJX524346 CTT524346 DDP524346 DNL524346 DXH524346 EHD524346 EQZ524346 FAV524346 FKR524346 FUN524346 GEJ524346 GOF524346 GYB524346 HHX524346 HRT524346 IBP524346 ILL524346 IVH524346 JFD524346 JOZ524346 JYV524346 KIR524346 KSN524346 LCJ524346 LMF524346 LWB524346 MFX524346 MPT524346 MZP524346 NJL524346 NTH524346 ODD524346 OMZ524346 OWV524346 PGR524346 PQN524346 QAJ524346 QKF524346 QUB524346 RDX524346 RNT524346 RXP524346 SHL524346 SRH524346 TBD524346 TKZ524346 TUV524346 UER524346 UON524346 UYJ524346 VIF524346 VSB524346 WBX524346 WLT524346 WVP524346 H589882 JD589882 SZ589882 ACV589882 AMR589882 AWN589882 BGJ589882 BQF589882 CAB589882 CJX589882 CTT589882 DDP589882 DNL589882 DXH589882 EHD589882 EQZ589882 FAV589882 FKR589882 FUN589882 GEJ589882 GOF589882 GYB589882 HHX589882 HRT589882 IBP589882 ILL589882 IVH589882 JFD589882 JOZ589882 JYV589882 KIR589882 KSN589882 LCJ589882 LMF589882 LWB589882 MFX589882 MPT589882 MZP589882 NJL589882 NTH589882 ODD589882 OMZ589882 OWV589882 PGR589882 PQN589882 QAJ589882 QKF589882 QUB589882 RDX589882 RNT589882 RXP589882 SHL589882 SRH589882 TBD589882 TKZ589882 TUV589882 UER589882 UON589882 UYJ589882 VIF589882 VSB589882 WBX589882 WLT589882 WVP589882 H655418 JD655418 SZ655418 ACV655418 AMR655418 AWN655418 BGJ655418 BQF655418 CAB655418 CJX655418 CTT655418 DDP655418 DNL655418 DXH655418 EHD655418 EQZ655418 FAV655418 FKR655418 FUN655418 GEJ655418 GOF655418 GYB655418 HHX655418 HRT655418 IBP655418 ILL655418 IVH655418 JFD655418 JOZ655418 JYV655418 KIR655418 KSN655418 LCJ655418 LMF655418 LWB655418 MFX655418 MPT655418 MZP655418 NJL655418 NTH655418 ODD655418 OMZ655418 OWV655418 PGR655418 PQN655418 QAJ655418 QKF655418 QUB655418 RDX655418 RNT655418 RXP655418 SHL655418 SRH655418 TBD655418 TKZ655418 TUV655418 UER655418 UON655418 UYJ655418 VIF655418 VSB655418 WBX655418 WLT655418 WVP655418 H720954 JD720954 SZ720954 ACV720954 AMR720954 AWN720954 BGJ720954 BQF720954 CAB720954 CJX720954 CTT720954 DDP720954 DNL720954 DXH720954 EHD720954 EQZ720954 FAV720954 FKR720954 FUN720954 GEJ720954 GOF720954 GYB720954 HHX720954 HRT720954 IBP720954 ILL720954 IVH720954 JFD720954 JOZ720954 JYV720954 KIR720954 KSN720954 LCJ720954 LMF720954 LWB720954 MFX720954 MPT720954 MZP720954 NJL720954 NTH720954 ODD720954 OMZ720954 OWV720954 PGR720954 PQN720954 QAJ720954 QKF720954 QUB720954 RDX720954 RNT720954 RXP720954 SHL720954 SRH720954 TBD720954 TKZ720954 TUV720954 UER720954 UON720954 UYJ720954 VIF720954 VSB720954 WBX720954 WLT720954 WVP720954 H786490 JD786490 SZ786490 ACV786490 AMR786490 AWN786490 BGJ786490 BQF786490 CAB786490 CJX786490 CTT786490 DDP786490 DNL786490 DXH786490 EHD786490 EQZ786490 FAV786490 FKR786490 FUN786490 GEJ786490 GOF786490 GYB786490 HHX786490 HRT786490 IBP786490 ILL786490 IVH786490 JFD786490 JOZ786490 JYV786490 KIR786490 KSN786490 LCJ786490 LMF786490 LWB786490 MFX786490 MPT786490 MZP786490 NJL786490 NTH786490 ODD786490 OMZ786490 OWV786490 PGR786490 PQN786490 QAJ786490 QKF786490 QUB786490 RDX786490 RNT786490 RXP786490 SHL786490 SRH786490 TBD786490 TKZ786490 TUV786490 UER786490 UON786490 UYJ786490 VIF786490 VSB786490 WBX786490 WLT786490 WVP786490 H852026 JD852026 SZ852026 ACV852026 AMR852026 AWN852026 BGJ852026 BQF852026 CAB852026 CJX852026 CTT852026 DDP852026 DNL852026 DXH852026 EHD852026 EQZ852026 FAV852026 FKR852026 FUN852026 GEJ852026 GOF852026 GYB852026 HHX852026 HRT852026 IBP852026 ILL852026 IVH852026 JFD852026 JOZ852026 JYV852026 KIR852026 KSN852026 LCJ852026 LMF852026 LWB852026 MFX852026 MPT852026 MZP852026 NJL852026 NTH852026 ODD852026 OMZ852026 OWV852026 PGR852026 PQN852026 QAJ852026 QKF852026 QUB852026 RDX852026 RNT852026 RXP852026 SHL852026 SRH852026 TBD852026 TKZ852026 TUV852026 UER852026 UON852026 UYJ852026 VIF852026 VSB852026 WBX852026 WLT852026 WVP852026 H917562 JD917562 SZ917562 ACV917562 AMR917562 AWN917562 BGJ917562 BQF917562 CAB917562 CJX917562 CTT917562 DDP917562 DNL917562 DXH917562 EHD917562 EQZ917562 FAV917562 FKR917562 FUN917562 GEJ917562 GOF917562 GYB917562 HHX917562 HRT917562 IBP917562 ILL917562 IVH917562 JFD917562 JOZ917562 JYV917562 KIR917562 KSN917562 LCJ917562 LMF917562 LWB917562 MFX917562 MPT917562 MZP917562 NJL917562 NTH917562 ODD917562 OMZ917562 OWV917562 PGR917562 PQN917562 QAJ917562 QKF917562 QUB917562 RDX917562 RNT917562 RXP917562 SHL917562 SRH917562 TBD917562 TKZ917562 TUV917562 UER917562 UON917562 UYJ917562 VIF917562 VSB917562 WBX917562 WLT917562 WVP917562 H983098 JD983098 SZ983098 ACV983098 AMR983098 AWN983098 BGJ983098 BQF983098 CAB983098 CJX983098 CTT983098 DDP983098 DNL983098 DXH983098 EHD983098 EQZ983098 FAV983098 FKR983098 FUN983098 GEJ983098 GOF983098 GYB983098 HHX983098 HRT983098 IBP983098 ILL983098 IVH983098 JFD983098 JOZ983098 JYV983098 KIR983098 KSN983098 LCJ983098 LMF983098 LWB983098 MFX983098 MPT983098 MZP983098 NJL983098 NTH983098 ODD983098 OMZ983098 OWV983098 PGR983098 PQN983098 QAJ983098 QKF983098 QUB983098 RDX983098 RNT983098 RXP983098 SHL983098 SRH983098 TBD983098 TKZ983098 TUV983098 UER983098 UON983098 UYJ983098 VIF983098 VSB983098 WBX983098 WLT983098 WVP983098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H50 JD50 SZ50 ACV50 AMR50 AWN50 BGJ50 BQF50 CAB50 CJX50 CTT50 DDP50 DNL50 DXH50 EHD50 EQZ50 FAV50 FKR50 FUN50 GEJ50 GOF50 GYB50 HHX50 HRT50 IBP50 ILL50 IVH50 JFD50 JOZ50 JYV50 KIR50 KSN50 LCJ50 LMF50 LWB50 MFX50 MPT50 MZP50 NJL50 NTH50 ODD50 OMZ50 OWV50 PGR50 PQN50 QAJ50 QKF50 QUB50 RDX50 RNT50 RXP50 SHL50 SRH50 TBD50 TKZ50 TUV50 UER50 UON50 UYJ50 VIF50 VSB50 WBX50 WLT50 WVP50 H65586 JD65586 SZ65586 ACV65586 AMR65586 AWN65586 BGJ65586 BQF65586 CAB65586 CJX65586 CTT65586 DDP65586 DNL65586 DXH65586 EHD65586 EQZ65586 FAV65586 FKR65586 FUN65586 GEJ65586 GOF65586 GYB65586 HHX65586 HRT65586 IBP65586 ILL65586 IVH65586 JFD65586 JOZ65586 JYV65586 KIR65586 KSN65586 LCJ65586 LMF65586 LWB65586 MFX65586 MPT65586 MZP65586 NJL65586 NTH65586 ODD65586 OMZ65586 OWV65586 PGR65586 PQN65586 QAJ65586 QKF65586 QUB65586 RDX65586 RNT65586 RXP65586 SHL65586 SRH65586 TBD65586 TKZ65586 TUV65586 UER65586 UON65586 UYJ65586 VIF65586 VSB65586 WBX65586 WLT65586 WVP65586 H131122 JD131122 SZ131122 ACV131122 AMR131122 AWN131122 BGJ131122 BQF131122 CAB131122 CJX131122 CTT131122 DDP131122 DNL131122 DXH131122 EHD131122 EQZ131122 FAV131122 FKR131122 FUN131122 GEJ131122 GOF131122 GYB131122 HHX131122 HRT131122 IBP131122 ILL131122 IVH131122 JFD131122 JOZ131122 JYV131122 KIR131122 KSN131122 LCJ131122 LMF131122 LWB131122 MFX131122 MPT131122 MZP131122 NJL131122 NTH131122 ODD131122 OMZ131122 OWV131122 PGR131122 PQN131122 QAJ131122 QKF131122 QUB131122 RDX131122 RNT131122 RXP131122 SHL131122 SRH131122 TBD131122 TKZ131122 TUV131122 UER131122 UON131122 UYJ131122 VIF131122 VSB131122 WBX131122 WLT131122 WVP131122 H196658 JD196658 SZ196658 ACV196658 AMR196658 AWN196658 BGJ196658 BQF196658 CAB196658 CJX196658 CTT196658 DDP196658 DNL196658 DXH196658 EHD196658 EQZ196658 FAV196658 FKR196658 FUN196658 GEJ196658 GOF196658 GYB196658 HHX196658 HRT196658 IBP196658 ILL196658 IVH196658 JFD196658 JOZ196658 JYV196658 KIR196658 KSN196658 LCJ196658 LMF196658 LWB196658 MFX196658 MPT196658 MZP196658 NJL196658 NTH196658 ODD196658 OMZ196658 OWV196658 PGR196658 PQN196658 QAJ196658 QKF196658 QUB196658 RDX196658 RNT196658 RXP196658 SHL196658 SRH196658 TBD196658 TKZ196658 TUV196658 UER196658 UON196658 UYJ196658 VIF196658 VSB196658 WBX196658 WLT196658 WVP196658 H262194 JD262194 SZ262194 ACV262194 AMR262194 AWN262194 BGJ262194 BQF262194 CAB262194 CJX262194 CTT262194 DDP262194 DNL262194 DXH262194 EHD262194 EQZ262194 FAV262194 FKR262194 FUN262194 GEJ262194 GOF262194 GYB262194 HHX262194 HRT262194 IBP262194 ILL262194 IVH262194 JFD262194 JOZ262194 JYV262194 KIR262194 KSN262194 LCJ262194 LMF262194 LWB262194 MFX262194 MPT262194 MZP262194 NJL262194 NTH262194 ODD262194 OMZ262194 OWV262194 PGR262194 PQN262194 QAJ262194 QKF262194 QUB262194 RDX262194 RNT262194 RXP262194 SHL262194 SRH262194 TBD262194 TKZ262194 TUV262194 UER262194 UON262194 UYJ262194 VIF262194 VSB262194 WBX262194 WLT262194 WVP262194 H327730 JD327730 SZ327730 ACV327730 AMR327730 AWN327730 BGJ327730 BQF327730 CAB327730 CJX327730 CTT327730 DDP327730 DNL327730 DXH327730 EHD327730 EQZ327730 FAV327730 FKR327730 FUN327730 GEJ327730 GOF327730 GYB327730 HHX327730 HRT327730 IBP327730 ILL327730 IVH327730 JFD327730 JOZ327730 JYV327730 KIR327730 KSN327730 LCJ327730 LMF327730 LWB327730 MFX327730 MPT327730 MZP327730 NJL327730 NTH327730 ODD327730 OMZ327730 OWV327730 PGR327730 PQN327730 QAJ327730 QKF327730 QUB327730 RDX327730 RNT327730 RXP327730 SHL327730 SRH327730 TBD327730 TKZ327730 TUV327730 UER327730 UON327730 UYJ327730 VIF327730 VSB327730 WBX327730 WLT327730 WVP327730 H393266 JD393266 SZ393266 ACV393266 AMR393266 AWN393266 BGJ393266 BQF393266 CAB393266 CJX393266 CTT393266 DDP393266 DNL393266 DXH393266 EHD393266 EQZ393266 FAV393266 FKR393266 FUN393266 GEJ393266 GOF393266 GYB393266 HHX393266 HRT393266 IBP393266 ILL393266 IVH393266 JFD393266 JOZ393266 JYV393266 KIR393266 KSN393266 LCJ393266 LMF393266 LWB393266 MFX393266 MPT393266 MZP393266 NJL393266 NTH393266 ODD393266 OMZ393266 OWV393266 PGR393266 PQN393266 QAJ393266 QKF393266 QUB393266 RDX393266 RNT393266 RXP393266 SHL393266 SRH393266 TBD393266 TKZ393266 TUV393266 UER393266 UON393266 UYJ393266 VIF393266 VSB393266 WBX393266 WLT393266 WVP393266 H458802 JD458802 SZ458802 ACV458802 AMR458802 AWN458802 BGJ458802 BQF458802 CAB458802 CJX458802 CTT458802 DDP458802 DNL458802 DXH458802 EHD458802 EQZ458802 FAV458802 FKR458802 FUN458802 GEJ458802 GOF458802 GYB458802 HHX458802 HRT458802 IBP458802 ILL458802 IVH458802 JFD458802 JOZ458802 JYV458802 KIR458802 KSN458802 LCJ458802 LMF458802 LWB458802 MFX458802 MPT458802 MZP458802 NJL458802 NTH458802 ODD458802 OMZ458802 OWV458802 PGR458802 PQN458802 QAJ458802 QKF458802 QUB458802 RDX458802 RNT458802 RXP458802 SHL458802 SRH458802 TBD458802 TKZ458802 TUV458802 UER458802 UON458802 UYJ458802 VIF458802 VSB458802 WBX458802 WLT458802 WVP458802 H524338 JD524338 SZ524338 ACV524338 AMR524338 AWN524338 BGJ524338 BQF524338 CAB524338 CJX524338 CTT524338 DDP524338 DNL524338 DXH524338 EHD524338 EQZ524338 FAV524338 FKR524338 FUN524338 GEJ524338 GOF524338 GYB524338 HHX524338 HRT524338 IBP524338 ILL524338 IVH524338 JFD524338 JOZ524338 JYV524338 KIR524338 KSN524338 LCJ524338 LMF524338 LWB524338 MFX524338 MPT524338 MZP524338 NJL524338 NTH524338 ODD524338 OMZ524338 OWV524338 PGR524338 PQN524338 QAJ524338 QKF524338 QUB524338 RDX524338 RNT524338 RXP524338 SHL524338 SRH524338 TBD524338 TKZ524338 TUV524338 UER524338 UON524338 UYJ524338 VIF524338 VSB524338 WBX524338 WLT524338 WVP524338 H589874 JD589874 SZ589874 ACV589874 AMR589874 AWN589874 BGJ589874 BQF589874 CAB589874 CJX589874 CTT589874 DDP589874 DNL589874 DXH589874 EHD589874 EQZ589874 FAV589874 FKR589874 FUN589874 GEJ589874 GOF589874 GYB589874 HHX589874 HRT589874 IBP589874 ILL589874 IVH589874 JFD589874 JOZ589874 JYV589874 KIR589874 KSN589874 LCJ589874 LMF589874 LWB589874 MFX589874 MPT589874 MZP589874 NJL589874 NTH589874 ODD589874 OMZ589874 OWV589874 PGR589874 PQN589874 QAJ589874 QKF589874 QUB589874 RDX589874 RNT589874 RXP589874 SHL589874 SRH589874 TBD589874 TKZ589874 TUV589874 UER589874 UON589874 UYJ589874 VIF589874 VSB589874 WBX589874 WLT589874 WVP589874 H655410 JD655410 SZ655410 ACV655410 AMR655410 AWN655410 BGJ655410 BQF655410 CAB655410 CJX655410 CTT655410 DDP655410 DNL655410 DXH655410 EHD655410 EQZ655410 FAV655410 FKR655410 FUN655410 GEJ655410 GOF655410 GYB655410 HHX655410 HRT655410 IBP655410 ILL655410 IVH655410 JFD655410 JOZ655410 JYV655410 KIR655410 KSN655410 LCJ655410 LMF655410 LWB655410 MFX655410 MPT655410 MZP655410 NJL655410 NTH655410 ODD655410 OMZ655410 OWV655410 PGR655410 PQN655410 QAJ655410 QKF655410 QUB655410 RDX655410 RNT655410 RXP655410 SHL655410 SRH655410 TBD655410 TKZ655410 TUV655410 UER655410 UON655410 UYJ655410 VIF655410 VSB655410 WBX655410 WLT655410 WVP655410 H720946 JD720946 SZ720946 ACV720946 AMR720946 AWN720946 BGJ720946 BQF720946 CAB720946 CJX720946 CTT720946 DDP720946 DNL720946 DXH720946 EHD720946 EQZ720946 FAV720946 FKR720946 FUN720946 GEJ720946 GOF720946 GYB720946 HHX720946 HRT720946 IBP720946 ILL720946 IVH720946 JFD720946 JOZ720946 JYV720946 KIR720946 KSN720946 LCJ720946 LMF720946 LWB720946 MFX720946 MPT720946 MZP720946 NJL720946 NTH720946 ODD720946 OMZ720946 OWV720946 PGR720946 PQN720946 QAJ720946 QKF720946 QUB720946 RDX720946 RNT720946 RXP720946 SHL720946 SRH720946 TBD720946 TKZ720946 TUV720946 UER720946 UON720946 UYJ720946 VIF720946 VSB720946 WBX720946 WLT720946 WVP720946 H786482 JD786482 SZ786482 ACV786482 AMR786482 AWN786482 BGJ786482 BQF786482 CAB786482 CJX786482 CTT786482 DDP786482 DNL786482 DXH786482 EHD786482 EQZ786482 FAV786482 FKR786482 FUN786482 GEJ786482 GOF786482 GYB786482 HHX786482 HRT786482 IBP786482 ILL786482 IVH786482 JFD786482 JOZ786482 JYV786482 KIR786482 KSN786482 LCJ786482 LMF786482 LWB786482 MFX786482 MPT786482 MZP786482 NJL786482 NTH786482 ODD786482 OMZ786482 OWV786482 PGR786482 PQN786482 QAJ786482 QKF786482 QUB786482 RDX786482 RNT786482 RXP786482 SHL786482 SRH786482 TBD786482 TKZ786482 TUV786482 UER786482 UON786482 UYJ786482 VIF786482 VSB786482 WBX786482 WLT786482 WVP786482 H852018 JD852018 SZ852018 ACV852018 AMR852018 AWN852018 BGJ852018 BQF852018 CAB852018 CJX852018 CTT852018 DDP852018 DNL852018 DXH852018 EHD852018 EQZ852018 FAV852018 FKR852018 FUN852018 GEJ852018 GOF852018 GYB852018 HHX852018 HRT852018 IBP852018 ILL852018 IVH852018 JFD852018 JOZ852018 JYV852018 KIR852018 KSN852018 LCJ852018 LMF852018 LWB852018 MFX852018 MPT852018 MZP852018 NJL852018 NTH852018 ODD852018 OMZ852018 OWV852018 PGR852018 PQN852018 QAJ852018 QKF852018 QUB852018 RDX852018 RNT852018 RXP852018 SHL852018 SRH852018 TBD852018 TKZ852018 TUV852018 UER852018 UON852018 UYJ852018 VIF852018 VSB852018 WBX852018 WLT852018 WVP852018 H917554 JD917554 SZ917554 ACV917554 AMR917554 AWN917554 BGJ917554 BQF917554 CAB917554 CJX917554 CTT917554 DDP917554 DNL917554 DXH917554 EHD917554 EQZ917554 FAV917554 FKR917554 FUN917554 GEJ917554 GOF917554 GYB917554 HHX917554 HRT917554 IBP917554 ILL917554 IVH917554 JFD917554 JOZ917554 JYV917554 KIR917554 KSN917554 LCJ917554 LMF917554 LWB917554 MFX917554 MPT917554 MZP917554 NJL917554 NTH917554 ODD917554 OMZ917554 OWV917554 PGR917554 PQN917554 QAJ917554 QKF917554 QUB917554 RDX917554 RNT917554 RXP917554 SHL917554 SRH917554 TBD917554 TKZ917554 TUV917554 UER917554 UON917554 UYJ917554 VIF917554 VSB917554 WBX917554 WLT917554 WVP917554 H983090 JD983090 SZ983090 ACV983090 AMR983090 AWN983090 BGJ983090 BQF983090 CAB983090 CJX983090 CTT983090 DDP983090 DNL983090 DXH983090 EHD983090 EQZ983090 FAV983090 FKR983090 FUN983090 GEJ983090 GOF983090 GYB983090 HHX983090 HRT983090 IBP983090 ILL983090 IVH983090 JFD983090 JOZ983090 JYV983090 KIR983090 KSN983090 LCJ983090 LMF983090 LWB983090 MFX983090 MPT983090 MZP983090 NJL983090 NTH983090 ODD983090 OMZ983090 OWV983090 PGR983090 PQN983090 QAJ983090 QKF983090 QUB983090 RDX983090 RNT983090 RXP983090 SHL983090 SRH983090 TBD983090 TKZ983090 TUV983090 UER983090 UON983090 UYJ983090 VIF983090 VSB983090 WBX983090 WLT983090 WVP983090 H34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H66 JD66 SZ66 ACV66 AMR66 AWN66 BGJ66 BQF66 CAB66 CJX66 CTT66 DDP66 DNL66 DXH66 EHD66 EQZ66 FAV66 FKR66 FUN66 GEJ66 GOF66 GYB66 HHX66 HRT66 IBP66 ILL66 IVH66 JFD66 JOZ66 JYV66 KIR66 KSN66 LCJ66 LMF66 LWB66 MFX66 MPT66 MZP66 NJL66 NTH66 ODD66 OMZ66 OWV66 PGR66 PQN66 QAJ66 QKF66 QUB66 RDX66 RNT66 RXP66 SHL66 SRH66 TBD66 TKZ66 TUV66 UER66 UON66 UYJ66 VIF66 VSB66 WBX66 WLT66 WVP66 H65602 JD65602 SZ65602 ACV65602 AMR65602 AWN65602 BGJ65602 BQF65602 CAB65602 CJX65602 CTT65602 DDP65602 DNL65602 DXH65602 EHD65602 EQZ65602 FAV65602 FKR65602 FUN65602 GEJ65602 GOF65602 GYB65602 HHX65602 HRT65602 IBP65602 ILL65602 IVH65602 JFD65602 JOZ65602 JYV65602 KIR65602 KSN65602 LCJ65602 LMF65602 LWB65602 MFX65602 MPT65602 MZP65602 NJL65602 NTH65602 ODD65602 OMZ65602 OWV65602 PGR65602 PQN65602 QAJ65602 QKF65602 QUB65602 RDX65602 RNT65602 RXP65602 SHL65602 SRH65602 TBD65602 TKZ65602 TUV65602 UER65602 UON65602 UYJ65602 VIF65602 VSB65602 WBX65602 WLT65602 WVP65602 H131138 JD131138 SZ131138 ACV131138 AMR131138 AWN131138 BGJ131138 BQF131138 CAB131138 CJX131138 CTT131138 DDP131138 DNL131138 DXH131138 EHD131138 EQZ131138 FAV131138 FKR131138 FUN131138 GEJ131138 GOF131138 GYB131138 HHX131138 HRT131138 IBP131138 ILL131138 IVH131138 JFD131138 JOZ131138 JYV131138 KIR131138 KSN131138 LCJ131138 LMF131138 LWB131138 MFX131138 MPT131138 MZP131138 NJL131138 NTH131138 ODD131138 OMZ131138 OWV131138 PGR131138 PQN131138 QAJ131138 QKF131138 QUB131138 RDX131138 RNT131138 RXP131138 SHL131138 SRH131138 TBD131138 TKZ131138 TUV131138 UER131138 UON131138 UYJ131138 VIF131138 VSB131138 WBX131138 WLT131138 WVP131138 H196674 JD196674 SZ196674 ACV196674 AMR196674 AWN196674 BGJ196674 BQF196674 CAB196674 CJX196674 CTT196674 DDP196674 DNL196674 DXH196674 EHD196674 EQZ196674 FAV196674 FKR196674 FUN196674 GEJ196674 GOF196674 GYB196674 HHX196674 HRT196674 IBP196674 ILL196674 IVH196674 JFD196674 JOZ196674 JYV196674 KIR196674 KSN196674 LCJ196674 LMF196674 LWB196674 MFX196674 MPT196674 MZP196674 NJL196674 NTH196674 ODD196674 OMZ196674 OWV196674 PGR196674 PQN196674 QAJ196674 QKF196674 QUB196674 RDX196674 RNT196674 RXP196674 SHL196674 SRH196674 TBD196674 TKZ196674 TUV196674 UER196674 UON196674 UYJ196674 VIF196674 VSB196674 WBX196674 WLT196674 WVP196674 H262210 JD262210 SZ262210 ACV262210 AMR262210 AWN262210 BGJ262210 BQF262210 CAB262210 CJX262210 CTT262210 DDP262210 DNL262210 DXH262210 EHD262210 EQZ262210 FAV262210 FKR262210 FUN262210 GEJ262210 GOF262210 GYB262210 HHX262210 HRT262210 IBP262210 ILL262210 IVH262210 JFD262210 JOZ262210 JYV262210 KIR262210 KSN262210 LCJ262210 LMF262210 LWB262210 MFX262210 MPT262210 MZP262210 NJL262210 NTH262210 ODD262210 OMZ262210 OWV262210 PGR262210 PQN262210 QAJ262210 QKF262210 QUB262210 RDX262210 RNT262210 RXP262210 SHL262210 SRH262210 TBD262210 TKZ262210 TUV262210 UER262210 UON262210 UYJ262210 VIF262210 VSB262210 WBX262210 WLT262210 WVP262210 H327746 JD327746 SZ327746 ACV327746 AMR327746 AWN327746 BGJ327746 BQF327746 CAB327746 CJX327746 CTT327746 DDP327746 DNL327746 DXH327746 EHD327746 EQZ327746 FAV327746 FKR327746 FUN327746 GEJ327746 GOF327746 GYB327746 HHX327746 HRT327746 IBP327746 ILL327746 IVH327746 JFD327746 JOZ327746 JYV327746 KIR327746 KSN327746 LCJ327746 LMF327746 LWB327746 MFX327746 MPT327746 MZP327746 NJL327746 NTH327746 ODD327746 OMZ327746 OWV327746 PGR327746 PQN327746 QAJ327746 QKF327746 QUB327746 RDX327746 RNT327746 RXP327746 SHL327746 SRH327746 TBD327746 TKZ327746 TUV327746 UER327746 UON327746 UYJ327746 VIF327746 VSB327746 WBX327746 WLT327746 WVP327746 H393282 JD393282 SZ393282 ACV393282 AMR393282 AWN393282 BGJ393282 BQF393282 CAB393282 CJX393282 CTT393282 DDP393282 DNL393282 DXH393282 EHD393282 EQZ393282 FAV393282 FKR393282 FUN393282 GEJ393282 GOF393282 GYB393282 HHX393282 HRT393282 IBP393282 ILL393282 IVH393282 JFD393282 JOZ393282 JYV393282 KIR393282 KSN393282 LCJ393282 LMF393282 LWB393282 MFX393282 MPT393282 MZP393282 NJL393282 NTH393282 ODD393282 OMZ393282 OWV393282 PGR393282 PQN393282 QAJ393282 QKF393282 QUB393282 RDX393282 RNT393282 RXP393282 SHL393282 SRH393282 TBD393282 TKZ393282 TUV393282 UER393282 UON393282 UYJ393282 VIF393282 VSB393282 WBX393282 WLT393282 WVP393282 H458818 JD458818 SZ458818 ACV458818 AMR458818 AWN458818 BGJ458818 BQF458818 CAB458818 CJX458818 CTT458818 DDP458818 DNL458818 DXH458818 EHD458818 EQZ458818 FAV458818 FKR458818 FUN458818 GEJ458818 GOF458818 GYB458818 HHX458818 HRT458818 IBP458818 ILL458818 IVH458818 JFD458818 JOZ458818 JYV458818 KIR458818 KSN458818 LCJ458818 LMF458818 LWB458818 MFX458818 MPT458818 MZP458818 NJL458818 NTH458818 ODD458818 OMZ458818 OWV458818 PGR458818 PQN458818 QAJ458818 QKF458818 QUB458818 RDX458818 RNT458818 RXP458818 SHL458818 SRH458818 TBD458818 TKZ458818 TUV458818 UER458818 UON458818 UYJ458818 VIF458818 VSB458818 WBX458818 WLT458818 WVP458818 H524354 JD524354 SZ524354 ACV524354 AMR524354 AWN524354 BGJ524354 BQF524354 CAB524354 CJX524354 CTT524354 DDP524354 DNL524354 DXH524354 EHD524354 EQZ524354 FAV524354 FKR524354 FUN524354 GEJ524354 GOF524354 GYB524354 HHX524354 HRT524354 IBP524354 ILL524354 IVH524354 JFD524354 JOZ524354 JYV524354 KIR524354 KSN524354 LCJ524354 LMF524354 LWB524354 MFX524354 MPT524354 MZP524354 NJL524354 NTH524354 ODD524354 OMZ524354 OWV524354 PGR524354 PQN524354 QAJ524354 QKF524354 QUB524354 RDX524354 RNT524354 RXP524354 SHL524354 SRH524354 TBD524354 TKZ524354 TUV524354 UER524354 UON524354 UYJ524354 VIF524354 VSB524354 WBX524354 WLT524354 WVP524354 H589890 JD589890 SZ589890 ACV589890 AMR589890 AWN589890 BGJ589890 BQF589890 CAB589890 CJX589890 CTT589890 DDP589890 DNL589890 DXH589890 EHD589890 EQZ589890 FAV589890 FKR589890 FUN589890 GEJ589890 GOF589890 GYB589890 HHX589890 HRT589890 IBP589890 ILL589890 IVH589890 JFD589890 JOZ589890 JYV589890 KIR589890 KSN589890 LCJ589890 LMF589890 LWB589890 MFX589890 MPT589890 MZP589890 NJL589890 NTH589890 ODD589890 OMZ589890 OWV589890 PGR589890 PQN589890 QAJ589890 QKF589890 QUB589890 RDX589890 RNT589890 RXP589890 SHL589890 SRH589890 TBD589890 TKZ589890 TUV589890 UER589890 UON589890 UYJ589890 VIF589890 VSB589890 WBX589890 WLT589890 WVP589890 H655426 JD655426 SZ655426 ACV655426 AMR655426 AWN655426 BGJ655426 BQF655426 CAB655426 CJX655426 CTT655426 DDP655426 DNL655426 DXH655426 EHD655426 EQZ655426 FAV655426 FKR655426 FUN655426 GEJ655426 GOF655426 GYB655426 HHX655426 HRT655426 IBP655426 ILL655426 IVH655426 JFD655426 JOZ655426 JYV655426 KIR655426 KSN655426 LCJ655426 LMF655426 LWB655426 MFX655426 MPT655426 MZP655426 NJL655426 NTH655426 ODD655426 OMZ655426 OWV655426 PGR655426 PQN655426 QAJ655426 QKF655426 QUB655426 RDX655426 RNT655426 RXP655426 SHL655426 SRH655426 TBD655426 TKZ655426 TUV655426 UER655426 UON655426 UYJ655426 VIF655426 VSB655426 WBX655426 WLT655426 WVP655426 H720962 JD720962 SZ720962 ACV720962 AMR720962 AWN720962 BGJ720962 BQF720962 CAB720962 CJX720962 CTT720962 DDP720962 DNL720962 DXH720962 EHD720962 EQZ720962 FAV720962 FKR720962 FUN720962 GEJ720962 GOF720962 GYB720962 HHX720962 HRT720962 IBP720962 ILL720962 IVH720962 JFD720962 JOZ720962 JYV720962 KIR720962 KSN720962 LCJ720962 LMF720962 LWB720962 MFX720962 MPT720962 MZP720962 NJL720962 NTH720962 ODD720962 OMZ720962 OWV720962 PGR720962 PQN720962 QAJ720962 QKF720962 QUB720962 RDX720962 RNT720962 RXP720962 SHL720962 SRH720962 TBD720962 TKZ720962 TUV720962 UER720962 UON720962 UYJ720962 VIF720962 VSB720962 WBX720962 WLT720962 WVP720962 H786498 JD786498 SZ786498 ACV786498 AMR786498 AWN786498 BGJ786498 BQF786498 CAB786498 CJX786498 CTT786498 DDP786498 DNL786498 DXH786498 EHD786498 EQZ786498 FAV786498 FKR786498 FUN786498 GEJ786498 GOF786498 GYB786498 HHX786498 HRT786498 IBP786498 ILL786498 IVH786498 JFD786498 JOZ786498 JYV786498 KIR786498 KSN786498 LCJ786498 LMF786498 LWB786498 MFX786498 MPT786498 MZP786498 NJL786498 NTH786498 ODD786498 OMZ786498 OWV786498 PGR786498 PQN786498 QAJ786498 QKF786498 QUB786498 RDX786498 RNT786498 RXP786498 SHL786498 SRH786498 TBD786498 TKZ786498 TUV786498 UER786498 UON786498 UYJ786498 VIF786498 VSB786498 WBX786498 WLT786498 WVP786498 H852034 JD852034 SZ852034 ACV852034 AMR852034 AWN852034 BGJ852034 BQF852034 CAB852034 CJX852034 CTT852034 DDP852034 DNL852034 DXH852034 EHD852034 EQZ852034 FAV852034 FKR852034 FUN852034 GEJ852034 GOF852034 GYB852034 HHX852034 HRT852034 IBP852034 ILL852034 IVH852034 JFD852034 JOZ852034 JYV852034 KIR852034 KSN852034 LCJ852034 LMF852034 LWB852034 MFX852034 MPT852034 MZP852034 NJL852034 NTH852034 ODD852034 OMZ852034 OWV852034 PGR852034 PQN852034 QAJ852034 QKF852034 QUB852034 RDX852034 RNT852034 RXP852034 SHL852034 SRH852034 TBD852034 TKZ852034 TUV852034 UER852034 UON852034 UYJ852034 VIF852034 VSB852034 WBX852034 WLT852034 WVP852034 H917570 JD917570 SZ917570 ACV917570 AMR917570 AWN917570 BGJ917570 BQF917570 CAB917570 CJX917570 CTT917570 DDP917570 DNL917570 DXH917570 EHD917570 EQZ917570 FAV917570 FKR917570 FUN917570 GEJ917570 GOF917570 GYB917570 HHX917570 HRT917570 IBP917570 ILL917570 IVH917570 JFD917570 JOZ917570 JYV917570 KIR917570 KSN917570 LCJ917570 LMF917570 LWB917570 MFX917570 MPT917570 MZP917570 NJL917570 NTH917570 ODD917570 OMZ917570 OWV917570 PGR917570 PQN917570 QAJ917570 QKF917570 QUB917570 RDX917570 RNT917570 RXP917570 SHL917570 SRH917570 TBD917570 TKZ917570 TUV917570 UER917570 UON917570 UYJ917570 VIF917570 VSB917570 WBX917570 WLT917570 WVP917570 H983106 JD983106 SZ983106 ACV983106 AMR983106 AWN983106 BGJ983106 BQF983106 CAB983106 CJX983106 CTT983106 DDP983106 DNL983106 DXH983106 EHD983106 EQZ983106 FAV983106 FKR983106 FUN983106 GEJ983106 GOF983106 GYB983106 HHX983106 HRT983106 IBP983106 ILL983106 IVH983106 JFD983106 JOZ983106 JYV983106 KIR983106 KSN983106 LCJ983106 LMF983106 LWB983106 MFX983106 MPT983106 MZP983106 NJL983106 NTH983106 ODD983106 OMZ983106 OWV983106 PGR983106 PQN983106 QAJ983106 QKF983106 QUB983106 RDX983106 RNT983106 RXP983106 SHL983106 SRH983106 TBD983106 TKZ983106 TUV983106 UER983106 UON983106 UYJ983106 VIF983106 VSB983106 WBX983106 WLT983106 WVP983106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J46 JF46 TB46 ACX46 AMT46 AWP46 BGL46 BQH46 CAD46 CJZ46 CTV46 DDR46 DNN46 DXJ46 EHF46 ERB46 FAX46 FKT46 FUP46 GEL46 GOH46 GYD46 HHZ46 HRV46 IBR46 ILN46 IVJ46 JFF46 JPB46 JYX46 KIT46 KSP46 LCL46 LMH46 LWD46 MFZ46 MPV46 MZR46 NJN46 NTJ46 ODF46 ONB46 OWX46 PGT46 PQP46 QAL46 QKH46 QUD46 RDZ46 RNV46 RXR46 SHN46 SRJ46 TBF46 TLB46 TUX46 UET46 UOP46 UYL46 VIH46 VSD46 WBZ46 WLV46 WVR46 J65582 JF65582 TB65582 ACX65582 AMT65582 AWP65582 BGL65582 BQH65582 CAD65582 CJZ65582 CTV65582 DDR65582 DNN65582 DXJ65582 EHF65582 ERB65582 FAX65582 FKT65582 FUP65582 GEL65582 GOH65582 GYD65582 HHZ65582 HRV65582 IBR65582 ILN65582 IVJ65582 JFF65582 JPB65582 JYX65582 KIT65582 KSP65582 LCL65582 LMH65582 LWD65582 MFZ65582 MPV65582 MZR65582 NJN65582 NTJ65582 ODF65582 ONB65582 OWX65582 PGT65582 PQP65582 QAL65582 QKH65582 QUD65582 RDZ65582 RNV65582 RXR65582 SHN65582 SRJ65582 TBF65582 TLB65582 TUX65582 UET65582 UOP65582 UYL65582 VIH65582 VSD65582 WBZ65582 WLV65582 WVR65582 J131118 JF131118 TB131118 ACX131118 AMT131118 AWP131118 BGL131118 BQH131118 CAD131118 CJZ131118 CTV131118 DDR131118 DNN131118 DXJ131118 EHF131118 ERB131118 FAX131118 FKT131118 FUP131118 GEL131118 GOH131118 GYD131118 HHZ131118 HRV131118 IBR131118 ILN131118 IVJ131118 JFF131118 JPB131118 JYX131118 KIT131118 KSP131118 LCL131118 LMH131118 LWD131118 MFZ131118 MPV131118 MZR131118 NJN131118 NTJ131118 ODF131118 ONB131118 OWX131118 PGT131118 PQP131118 QAL131118 QKH131118 QUD131118 RDZ131118 RNV131118 RXR131118 SHN131118 SRJ131118 TBF131118 TLB131118 TUX131118 UET131118 UOP131118 UYL131118 VIH131118 VSD131118 WBZ131118 WLV131118 WVR131118 J196654 JF196654 TB196654 ACX196654 AMT196654 AWP196654 BGL196654 BQH196654 CAD196654 CJZ196654 CTV196654 DDR196654 DNN196654 DXJ196654 EHF196654 ERB196654 FAX196654 FKT196654 FUP196654 GEL196654 GOH196654 GYD196654 HHZ196654 HRV196654 IBR196654 ILN196654 IVJ196654 JFF196654 JPB196654 JYX196654 KIT196654 KSP196654 LCL196654 LMH196654 LWD196654 MFZ196654 MPV196654 MZR196654 NJN196654 NTJ196654 ODF196654 ONB196654 OWX196654 PGT196654 PQP196654 QAL196654 QKH196654 QUD196654 RDZ196654 RNV196654 RXR196654 SHN196654 SRJ196654 TBF196654 TLB196654 TUX196654 UET196654 UOP196654 UYL196654 VIH196654 VSD196654 WBZ196654 WLV196654 WVR196654 J262190 JF262190 TB262190 ACX262190 AMT262190 AWP262190 BGL262190 BQH262190 CAD262190 CJZ262190 CTV262190 DDR262190 DNN262190 DXJ262190 EHF262190 ERB262190 FAX262190 FKT262190 FUP262190 GEL262190 GOH262190 GYD262190 HHZ262190 HRV262190 IBR262190 ILN262190 IVJ262190 JFF262190 JPB262190 JYX262190 KIT262190 KSP262190 LCL262190 LMH262190 LWD262190 MFZ262190 MPV262190 MZR262190 NJN262190 NTJ262190 ODF262190 ONB262190 OWX262190 PGT262190 PQP262190 QAL262190 QKH262190 QUD262190 RDZ262190 RNV262190 RXR262190 SHN262190 SRJ262190 TBF262190 TLB262190 TUX262190 UET262190 UOP262190 UYL262190 VIH262190 VSD262190 WBZ262190 WLV262190 WVR262190 J327726 JF327726 TB327726 ACX327726 AMT327726 AWP327726 BGL327726 BQH327726 CAD327726 CJZ327726 CTV327726 DDR327726 DNN327726 DXJ327726 EHF327726 ERB327726 FAX327726 FKT327726 FUP327726 GEL327726 GOH327726 GYD327726 HHZ327726 HRV327726 IBR327726 ILN327726 IVJ327726 JFF327726 JPB327726 JYX327726 KIT327726 KSP327726 LCL327726 LMH327726 LWD327726 MFZ327726 MPV327726 MZR327726 NJN327726 NTJ327726 ODF327726 ONB327726 OWX327726 PGT327726 PQP327726 QAL327726 QKH327726 QUD327726 RDZ327726 RNV327726 RXR327726 SHN327726 SRJ327726 TBF327726 TLB327726 TUX327726 UET327726 UOP327726 UYL327726 VIH327726 VSD327726 WBZ327726 WLV327726 WVR327726 J393262 JF393262 TB393262 ACX393262 AMT393262 AWP393262 BGL393262 BQH393262 CAD393262 CJZ393262 CTV393262 DDR393262 DNN393262 DXJ393262 EHF393262 ERB393262 FAX393262 FKT393262 FUP393262 GEL393262 GOH393262 GYD393262 HHZ393262 HRV393262 IBR393262 ILN393262 IVJ393262 JFF393262 JPB393262 JYX393262 KIT393262 KSP393262 LCL393262 LMH393262 LWD393262 MFZ393262 MPV393262 MZR393262 NJN393262 NTJ393262 ODF393262 ONB393262 OWX393262 PGT393262 PQP393262 QAL393262 QKH393262 QUD393262 RDZ393262 RNV393262 RXR393262 SHN393262 SRJ393262 TBF393262 TLB393262 TUX393262 UET393262 UOP393262 UYL393262 VIH393262 VSD393262 WBZ393262 WLV393262 WVR393262 J458798 JF458798 TB458798 ACX458798 AMT458798 AWP458798 BGL458798 BQH458798 CAD458798 CJZ458798 CTV458798 DDR458798 DNN458798 DXJ458798 EHF458798 ERB458798 FAX458798 FKT458798 FUP458798 GEL458798 GOH458798 GYD458798 HHZ458798 HRV458798 IBR458798 ILN458798 IVJ458798 JFF458798 JPB458798 JYX458798 KIT458798 KSP458798 LCL458798 LMH458798 LWD458798 MFZ458798 MPV458798 MZR458798 NJN458798 NTJ458798 ODF458798 ONB458798 OWX458798 PGT458798 PQP458798 QAL458798 QKH458798 QUD458798 RDZ458798 RNV458798 RXR458798 SHN458798 SRJ458798 TBF458798 TLB458798 TUX458798 UET458798 UOP458798 UYL458798 VIH458798 VSD458798 WBZ458798 WLV458798 WVR458798 J524334 JF524334 TB524334 ACX524334 AMT524334 AWP524334 BGL524334 BQH524334 CAD524334 CJZ524334 CTV524334 DDR524334 DNN524334 DXJ524334 EHF524334 ERB524334 FAX524334 FKT524334 FUP524334 GEL524334 GOH524334 GYD524334 HHZ524334 HRV524334 IBR524334 ILN524334 IVJ524334 JFF524334 JPB524334 JYX524334 KIT524334 KSP524334 LCL524334 LMH524334 LWD524334 MFZ524334 MPV524334 MZR524334 NJN524334 NTJ524334 ODF524334 ONB524334 OWX524334 PGT524334 PQP524334 QAL524334 QKH524334 QUD524334 RDZ524334 RNV524334 RXR524334 SHN524334 SRJ524334 TBF524334 TLB524334 TUX524334 UET524334 UOP524334 UYL524334 VIH524334 VSD524334 WBZ524334 WLV524334 WVR524334 J589870 JF589870 TB589870 ACX589870 AMT589870 AWP589870 BGL589870 BQH589870 CAD589870 CJZ589870 CTV589870 DDR589870 DNN589870 DXJ589870 EHF589870 ERB589870 FAX589870 FKT589870 FUP589870 GEL589870 GOH589870 GYD589870 HHZ589870 HRV589870 IBR589870 ILN589870 IVJ589870 JFF589870 JPB589870 JYX589870 KIT589870 KSP589870 LCL589870 LMH589870 LWD589870 MFZ589870 MPV589870 MZR589870 NJN589870 NTJ589870 ODF589870 ONB589870 OWX589870 PGT589870 PQP589870 QAL589870 QKH589870 QUD589870 RDZ589870 RNV589870 RXR589870 SHN589870 SRJ589870 TBF589870 TLB589870 TUX589870 UET589870 UOP589870 UYL589870 VIH589870 VSD589870 WBZ589870 WLV589870 WVR589870 J655406 JF655406 TB655406 ACX655406 AMT655406 AWP655406 BGL655406 BQH655406 CAD655406 CJZ655406 CTV655406 DDR655406 DNN655406 DXJ655406 EHF655406 ERB655406 FAX655406 FKT655406 FUP655406 GEL655406 GOH655406 GYD655406 HHZ655406 HRV655406 IBR655406 ILN655406 IVJ655406 JFF655406 JPB655406 JYX655406 KIT655406 KSP655406 LCL655406 LMH655406 LWD655406 MFZ655406 MPV655406 MZR655406 NJN655406 NTJ655406 ODF655406 ONB655406 OWX655406 PGT655406 PQP655406 QAL655406 QKH655406 QUD655406 RDZ655406 RNV655406 RXR655406 SHN655406 SRJ655406 TBF655406 TLB655406 TUX655406 UET655406 UOP655406 UYL655406 VIH655406 VSD655406 WBZ655406 WLV655406 WVR655406 J720942 JF720942 TB720942 ACX720942 AMT720942 AWP720942 BGL720942 BQH720942 CAD720942 CJZ720942 CTV720942 DDR720942 DNN720942 DXJ720942 EHF720942 ERB720942 FAX720942 FKT720942 FUP720942 GEL720942 GOH720942 GYD720942 HHZ720942 HRV720942 IBR720942 ILN720942 IVJ720942 JFF720942 JPB720942 JYX720942 KIT720942 KSP720942 LCL720942 LMH720942 LWD720942 MFZ720942 MPV720942 MZR720942 NJN720942 NTJ720942 ODF720942 ONB720942 OWX720942 PGT720942 PQP720942 QAL720942 QKH720942 QUD720942 RDZ720942 RNV720942 RXR720942 SHN720942 SRJ720942 TBF720942 TLB720942 TUX720942 UET720942 UOP720942 UYL720942 VIH720942 VSD720942 WBZ720942 WLV720942 WVR720942 J786478 JF786478 TB786478 ACX786478 AMT786478 AWP786478 BGL786478 BQH786478 CAD786478 CJZ786478 CTV786478 DDR786478 DNN786478 DXJ786478 EHF786478 ERB786478 FAX786478 FKT786478 FUP786478 GEL786478 GOH786478 GYD786478 HHZ786478 HRV786478 IBR786478 ILN786478 IVJ786478 JFF786478 JPB786478 JYX786478 KIT786478 KSP786478 LCL786478 LMH786478 LWD786478 MFZ786478 MPV786478 MZR786478 NJN786478 NTJ786478 ODF786478 ONB786478 OWX786478 PGT786478 PQP786478 QAL786478 QKH786478 QUD786478 RDZ786478 RNV786478 RXR786478 SHN786478 SRJ786478 TBF786478 TLB786478 TUX786478 UET786478 UOP786478 UYL786478 VIH786478 VSD786478 WBZ786478 WLV786478 WVR786478 J852014 JF852014 TB852014 ACX852014 AMT852014 AWP852014 BGL852014 BQH852014 CAD852014 CJZ852014 CTV852014 DDR852014 DNN852014 DXJ852014 EHF852014 ERB852014 FAX852014 FKT852014 FUP852014 GEL852014 GOH852014 GYD852014 HHZ852014 HRV852014 IBR852014 ILN852014 IVJ852014 JFF852014 JPB852014 JYX852014 KIT852014 KSP852014 LCL852014 LMH852014 LWD852014 MFZ852014 MPV852014 MZR852014 NJN852014 NTJ852014 ODF852014 ONB852014 OWX852014 PGT852014 PQP852014 QAL852014 QKH852014 QUD852014 RDZ852014 RNV852014 RXR852014 SHN852014 SRJ852014 TBF852014 TLB852014 TUX852014 UET852014 UOP852014 UYL852014 VIH852014 VSD852014 WBZ852014 WLV852014 WVR852014 J917550 JF917550 TB917550 ACX917550 AMT917550 AWP917550 BGL917550 BQH917550 CAD917550 CJZ917550 CTV917550 DDR917550 DNN917550 DXJ917550 EHF917550 ERB917550 FAX917550 FKT917550 FUP917550 GEL917550 GOH917550 GYD917550 HHZ917550 HRV917550 IBR917550 ILN917550 IVJ917550 JFF917550 JPB917550 JYX917550 KIT917550 KSP917550 LCL917550 LMH917550 LWD917550 MFZ917550 MPV917550 MZR917550 NJN917550 NTJ917550 ODF917550 ONB917550 OWX917550 PGT917550 PQP917550 QAL917550 QKH917550 QUD917550 RDZ917550 RNV917550 RXR917550 SHN917550 SRJ917550 TBF917550 TLB917550 TUX917550 UET917550 UOP917550 UYL917550 VIH917550 VSD917550 WBZ917550 WLV917550 WVR917550 J983086 JF983086 TB983086 ACX983086 AMT983086 AWP983086 BGL983086 BQH983086 CAD983086 CJZ983086 CTV983086 DDR983086 DNN983086 DXJ983086 EHF983086 ERB983086 FAX983086 FKT983086 FUP983086 GEL983086 GOH983086 GYD983086 HHZ983086 HRV983086 IBR983086 ILN983086 IVJ983086 JFF983086 JPB983086 JYX983086 KIT983086 KSP983086 LCL983086 LMH983086 LWD983086 MFZ983086 MPV983086 MZR983086 NJN983086 NTJ983086 ODF983086 ONB983086 OWX983086 PGT983086 PQP983086 QAL983086 QKH983086 QUD983086 RDZ983086 RNV983086 RXR983086 SHN983086 SRJ983086 TBF983086 TLB983086 TUX983086 UET983086 UOP983086 UYL983086 VIH983086 VSD983086 WBZ983086 WLV983086 WVR983086 L54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L65590 JH65590 TD65590 ACZ65590 AMV65590 AWR65590 BGN65590 BQJ65590 CAF65590 CKB65590 CTX65590 DDT65590 DNP65590 DXL65590 EHH65590 ERD65590 FAZ65590 FKV65590 FUR65590 GEN65590 GOJ65590 GYF65590 HIB65590 HRX65590 IBT65590 ILP65590 IVL65590 JFH65590 JPD65590 JYZ65590 KIV65590 KSR65590 LCN65590 LMJ65590 LWF65590 MGB65590 MPX65590 MZT65590 NJP65590 NTL65590 ODH65590 OND65590 OWZ65590 PGV65590 PQR65590 QAN65590 QKJ65590 QUF65590 REB65590 RNX65590 RXT65590 SHP65590 SRL65590 TBH65590 TLD65590 TUZ65590 UEV65590 UOR65590 UYN65590 VIJ65590 VSF65590 WCB65590 WLX65590 WVT65590 L131126 JH131126 TD131126 ACZ131126 AMV131126 AWR131126 BGN131126 BQJ131126 CAF131126 CKB131126 CTX131126 DDT131126 DNP131126 DXL131126 EHH131126 ERD131126 FAZ131126 FKV131126 FUR131126 GEN131126 GOJ131126 GYF131126 HIB131126 HRX131126 IBT131126 ILP131126 IVL131126 JFH131126 JPD131126 JYZ131126 KIV131126 KSR131126 LCN131126 LMJ131126 LWF131126 MGB131126 MPX131126 MZT131126 NJP131126 NTL131126 ODH131126 OND131126 OWZ131126 PGV131126 PQR131126 QAN131126 QKJ131126 QUF131126 REB131126 RNX131126 RXT131126 SHP131126 SRL131126 TBH131126 TLD131126 TUZ131126 UEV131126 UOR131126 UYN131126 VIJ131126 VSF131126 WCB131126 WLX131126 WVT131126 L196662 JH196662 TD196662 ACZ196662 AMV196662 AWR196662 BGN196662 BQJ196662 CAF196662 CKB196662 CTX196662 DDT196662 DNP196662 DXL196662 EHH196662 ERD196662 FAZ196662 FKV196662 FUR196662 GEN196662 GOJ196662 GYF196662 HIB196662 HRX196662 IBT196662 ILP196662 IVL196662 JFH196662 JPD196662 JYZ196662 KIV196662 KSR196662 LCN196662 LMJ196662 LWF196662 MGB196662 MPX196662 MZT196662 NJP196662 NTL196662 ODH196662 OND196662 OWZ196662 PGV196662 PQR196662 QAN196662 QKJ196662 QUF196662 REB196662 RNX196662 RXT196662 SHP196662 SRL196662 TBH196662 TLD196662 TUZ196662 UEV196662 UOR196662 UYN196662 VIJ196662 VSF196662 WCB196662 WLX196662 WVT196662 L262198 JH262198 TD262198 ACZ262198 AMV262198 AWR262198 BGN262198 BQJ262198 CAF262198 CKB262198 CTX262198 DDT262198 DNP262198 DXL262198 EHH262198 ERD262198 FAZ262198 FKV262198 FUR262198 GEN262198 GOJ262198 GYF262198 HIB262198 HRX262198 IBT262198 ILP262198 IVL262198 JFH262198 JPD262198 JYZ262198 KIV262198 KSR262198 LCN262198 LMJ262198 LWF262198 MGB262198 MPX262198 MZT262198 NJP262198 NTL262198 ODH262198 OND262198 OWZ262198 PGV262198 PQR262198 QAN262198 QKJ262198 QUF262198 REB262198 RNX262198 RXT262198 SHP262198 SRL262198 TBH262198 TLD262198 TUZ262198 UEV262198 UOR262198 UYN262198 VIJ262198 VSF262198 WCB262198 WLX262198 WVT262198 L327734 JH327734 TD327734 ACZ327734 AMV327734 AWR327734 BGN327734 BQJ327734 CAF327734 CKB327734 CTX327734 DDT327734 DNP327734 DXL327734 EHH327734 ERD327734 FAZ327734 FKV327734 FUR327734 GEN327734 GOJ327734 GYF327734 HIB327734 HRX327734 IBT327734 ILP327734 IVL327734 JFH327734 JPD327734 JYZ327734 KIV327734 KSR327734 LCN327734 LMJ327734 LWF327734 MGB327734 MPX327734 MZT327734 NJP327734 NTL327734 ODH327734 OND327734 OWZ327734 PGV327734 PQR327734 QAN327734 QKJ327734 QUF327734 REB327734 RNX327734 RXT327734 SHP327734 SRL327734 TBH327734 TLD327734 TUZ327734 UEV327734 UOR327734 UYN327734 VIJ327734 VSF327734 WCB327734 WLX327734 WVT327734 L393270 JH393270 TD393270 ACZ393270 AMV393270 AWR393270 BGN393270 BQJ393270 CAF393270 CKB393270 CTX393270 DDT393270 DNP393270 DXL393270 EHH393270 ERD393270 FAZ393270 FKV393270 FUR393270 GEN393270 GOJ393270 GYF393270 HIB393270 HRX393270 IBT393270 ILP393270 IVL393270 JFH393270 JPD393270 JYZ393270 KIV393270 KSR393270 LCN393270 LMJ393270 LWF393270 MGB393270 MPX393270 MZT393270 NJP393270 NTL393270 ODH393270 OND393270 OWZ393270 PGV393270 PQR393270 QAN393270 QKJ393270 QUF393270 REB393270 RNX393270 RXT393270 SHP393270 SRL393270 TBH393270 TLD393270 TUZ393270 UEV393270 UOR393270 UYN393270 VIJ393270 VSF393270 WCB393270 WLX393270 WVT393270 L458806 JH458806 TD458806 ACZ458806 AMV458806 AWR458806 BGN458806 BQJ458806 CAF458806 CKB458806 CTX458806 DDT458806 DNP458806 DXL458806 EHH458806 ERD458806 FAZ458806 FKV458806 FUR458806 GEN458806 GOJ458806 GYF458806 HIB458806 HRX458806 IBT458806 ILP458806 IVL458806 JFH458806 JPD458806 JYZ458806 KIV458806 KSR458806 LCN458806 LMJ458806 LWF458806 MGB458806 MPX458806 MZT458806 NJP458806 NTL458806 ODH458806 OND458806 OWZ458806 PGV458806 PQR458806 QAN458806 QKJ458806 QUF458806 REB458806 RNX458806 RXT458806 SHP458806 SRL458806 TBH458806 TLD458806 TUZ458806 UEV458806 UOR458806 UYN458806 VIJ458806 VSF458806 WCB458806 WLX458806 WVT458806 L524342 JH524342 TD524342 ACZ524342 AMV524342 AWR524342 BGN524342 BQJ524342 CAF524342 CKB524342 CTX524342 DDT524342 DNP524342 DXL524342 EHH524342 ERD524342 FAZ524342 FKV524342 FUR524342 GEN524342 GOJ524342 GYF524342 HIB524342 HRX524342 IBT524342 ILP524342 IVL524342 JFH524342 JPD524342 JYZ524342 KIV524342 KSR524342 LCN524342 LMJ524342 LWF524342 MGB524342 MPX524342 MZT524342 NJP524342 NTL524342 ODH524342 OND524342 OWZ524342 PGV524342 PQR524342 QAN524342 QKJ524342 QUF524342 REB524342 RNX524342 RXT524342 SHP524342 SRL524342 TBH524342 TLD524342 TUZ524342 UEV524342 UOR524342 UYN524342 VIJ524342 VSF524342 WCB524342 WLX524342 WVT524342 L589878 JH589878 TD589878 ACZ589878 AMV589878 AWR589878 BGN589878 BQJ589878 CAF589878 CKB589878 CTX589878 DDT589878 DNP589878 DXL589878 EHH589878 ERD589878 FAZ589878 FKV589878 FUR589878 GEN589878 GOJ589878 GYF589878 HIB589878 HRX589878 IBT589878 ILP589878 IVL589878 JFH589878 JPD589878 JYZ589878 KIV589878 KSR589878 LCN589878 LMJ589878 LWF589878 MGB589878 MPX589878 MZT589878 NJP589878 NTL589878 ODH589878 OND589878 OWZ589878 PGV589878 PQR589878 QAN589878 QKJ589878 QUF589878 REB589878 RNX589878 RXT589878 SHP589878 SRL589878 TBH589878 TLD589878 TUZ589878 UEV589878 UOR589878 UYN589878 VIJ589878 VSF589878 WCB589878 WLX589878 WVT589878 L655414 JH655414 TD655414 ACZ655414 AMV655414 AWR655414 BGN655414 BQJ655414 CAF655414 CKB655414 CTX655414 DDT655414 DNP655414 DXL655414 EHH655414 ERD655414 FAZ655414 FKV655414 FUR655414 GEN655414 GOJ655414 GYF655414 HIB655414 HRX655414 IBT655414 ILP655414 IVL655414 JFH655414 JPD655414 JYZ655414 KIV655414 KSR655414 LCN655414 LMJ655414 LWF655414 MGB655414 MPX655414 MZT655414 NJP655414 NTL655414 ODH655414 OND655414 OWZ655414 PGV655414 PQR655414 QAN655414 QKJ655414 QUF655414 REB655414 RNX655414 RXT655414 SHP655414 SRL655414 TBH655414 TLD655414 TUZ655414 UEV655414 UOR655414 UYN655414 VIJ655414 VSF655414 WCB655414 WLX655414 WVT655414 L720950 JH720950 TD720950 ACZ720950 AMV720950 AWR720950 BGN720950 BQJ720950 CAF720950 CKB720950 CTX720950 DDT720950 DNP720950 DXL720950 EHH720950 ERD720950 FAZ720950 FKV720950 FUR720950 GEN720950 GOJ720950 GYF720950 HIB720950 HRX720950 IBT720950 ILP720950 IVL720950 JFH720950 JPD720950 JYZ720950 KIV720950 KSR720950 LCN720950 LMJ720950 LWF720950 MGB720950 MPX720950 MZT720950 NJP720950 NTL720950 ODH720950 OND720950 OWZ720950 PGV720950 PQR720950 QAN720950 QKJ720950 QUF720950 REB720950 RNX720950 RXT720950 SHP720950 SRL720950 TBH720950 TLD720950 TUZ720950 UEV720950 UOR720950 UYN720950 VIJ720950 VSF720950 WCB720950 WLX720950 WVT720950 L786486 JH786486 TD786486 ACZ786486 AMV786486 AWR786486 BGN786486 BQJ786486 CAF786486 CKB786486 CTX786486 DDT786486 DNP786486 DXL786486 EHH786486 ERD786486 FAZ786486 FKV786486 FUR786486 GEN786486 GOJ786486 GYF786486 HIB786486 HRX786486 IBT786486 ILP786486 IVL786486 JFH786486 JPD786486 JYZ786486 KIV786486 KSR786486 LCN786486 LMJ786486 LWF786486 MGB786486 MPX786486 MZT786486 NJP786486 NTL786486 ODH786486 OND786486 OWZ786486 PGV786486 PQR786486 QAN786486 QKJ786486 QUF786486 REB786486 RNX786486 RXT786486 SHP786486 SRL786486 TBH786486 TLD786486 TUZ786486 UEV786486 UOR786486 UYN786486 VIJ786486 VSF786486 WCB786486 WLX786486 WVT786486 L852022 JH852022 TD852022 ACZ852022 AMV852022 AWR852022 BGN852022 BQJ852022 CAF852022 CKB852022 CTX852022 DDT852022 DNP852022 DXL852022 EHH852022 ERD852022 FAZ852022 FKV852022 FUR852022 GEN852022 GOJ852022 GYF852022 HIB852022 HRX852022 IBT852022 ILP852022 IVL852022 JFH852022 JPD852022 JYZ852022 KIV852022 KSR852022 LCN852022 LMJ852022 LWF852022 MGB852022 MPX852022 MZT852022 NJP852022 NTL852022 ODH852022 OND852022 OWZ852022 PGV852022 PQR852022 QAN852022 QKJ852022 QUF852022 REB852022 RNX852022 RXT852022 SHP852022 SRL852022 TBH852022 TLD852022 TUZ852022 UEV852022 UOR852022 UYN852022 VIJ852022 VSF852022 WCB852022 WLX852022 WVT852022 L917558 JH917558 TD917558 ACZ917558 AMV917558 AWR917558 BGN917558 BQJ917558 CAF917558 CKB917558 CTX917558 DDT917558 DNP917558 DXL917558 EHH917558 ERD917558 FAZ917558 FKV917558 FUR917558 GEN917558 GOJ917558 GYF917558 HIB917558 HRX917558 IBT917558 ILP917558 IVL917558 JFH917558 JPD917558 JYZ917558 KIV917558 KSR917558 LCN917558 LMJ917558 LWF917558 MGB917558 MPX917558 MZT917558 NJP917558 NTL917558 ODH917558 OND917558 OWZ917558 PGV917558 PQR917558 QAN917558 QKJ917558 QUF917558 REB917558 RNX917558 RXT917558 SHP917558 SRL917558 TBH917558 TLD917558 TUZ917558 UEV917558 UOR917558 UYN917558 VIJ917558 VSF917558 WCB917558 WLX917558 WVT917558 L983094 JH983094 TD983094 ACZ983094 AMV983094 AWR983094 BGN983094 BQJ983094 CAF983094 CKB983094 CTX983094 DDT983094 DNP983094 DXL983094 EHH983094 ERD983094 FAZ983094 FKV983094 FUR983094 GEN983094 GOJ983094 GYF983094 HIB983094 HRX983094 IBT983094 ILP983094 IVL983094 JFH983094 JPD983094 JYZ983094 KIV983094 KSR983094 LCN983094 LMJ983094 LWF983094 MGB983094 MPX983094 MZT983094 NJP983094 NTL983094 ODH983094 OND983094 OWZ983094 PGV983094 PQR983094 QAN983094 QKJ983094 QUF983094 REB983094 RNX983094 RXT983094 SHP983094 SRL983094 TBH983094 TLD983094 TUZ983094 UEV983094 UOR983094 UYN983094 VIJ983094 VSF983094 WCB983094 WLX983094 WVT983094 N38 JJ38 TF38 ADB38 AMX38 AWT38 BGP38 BQL38 CAH38 CKD38 CTZ38 DDV38 DNR38 DXN38 EHJ38 ERF38 FBB38 FKX38 FUT38 GEP38 GOL38 GYH38 HID38 HRZ38 IBV38 ILR38 IVN38 JFJ38 JPF38 JZB38 KIX38 KST38 LCP38 LML38 LWH38 MGD38 MPZ38 MZV38 NJR38 NTN38 ODJ38 ONF38 OXB38 PGX38 PQT38 QAP38 QKL38 QUH38 RED38 RNZ38 RXV38 SHR38 SRN38 TBJ38 TLF38 TVB38 UEX38 UOT38 UYP38 VIL38 VSH38 WCD38 WLZ38 WVV38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J30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00B0F0"/>
    <pageSetUpPr fitToPage="1"/>
  </sheetPr>
  <dimension ref="A1:U49"/>
  <sheetViews>
    <sheetView showGridLines="0" showZeros="0" workbookViewId="0">
      <selection activeCell="U34" sqref="U34"/>
    </sheetView>
  </sheetViews>
  <sheetFormatPr defaultRowHeight="12.75" x14ac:dyDescent="0.2"/>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97" customWidth="1"/>
    <col min="10" max="10" width="10.7109375" customWidth="1"/>
    <col min="11" max="11" width="1.7109375" style="197" customWidth="1"/>
    <col min="12" max="12" width="10.7109375" customWidth="1"/>
    <col min="13" max="13" width="1.7109375" style="198" customWidth="1"/>
    <col min="14" max="14" width="10.7109375" customWidth="1"/>
    <col min="15" max="15" width="1.7109375" style="197" customWidth="1"/>
    <col min="16" max="16" width="10.7109375" customWidth="1"/>
    <col min="17" max="17" width="1.7109375" style="198" customWidth="1"/>
    <col min="19" max="19" width="8.7109375" customWidth="1"/>
    <col min="20" max="20" width="8.85546875" hidden="1" customWidth="1"/>
    <col min="21" max="21" width="5.7109375" customWidth="1"/>
    <col min="257" max="258" width="3.28515625" customWidth="1"/>
    <col min="259" max="259" width="4.7109375" customWidth="1"/>
    <col min="260" max="260" width="4.28515625" customWidth="1"/>
    <col min="261" max="261" width="12.7109375" customWidth="1"/>
    <col min="262" max="262" width="2.7109375" customWidth="1"/>
    <col min="263" max="263" width="7.7109375" customWidth="1"/>
    <col min="264" max="264" width="5.85546875" customWidth="1"/>
    <col min="265" max="265" width="1.7109375" customWidth="1"/>
    <col min="266" max="266" width="10.7109375" customWidth="1"/>
    <col min="267" max="267" width="1.7109375" customWidth="1"/>
    <col min="268" max="268" width="10.7109375" customWidth="1"/>
    <col min="269" max="269" width="1.7109375" customWidth="1"/>
    <col min="270" max="270" width="10.7109375" customWidth="1"/>
    <col min="271" max="271" width="1.7109375" customWidth="1"/>
    <col min="272" max="272" width="10.7109375" customWidth="1"/>
    <col min="273" max="273" width="1.7109375" customWidth="1"/>
    <col min="275" max="275" width="8.7109375" customWidth="1"/>
    <col min="276" max="276" width="0" hidden="1" customWidth="1"/>
    <col min="277" max="277" width="5.7109375" customWidth="1"/>
    <col min="513" max="514" width="3.28515625" customWidth="1"/>
    <col min="515" max="515" width="4.7109375" customWidth="1"/>
    <col min="516" max="516" width="4.28515625" customWidth="1"/>
    <col min="517" max="517" width="12.7109375" customWidth="1"/>
    <col min="518" max="518" width="2.7109375" customWidth="1"/>
    <col min="519" max="519" width="7.7109375" customWidth="1"/>
    <col min="520" max="520" width="5.85546875" customWidth="1"/>
    <col min="521" max="521" width="1.7109375" customWidth="1"/>
    <col min="522" max="522" width="10.7109375" customWidth="1"/>
    <col min="523" max="523" width="1.7109375" customWidth="1"/>
    <col min="524" max="524" width="10.7109375" customWidth="1"/>
    <col min="525" max="525" width="1.7109375" customWidth="1"/>
    <col min="526" max="526" width="10.7109375" customWidth="1"/>
    <col min="527" max="527" width="1.7109375" customWidth="1"/>
    <col min="528" max="528" width="10.7109375" customWidth="1"/>
    <col min="529" max="529" width="1.7109375" customWidth="1"/>
    <col min="531" max="531" width="8.7109375" customWidth="1"/>
    <col min="532" max="532" width="0" hidden="1" customWidth="1"/>
    <col min="533" max="533" width="5.7109375" customWidth="1"/>
    <col min="769" max="770" width="3.28515625" customWidth="1"/>
    <col min="771" max="771" width="4.7109375" customWidth="1"/>
    <col min="772" max="772" width="4.28515625" customWidth="1"/>
    <col min="773" max="773" width="12.7109375" customWidth="1"/>
    <col min="774" max="774" width="2.7109375" customWidth="1"/>
    <col min="775" max="775" width="7.7109375" customWidth="1"/>
    <col min="776" max="776" width="5.85546875" customWidth="1"/>
    <col min="777" max="777" width="1.7109375" customWidth="1"/>
    <col min="778" max="778" width="10.7109375" customWidth="1"/>
    <col min="779" max="779" width="1.7109375" customWidth="1"/>
    <col min="780" max="780" width="10.7109375" customWidth="1"/>
    <col min="781" max="781" width="1.7109375" customWidth="1"/>
    <col min="782" max="782" width="10.7109375" customWidth="1"/>
    <col min="783" max="783" width="1.7109375" customWidth="1"/>
    <col min="784" max="784" width="10.7109375" customWidth="1"/>
    <col min="785" max="785" width="1.7109375" customWidth="1"/>
    <col min="787" max="787" width="8.7109375" customWidth="1"/>
    <col min="788" max="788" width="0" hidden="1" customWidth="1"/>
    <col min="789" max="789" width="5.7109375" customWidth="1"/>
    <col min="1025" max="1026" width="3.28515625" customWidth="1"/>
    <col min="1027" max="1027" width="4.7109375" customWidth="1"/>
    <col min="1028" max="1028" width="4.28515625" customWidth="1"/>
    <col min="1029" max="1029" width="12.7109375" customWidth="1"/>
    <col min="1030" max="1030" width="2.7109375" customWidth="1"/>
    <col min="1031" max="1031" width="7.7109375" customWidth="1"/>
    <col min="1032" max="1032" width="5.85546875" customWidth="1"/>
    <col min="1033" max="1033" width="1.7109375" customWidth="1"/>
    <col min="1034" max="1034" width="10.7109375" customWidth="1"/>
    <col min="1035" max="1035" width="1.7109375" customWidth="1"/>
    <col min="1036" max="1036" width="10.7109375" customWidth="1"/>
    <col min="1037" max="1037" width="1.7109375" customWidth="1"/>
    <col min="1038" max="1038" width="10.7109375" customWidth="1"/>
    <col min="1039" max="1039" width="1.7109375" customWidth="1"/>
    <col min="1040" max="1040" width="10.7109375" customWidth="1"/>
    <col min="1041" max="1041" width="1.7109375" customWidth="1"/>
    <col min="1043" max="1043" width="8.7109375" customWidth="1"/>
    <col min="1044" max="1044" width="0" hidden="1" customWidth="1"/>
    <col min="1045" max="1045" width="5.7109375" customWidth="1"/>
    <col min="1281" max="1282" width="3.28515625" customWidth="1"/>
    <col min="1283" max="1283" width="4.7109375" customWidth="1"/>
    <col min="1284" max="1284" width="4.28515625" customWidth="1"/>
    <col min="1285" max="1285" width="12.7109375" customWidth="1"/>
    <col min="1286" max="1286" width="2.7109375" customWidth="1"/>
    <col min="1287" max="1287" width="7.7109375" customWidth="1"/>
    <col min="1288" max="1288" width="5.85546875" customWidth="1"/>
    <col min="1289" max="1289" width="1.7109375" customWidth="1"/>
    <col min="1290" max="1290" width="10.7109375" customWidth="1"/>
    <col min="1291" max="1291" width="1.7109375" customWidth="1"/>
    <col min="1292" max="1292" width="10.7109375" customWidth="1"/>
    <col min="1293" max="1293" width="1.7109375" customWidth="1"/>
    <col min="1294" max="1294" width="10.7109375" customWidth="1"/>
    <col min="1295" max="1295" width="1.7109375" customWidth="1"/>
    <col min="1296" max="1296" width="10.7109375" customWidth="1"/>
    <col min="1297" max="1297" width="1.7109375" customWidth="1"/>
    <col min="1299" max="1299" width="8.7109375" customWidth="1"/>
    <col min="1300" max="1300" width="0" hidden="1" customWidth="1"/>
    <col min="1301" max="1301" width="5.7109375" customWidth="1"/>
    <col min="1537" max="1538" width="3.28515625" customWidth="1"/>
    <col min="1539" max="1539" width="4.7109375" customWidth="1"/>
    <col min="1540" max="1540" width="4.28515625" customWidth="1"/>
    <col min="1541" max="1541" width="12.7109375" customWidth="1"/>
    <col min="1542" max="1542" width="2.7109375" customWidth="1"/>
    <col min="1543" max="1543" width="7.7109375" customWidth="1"/>
    <col min="1544" max="1544" width="5.85546875" customWidth="1"/>
    <col min="1545" max="1545" width="1.7109375" customWidth="1"/>
    <col min="1546" max="1546" width="10.7109375" customWidth="1"/>
    <col min="1547" max="1547" width="1.7109375" customWidth="1"/>
    <col min="1548" max="1548" width="10.7109375" customWidth="1"/>
    <col min="1549" max="1549" width="1.7109375" customWidth="1"/>
    <col min="1550" max="1550" width="10.7109375" customWidth="1"/>
    <col min="1551" max="1551" width="1.7109375" customWidth="1"/>
    <col min="1552" max="1552" width="10.7109375" customWidth="1"/>
    <col min="1553" max="1553" width="1.7109375" customWidth="1"/>
    <col min="1555" max="1555" width="8.7109375" customWidth="1"/>
    <col min="1556" max="1556" width="0" hidden="1" customWidth="1"/>
    <col min="1557" max="1557" width="5.7109375" customWidth="1"/>
    <col min="1793" max="1794" width="3.28515625" customWidth="1"/>
    <col min="1795" max="1795" width="4.7109375" customWidth="1"/>
    <col min="1796" max="1796" width="4.28515625" customWidth="1"/>
    <col min="1797" max="1797" width="12.7109375" customWidth="1"/>
    <col min="1798" max="1798" width="2.7109375" customWidth="1"/>
    <col min="1799" max="1799" width="7.7109375" customWidth="1"/>
    <col min="1800" max="1800" width="5.85546875" customWidth="1"/>
    <col min="1801" max="1801" width="1.7109375" customWidth="1"/>
    <col min="1802" max="1802" width="10.7109375" customWidth="1"/>
    <col min="1803" max="1803" width="1.7109375" customWidth="1"/>
    <col min="1804" max="1804" width="10.7109375" customWidth="1"/>
    <col min="1805" max="1805" width="1.7109375" customWidth="1"/>
    <col min="1806" max="1806" width="10.7109375" customWidth="1"/>
    <col min="1807" max="1807" width="1.7109375" customWidth="1"/>
    <col min="1808" max="1808" width="10.7109375" customWidth="1"/>
    <col min="1809" max="1809" width="1.7109375" customWidth="1"/>
    <col min="1811" max="1811" width="8.7109375" customWidth="1"/>
    <col min="1812" max="1812" width="0" hidden="1" customWidth="1"/>
    <col min="1813" max="1813" width="5.7109375" customWidth="1"/>
    <col min="2049" max="2050" width="3.28515625" customWidth="1"/>
    <col min="2051" max="2051" width="4.7109375" customWidth="1"/>
    <col min="2052" max="2052" width="4.28515625" customWidth="1"/>
    <col min="2053" max="2053" width="12.7109375" customWidth="1"/>
    <col min="2054" max="2054" width="2.7109375" customWidth="1"/>
    <col min="2055" max="2055" width="7.7109375" customWidth="1"/>
    <col min="2056" max="2056" width="5.85546875" customWidth="1"/>
    <col min="2057" max="2057" width="1.7109375" customWidth="1"/>
    <col min="2058" max="2058" width="10.7109375" customWidth="1"/>
    <col min="2059" max="2059" width="1.7109375" customWidth="1"/>
    <col min="2060" max="2060" width="10.7109375" customWidth="1"/>
    <col min="2061" max="2061" width="1.7109375" customWidth="1"/>
    <col min="2062" max="2062" width="10.7109375" customWidth="1"/>
    <col min="2063" max="2063" width="1.7109375" customWidth="1"/>
    <col min="2064" max="2064" width="10.7109375" customWidth="1"/>
    <col min="2065" max="2065" width="1.7109375" customWidth="1"/>
    <col min="2067" max="2067" width="8.7109375" customWidth="1"/>
    <col min="2068" max="2068" width="0" hidden="1" customWidth="1"/>
    <col min="2069" max="2069" width="5.7109375" customWidth="1"/>
    <col min="2305" max="2306" width="3.28515625" customWidth="1"/>
    <col min="2307" max="2307" width="4.7109375" customWidth="1"/>
    <col min="2308" max="2308" width="4.28515625" customWidth="1"/>
    <col min="2309" max="2309" width="12.7109375" customWidth="1"/>
    <col min="2310" max="2310" width="2.7109375" customWidth="1"/>
    <col min="2311" max="2311" width="7.7109375" customWidth="1"/>
    <col min="2312" max="2312" width="5.85546875" customWidth="1"/>
    <col min="2313" max="2313" width="1.7109375" customWidth="1"/>
    <col min="2314" max="2314" width="10.7109375" customWidth="1"/>
    <col min="2315" max="2315" width="1.7109375" customWidth="1"/>
    <col min="2316" max="2316" width="10.7109375" customWidth="1"/>
    <col min="2317" max="2317" width="1.7109375" customWidth="1"/>
    <col min="2318" max="2318" width="10.7109375" customWidth="1"/>
    <col min="2319" max="2319" width="1.7109375" customWidth="1"/>
    <col min="2320" max="2320" width="10.7109375" customWidth="1"/>
    <col min="2321" max="2321" width="1.7109375" customWidth="1"/>
    <col min="2323" max="2323" width="8.7109375" customWidth="1"/>
    <col min="2324" max="2324" width="0" hidden="1" customWidth="1"/>
    <col min="2325" max="2325" width="5.7109375" customWidth="1"/>
    <col min="2561" max="2562" width="3.28515625" customWidth="1"/>
    <col min="2563" max="2563" width="4.7109375" customWidth="1"/>
    <col min="2564" max="2564" width="4.28515625" customWidth="1"/>
    <col min="2565" max="2565" width="12.7109375" customWidth="1"/>
    <col min="2566" max="2566" width="2.7109375" customWidth="1"/>
    <col min="2567" max="2567" width="7.7109375" customWidth="1"/>
    <col min="2568" max="2568" width="5.85546875" customWidth="1"/>
    <col min="2569" max="2569" width="1.7109375" customWidth="1"/>
    <col min="2570" max="2570" width="10.7109375" customWidth="1"/>
    <col min="2571" max="2571" width="1.7109375" customWidth="1"/>
    <col min="2572" max="2572" width="10.7109375" customWidth="1"/>
    <col min="2573" max="2573" width="1.7109375" customWidth="1"/>
    <col min="2574" max="2574" width="10.7109375" customWidth="1"/>
    <col min="2575" max="2575" width="1.7109375" customWidth="1"/>
    <col min="2576" max="2576" width="10.7109375" customWidth="1"/>
    <col min="2577" max="2577" width="1.7109375" customWidth="1"/>
    <col min="2579" max="2579" width="8.7109375" customWidth="1"/>
    <col min="2580" max="2580" width="0" hidden="1" customWidth="1"/>
    <col min="2581" max="2581" width="5.7109375" customWidth="1"/>
    <col min="2817" max="2818" width="3.28515625" customWidth="1"/>
    <col min="2819" max="2819" width="4.7109375" customWidth="1"/>
    <col min="2820" max="2820" width="4.28515625" customWidth="1"/>
    <col min="2821" max="2821" width="12.7109375" customWidth="1"/>
    <col min="2822" max="2822" width="2.7109375" customWidth="1"/>
    <col min="2823" max="2823" width="7.7109375" customWidth="1"/>
    <col min="2824" max="2824" width="5.85546875" customWidth="1"/>
    <col min="2825" max="2825" width="1.7109375" customWidth="1"/>
    <col min="2826" max="2826" width="10.7109375" customWidth="1"/>
    <col min="2827" max="2827" width="1.7109375" customWidth="1"/>
    <col min="2828" max="2828" width="10.7109375" customWidth="1"/>
    <col min="2829" max="2829" width="1.7109375" customWidth="1"/>
    <col min="2830" max="2830" width="10.7109375" customWidth="1"/>
    <col min="2831" max="2831" width="1.7109375" customWidth="1"/>
    <col min="2832" max="2832" width="10.7109375" customWidth="1"/>
    <col min="2833" max="2833" width="1.7109375" customWidth="1"/>
    <col min="2835" max="2835" width="8.7109375" customWidth="1"/>
    <col min="2836" max="2836" width="0" hidden="1" customWidth="1"/>
    <col min="2837" max="2837" width="5.7109375" customWidth="1"/>
    <col min="3073" max="3074" width="3.28515625" customWidth="1"/>
    <col min="3075" max="3075" width="4.7109375" customWidth="1"/>
    <col min="3076" max="3076" width="4.28515625" customWidth="1"/>
    <col min="3077" max="3077" width="12.7109375" customWidth="1"/>
    <col min="3078" max="3078" width="2.7109375" customWidth="1"/>
    <col min="3079" max="3079" width="7.7109375" customWidth="1"/>
    <col min="3080" max="3080" width="5.85546875" customWidth="1"/>
    <col min="3081" max="3081" width="1.7109375" customWidth="1"/>
    <col min="3082" max="3082" width="10.7109375" customWidth="1"/>
    <col min="3083" max="3083" width="1.7109375" customWidth="1"/>
    <col min="3084" max="3084" width="10.7109375" customWidth="1"/>
    <col min="3085" max="3085" width="1.7109375" customWidth="1"/>
    <col min="3086" max="3086" width="10.7109375" customWidth="1"/>
    <col min="3087" max="3087" width="1.7109375" customWidth="1"/>
    <col min="3088" max="3088" width="10.7109375" customWidth="1"/>
    <col min="3089" max="3089" width="1.7109375" customWidth="1"/>
    <col min="3091" max="3091" width="8.7109375" customWidth="1"/>
    <col min="3092" max="3092" width="0" hidden="1" customWidth="1"/>
    <col min="3093" max="3093" width="5.7109375" customWidth="1"/>
    <col min="3329" max="3330" width="3.28515625" customWidth="1"/>
    <col min="3331" max="3331" width="4.7109375" customWidth="1"/>
    <col min="3332" max="3332" width="4.28515625" customWidth="1"/>
    <col min="3333" max="3333" width="12.7109375" customWidth="1"/>
    <col min="3334" max="3334" width="2.7109375" customWidth="1"/>
    <col min="3335" max="3335" width="7.7109375" customWidth="1"/>
    <col min="3336" max="3336" width="5.85546875" customWidth="1"/>
    <col min="3337" max="3337" width="1.7109375" customWidth="1"/>
    <col min="3338" max="3338" width="10.7109375" customWidth="1"/>
    <col min="3339" max="3339" width="1.7109375" customWidth="1"/>
    <col min="3340" max="3340" width="10.7109375" customWidth="1"/>
    <col min="3341" max="3341" width="1.7109375" customWidth="1"/>
    <col min="3342" max="3342" width="10.7109375" customWidth="1"/>
    <col min="3343" max="3343" width="1.7109375" customWidth="1"/>
    <col min="3344" max="3344" width="10.7109375" customWidth="1"/>
    <col min="3345" max="3345" width="1.7109375" customWidth="1"/>
    <col min="3347" max="3347" width="8.7109375" customWidth="1"/>
    <col min="3348" max="3348" width="0" hidden="1" customWidth="1"/>
    <col min="3349" max="3349" width="5.7109375" customWidth="1"/>
    <col min="3585" max="3586" width="3.28515625" customWidth="1"/>
    <col min="3587" max="3587" width="4.7109375" customWidth="1"/>
    <col min="3588" max="3588" width="4.28515625" customWidth="1"/>
    <col min="3589" max="3589" width="12.7109375" customWidth="1"/>
    <col min="3590" max="3590" width="2.7109375" customWidth="1"/>
    <col min="3591" max="3591" width="7.7109375" customWidth="1"/>
    <col min="3592" max="3592" width="5.85546875" customWidth="1"/>
    <col min="3593" max="3593" width="1.7109375" customWidth="1"/>
    <col min="3594" max="3594" width="10.7109375" customWidth="1"/>
    <col min="3595" max="3595" width="1.7109375" customWidth="1"/>
    <col min="3596" max="3596" width="10.7109375" customWidth="1"/>
    <col min="3597" max="3597" width="1.7109375" customWidth="1"/>
    <col min="3598" max="3598" width="10.7109375" customWidth="1"/>
    <col min="3599" max="3599" width="1.7109375" customWidth="1"/>
    <col min="3600" max="3600" width="10.7109375" customWidth="1"/>
    <col min="3601" max="3601" width="1.7109375" customWidth="1"/>
    <col min="3603" max="3603" width="8.7109375" customWidth="1"/>
    <col min="3604" max="3604" width="0" hidden="1" customWidth="1"/>
    <col min="3605" max="3605" width="5.7109375" customWidth="1"/>
    <col min="3841" max="3842" width="3.28515625" customWidth="1"/>
    <col min="3843" max="3843" width="4.7109375" customWidth="1"/>
    <col min="3844" max="3844" width="4.28515625" customWidth="1"/>
    <col min="3845" max="3845" width="12.7109375" customWidth="1"/>
    <col min="3846" max="3846" width="2.7109375" customWidth="1"/>
    <col min="3847" max="3847" width="7.7109375" customWidth="1"/>
    <col min="3848" max="3848" width="5.85546875" customWidth="1"/>
    <col min="3849" max="3849" width="1.7109375" customWidth="1"/>
    <col min="3850" max="3850" width="10.7109375" customWidth="1"/>
    <col min="3851" max="3851" width="1.7109375" customWidth="1"/>
    <col min="3852" max="3852" width="10.7109375" customWidth="1"/>
    <col min="3853" max="3853" width="1.7109375" customWidth="1"/>
    <col min="3854" max="3854" width="10.7109375" customWidth="1"/>
    <col min="3855" max="3855" width="1.7109375" customWidth="1"/>
    <col min="3856" max="3856" width="10.7109375" customWidth="1"/>
    <col min="3857" max="3857" width="1.7109375" customWidth="1"/>
    <col min="3859" max="3859" width="8.7109375" customWidth="1"/>
    <col min="3860" max="3860" width="0" hidden="1" customWidth="1"/>
    <col min="3861" max="3861" width="5.7109375" customWidth="1"/>
    <col min="4097" max="4098" width="3.28515625" customWidth="1"/>
    <col min="4099" max="4099" width="4.7109375" customWidth="1"/>
    <col min="4100" max="4100" width="4.28515625" customWidth="1"/>
    <col min="4101" max="4101" width="12.7109375" customWidth="1"/>
    <col min="4102" max="4102" width="2.7109375" customWidth="1"/>
    <col min="4103" max="4103" width="7.7109375" customWidth="1"/>
    <col min="4104" max="4104" width="5.85546875" customWidth="1"/>
    <col min="4105" max="4105" width="1.7109375" customWidth="1"/>
    <col min="4106" max="4106" width="10.7109375" customWidth="1"/>
    <col min="4107" max="4107" width="1.7109375" customWidth="1"/>
    <col min="4108" max="4108" width="10.7109375" customWidth="1"/>
    <col min="4109" max="4109" width="1.7109375" customWidth="1"/>
    <col min="4110" max="4110" width="10.7109375" customWidth="1"/>
    <col min="4111" max="4111" width="1.7109375" customWidth="1"/>
    <col min="4112" max="4112" width="10.7109375" customWidth="1"/>
    <col min="4113" max="4113" width="1.7109375" customWidth="1"/>
    <col min="4115" max="4115" width="8.7109375" customWidth="1"/>
    <col min="4116" max="4116" width="0" hidden="1" customWidth="1"/>
    <col min="4117" max="4117" width="5.7109375" customWidth="1"/>
    <col min="4353" max="4354" width="3.28515625" customWidth="1"/>
    <col min="4355" max="4355" width="4.7109375" customWidth="1"/>
    <col min="4356" max="4356" width="4.28515625" customWidth="1"/>
    <col min="4357" max="4357" width="12.7109375" customWidth="1"/>
    <col min="4358" max="4358" width="2.7109375" customWidth="1"/>
    <col min="4359" max="4359" width="7.7109375" customWidth="1"/>
    <col min="4360" max="4360" width="5.85546875" customWidth="1"/>
    <col min="4361" max="4361" width="1.7109375" customWidth="1"/>
    <col min="4362" max="4362" width="10.7109375" customWidth="1"/>
    <col min="4363" max="4363" width="1.7109375" customWidth="1"/>
    <col min="4364" max="4364" width="10.7109375" customWidth="1"/>
    <col min="4365" max="4365" width="1.7109375" customWidth="1"/>
    <col min="4366" max="4366" width="10.7109375" customWidth="1"/>
    <col min="4367" max="4367" width="1.7109375" customWidth="1"/>
    <col min="4368" max="4368" width="10.7109375" customWidth="1"/>
    <col min="4369" max="4369" width="1.7109375" customWidth="1"/>
    <col min="4371" max="4371" width="8.7109375" customWidth="1"/>
    <col min="4372" max="4372" width="0" hidden="1" customWidth="1"/>
    <col min="4373" max="4373" width="5.7109375" customWidth="1"/>
    <col min="4609" max="4610" width="3.28515625" customWidth="1"/>
    <col min="4611" max="4611" width="4.7109375" customWidth="1"/>
    <col min="4612" max="4612" width="4.28515625" customWidth="1"/>
    <col min="4613" max="4613" width="12.7109375" customWidth="1"/>
    <col min="4614" max="4614" width="2.7109375" customWidth="1"/>
    <col min="4615" max="4615" width="7.7109375" customWidth="1"/>
    <col min="4616" max="4616" width="5.85546875" customWidth="1"/>
    <col min="4617" max="4617" width="1.7109375" customWidth="1"/>
    <col min="4618" max="4618" width="10.7109375" customWidth="1"/>
    <col min="4619" max="4619" width="1.7109375" customWidth="1"/>
    <col min="4620" max="4620" width="10.7109375" customWidth="1"/>
    <col min="4621" max="4621" width="1.7109375" customWidth="1"/>
    <col min="4622" max="4622" width="10.7109375" customWidth="1"/>
    <col min="4623" max="4623" width="1.7109375" customWidth="1"/>
    <col min="4624" max="4624" width="10.7109375" customWidth="1"/>
    <col min="4625" max="4625" width="1.7109375" customWidth="1"/>
    <col min="4627" max="4627" width="8.7109375" customWidth="1"/>
    <col min="4628" max="4628" width="0" hidden="1" customWidth="1"/>
    <col min="4629" max="4629" width="5.7109375" customWidth="1"/>
    <col min="4865" max="4866" width="3.28515625" customWidth="1"/>
    <col min="4867" max="4867" width="4.7109375" customWidth="1"/>
    <col min="4868" max="4868" width="4.28515625" customWidth="1"/>
    <col min="4869" max="4869" width="12.7109375" customWidth="1"/>
    <col min="4870" max="4870" width="2.7109375" customWidth="1"/>
    <col min="4871" max="4871" width="7.7109375" customWidth="1"/>
    <col min="4872" max="4872" width="5.85546875" customWidth="1"/>
    <col min="4873" max="4873" width="1.7109375" customWidth="1"/>
    <col min="4874" max="4874" width="10.7109375" customWidth="1"/>
    <col min="4875" max="4875" width="1.7109375" customWidth="1"/>
    <col min="4876" max="4876" width="10.7109375" customWidth="1"/>
    <col min="4877" max="4877" width="1.7109375" customWidth="1"/>
    <col min="4878" max="4878" width="10.7109375" customWidth="1"/>
    <col min="4879" max="4879" width="1.7109375" customWidth="1"/>
    <col min="4880" max="4880" width="10.7109375" customWidth="1"/>
    <col min="4881" max="4881" width="1.7109375" customWidth="1"/>
    <col min="4883" max="4883" width="8.7109375" customWidth="1"/>
    <col min="4884" max="4884" width="0" hidden="1" customWidth="1"/>
    <col min="4885" max="4885" width="5.7109375" customWidth="1"/>
    <col min="5121" max="5122" width="3.28515625" customWidth="1"/>
    <col min="5123" max="5123" width="4.7109375" customWidth="1"/>
    <col min="5124" max="5124" width="4.28515625" customWidth="1"/>
    <col min="5125" max="5125" width="12.7109375" customWidth="1"/>
    <col min="5126" max="5126" width="2.7109375" customWidth="1"/>
    <col min="5127" max="5127" width="7.7109375" customWidth="1"/>
    <col min="5128" max="5128" width="5.85546875" customWidth="1"/>
    <col min="5129" max="5129" width="1.7109375" customWidth="1"/>
    <col min="5130" max="5130" width="10.7109375" customWidth="1"/>
    <col min="5131" max="5131" width="1.7109375" customWidth="1"/>
    <col min="5132" max="5132" width="10.7109375" customWidth="1"/>
    <col min="5133" max="5133" width="1.7109375" customWidth="1"/>
    <col min="5134" max="5134" width="10.7109375" customWidth="1"/>
    <col min="5135" max="5135" width="1.7109375" customWidth="1"/>
    <col min="5136" max="5136" width="10.7109375" customWidth="1"/>
    <col min="5137" max="5137" width="1.7109375" customWidth="1"/>
    <col min="5139" max="5139" width="8.7109375" customWidth="1"/>
    <col min="5140" max="5140" width="0" hidden="1" customWidth="1"/>
    <col min="5141" max="5141" width="5.7109375" customWidth="1"/>
    <col min="5377" max="5378" width="3.28515625" customWidth="1"/>
    <col min="5379" max="5379" width="4.7109375" customWidth="1"/>
    <col min="5380" max="5380" width="4.28515625" customWidth="1"/>
    <col min="5381" max="5381" width="12.7109375" customWidth="1"/>
    <col min="5382" max="5382" width="2.7109375" customWidth="1"/>
    <col min="5383" max="5383" width="7.7109375" customWidth="1"/>
    <col min="5384" max="5384" width="5.85546875" customWidth="1"/>
    <col min="5385" max="5385" width="1.7109375" customWidth="1"/>
    <col min="5386" max="5386" width="10.7109375" customWidth="1"/>
    <col min="5387" max="5387" width="1.7109375" customWidth="1"/>
    <col min="5388" max="5388" width="10.7109375" customWidth="1"/>
    <col min="5389" max="5389" width="1.7109375" customWidth="1"/>
    <col min="5390" max="5390" width="10.7109375" customWidth="1"/>
    <col min="5391" max="5391" width="1.7109375" customWidth="1"/>
    <col min="5392" max="5392" width="10.7109375" customWidth="1"/>
    <col min="5393" max="5393" width="1.7109375" customWidth="1"/>
    <col min="5395" max="5395" width="8.7109375" customWidth="1"/>
    <col min="5396" max="5396" width="0" hidden="1" customWidth="1"/>
    <col min="5397" max="5397" width="5.7109375" customWidth="1"/>
    <col min="5633" max="5634" width="3.28515625" customWidth="1"/>
    <col min="5635" max="5635" width="4.7109375" customWidth="1"/>
    <col min="5636" max="5636" width="4.28515625" customWidth="1"/>
    <col min="5637" max="5637" width="12.7109375" customWidth="1"/>
    <col min="5638" max="5638" width="2.7109375" customWidth="1"/>
    <col min="5639" max="5639" width="7.7109375" customWidth="1"/>
    <col min="5640" max="5640" width="5.85546875" customWidth="1"/>
    <col min="5641" max="5641" width="1.7109375" customWidth="1"/>
    <col min="5642" max="5642" width="10.7109375" customWidth="1"/>
    <col min="5643" max="5643" width="1.7109375" customWidth="1"/>
    <col min="5644" max="5644" width="10.7109375" customWidth="1"/>
    <col min="5645" max="5645" width="1.7109375" customWidth="1"/>
    <col min="5646" max="5646" width="10.7109375" customWidth="1"/>
    <col min="5647" max="5647" width="1.7109375" customWidth="1"/>
    <col min="5648" max="5648" width="10.7109375" customWidth="1"/>
    <col min="5649" max="5649" width="1.7109375" customWidth="1"/>
    <col min="5651" max="5651" width="8.7109375" customWidth="1"/>
    <col min="5652" max="5652" width="0" hidden="1" customWidth="1"/>
    <col min="5653" max="5653" width="5.7109375" customWidth="1"/>
    <col min="5889" max="5890" width="3.28515625" customWidth="1"/>
    <col min="5891" max="5891" width="4.7109375" customWidth="1"/>
    <col min="5892" max="5892" width="4.28515625" customWidth="1"/>
    <col min="5893" max="5893" width="12.7109375" customWidth="1"/>
    <col min="5894" max="5894" width="2.7109375" customWidth="1"/>
    <col min="5895" max="5895" width="7.7109375" customWidth="1"/>
    <col min="5896" max="5896" width="5.85546875" customWidth="1"/>
    <col min="5897" max="5897" width="1.7109375" customWidth="1"/>
    <col min="5898" max="5898" width="10.7109375" customWidth="1"/>
    <col min="5899" max="5899" width="1.7109375" customWidth="1"/>
    <col min="5900" max="5900" width="10.7109375" customWidth="1"/>
    <col min="5901" max="5901" width="1.7109375" customWidth="1"/>
    <col min="5902" max="5902" width="10.7109375" customWidth="1"/>
    <col min="5903" max="5903" width="1.7109375" customWidth="1"/>
    <col min="5904" max="5904" width="10.7109375" customWidth="1"/>
    <col min="5905" max="5905" width="1.7109375" customWidth="1"/>
    <col min="5907" max="5907" width="8.7109375" customWidth="1"/>
    <col min="5908" max="5908" width="0" hidden="1" customWidth="1"/>
    <col min="5909" max="5909" width="5.7109375" customWidth="1"/>
    <col min="6145" max="6146" width="3.28515625" customWidth="1"/>
    <col min="6147" max="6147" width="4.7109375" customWidth="1"/>
    <col min="6148" max="6148" width="4.28515625" customWidth="1"/>
    <col min="6149" max="6149" width="12.7109375" customWidth="1"/>
    <col min="6150" max="6150" width="2.7109375" customWidth="1"/>
    <col min="6151" max="6151" width="7.7109375" customWidth="1"/>
    <col min="6152" max="6152" width="5.85546875" customWidth="1"/>
    <col min="6153" max="6153" width="1.7109375" customWidth="1"/>
    <col min="6154" max="6154" width="10.7109375" customWidth="1"/>
    <col min="6155" max="6155" width="1.7109375" customWidth="1"/>
    <col min="6156" max="6156" width="10.7109375" customWidth="1"/>
    <col min="6157" max="6157" width="1.7109375" customWidth="1"/>
    <col min="6158" max="6158" width="10.7109375" customWidth="1"/>
    <col min="6159" max="6159" width="1.7109375" customWidth="1"/>
    <col min="6160" max="6160" width="10.7109375" customWidth="1"/>
    <col min="6161" max="6161" width="1.7109375" customWidth="1"/>
    <col min="6163" max="6163" width="8.7109375" customWidth="1"/>
    <col min="6164" max="6164" width="0" hidden="1" customWidth="1"/>
    <col min="6165" max="6165" width="5.7109375" customWidth="1"/>
    <col min="6401" max="6402" width="3.28515625" customWidth="1"/>
    <col min="6403" max="6403" width="4.7109375" customWidth="1"/>
    <col min="6404" max="6404" width="4.28515625" customWidth="1"/>
    <col min="6405" max="6405" width="12.7109375" customWidth="1"/>
    <col min="6406" max="6406" width="2.7109375" customWidth="1"/>
    <col min="6407" max="6407" width="7.7109375" customWidth="1"/>
    <col min="6408" max="6408" width="5.85546875" customWidth="1"/>
    <col min="6409" max="6409" width="1.7109375" customWidth="1"/>
    <col min="6410" max="6410" width="10.7109375" customWidth="1"/>
    <col min="6411" max="6411" width="1.7109375" customWidth="1"/>
    <col min="6412" max="6412" width="10.7109375" customWidth="1"/>
    <col min="6413" max="6413" width="1.7109375" customWidth="1"/>
    <col min="6414" max="6414" width="10.7109375" customWidth="1"/>
    <col min="6415" max="6415" width="1.7109375" customWidth="1"/>
    <col min="6416" max="6416" width="10.7109375" customWidth="1"/>
    <col min="6417" max="6417" width="1.7109375" customWidth="1"/>
    <col min="6419" max="6419" width="8.7109375" customWidth="1"/>
    <col min="6420" max="6420" width="0" hidden="1" customWidth="1"/>
    <col min="6421" max="6421" width="5.7109375" customWidth="1"/>
    <col min="6657" max="6658" width="3.28515625" customWidth="1"/>
    <col min="6659" max="6659" width="4.7109375" customWidth="1"/>
    <col min="6660" max="6660" width="4.28515625" customWidth="1"/>
    <col min="6661" max="6661" width="12.7109375" customWidth="1"/>
    <col min="6662" max="6662" width="2.7109375" customWidth="1"/>
    <col min="6663" max="6663" width="7.7109375" customWidth="1"/>
    <col min="6664" max="6664" width="5.85546875" customWidth="1"/>
    <col min="6665" max="6665" width="1.7109375" customWidth="1"/>
    <col min="6666" max="6666" width="10.7109375" customWidth="1"/>
    <col min="6667" max="6667" width="1.7109375" customWidth="1"/>
    <col min="6668" max="6668" width="10.7109375" customWidth="1"/>
    <col min="6669" max="6669" width="1.7109375" customWidth="1"/>
    <col min="6670" max="6670" width="10.7109375" customWidth="1"/>
    <col min="6671" max="6671" width="1.7109375" customWidth="1"/>
    <col min="6672" max="6672" width="10.7109375" customWidth="1"/>
    <col min="6673" max="6673" width="1.7109375" customWidth="1"/>
    <col min="6675" max="6675" width="8.7109375" customWidth="1"/>
    <col min="6676" max="6676" width="0" hidden="1" customWidth="1"/>
    <col min="6677" max="6677" width="5.7109375" customWidth="1"/>
    <col min="6913" max="6914" width="3.28515625" customWidth="1"/>
    <col min="6915" max="6915" width="4.7109375" customWidth="1"/>
    <col min="6916" max="6916" width="4.28515625" customWidth="1"/>
    <col min="6917" max="6917" width="12.7109375" customWidth="1"/>
    <col min="6918" max="6918" width="2.7109375" customWidth="1"/>
    <col min="6919" max="6919" width="7.7109375" customWidth="1"/>
    <col min="6920" max="6920" width="5.85546875" customWidth="1"/>
    <col min="6921" max="6921" width="1.7109375" customWidth="1"/>
    <col min="6922" max="6922" width="10.7109375" customWidth="1"/>
    <col min="6923" max="6923" width="1.7109375" customWidth="1"/>
    <col min="6924" max="6924" width="10.7109375" customWidth="1"/>
    <col min="6925" max="6925" width="1.7109375" customWidth="1"/>
    <col min="6926" max="6926" width="10.7109375" customWidth="1"/>
    <col min="6927" max="6927" width="1.7109375" customWidth="1"/>
    <col min="6928" max="6928" width="10.7109375" customWidth="1"/>
    <col min="6929" max="6929" width="1.7109375" customWidth="1"/>
    <col min="6931" max="6931" width="8.7109375" customWidth="1"/>
    <col min="6932" max="6932" width="0" hidden="1" customWidth="1"/>
    <col min="6933" max="6933" width="5.7109375" customWidth="1"/>
    <col min="7169" max="7170" width="3.28515625" customWidth="1"/>
    <col min="7171" max="7171" width="4.7109375" customWidth="1"/>
    <col min="7172" max="7172" width="4.28515625" customWidth="1"/>
    <col min="7173" max="7173" width="12.7109375" customWidth="1"/>
    <col min="7174" max="7174" width="2.7109375" customWidth="1"/>
    <col min="7175" max="7175" width="7.7109375" customWidth="1"/>
    <col min="7176" max="7176" width="5.85546875" customWidth="1"/>
    <col min="7177" max="7177" width="1.7109375" customWidth="1"/>
    <col min="7178" max="7178" width="10.7109375" customWidth="1"/>
    <col min="7179" max="7179" width="1.7109375" customWidth="1"/>
    <col min="7180" max="7180" width="10.7109375" customWidth="1"/>
    <col min="7181" max="7181" width="1.7109375" customWidth="1"/>
    <col min="7182" max="7182" width="10.7109375" customWidth="1"/>
    <col min="7183" max="7183" width="1.7109375" customWidth="1"/>
    <col min="7184" max="7184" width="10.7109375" customWidth="1"/>
    <col min="7185" max="7185" width="1.7109375" customWidth="1"/>
    <col min="7187" max="7187" width="8.7109375" customWidth="1"/>
    <col min="7188" max="7188" width="0" hidden="1" customWidth="1"/>
    <col min="7189" max="7189" width="5.7109375" customWidth="1"/>
    <col min="7425" max="7426" width="3.28515625" customWidth="1"/>
    <col min="7427" max="7427" width="4.7109375" customWidth="1"/>
    <col min="7428" max="7428" width="4.28515625" customWidth="1"/>
    <col min="7429" max="7429" width="12.7109375" customWidth="1"/>
    <col min="7430" max="7430" width="2.7109375" customWidth="1"/>
    <col min="7431" max="7431" width="7.7109375" customWidth="1"/>
    <col min="7432" max="7432" width="5.85546875" customWidth="1"/>
    <col min="7433" max="7433" width="1.7109375" customWidth="1"/>
    <col min="7434" max="7434" width="10.7109375" customWidth="1"/>
    <col min="7435" max="7435" width="1.7109375" customWidth="1"/>
    <col min="7436" max="7436" width="10.7109375" customWidth="1"/>
    <col min="7437" max="7437" width="1.7109375" customWidth="1"/>
    <col min="7438" max="7438" width="10.7109375" customWidth="1"/>
    <col min="7439" max="7439" width="1.7109375" customWidth="1"/>
    <col min="7440" max="7440" width="10.7109375" customWidth="1"/>
    <col min="7441" max="7441" width="1.7109375" customWidth="1"/>
    <col min="7443" max="7443" width="8.7109375" customWidth="1"/>
    <col min="7444" max="7444" width="0" hidden="1" customWidth="1"/>
    <col min="7445" max="7445" width="5.7109375" customWidth="1"/>
    <col min="7681" max="7682" width="3.28515625" customWidth="1"/>
    <col min="7683" max="7683" width="4.7109375" customWidth="1"/>
    <col min="7684" max="7684" width="4.28515625" customWidth="1"/>
    <col min="7685" max="7685" width="12.7109375" customWidth="1"/>
    <col min="7686" max="7686" width="2.7109375" customWidth="1"/>
    <col min="7687" max="7687" width="7.7109375" customWidth="1"/>
    <col min="7688" max="7688" width="5.85546875" customWidth="1"/>
    <col min="7689" max="7689" width="1.7109375" customWidth="1"/>
    <col min="7690" max="7690" width="10.7109375" customWidth="1"/>
    <col min="7691" max="7691" width="1.7109375" customWidth="1"/>
    <col min="7692" max="7692" width="10.7109375" customWidth="1"/>
    <col min="7693" max="7693" width="1.7109375" customWidth="1"/>
    <col min="7694" max="7694" width="10.7109375" customWidth="1"/>
    <col min="7695" max="7695" width="1.7109375" customWidth="1"/>
    <col min="7696" max="7696" width="10.7109375" customWidth="1"/>
    <col min="7697" max="7697" width="1.7109375" customWidth="1"/>
    <col min="7699" max="7699" width="8.7109375" customWidth="1"/>
    <col min="7700" max="7700" width="0" hidden="1" customWidth="1"/>
    <col min="7701" max="7701" width="5.7109375" customWidth="1"/>
    <col min="7937" max="7938" width="3.28515625" customWidth="1"/>
    <col min="7939" max="7939" width="4.7109375" customWidth="1"/>
    <col min="7940" max="7940" width="4.28515625" customWidth="1"/>
    <col min="7941" max="7941" width="12.7109375" customWidth="1"/>
    <col min="7942" max="7942" width="2.7109375" customWidth="1"/>
    <col min="7943" max="7943" width="7.7109375" customWidth="1"/>
    <col min="7944" max="7944" width="5.85546875" customWidth="1"/>
    <col min="7945" max="7945" width="1.7109375" customWidth="1"/>
    <col min="7946" max="7946" width="10.7109375" customWidth="1"/>
    <col min="7947" max="7947" width="1.7109375" customWidth="1"/>
    <col min="7948" max="7948" width="10.7109375" customWidth="1"/>
    <col min="7949" max="7949" width="1.7109375" customWidth="1"/>
    <col min="7950" max="7950" width="10.7109375" customWidth="1"/>
    <col min="7951" max="7951" width="1.7109375" customWidth="1"/>
    <col min="7952" max="7952" width="10.7109375" customWidth="1"/>
    <col min="7953" max="7953" width="1.7109375" customWidth="1"/>
    <col min="7955" max="7955" width="8.7109375" customWidth="1"/>
    <col min="7956" max="7956" width="0" hidden="1" customWidth="1"/>
    <col min="7957" max="7957" width="5.7109375" customWidth="1"/>
    <col min="8193" max="8194" width="3.28515625" customWidth="1"/>
    <col min="8195" max="8195" width="4.7109375" customWidth="1"/>
    <col min="8196" max="8196" width="4.28515625" customWidth="1"/>
    <col min="8197" max="8197" width="12.7109375" customWidth="1"/>
    <col min="8198" max="8198" width="2.7109375" customWidth="1"/>
    <col min="8199" max="8199" width="7.7109375" customWidth="1"/>
    <col min="8200" max="8200" width="5.85546875" customWidth="1"/>
    <col min="8201" max="8201" width="1.7109375" customWidth="1"/>
    <col min="8202" max="8202" width="10.7109375" customWidth="1"/>
    <col min="8203" max="8203" width="1.7109375" customWidth="1"/>
    <col min="8204" max="8204" width="10.7109375" customWidth="1"/>
    <col min="8205" max="8205" width="1.7109375" customWidth="1"/>
    <col min="8206" max="8206" width="10.7109375" customWidth="1"/>
    <col min="8207" max="8207" width="1.7109375" customWidth="1"/>
    <col min="8208" max="8208" width="10.7109375" customWidth="1"/>
    <col min="8209" max="8209" width="1.7109375" customWidth="1"/>
    <col min="8211" max="8211" width="8.7109375" customWidth="1"/>
    <col min="8212" max="8212" width="0" hidden="1" customWidth="1"/>
    <col min="8213" max="8213" width="5.7109375" customWidth="1"/>
    <col min="8449" max="8450" width="3.28515625" customWidth="1"/>
    <col min="8451" max="8451" width="4.7109375" customWidth="1"/>
    <col min="8452" max="8452" width="4.28515625" customWidth="1"/>
    <col min="8453" max="8453" width="12.7109375" customWidth="1"/>
    <col min="8454" max="8454" width="2.7109375" customWidth="1"/>
    <col min="8455" max="8455" width="7.7109375" customWidth="1"/>
    <col min="8456" max="8456" width="5.85546875" customWidth="1"/>
    <col min="8457" max="8457" width="1.7109375" customWidth="1"/>
    <col min="8458" max="8458" width="10.7109375" customWidth="1"/>
    <col min="8459" max="8459" width="1.7109375" customWidth="1"/>
    <col min="8460" max="8460" width="10.7109375" customWidth="1"/>
    <col min="8461" max="8461" width="1.7109375" customWidth="1"/>
    <col min="8462" max="8462" width="10.7109375" customWidth="1"/>
    <col min="8463" max="8463" width="1.7109375" customWidth="1"/>
    <col min="8464" max="8464" width="10.7109375" customWidth="1"/>
    <col min="8465" max="8465" width="1.7109375" customWidth="1"/>
    <col min="8467" max="8467" width="8.7109375" customWidth="1"/>
    <col min="8468" max="8468" width="0" hidden="1" customWidth="1"/>
    <col min="8469" max="8469" width="5.7109375" customWidth="1"/>
    <col min="8705" max="8706" width="3.28515625" customWidth="1"/>
    <col min="8707" max="8707" width="4.7109375" customWidth="1"/>
    <col min="8708" max="8708" width="4.28515625" customWidth="1"/>
    <col min="8709" max="8709" width="12.7109375" customWidth="1"/>
    <col min="8710" max="8710" width="2.7109375" customWidth="1"/>
    <col min="8711" max="8711" width="7.7109375" customWidth="1"/>
    <col min="8712" max="8712" width="5.85546875" customWidth="1"/>
    <col min="8713" max="8713" width="1.7109375" customWidth="1"/>
    <col min="8714" max="8714" width="10.7109375" customWidth="1"/>
    <col min="8715" max="8715" width="1.7109375" customWidth="1"/>
    <col min="8716" max="8716" width="10.7109375" customWidth="1"/>
    <col min="8717" max="8717" width="1.7109375" customWidth="1"/>
    <col min="8718" max="8718" width="10.7109375" customWidth="1"/>
    <col min="8719" max="8719" width="1.7109375" customWidth="1"/>
    <col min="8720" max="8720" width="10.7109375" customWidth="1"/>
    <col min="8721" max="8721" width="1.7109375" customWidth="1"/>
    <col min="8723" max="8723" width="8.7109375" customWidth="1"/>
    <col min="8724" max="8724" width="0" hidden="1" customWidth="1"/>
    <col min="8725" max="8725" width="5.7109375" customWidth="1"/>
    <col min="8961" max="8962" width="3.28515625" customWidth="1"/>
    <col min="8963" max="8963" width="4.7109375" customWidth="1"/>
    <col min="8964" max="8964" width="4.28515625" customWidth="1"/>
    <col min="8965" max="8965" width="12.7109375" customWidth="1"/>
    <col min="8966" max="8966" width="2.7109375" customWidth="1"/>
    <col min="8967" max="8967" width="7.7109375" customWidth="1"/>
    <col min="8968" max="8968" width="5.85546875" customWidth="1"/>
    <col min="8969" max="8969" width="1.7109375" customWidth="1"/>
    <col min="8970" max="8970" width="10.7109375" customWidth="1"/>
    <col min="8971" max="8971" width="1.7109375" customWidth="1"/>
    <col min="8972" max="8972" width="10.7109375" customWidth="1"/>
    <col min="8973" max="8973" width="1.7109375" customWidth="1"/>
    <col min="8974" max="8974" width="10.7109375" customWidth="1"/>
    <col min="8975" max="8975" width="1.7109375" customWidth="1"/>
    <col min="8976" max="8976" width="10.7109375" customWidth="1"/>
    <col min="8977" max="8977" width="1.7109375" customWidth="1"/>
    <col min="8979" max="8979" width="8.7109375" customWidth="1"/>
    <col min="8980" max="8980" width="0" hidden="1" customWidth="1"/>
    <col min="8981" max="8981" width="5.7109375" customWidth="1"/>
    <col min="9217" max="9218" width="3.28515625" customWidth="1"/>
    <col min="9219" max="9219" width="4.7109375" customWidth="1"/>
    <col min="9220" max="9220" width="4.28515625" customWidth="1"/>
    <col min="9221" max="9221" width="12.7109375" customWidth="1"/>
    <col min="9222" max="9222" width="2.7109375" customWidth="1"/>
    <col min="9223" max="9223" width="7.7109375" customWidth="1"/>
    <col min="9224" max="9224" width="5.85546875" customWidth="1"/>
    <col min="9225" max="9225" width="1.7109375" customWidth="1"/>
    <col min="9226" max="9226" width="10.7109375" customWidth="1"/>
    <col min="9227" max="9227" width="1.7109375" customWidth="1"/>
    <col min="9228" max="9228" width="10.7109375" customWidth="1"/>
    <col min="9229" max="9229" width="1.7109375" customWidth="1"/>
    <col min="9230" max="9230" width="10.7109375" customWidth="1"/>
    <col min="9231" max="9231" width="1.7109375" customWidth="1"/>
    <col min="9232" max="9232" width="10.7109375" customWidth="1"/>
    <col min="9233" max="9233" width="1.7109375" customWidth="1"/>
    <col min="9235" max="9235" width="8.7109375" customWidth="1"/>
    <col min="9236" max="9236" width="0" hidden="1" customWidth="1"/>
    <col min="9237" max="9237" width="5.7109375" customWidth="1"/>
    <col min="9473" max="9474" width="3.28515625" customWidth="1"/>
    <col min="9475" max="9475" width="4.7109375" customWidth="1"/>
    <col min="9476" max="9476" width="4.28515625" customWidth="1"/>
    <col min="9477" max="9477" width="12.7109375" customWidth="1"/>
    <col min="9478" max="9478" width="2.7109375" customWidth="1"/>
    <col min="9479" max="9479" width="7.7109375" customWidth="1"/>
    <col min="9480" max="9480" width="5.85546875" customWidth="1"/>
    <col min="9481" max="9481" width="1.7109375" customWidth="1"/>
    <col min="9482" max="9482" width="10.7109375" customWidth="1"/>
    <col min="9483" max="9483" width="1.7109375" customWidth="1"/>
    <col min="9484" max="9484" width="10.7109375" customWidth="1"/>
    <col min="9485" max="9485" width="1.7109375" customWidth="1"/>
    <col min="9486" max="9486" width="10.7109375" customWidth="1"/>
    <col min="9487" max="9487" width="1.7109375" customWidth="1"/>
    <col min="9488" max="9488" width="10.7109375" customWidth="1"/>
    <col min="9489" max="9489" width="1.7109375" customWidth="1"/>
    <col min="9491" max="9491" width="8.7109375" customWidth="1"/>
    <col min="9492" max="9492" width="0" hidden="1" customWidth="1"/>
    <col min="9493" max="9493" width="5.7109375" customWidth="1"/>
    <col min="9729" max="9730" width="3.28515625" customWidth="1"/>
    <col min="9731" max="9731" width="4.7109375" customWidth="1"/>
    <col min="9732" max="9732" width="4.28515625" customWidth="1"/>
    <col min="9733" max="9733" width="12.7109375" customWidth="1"/>
    <col min="9734" max="9734" width="2.7109375" customWidth="1"/>
    <col min="9735" max="9735" width="7.7109375" customWidth="1"/>
    <col min="9736" max="9736" width="5.85546875" customWidth="1"/>
    <col min="9737" max="9737" width="1.7109375" customWidth="1"/>
    <col min="9738" max="9738" width="10.7109375" customWidth="1"/>
    <col min="9739" max="9739" width="1.7109375" customWidth="1"/>
    <col min="9740" max="9740" width="10.7109375" customWidth="1"/>
    <col min="9741" max="9741" width="1.7109375" customWidth="1"/>
    <col min="9742" max="9742" width="10.7109375" customWidth="1"/>
    <col min="9743" max="9743" width="1.7109375" customWidth="1"/>
    <col min="9744" max="9744" width="10.7109375" customWidth="1"/>
    <col min="9745" max="9745" width="1.7109375" customWidth="1"/>
    <col min="9747" max="9747" width="8.7109375" customWidth="1"/>
    <col min="9748" max="9748" width="0" hidden="1" customWidth="1"/>
    <col min="9749" max="9749" width="5.7109375" customWidth="1"/>
    <col min="9985" max="9986" width="3.28515625" customWidth="1"/>
    <col min="9987" max="9987" width="4.7109375" customWidth="1"/>
    <col min="9988" max="9988" width="4.28515625" customWidth="1"/>
    <col min="9989" max="9989" width="12.7109375" customWidth="1"/>
    <col min="9990" max="9990" width="2.7109375" customWidth="1"/>
    <col min="9991" max="9991" width="7.7109375" customWidth="1"/>
    <col min="9992" max="9992" width="5.85546875" customWidth="1"/>
    <col min="9993" max="9993" width="1.7109375" customWidth="1"/>
    <col min="9994" max="9994" width="10.7109375" customWidth="1"/>
    <col min="9995" max="9995" width="1.7109375" customWidth="1"/>
    <col min="9996" max="9996" width="10.7109375" customWidth="1"/>
    <col min="9997" max="9997" width="1.7109375" customWidth="1"/>
    <col min="9998" max="9998" width="10.7109375" customWidth="1"/>
    <col min="9999" max="9999" width="1.7109375" customWidth="1"/>
    <col min="10000" max="10000" width="10.7109375" customWidth="1"/>
    <col min="10001" max="10001" width="1.7109375" customWidth="1"/>
    <col min="10003" max="10003" width="8.7109375" customWidth="1"/>
    <col min="10004" max="10004" width="0" hidden="1" customWidth="1"/>
    <col min="10005" max="10005" width="5.7109375" customWidth="1"/>
    <col min="10241" max="10242" width="3.28515625" customWidth="1"/>
    <col min="10243" max="10243" width="4.7109375" customWidth="1"/>
    <col min="10244" max="10244" width="4.28515625" customWidth="1"/>
    <col min="10245" max="10245" width="12.7109375" customWidth="1"/>
    <col min="10246" max="10246" width="2.7109375" customWidth="1"/>
    <col min="10247" max="10247" width="7.7109375" customWidth="1"/>
    <col min="10248" max="10248" width="5.85546875" customWidth="1"/>
    <col min="10249" max="10249" width="1.7109375" customWidth="1"/>
    <col min="10250" max="10250" width="10.7109375" customWidth="1"/>
    <col min="10251" max="10251" width="1.7109375" customWidth="1"/>
    <col min="10252" max="10252" width="10.7109375" customWidth="1"/>
    <col min="10253" max="10253" width="1.7109375" customWidth="1"/>
    <col min="10254" max="10254" width="10.7109375" customWidth="1"/>
    <col min="10255" max="10255" width="1.7109375" customWidth="1"/>
    <col min="10256" max="10256" width="10.7109375" customWidth="1"/>
    <col min="10257" max="10257" width="1.7109375" customWidth="1"/>
    <col min="10259" max="10259" width="8.7109375" customWidth="1"/>
    <col min="10260" max="10260" width="0" hidden="1" customWidth="1"/>
    <col min="10261" max="10261" width="5.7109375" customWidth="1"/>
    <col min="10497" max="10498" width="3.28515625" customWidth="1"/>
    <col min="10499" max="10499" width="4.7109375" customWidth="1"/>
    <col min="10500" max="10500" width="4.28515625" customWidth="1"/>
    <col min="10501" max="10501" width="12.7109375" customWidth="1"/>
    <col min="10502" max="10502" width="2.7109375" customWidth="1"/>
    <col min="10503" max="10503" width="7.7109375" customWidth="1"/>
    <col min="10504" max="10504" width="5.85546875" customWidth="1"/>
    <col min="10505" max="10505" width="1.7109375" customWidth="1"/>
    <col min="10506" max="10506" width="10.7109375" customWidth="1"/>
    <col min="10507" max="10507" width="1.7109375" customWidth="1"/>
    <col min="10508" max="10508" width="10.7109375" customWidth="1"/>
    <col min="10509" max="10509" width="1.7109375" customWidth="1"/>
    <col min="10510" max="10510" width="10.7109375" customWidth="1"/>
    <col min="10511" max="10511" width="1.7109375" customWidth="1"/>
    <col min="10512" max="10512" width="10.7109375" customWidth="1"/>
    <col min="10513" max="10513" width="1.7109375" customWidth="1"/>
    <col min="10515" max="10515" width="8.7109375" customWidth="1"/>
    <col min="10516" max="10516" width="0" hidden="1" customWidth="1"/>
    <col min="10517" max="10517" width="5.7109375" customWidth="1"/>
    <col min="10753" max="10754" width="3.28515625" customWidth="1"/>
    <col min="10755" max="10755" width="4.7109375" customWidth="1"/>
    <col min="10756" max="10756" width="4.28515625" customWidth="1"/>
    <col min="10757" max="10757" width="12.7109375" customWidth="1"/>
    <col min="10758" max="10758" width="2.7109375" customWidth="1"/>
    <col min="10759" max="10759" width="7.7109375" customWidth="1"/>
    <col min="10760" max="10760" width="5.85546875" customWidth="1"/>
    <col min="10761" max="10761" width="1.7109375" customWidth="1"/>
    <col min="10762" max="10762" width="10.7109375" customWidth="1"/>
    <col min="10763" max="10763" width="1.7109375" customWidth="1"/>
    <col min="10764" max="10764" width="10.7109375" customWidth="1"/>
    <col min="10765" max="10765" width="1.7109375" customWidth="1"/>
    <col min="10766" max="10766" width="10.7109375" customWidth="1"/>
    <col min="10767" max="10767" width="1.7109375" customWidth="1"/>
    <col min="10768" max="10768" width="10.7109375" customWidth="1"/>
    <col min="10769" max="10769" width="1.7109375" customWidth="1"/>
    <col min="10771" max="10771" width="8.7109375" customWidth="1"/>
    <col min="10772" max="10772" width="0" hidden="1" customWidth="1"/>
    <col min="10773" max="10773" width="5.7109375" customWidth="1"/>
    <col min="11009" max="11010" width="3.28515625" customWidth="1"/>
    <col min="11011" max="11011" width="4.7109375" customWidth="1"/>
    <col min="11012" max="11012" width="4.28515625" customWidth="1"/>
    <col min="11013" max="11013" width="12.7109375" customWidth="1"/>
    <col min="11014" max="11014" width="2.7109375" customWidth="1"/>
    <col min="11015" max="11015" width="7.7109375" customWidth="1"/>
    <col min="11016" max="11016" width="5.85546875" customWidth="1"/>
    <col min="11017" max="11017" width="1.7109375" customWidth="1"/>
    <col min="11018" max="11018" width="10.7109375" customWidth="1"/>
    <col min="11019" max="11019" width="1.7109375" customWidth="1"/>
    <col min="11020" max="11020" width="10.7109375" customWidth="1"/>
    <col min="11021" max="11021" width="1.7109375" customWidth="1"/>
    <col min="11022" max="11022" width="10.7109375" customWidth="1"/>
    <col min="11023" max="11023" width="1.7109375" customWidth="1"/>
    <col min="11024" max="11024" width="10.7109375" customWidth="1"/>
    <col min="11025" max="11025" width="1.7109375" customWidth="1"/>
    <col min="11027" max="11027" width="8.7109375" customWidth="1"/>
    <col min="11028" max="11028" width="0" hidden="1" customWidth="1"/>
    <col min="11029" max="11029" width="5.7109375" customWidth="1"/>
    <col min="11265" max="11266" width="3.28515625" customWidth="1"/>
    <col min="11267" max="11267" width="4.7109375" customWidth="1"/>
    <col min="11268" max="11268" width="4.28515625" customWidth="1"/>
    <col min="11269" max="11269" width="12.7109375" customWidth="1"/>
    <col min="11270" max="11270" width="2.7109375" customWidth="1"/>
    <col min="11271" max="11271" width="7.7109375" customWidth="1"/>
    <col min="11272" max="11272" width="5.85546875" customWidth="1"/>
    <col min="11273" max="11273" width="1.7109375" customWidth="1"/>
    <col min="11274" max="11274" width="10.7109375" customWidth="1"/>
    <col min="11275" max="11275" width="1.7109375" customWidth="1"/>
    <col min="11276" max="11276" width="10.7109375" customWidth="1"/>
    <col min="11277" max="11277" width="1.7109375" customWidth="1"/>
    <col min="11278" max="11278" width="10.7109375" customWidth="1"/>
    <col min="11279" max="11279" width="1.7109375" customWidth="1"/>
    <col min="11280" max="11280" width="10.7109375" customWidth="1"/>
    <col min="11281" max="11281" width="1.7109375" customWidth="1"/>
    <col min="11283" max="11283" width="8.7109375" customWidth="1"/>
    <col min="11284" max="11284" width="0" hidden="1" customWidth="1"/>
    <col min="11285" max="11285" width="5.7109375" customWidth="1"/>
    <col min="11521" max="11522" width="3.28515625" customWidth="1"/>
    <col min="11523" max="11523" width="4.7109375" customWidth="1"/>
    <col min="11524" max="11524" width="4.28515625" customWidth="1"/>
    <col min="11525" max="11525" width="12.7109375" customWidth="1"/>
    <col min="11526" max="11526" width="2.7109375" customWidth="1"/>
    <col min="11527" max="11527" width="7.7109375" customWidth="1"/>
    <col min="11528" max="11528" width="5.85546875" customWidth="1"/>
    <col min="11529" max="11529" width="1.7109375" customWidth="1"/>
    <col min="11530" max="11530" width="10.7109375" customWidth="1"/>
    <col min="11531" max="11531" width="1.7109375" customWidth="1"/>
    <col min="11532" max="11532" width="10.7109375" customWidth="1"/>
    <col min="11533" max="11533" width="1.7109375" customWidth="1"/>
    <col min="11534" max="11534" width="10.7109375" customWidth="1"/>
    <col min="11535" max="11535" width="1.7109375" customWidth="1"/>
    <col min="11536" max="11536" width="10.7109375" customWidth="1"/>
    <col min="11537" max="11537" width="1.7109375" customWidth="1"/>
    <col min="11539" max="11539" width="8.7109375" customWidth="1"/>
    <col min="11540" max="11540" width="0" hidden="1" customWidth="1"/>
    <col min="11541" max="11541" width="5.7109375" customWidth="1"/>
    <col min="11777" max="11778" width="3.28515625" customWidth="1"/>
    <col min="11779" max="11779" width="4.7109375" customWidth="1"/>
    <col min="11780" max="11780" width="4.28515625" customWidth="1"/>
    <col min="11781" max="11781" width="12.7109375" customWidth="1"/>
    <col min="11782" max="11782" width="2.7109375" customWidth="1"/>
    <col min="11783" max="11783" width="7.7109375" customWidth="1"/>
    <col min="11784" max="11784" width="5.85546875" customWidth="1"/>
    <col min="11785" max="11785" width="1.7109375" customWidth="1"/>
    <col min="11786" max="11786" width="10.7109375" customWidth="1"/>
    <col min="11787" max="11787" width="1.7109375" customWidth="1"/>
    <col min="11788" max="11788" width="10.7109375" customWidth="1"/>
    <col min="11789" max="11789" width="1.7109375" customWidth="1"/>
    <col min="11790" max="11790" width="10.7109375" customWidth="1"/>
    <col min="11791" max="11791" width="1.7109375" customWidth="1"/>
    <col min="11792" max="11792" width="10.7109375" customWidth="1"/>
    <col min="11793" max="11793" width="1.7109375" customWidth="1"/>
    <col min="11795" max="11795" width="8.7109375" customWidth="1"/>
    <col min="11796" max="11796" width="0" hidden="1" customWidth="1"/>
    <col min="11797" max="11797" width="5.7109375" customWidth="1"/>
    <col min="12033" max="12034" width="3.28515625" customWidth="1"/>
    <col min="12035" max="12035" width="4.7109375" customWidth="1"/>
    <col min="12036" max="12036" width="4.28515625" customWidth="1"/>
    <col min="12037" max="12037" width="12.7109375" customWidth="1"/>
    <col min="12038" max="12038" width="2.7109375" customWidth="1"/>
    <col min="12039" max="12039" width="7.7109375" customWidth="1"/>
    <col min="12040" max="12040" width="5.85546875" customWidth="1"/>
    <col min="12041" max="12041" width="1.7109375" customWidth="1"/>
    <col min="12042" max="12042" width="10.7109375" customWidth="1"/>
    <col min="12043" max="12043" width="1.7109375" customWidth="1"/>
    <col min="12044" max="12044" width="10.7109375" customWidth="1"/>
    <col min="12045" max="12045" width="1.7109375" customWidth="1"/>
    <col min="12046" max="12046" width="10.7109375" customWidth="1"/>
    <col min="12047" max="12047" width="1.7109375" customWidth="1"/>
    <col min="12048" max="12048" width="10.7109375" customWidth="1"/>
    <col min="12049" max="12049" width="1.7109375" customWidth="1"/>
    <col min="12051" max="12051" width="8.7109375" customWidth="1"/>
    <col min="12052" max="12052" width="0" hidden="1" customWidth="1"/>
    <col min="12053" max="12053" width="5.7109375" customWidth="1"/>
    <col min="12289" max="12290" width="3.28515625" customWidth="1"/>
    <col min="12291" max="12291" width="4.7109375" customWidth="1"/>
    <col min="12292" max="12292" width="4.28515625" customWidth="1"/>
    <col min="12293" max="12293" width="12.7109375" customWidth="1"/>
    <col min="12294" max="12294" width="2.7109375" customWidth="1"/>
    <col min="12295" max="12295" width="7.7109375" customWidth="1"/>
    <col min="12296" max="12296" width="5.85546875" customWidth="1"/>
    <col min="12297" max="12297" width="1.7109375" customWidth="1"/>
    <col min="12298" max="12298" width="10.7109375" customWidth="1"/>
    <col min="12299" max="12299" width="1.7109375" customWidth="1"/>
    <col min="12300" max="12300" width="10.7109375" customWidth="1"/>
    <col min="12301" max="12301" width="1.7109375" customWidth="1"/>
    <col min="12302" max="12302" width="10.7109375" customWidth="1"/>
    <col min="12303" max="12303" width="1.7109375" customWidth="1"/>
    <col min="12304" max="12304" width="10.7109375" customWidth="1"/>
    <col min="12305" max="12305" width="1.7109375" customWidth="1"/>
    <col min="12307" max="12307" width="8.7109375" customWidth="1"/>
    <col min="12308" max="12308" width="0" hidden="1" customWidth="1"/>
    <col min="12309" max="12309" width="5.7109375" customWidth="1"/>
    <col min="12545" max="12546" width="3.28515625" customWidth="1"/>
    <col min="12547" max="12547" width="4.7109375" customWidth="1"/>
    <col min="12548" max="12548" width="4.28515625" customWidth="1"/>
    <col min="12549" max="12549" width="12.7109375" customWidth="1"/>
    <col min="12550" max="12550" width="2.7109375" customWidth="1"/>
    <col min="12551" max="12551" width="7.7109375" customWidth="1"/>
    <col min="12552" max="12552" width="5.85546875" customWidth="1"/>
    <col min="12553" max="12553" width="1.7109375" customWidth="1"/>
    <col min="12554" max="12554" width="10.7109375" customWidth="1"/>
    <col min="12555" max="12555" width="1.7109375" customWidth="1"/>
    <col min="12556" max="12556" width="10.7109375" customWidth="1"/>
    <col min="12557" max="12557" width="1.7109375" customWidth="1"/>
    <col min="12558" max="12558" width="10.7109375" customWidth="1"/>
    <col min="12559" max="12559" width="1.7109375" customWidth="1"/>
    <col min="12560" max="12560" width="10.7109375" customWidth="1"/>
    <col min="12561" max="12561" width="1.7109375" customWidth="1"/>
    <col min="12563" max="12563" width="8.7109375" customWidth="1"/>
    <col min="12564" max="12564" width="0" hidden="1" customWidth="1"/>
    <col min="12565" max="12565" width="5.7109375" customWidth="1"/>
    <col min="12801" max="12802" width="3.28515625" customWidth="1"/>
    <col min="12803" max="12803" width="4.7109375" customWidth="1"/>
    <col min="12804" max="12804" width="4.28515625" customWidth="1"/>
    <col min="12805" max="12805" width="12.7109375" customWidth="1"/>
    <col min="12806" max="12806" width="2.7109375" customWidth="1"/>
    <col min="12807" max="12807" width="7.7109375" customWidth="1"/>
    <col min="12808" max="12808" width="5.85546875" customWidth="1"/>
    <col min="12809" max="12809" width="1.7109375" customWidth="1"/>
    <col min="12810" max="12810" width="10.7109375" customWidth="1"/>
    <col min="12811" max="12811" width="1.7109375" customWidth="1"/>
    <col min="12812" max="12812" width="10.7109375" customWidth="1"/>
    <col min="12813" max="12813" width="1.7109375" customWidth="1"/>
    <col min="12814" max="12814" width="10.7109375" customWidth="1"/>
    <col min="12815" max="12815" width="1.7109375" customWidth="1"/>
    <col min="12816" max="12816" width="10.7109375" customWidth="1"/>
    <col min="12817" max="12817" width="1.7109375" customWidth="1"/>
    <col min="12819" max="12819" width="8.7109375" customWidth="1"/>
    <col min="12820" max="12820" width="0" hidden="1" customWidth="1"/>
    <col min="12821" max="12821" width="5.7109375" customWidth="1"/>
    <col min="13057" max="13058" width="3.28515625" customWidth="1"/>
    <col min="13059" max="13059" width="4.7109375" customWidth="1"/>
    <col min="13060" max="13060" width="4.28515625" customWidth="1"/>
    <col min="13061" max="13061" width="12.7109375" customWidth="1"/>
    <col min="13062" max="13062" width="2.7109375" customWidth="1"/>
    <col min="13063" max="13063" width="7.7109375" customWidth="1"/>
    <col min="13064" max="13064" width="5.85546875" customWidth="1"/>
    <col min="13065" max="13065" width="1.7109375" customWidth="1"/>
    <col min="13066" max="13066" width="10.7109375" customWidth="1"/>
    <col min="13067" max="13067" width="1.7109375" customWidth="1"/>
    <col min="13068" max="13068" width="10.7109375" customWidth="1"/>
    <col min="13069" max="13069" width="1.7109375" customWidth="1"/>
    <col min="13070" max="13070" width="10.7109375" customWidth="1"/>
    <col min="13071" max="13071" width="1.7109375" customWidth="1"/>
    <col min="13072" max="13072" width="10.7109375" customWidth="1"/>
    <col min="13073" max="13073" width="1.7109375" customWidth="1"/>
    <col min="13075" max="13075" width="8.7109375" customWidth="1"/>
    <col min="13076" max="13076" width="0" hidden="1" customWidth="1"/>
    <col min="13077" max="13077" width="5.7109375" customWidth="1"/>
    <col min="13313" max="13314" width="3.28515625" customWidth="1"/>
    <col min="13315" max="13315" width="4.7109375" customWidth="1"/>
    <col min="13316" max="13316" width="4.28515625" customWidth="1"/>
    <col min="13317" max="13317" width="12.7109375" customWidth="1"/>
    <col min="13318" max="13318" width="2.7109375" customWidth="1"/>
    <col min="13319" max="13319" width="7.7109375" customWidth="1"/>
    <col min="13320" max="13320" width="5.85546875" customWidth="1"/>
    <col min="13321" max="13321" width="1.7109375" customWidth="1"/>
    <col min="13322" max="13322" width="10.7109375" customWidth="1"/>
    <col min="13323" max="13323" width="1.7109375" customWidth="1"/>
    <col min="13324" max="13324" width="10.7109375" customWidth="1"/>
    <col min="13325" max="13325" width="1.7109375" customWidth="1"/>
    <col min="13326" max="13326" width="10.7109375" customWidth="1"/>
    <col min="13327" max="13327" width="1.7109375" customWidth="1"/>
    <col min="13328" max="13328" width="10.7109375" customWidth="1"/>
    <col min="13329" max="13329" width="1.7109375" customWidth="1"/>
    <col min="13331" max="13331" width="8.7109375" customWidth="1"/>
    <col min="13332" max="13332" width="0" hidden="1" customWidth="1"/>
    <col min="13333" max="13333" width="5.7109375" customWidth="1"/>
    <col min="13569" max="13570" width="3.28515625" customWidth="1"/>
    <col min="13571" max="13571" width="4.7109375" customWidth="1"/>
    <col min="13572" max="13572" width="4.28515625" customWidth="1"/>
    <col min="13573" max="13573" width="12.7109375" customWidth="1"/>
    <col min="13574" max="13574" width="2.7109375" customWidth="1"/>
    <col min="13575" max="13575" width="7.7109375" customWidth="1"/>
    <col min="13576" max="13576" width="5.85546875" customWidth="1"/>
    <col min="13577" max="13577" width="1.7109375" customWidth="1"/>
    <col min="13578" max="13578" width="10.7109375" customWidth="1"/>
    <col min="13579" max="13579" width="1.7109375" customWidth="1"/>
    <col min="13580" max="13580" width="10.7109375" customWidth="1"/>
    <col min="13581" max="13581" width="1.7109375" customWidth="1"/>
    <col min="13582" max="13582" width="10.7109375" customWidth="1"/>
    <col min="13583" max="13583" width="1.7109375" customWidth="1"/>
    <col min="13584" max="13584" width="10.7109375" customWidth="1"/>
    <col min="13585" max="13585" width="1.7109375" customWidth="1"/>
    <col min="13587" max="13587" width="8.7109375" customWidth="1"/>
    <col min="13588" max="13588" width="0" hidden="1" customWidth="1"/>
    <col min="13589" max="13589" width="5.7109375" customWidth="1"/>
    <col min="13825" max="13826" width="3.28515625" customWidth="1"/>
    <col min="13827" max="13827" width="4.7109375" customWidth="1"/>
    <col min="13828" max="13828" width="4.28515625" customWidth="1"/>
    <col min="13829" max="13829" width="12.7109375" customWidth="1"/>
    <col min="13830" max="13830" width="2.7109375" customWidth="1"/>
    <col min="13831" max="13831" width="7.7109375" customWidth="1"/>
    <col min="13832" max="13832" width="5.85546875" customWidth="1"/>
    <col min="13833" max="13833" width="1.7109375" customWidth="1"/>
    <col min="13834" max="13834" width="10.7109375" customWidth="1"/>
    <col min="13835" max="13835" width="1.7109375" customWidth="1"/>
    <col min="13836" max="13836" width="10.7109375" customWidth="1"/>
    <col min="13837" max="13837" width="1.7109375" customWidth="1"/>
    <col min="13838" max="13838" width="10.7109375" customWidth="1"/>
    <col min="13839" max="13839" width="1.7109375" customWidth="1"/>
    <col min="13840" max="13840" width="10.7109375" customWidth="1"/>
    <col min="13841" max="13841" width="1.7109375" customWidth="1"/>
    <col min="13843" max="13843" width="8.7109375" customWidth="1"/>
    <col min="13844" max="13844" width="0" hidden="1" customWidth="1"/>
    <col min="13845" max="13845" width="5.7109375" customWidth="1"/>
    <col min="14081" max="14082" width="3.28515625" customWidth="1"/>
    <col min="14083" max="14083" width="4.7109375" customWidth="1"/>
    <col min="14084" max="14084" width="4.28515625" customWidth="1"/>
    <col min="14085" max="14085" width="12.7109375" customWidth="1"/>
    <col min="14086" max="14086" width="2.7109375" customWidth="1"/>
    <col min="14087" max="14087" width="7.7109375" customWidth="1"/>
    <col min="14088" max="14088" width="5.85546875" customWidth="1"/>
    <col min="14089" max="14089" width="1.7109375" customWidth="1"/>
    <col min="14090" max="14090" width="10.7109375" customWidth="1"/>
    <col min="14091" max="14091" width="1.7109375" customWidth="1"/>
    <col min="14092" max="14092" width="10.7109375" customWidth="1"/>
    <col min="14093" max="14093" width="1.7109375" customWidth="1"/>
    <col min="14094" max="14094" width="10.7109375" customWidth="1"/>
    <col min="14095" max="14095" width="1.7109375" customWidth="1"/>
    <col min="14096" max="14096" width="10.7109375" customWidth="1"/>
    <col min="14097" max="14097" width="1.7109375" customWidth="1"/>
    <col min="14099" max="14099" width="8.7109375" customWidth="1"/>
    <col min="14100" max="14100" width="0" hidden="1" customWidth="1"/>
    <col min="14101" max="14101" width="5.7109375" customWidth="1"/>
    <col min="14337" max="14338" width="3.28515625" customWidth="1"/>
    <col min="14339" max="14339" width="4.7109375" customWidth="1"/>
    <col min="14340" max="14340" width="4.28515625" customWidth="1"/>
    <col min="14341" max="14341" width="12.7109375" customWidth="1"/>
    <col min="14342" max="14342" width="2.7109375" customWidth="1"/>
    <col min="14343" max="14343" width="7.7109375" customWidth="1"/>
    <col min="14344" max="14344" width="5.85546875" customWidth="1"/>
    <col min="14345" max="14345" width="1.7109375" customWidth="1"/>
    <col min="14346" max="14346" width="10.7109375" customWidth="1"/>
    <col min="14347" max="14347" width="1.7109375" customWidth="1"/>
    <col min="14348" max="14348" width="10.7109375" customWidth="1"/>
    <col min="14349" max="14349" width="1.7109375" customWidth="1"/>
    <col min="14350" max="14350" width="10.7109375" customWidth="1"/>
    <col min="14351" max="14351" width="1.7109375" customWidth="1"/>
    <col min="14352" max="14352" width="10.7109375" customWidth="1"/>
    <col min="14353" max="14353" width="1.7109375" customWidth="1"/>
    <col min="14355" max="14355" width="8.7109375" customWidth="1"/>
    <col min="14356" max="14356" width="0" hidden="1" customWidth="1"/>
    <col min="14357" max="14357" width="5.7109375" customWidth="1"/>
    <col min="14593" max="14594" width="3.28515625" customWidth="1"/>
    <col min="14595" max="14595" width="4.7109375" customWidth="1"/>
    <col min="14596" max="14596" width="4.28515625" customWidth="1"/>
    <col min="14597" max="14597" width="12.7109375" customWidth="1"/>
    <col min="14598" max="14598" width="2.7109375" customWidth="1"/>
    <col min="14599" max="14599" width="7.7109375" customWidth="1"/>
    <col min="14600" max="14600" width="5.85546875" customWidth="1"/>
    <col min="14601" max="14601" width="1.7109375" customWidth="1"/>
    <col min="14602" max="14602" width="10.7109375" customWidth="1"/>
    <col min="14603" max="14603" width="1.7109375" customWidth="1"/>
    <col min="14604" max="14604" width="10.7109375" customWidth="1"/>
    <col min="14605" max="14605" width="1.7109375" customWidth="1"/>
    <col min="14606" max="14606" width="10.7109375" customWidth="1"/>
    <col min="14607" max="14607" width="1.7109375" customWidth="1"/>
    <col min="14608" max="14608" width="10.7109375" customWidth="1"/>
    <col min="14609" max="14609" width="1.7109375" customWidth="1"/>
    <col min="14611" max="14611" width="8.7109375" customWidth="1"/>
    <col min="14612" max="14612" width="0" hidden="1" customWidth="1"/>
    <col min="14613" max="14613" width="5.7109375" customWidth="1"/>
    <col min="14849" max="14850" width="3.28515625" customWidth="1"/>
    <col min="14851" max="14851" width="4.7109375" customWidth="1"/>
    <col min="14852" max="14852" width="4.28515625" customWidth="1"/>
    <col min="14853" max="14853" width="12.7109375" customWidth="1"/>
    <col min="14854" max="14854" width="2.7109375" customWidth="1"/>
    <col min="14855" max="14855" width="7.7109375" customWidth="1"/>
    <col min="14856" max="14856" width="5.85546875" customWidth="1"/>
    <col min="14857" max="14857" width="1.7109375" customWidth="1"/>
    <col min="14858" max="14858" width="10.7109375" customWidth="1"/>
    <col min="14859" max="14859" width="1.7109375" customWidth="1"/>
    <col min="14860" max="14860" width="10.7109375" customWidth="1"/>
    <col min="14861" max="14861" width="1.7109375" customWidth="1"/>
    <col min="14862" max="14862" width="10.7109375" customWidth="1"/>
    <col min="14863" max="14863" width="1.7109375" customWidth="1"/>
    <col min="14864" max="14864" width="10.7109375" customWidth="1"/>
    <col min="14865" max="14865" width="1.7109375" customWidth="1"/>
    <col min="14867" max="14867" width="8.7109375" customWidth="1"/>
    <col min="14868" max="14868" width="0" hidden="1" customWidth="1"/>
    <col min="14869" max="14869" width="5.7109375" customWidth="1"/>
    <col min="15105" max="15106" width="3.28515625" customWidth="1"/>
    <col min="15107" max="15107" width="4.7109375" customWidth="1"/>
    <col min="15108" max="15108" width="4.28515625" customWidth="1"/>
    <col min="15109" max="15109" width="12.7109375" customWidth="1"/>
    <col min="15110" max="15110" width="2.7109375" customWidth="1"/>
    <col min="15111" max="15111" width="7.7109375" customWidth="1"/>
    <col min="15112" max="15112" width="5.85546875" customWidth="1"/>
    <col min="15113" max="15113" width="1.7109375" customWidth="1"/>
    <col min="15114" max="15114" width="10.7109375" customWidth="1"/>
    <col min="15115" max="15115" width="1.7109375" customWidth="1"/>
    <col min="15116" max="15116" width="10.7109375" customWidth="1"/>
    <col min="15117" max="15117" width="1.7109375" customWidth="1"/>
    <col min="15118" max="15118" width="10.7109375" customWidth="1"/>
    <col min="15119" max="15119" width="1.7109375" customWidth="1"/>
    <col min="15120" max="15120" width="10.7109375" customWidth="1"/>
    <col min="15121" max="15121" width="1.7109375" customWidth="1"/>
    <col min="15123" max="15123" width="8.7109375" customWidth="1"/>
    <col min="15124" max="15124" width="0" hidden="1" customWidth="1"/>
    <col min="15125" max="15125" width="5.7109375" customWidth="1"/>
    <col min="15361" max="15362" width="3.28515625" customWidth="1"/>
    <col min="15363" max="15363" width="4.7109375" customWidth="1"/>
    <col min="15364" max="15364" width="4.28515625" customWidth="1"/>
    <col min="15365" max="15365" width="12.7109375" customWidth="1"/>
    <col min="15366" max="15366" width="2.7109375" customWidth="1"/>
    <col min="15367" max="15367" width="7.7109375" customWidth="1"/>
    <col min="15368" max="15368" width="5.85546875" customWidth="1"/>
    <col min="15369" max="15369" width="1.7109375" customWidth="1"/>
    <col min="15370" max="15370" width="10.7109375" customWidth="1"/>
    <col min="15371" max="15371" width="1.7109375" customWidth="1"/>
    <col min="15372" max="15372" width="10.7109375" customWidth="1"/>
    <col min="15373" max="15373" width="1.7109375" customWidth="1"/>
    <col min="15374" max="15374" width="10.7109375" customWidth="1"/>
    <col min="15375" max="15375" width="1.7109375" customWidth="1"/>
    <col min="15376" max="15376" width="10.7109375" customWidth="1"/>
    <col min="15377" max="15377" width="1.7109375" customWidth="1"/>
    <col min="15379" max="15379" width="8.7109375" customWidth="1"/>
    <col min="15380" max="15380" width="0" hidden="1" customWidth="1"/>
    <col min="15381" max="15381" width="5.7109375" customWidth="1"/>
    <col min="15617" max="15618" width="3.28515625" customWidth="1"/>
    <col min="15619" max="15619" width="4.7109375" customWidth="1"/>
    <col min="15620" max="15620" width="4.28515625" customWidth="1"/>
    <col min="15621" max="15621" width="12.7109375" customWidth="1"/>
    <col min="15622" max="15622" width="2.7109375" customWidth="1"/>
    <col min="15623" max="15623" width="7.7109375" customWidth="1"/>
    <col min="15624" max="15624" width="5.85546875" customWidth="1"/>
    <col min="15625" max="15625" width="1.7109375" customWidth="1"/>
    <col min="15626" max="15626" width="10.7109375" customWidth="1"/>
    <col min="15627" max="15627" width="1.7109375" customWidth="1"/>
    <col min="15628" max="15628" width="10.7109375" customWidth="1"/>
    <col min="15629" max="15629" width="1.7109375" customWidth="1"/>
    <col min="15630" max="15630" width="10.7109375" customWidth="1"/>
    <col min="15631" max="15631" width="1.7109375" customWidth="1"/>
    <col min="15632" max="15632" width="10.7109375" customWidth="1"/>
    <col min="15633" max="15633" width="1.7109375" customWidth="1"/>
    <col min="15635" max="15635" width="8.7109375" customWidth="1"/>
    <col min="15636" max="15636" width="0" hidden="1" customWidth="1"/>
    <col min="15637" max="15637" width="5.7109375" customWidth="1"/>
    <col min="15873" max="15874" width="3.28515625" customWidth="1"/>
    <col min="15875" max="15875" width="4.7109375" customWidth="1"/>
    <col min="15876" max="15876" width="4.28515625" customWidth="1"/>
    <col min="15877" max="15877" width="12.7109375" customWidth="1"/>
    <col min="15878" max="15878" width="2.7109375" customWidth="1"/>
    <col min="15879" max="15879" width="7.7109375" customWidth="1"/>
    <col min="15880" max="15880" width="5.85546875" customWidth="1"/>
    <col min="15881" max="15881" width="1.7109375" customWidth="1"/>
    <col min="15882" max="15882" width="10.7109375" customWidth="1"/>
    <col min="15883" max="15883" width="1.7109375" customWidth="1"/>
    <col min="15884" max="15884" width="10.7109375" customWidth="1"/>
    <col min="15885" max="15885" width="1.7109375" customWidth="1"/>
    <col min="15886" max="15886" width="10.7109375" customWidth="1"/>
    <col min="15887" max="15887" width="1.7109375" customWidth="1"/>
    <col min="15888" max="15888" width="10.7109375" customWidth="1"/>
    <col min="15889" max="15889" width="1.7109375" customWidth="1"/>
    <col min="15891" max="15891" width="8.7109375" customWidth="1"/>
    <col min="15892" max="15892" width="0" hidden="1" customWidth="1"/>
    <col min="15893" max="15893" width="5.7109375" customWidth="1"/>
    <col min="16129" max="16130" width="3.28515625" customWidth="1"/>
    <col min="16131" max="16131" width="4.7109375" customWidth="1"/>
    <col min="16132" max="16132" width="4.28515625" customWidth="1"/>
    <col min="16133" max="16133" width="12.7109375" customWidth="1"/>
    <col min="16134" max="16134" width="2.7109375" customWidth="1"/>
    <col min="16135" max="16135" width="7.7109375" customWidth="1"/>
    <col min="16136" max="16136" width="5.85546875" customWidth="1"/>
    <col min="16137" max="16137" width="1.7109375" customWidth="1"/>
    <col min="16138" max="16138" width="10.7109375" customWidth="1"/>
    <col min="16139" max="16139" width="1.7109375" customWidth="1"/>
    <col min="16140" max="16140" width="10.7109375" customWidth="1"/>
    <col min="16141" max="16141" width="1.7109375" customWidth="1"/>
    <col min="16142" max="16142" width="10.7109375" customWidth="1"/>
    <col min="16143" max="16143" width="1.7109375" customWidth="1"/>
    <col min="16144" max="16144" width="10.7109375" customWidth="1"/>
    <col min="16145" max="16145" width="1.7109375" customWidth="1"/>
    <col min="16147" max="16147" width="8.7109375" customWidth="1"/>
    <col min="16148" max="16148" width="0" hidden="1" customWidth="1"/>
    <col min="16149" max="16149" width="5.7109375" customWidth="1"/>
  </cols>
  <sheetData>
    <row r="1" spans="1:20" s="68" customFormat="1" ht="72" customHeight="1" x14ac:dyDescent="0.2">
      <c r="A1" s="63">
        <f>'[4]Week SetUp'!$A$6</f>
        <v>0</v>
      </c>
      <c r="B1" s="352"/>
      <c r="I1" s="353"/>
      <c r="J1" s="354"/>
      <c r="K1" s="354"/>
      <c r="L1" s="355"/>
      <c r="M1" s="353"/>
      <c r="N1" s="353"/>
      <c r="O1" s="353"/>
      <c r="Q1" s="353"/>
    </row>
    <row r="2" spans="1:20" s="73" customFormat="1" ht="18" x14ac:dyDescent="0.25">
      <c r="A2" s="69"/>
      <c r="B2" s="69"/>
      <c r="C2" s="69"/>
      <c r="D2" s="69"/>
      <c r="E2" s="460" t="s">
        <v>320</v>
      </c>
      <c r="F2" s="460"/>
      <c r="G2" s="460"/>
      <c r="H2" s="460"/>
      <c r="I2" s="460"/>
      <c r="J2" s="460"/>
      <c r="K2" s="460"/>
      <c r="L2" s="460"/>
      <c r="M2" s="198"/>
      <c r="O2" s="198"/>
      <c r="Q2" s="198"/>
    </row>
    <row r="3" spans="1:20" s="78" customFormat="1" ht="10.5" customHeight="1" x14ac:dyDescent="0.2">
      <c r="A3" s="356" t="s">
        <v>192</v>
      </c>
      <c r="B3" s="356"/>
      <c r="C3" s="356"/>
      <c r="D3" s="356"/>
      <c r="E3" s="356"/>
      <c r="F3" s="356"/>
      <c r="G3" s="356"/>
      <c r="H3" s="356"/>
      <c r="I3" s="357"/>
      <c r="J3" s="76"/>
      <c r="K3" s="75"/>
      <c r="L3" s="358"/>
      <c r="M3" s="357"/>
      <c r="N3" s="356"/>
      <c r="O3" s="357"/>
      <c r="P3" s="356"/>
      <c r="Q3" s="359" t="s">
        <v>193</v>
      </c>
    </row>
    <row r="4" spans="1:20" s="88" customFormat="1" ht="11.25" customHeight="1" thickBot="1" x14ac:dyDescent="0.25">
      <c r="A4" s="79" t="str">
        <f>'[4]Week SetUp'!$A$10</f>
        <v>17th - 22nd December 2016</v>
      </c>
      <c r="B4" s="79"/>
      <c r="C4" s="79"/>
      <c r="D4" s="360"/>
      <c r="E4" s="360"/>
      <c r="F4" s="81">
        <f>'[4]Week SetUp'!$C$10</f>
        <v>0</v>
      </c>
      <c r="G4" s="361"/>
      <c r="H4" s="362"/>
      <c r="I4" s="363"/>
      <c r="J4" s="84">
        <f>'[4]Week SetUp'!$D$10</f>
        <v>0</v>
      </c>
      <c r="K4" s="83"/>
      <c r="L4" s="364">
        <f>'[4]Week SetUp'!$A$12</f>
        <v>0</v>
      </c>
      <c r="M4" s="363"/>
      <c r="N4" s="360"/>
      <c r="O4" s="365"/>
      <c r="P4" s="360"/>
      <c r="Q4" s="87" t="str">
        <f>'[4]Week SetUp'!$E$10</f>
        <v>Lamech Kevin Clarke</v>
      </c>
    </row>
    <row r="5" spans="1:20" s="78" customFormat="1" ht="12" x14ac:dyDescent="0.2">
      <c r="A5" s="366"/>
      <c r="B5" s="367" t="s">
        <v>194</v>
      </c>
      <c r="C5" s="367" t="str">
        <f>IF(OR(F2="Week 3",F2="Masters"),"CP","Rank")</f>
        <v>Rank</v>
      </c>
      <c r="D5" s="367" t="s">
        <v>196</v>
      </c>
      <c r="E5" s="368" t="s">
        <v>197</v>
      </c>
      <c r="F5" s="368" t="s">
        <v>198</v>
      </c>
      <c r="G5" s="368"/>
      <c r="H5" s="368"/>
      <c r="I5" s="368"/>
      <c r="J5" s="369" t="s">
        <v>199</v>
      </c>
      <c r="K5" s="370"/>
      <c r="L5" s="369" t="s">
        <v>200</v>
      </c>
      <c r="M5" s="370"/>
      <c r="N5" s="369" t="s">
        <v>201</v>
      </c>
      <c r="O5" s="370"/>
      <c r="P5" s="369" t="s">
        <v>304</v>
      </c>
      <c r="Q5" s="371"/>
    </row>
    <row r="6" spans="1:20" s="78" customFormat="1" ht="3.75" customHeight="1" thickBot="1" x14ac:dyDescent="0.25">
      <c r="A6" s="372"/>
      <c r="B6" s="97"/>
      <c r="C6" s="97"/>
      <c r="D6" s="97"/>
      <c r="E6" s="373"/>
      <c r="F6" s="373"/>
      <c r="G6" s="374"/>
      <c r="H6" s="373"/>
      <c r="I6" s="375"/>
      <c r="J6" s="97"/>
      <c r="K6" s="375"/>
      <c r="L6" s="97"/>
      <c r="M6" s="375"/>
      <c r="N6" s="97"/>
      <c r="O6" s="375"/>
      <c r="P6" s="97"/>
      <c r="Q6" s="376"/>
    </row>
    <row r="7" spans="1:20" s="113" customFormat="1" ht="10.5" customHeight="1" x14ac:dyDescent="0.2">
      <c r="A7" s="377">
        <v>1</v>
      </c>
      <c r="B7" s="103">
        <f>IF($D7="","",VLOOKUP($D7,'[4]Boys Do Main Draw Prep'!$A$7:$V$23,20))</f>
        <v>0</v>
      </c>
      <c r="C7" s="103">
        <f>IF($D7="","",VLOOKUP($D7,'[4]Boys Do Main Draw Prep'!$A$7:$V$23,21))</f>
        <v>0</v>
      </c>
      <c r="D7" s="104">
        <v>1</v>
      </c>
      <c r="E7" s="105" t="str">
        <f>UPPER(IF($D7="","",VLOOKUP($D7,'[4]Boys Do Main Draw Prep'!$A$7:$V$23,2)))</f>
        <v>LESLIE</v>
      </c>
      <c r="F7" s="105" t="str">
        <f>IF($D7="","",VLOOKUP($D7,'[4]Boys Do Main Draw Prep'!$A$7:$V$23,3))</f>
        <v>ALIJAH</v>
      </c>
      <c r="G7" s="378"/>
      <c r="H7" s="105">
        <f>IF($D7="","",VLOOKUP($D7,'[4]Boys Do Main Draw Prep'!$A$7:$V$23,4))</f>
        <v>0</v>
      </c>
      <c r="I7" s="379"/>
      <c r="J7" s="140"/>
      <c r="K7" s="380"/>
      <c r="L7" s="140"/>
      <c r="M7" s="380"/>
      <c r="N7" s="140"/>
      <c r="O7" s="380"/>
      <c r="P7" s="140"/>
      <c r="Q7" s="109"/>
      <c r="R7" s="112"/>
      <c r="T7" s="114" t="str">
        <f>'[4]SetUp Officials'!P21</f>
        <v>Umpire</v>
      </c>
    </row>
    <row r="8" spans="1:20" s="113" customFormat="1" ht="9.6" customHeight="1" x14ac:dyDescent="0.2">
      <c r="A8" s="381"/>
      <c r="B8" s="116"/>
      <c r="C8" s="116"/>
      <c r="D8" s="116"/>
      <c r="E8" s="105" t="str">
        <f>UPPER(IF($D7="","",VLOOKUP($D7,'[4]Boys Do Main Draw Prep'!$A$7:$V$23,7)))</f>
        <v>SHEPPARD</v>
      </c>
      <c r="F8" s="105" t="str">
        <f>IF($D7="","",VLOOKUP($D7,'[4]Boys Do Main Draw Prep'!$A$7:$V$23,8))</f>
        <v>LIAM</v>
      </c>
      <c r="G8" s="378"/>
      <c r="H8" s="105">
        <f>IF($D7="","",VLOOKUP($D7,'[4]Boys Do Main Draw Prep'!$A$7:$V$23,9))</f>
        <v>0</v>
      </c>
      <c r="I8" s="382"/>
      <c r="J8" s="383" t="str">
        <f>IF(I8="a",E7,IF(I8="b",E9,""))</f>
        <v/>
      </c>
      <c r="K8" s="380"/>
      <c r="L8" s="140"/>
      <c r="M8" s="380"/>
      <c r="N8" s="140"/>
      <c r="O8" s="380"/>
      <c r="P8" s="140"/>
      <c r="Q8" s="109"/>
      <c r="R8" s="112"/>
      <c r="T8" s="121" t="str">
        <f>'[4]SetUp Officials'!P22</f>
        <v xml:space="preserve"> </v>
      </c>
    </row>
    <row r="9" spans="1:20" s="113" customFormat="1" ht="9.6" customHeight="1" x14ac:dyDescent="0.2">
      <c r="A9" s="381"/>
      <c r="B9" s="116"/>
      <c r="C9" s="116"/>
      <c r="D9" s="116"/>
      <c r="E9" s="140"/>
      <c r="F9" s="140"/>
      <c r="G9" s="374"/>
      <c r="H9" s="140"/>
      <c r="I9" s="384"/>
      <c r="J9" s="385" t="str">
        <f>UPPER(IF(OR(I10="a",I10="as"),E7,IF(OR(I10="b",I10="bs"),E11,)))</f>
        <v>LESLIE</v>
      </c>
      <c r="K9" s="386"/>
      <c r="L9" s="140"/>
      <c r="M9" s="380"/>
      <c r="N9" s="140"/>
      <c r="O9" s="380"/>
      <c r="P9" s="140"/>
      <c r="Q9" s="109"/>
      <c r="R9" s="112"/>
      <c r="T9" s="121" t="str">
        <f>'[4]SetUp Officials'!P23</f>
        <v xml:space="preserve"> </v>
      </c>
    </row>
    <row r="10" spans="1:20" s="113" customFormat="1" ht="9.6" customHeight="1" x14ac:dyDescent="0.2">
      <c r="A10" s="381"/>
      <c r="B10" s="116"/>
      <c r="C10" s="116"/>
      <c r="D10" s="116"/>
      <c r="E10" s="140"/>
      <c r="F10" s="140"/>
      <c r="G10" s="374"/>
      <c r="H10" s="118" t="s">
        <v>203</v>
      </c>
      <c r="I10" s="126" t="s">
        <v>204</v>
      </c>
      <c r="J10" s="387" t="str">
        <f>UPPER(IF(OR(I10="a",I10="as"),E8,IF(OR(I10="b",I10="bs"),E12,)))</f>
        <v>SHEPPARD</v>
      </c>
      <c r="K10" s="388"/>
      <c r="L10" s="140"/>
      <c r="M10" s="380"/>
      <c r="N10" s="140"/>
      <c r="O10" s="380"/>
      <c r="P10" s="140"/>
      <c r="Q10" s="109"/>
      <c r="R10" s="112"/>
      <c r="T10" s="121" t="str">
        <f>'[4]SetUp Officials'!P24</f>
        <v xml:space="preserve"> </v>
      </c>
    </row>
    <row r="11" spans="1:20" s="113" customFormat="1" ht="9.6" customHeight="1" x14ac:dyDescent="0.2">
      <c r="A11" s="381">
        <v>2</v>
      </c>
      <c r="B11" s="103">
        <f>IF($D11="","",VLOOKUP($D11,'[4]Boys Do Main Draw Prep'!$A$7:$V$23,20))</f>
        <v>0</v>
      </c>
      <c r="C11" s="103">
        <f>IF($D11="","",VLOOKUP($D11,'[4]Boys Do Main Draw Prep'!$A$7:$V$23,21))</f>
        <v>0</v>
      </c>
      <c r="D11" s="104">
        <v>10</v>
      </c>
      <c r="E11" s="103" t="str">
        <f>UPPER(IF($D11="","",VLOOKUP($D11,'[4]Boys Do Main Draw Prep'!$A$7:$V$23,2)))</f>
        <v>BYE</v>
      </c>
      <c r="F11" s="103">
        <f>IF($D11="","",VLOOKUP($D11,'[4]Boys Do Main Draw Prep'!$A$7:$V$23,3))</f>
        <v>0</v>
      </c>
      <c r="G11" s="389"/>
      <c r="H11" s="103">
        <f>IF($D11="","",VLOOKUP($D11,'[4]Boys Do Main Draw Prep'!$A$7:$V$23,4))</f>
        <v>0</v>
      </c>
      <c r="I11" s="390"/>
      <c r="J11" s="140"/>
      <c r="K11" s="391"/>
      <c r="L11" s="143"/>
      <c r="M11" s="386"/>
      <c r="N11" s="140"/>
      <c r="O11" s="380"/>
      <c r="P11" s="140"/>
      <c r="Q11" s="109"/>
      <c r="R11" s="112"/>
      <c r="T11" s="121" t="str">
        <f>'[4]SetUp Officials'!P25</f>
        <v xml:space="preserve"> </v>
      </c>
    </row>
    <row r="12" spans="1:20" s="113" customFormat="1" ht="9.6" customHeight="1" x14ac:dyDescent="0.2">
      <c r="A12" s="381"/>
      <c r="B12" s="116"/>
      <c r="C12" s="116"/>
      <c r="D12" s="116"/>
      <c r="E12" s="103" t="str">
        <f>UPPER(IF($D11="","",VLOOKUP($D11,'[4]Boys Do Main Draw Prep'!$A$7:$V$23,7)))</f>
        <v>BYE</v>
      </c>
      <c r="F12" s="103">
        <f>IF($D11="","",VLOOKUP($D11,'[4]Boys Do Main Draw Prep'!$A$7:$V$23,8))</f>
        <v>0</v>
      </c>
      <c r="G12" s="389"/>
      <c r="H12" s="103">
        <f>IF($D11="","",VLOOKUP($D11,'[4]Boys Do Main Draw Prep'!$A$7:$V$23,9))</f>
        <v>0</v>
      </c>
      <c r="I12" s="382"/>
      <c r="J12" s="140"/>
      <c r="K12" s="391"/>
      <c r="L12" s="392"/>
      <c r="M12" s="393"/>
      <c r="N12" s="140"/>
      <c r="O12" s="380"/>
      <c r="P12" s="140"/>
      <c r="Q12" s="109"/>
      <c r="R12" s="112"/>
      <c r="T12" s="121" t="str">
        <f>'[4]SetUp Officials'!P26</f>
        <v xml:space="preserve"> </v>
      </c>
    </row>
    <row r="13" spans="1:20" s="113" customFormat="1" ht="9.6" customHeight="1" x14ac:dyDescent="0.2">
      <c r="A13" s="381"/>
      <c r="B13" s="116"/>
      <c r="C13" s="116"/>
      <c r="D13" s="124"/>
      <c r="E13" s="140"/>
      <c r="F13" s="140"/>
      <c r="G13" s="374"/>
      <c r="H13" s="140"/>
      <c r="I13" s="394"/>
      <c r="J13" s="140"/>
      <c r="K13" s="384"/>
      <c r="L13" s="385" t="str">
        <f>UPPER(IF(OR(K14="a",K14="as"),J9,IF(OR(K14="b",K14="bs"),J17,)))</f>
        <v/>
      </c>
      <c r="M13" s="380"/>
      <c r="N13" s="140"/>
      <c r="O13" s="380"/>
      <c r="P13" s="140"/>
      <c r="Q13" s="109"/>
      <c r="R13" s="112"/>
      <c r="T13" s="121" t="str">
        <f>'[4]SetUp Officials'!P27</f>
        <v xml:space="preserve"> </v>
      </c>
    </row>
    <row r="14" spans="1:20" s="113" customFormat="1" ht="9.6" customHeight="1" x14ac:dyDescent="0.2">
      <c r="A14" s="381"/>
      <c r="B14" s="116"/>
      <c r="C14" s="116"/>
      <c r="D14" s="124"/>
      <c r="E14" s="140"/>
      <c r="F14" s="140"/>
      <c r="G14" s="374"/>
      <c r="H14" s="140"/>
      <c r="I14" s="394"/>
      <c r="J14" s="118" t="s">
        <v>203</v>
      </c>
      <c r="K14" s="126"/>
      <c r="L14" s="387" t="str">
        <f>UPPER(IF(OR(K14="a",K14="as"),J10,IF(OR(K14="b",K14="bs"),J18,)))</f>
        <v/>
      </c>
      <c r="M14" s="388"/>
      <c r="N14" s="140"/>
      <c r="O14" s="380"/>
      <c r="P14" s="140"/>
      <c r="Q14" s="109"/>
      <c r="R14" s="112"/>
      <c r="T14" s="121" t="str">
        <f>'[4]SetUp Officials'!P28</f>
        <v xml:space="preserve"> </v>
      </c>
    </row>
    <row r="15" spans="1:20" s="113" customFormat="1" ht="9.6" customHeight="1" x14ac:dyDescent="0.2">
      <c r="A15" s="381">
        <v>3</v>
      </c>
      <c r="B15" s="103">
        <f>IF($D15="","",VLOOKUP($D15,'[4]Boys Do Main Draw Prep'!$A$7:$V$23,20))</f>
        <v>0</v>
      </c>
      <c r="C15" s="103">
        <f>IF($D15="","",VLOOKUP($D15,'[4]Boys Do Main Draw Prep'!$A$7:$V$23,21))</f>
        <v>0</v>
      </c>
      <c r="D15" s="104">
        <v>7</v>
      </c>
      <c r="E15" s="103" t="str">
        <f>UPPER(IF($D15="","",VLOOKUP($D15,'[4]Boys Do Main Draw Prep'!$A$7:$V$23,2)))</f>
        <v>ANTOINE</v>
      </c>
      <c r="F15" s="103" t="str">
        <f>IF($D15="","",VLOOKUP($D15,'[4]Boys Do Main Draw Prep'!$A$7:$V$23,3))</f>
        <v>MAGNUS</v>
      </c>
      <c r="G15" s="389"/>
      <c r="H15" s="103">
        <f>IF($D15="","",VLOOKUP($D15,'[4]Boys Do Main Draw Prep'!$A$7:$V$23,4))</f>
        <v>0</v>
      </c>
      <c r="I15" s="379"/>
      <c r="J15" s="140"/>
      <c r="K15" s="391"/>
      <c r="L15" s="140"/>
      <c r="M15" s="391"/>
      <c r="N15" s="143"/>
      <c r="O15" s="380"/>
      <c r="P15" s="140"/>
      <c r="Q15" s="109"/>
      <c r="R15" s="112"/>
      <c r="T15" s="121" t="str">
        <f>'[4]SetUp Officials'!P29</f>
        <v xml:space="preserve"> </v>
      </c>
    </row>
    <row r="16" spans="1:20" s="113" customFormat="1" ht="9.6" customHeight="1" thickBot="1" x14ac:dyDescent="0.25">
      <c r="A16" s="381"/>
      <c r="B16" s="116"/>
      <c r="C16" s="116"/>
      <c r="D16" s="116"/>
      <c r="E16" s="103" t="str">
        <f>UPPER(IF($D15="","",VLOOKUP($D15,'[4]Boys Do Main Draw Prep'!$A$7:$V$23,7)))</f>
        <v>GEORGE</v>
      </c>
      <c r="F16" s="103" t="str">
        <f>IF($D15="","",VLOOKUP($D15,'[4]Boys Do Main Draw Prep'!$A$7:$V$23,8))</f>
        <v>TYRELL</v>
      </c>
      <c r="G16" s="389"/>
      <c r="H16" s="103">
        <f>IF($D15="","",VLOOKUP($D15,'[4]Boys Do Main Draw Prep'!$A$7:$V$23,9))</f>
        <v>0</v>
      </c>
      <c r="I16" s="382"/>
      <c r="J16" s="383" t="str">
        <f>IF(I16="a",E15,IF(I16="b",E17,""))</f>
        <v/>
      </c>
      <c r="K16" s="391"/>
      <c r="L16" s="140"/>
      <c r="M16" s="391"/>
      <c r="N16" s="140"/>
      <c r="O16" s="380"/>
      <c r="P16" s="140"/>
      <c r="Q16" s="109"/>
      <c r="R16" s="112"/>
      <c r="T16" s="135" t="str">
        <f>'[4]SetUp Officials'!P30</f>
        <v>None</v>
      </c>
    </row>
    <row r="17" spans="1:18" s="113" customFormat="1" ht="9.6" customHeight="1" x14ac:dyDescent="0.2">
      <c r="A17" s="381"/>
      <c r="B17" s="116"/>
      <c r="C17" s="116"/>
      <c r="D17" s="124"/>
      <c r="E17" s="140"/>
      <c r="F17" s="140"/>
      <c r="G17" s="374"/>
      <c r="H17" s="140"/>
      <c r="I17" s="384"/>
      <c r="J17" s="385" t="str">
        <f>UPPER(IF(OR(I18="a",I18="as"),E15,IF(OR(I18="b",I18="bs"),E19,)))</f>
        <v>ANTOINE</v>
      </c>
      <c r="K17" s="395"/>
      <c r="L17" s="140"/>
      <c r="M17" s="391"/>
      <c r="N17" s="140"/>
      <c r="O17" s="380"/>
      <c r="P17" s="140"/>
      <c r="Q17" s="109"/>
      <c r="R17" s="112"/>
    </row>
    <row r="18" spans="1:18" s="113" customFormat="1" ht="9.6" customHeight="1" x14ac:dyDescent="0.2">
      <c r="A18" s="381"/>
      <c r="B18" s="116"/>
      <c r="C18" s="116"/>
      <c r="D18" s="124"/>
      <c r="E18" s="140"/>
      <c r="F18" s="140"/>
      <c r="G18" s="374"/>
      <c r="H18" s="118" t="s">
        <v>203</v>
      </c>
      <c r="I18" s="126" t="s">
        <v>306</v>
      </c>
      <c r="J18" s="387" t="str">
        <f>UPPER(IF(OR(I18="a",I18="as"),E16,IF(OR(I18="b",I18="bs"),E20,)))</f>
        <v>GEORGE</v>
      </c>
      <c r="K18" s="382"/>
      <c r="L18" s="140"/>
      <c r="M18" s="391"/>
      <c r="N18" s="140"/>
      <c r="O18" s="380"/>
      <c r="P18" s="140"/>
      <c r="Q18" s="109"/>
      <c r="R18" s="112"/>
    </row>
    <row r="19" spans="1:18" s="113" customFormat="1" ht="9.6" customHeight="1" x14ac:dyDescent="0.2">
      <c r="A19" s="381">
        <v>4</v>
      </c>
      <c r="B19" s="103">
        <f>IF($D19="","",VLOOKUP($D19,'[4]Boys Do Main Draw Prep'!$A$7:$V$23,20))</f>
        <v>0</v>
      </c>
      <c r="C19" s="103">
        <f>IF($D19="","",VLOOKUP($D19,'[4]Boys Do Main Draw Prep'!$A$7:$V$23,21))</f>
        <v>0</v>
      </c>
      <c r="D19" s="104">
        <v>6</v>
      </c>
      <c r="E19" s="103" t="str">
        <f>UPPER(IF($D19="","",VLOOKUP($D19,'[4]Boys Do Main Draw Prep'!$A$7:$V$23,2)))</f>
        <v>AUGUSTINE</v>
      </c>
      <c r="F19" s="103" t="str">
        <f>IF($D19="","",VLOOKUP($D19,'[4]Boys Do Main Draw Prep'!$A$7:$V$23,3))</f>
        <v>JOEL</v>
      </c>
      <c r="G19" s="389"/>
      <c r="H19" s="103">
        <f>IF($D19="","",VLOOKUP($D19,'[4]Boys Do Main Draw Prep'!$A$7:$V$23,4))</f>
        <v>0</v>
      </c>
      <c r="I19" s="390"/>
      <c r="J19" s="140" t="s">
        <v>321</v>
      </c>
      <c r="K19" s="380"/>
      <c r="L19" s="143"/>
      <c r="M19" s="395"/>
      <c r="N19" s="140"/>
      <c r="O19" s="380"/>
      <c r="P19" s="140"/>
      <c r="Q19" s="109"/>
      <c r="R19" s="112"/>
    </row>
    <row r="20" spans="1:18" s="113" customFormat="1" ht="9.6" customHeight="1" x14ac:dyDescent="0.2">
      <c r="A20" s="381"/>
      <c r="B20" s="116"/>
      <c r="C20" s="116"/>
      <c r="D20" s="116"/>
      <c r="E20" s="103" t="str">
        <f>UPPER(IF($D19="","",VLOOKUP($D19,'[4]Boys Do Main Draw Prep'!$A$7:$V$23,7)))</f>
        <v>AUGUSTINE</v>
      </c>
      <c r="F20" s="103" t="str">
        <f>IF($D19="","",VLOOKUP($D19,'[4]Boys Do Main Draw Prep'!$A$7:$V$23,8))</f>
        <v>ANDRA</v>
      </c>
      <c r="G20" s="389"/>
      <c r="H20" s="103">
        <f>IF($D19="","",VLOOKUP($D19,'[4]Boys Do Main Draw Prep'!$A$7:$V$23,9))</f>
        <v>0</v>
      </c>
      <c r="I20" s="382"/>
      <c r="J20" s="140"/>
      <c r="K20" s="380"/>
      <c r="L20" s="392"/>
      <c r="M20" s="396"/>
      <c r="N20" s="140"/>
      <c r="O20" s="380"/>
      <c r="P20" s="140"/>
      <c r="Q20" s="109"/>
      <c r="R20" s="112"/>
    </row>
    <row r="21" spans="1:18" s="113" customFormat="1" ht="9.6" customHeight="1" x14ac:dyDescent="0.2">
      <c r="A21" s="381"/>
      <c r="B21" s="116"/>
      <c r="C21" s="116"/>
      <c r="D21" s="116"/>
      <c r="E21" s="140"/>
      <c r="F21" s="140"/>
      <c r="G21" s="374"/>
      <c r="H21" s="140"/>
      <c r="I21" s="394"/>
      <c r="J21" s="140"/>
      <c r="K21" s="380"/>
      <c r="L21" s="140"/>
      <c r="M21" s="384"/>
      <c r="N21" s="385" t="str">
        <f>UPPER(IF(OR(M22="a",M22="as"),L13,IF(OR(M22="b",M22="bs"),L29,)))</f>
        <v/>
      </c>
      <c r="O21" s="380"/>
      <c r="P21" s="140"/>
      <c r="Q21" s="109"/>
      <c r="R21" s="112"/>
    </row>
    <row r="22" spans="1:18" s="113" customFormat="1" ht="9.6" customHeight="1" x14ac:dyDescent="0.2">
      <c r="A22" s="381"/>
      <c r="B22" s="116"/>
      <c r="C22" s="116"/>
      <c r="D22" s="116"/>
      <c r="E22" s="140"/>
      <c r="F22" s="140"/>
      <c r="G22" s="374"/>
      <c r="H22" s="140"/>
      <c r="I22" s="394"/>
      <c r="J22" s="140"/>
      <c r="K22" s="380"/>
      <c r="L22" s="118" t="s">
        <v>203</v>
      </c>
      <c r="M22" s="126"/>
      <c r="N22" s="387" t="str">
        <f>UPPER(IF(OR(M22="a",M22="as"),L14,IF(OR(M22="b",M22="bs"),L30,)))</f>
        <v/>
      </c>
      <c r="O22" s="388"/>
      <c r="P22" s="140"/>
      <c r="Q22" s="109"/>
      <c r="R22" s="112"/>
    </row>
    <row r="23" spans="1:18" s="113" customFormat="1" ht="9.6" customHeight="1" x14ac:dyDescent="0.2">
      <c r="A23" s="377">
        <v>5</v>
      </c>
      <c r="B23" s="103">
        <f>IF($D23="","",VLOOKUP($D23,'[4]Boys Do Main Draw Prep'!$A$7:$V$23,20))</f>
        <v>0</v>
      </c>
      <c r="C23" s="103">
        <f>IF($D23="","",VLOOKUP($D23,'[4]Boys Do Main Draw Prep'!$A$7:$V$23,21))</f>
        <v>0</v>
      </c>
      <c r="D23" s="104">
        <v>5</v>
      </c>
      <c r="E23" s="105" t="str">
        <f>UPPER(IF($D23="","",VLOOKUP($D23,'[4]Boys Do Main Draw Prep'!$A$7:$V$23,2)))</f>
        <v>HINKSON</v>
      </c>
      <c r="F23" s="105" t="str">
        <f>IF($D23="","",VLOOKUP($D23,'[4]Boys Do Main Draw Prep'!$A$7:$V$23,3))</f>
        <v>LEVI</v>
      </c>
      <c r="G23" s="378"/>
      <c r="H23" s="105">
        <f>IF($D23="","",VLOOKUP($D23,'[4]Boys Do Main Draw Prep'!$A$7:$V$23,4))</f>
        <v>0</v>
      </c>
      <c r="I23" s="379"/>
      <c r="J23" s="140"/>
      <c r="K23" s="380"/>
      <c r="L23" s="140"/>
      <c r="M23" s="391"/>
      <c r="N23" s="140"/>
      <c r="O23" s="397"/>
      <c r="P23" s="398"/>
      <c r="Q23" s="109"/>
      <c r="R23" s="112"/>
    </row>
    <row r="24" spans="1:18" s="113" customFormat="1" ht="9.6" customHeight="1" x14ac:dyDescent="0.2">
      <c r="A24" s="381"/>
      <c r="B24" s="116"/>
      <c r="C24" s="116"/>
      <c r="D24" s="116"/>
      <c r="E24" s="105" t="str">
        <f>UPPER(IF($D23="","",VLOOKUP($D23,'[4]Boys Do Main Draw Prep'!$A$7:$V$23,7)))</f>
        <v>SHAMSI</v>
      </c>
      <c r="F24" s="105" t="str">
        <f>IF($D23="","",VLOOKUP($D23,'[4]Boys Do Main Draw Prep'!$A$7:$V$23,8))</f>
        <v>LUCA</v>
      </c>
      <c r="G24" s="378"/>
      <c r="H24" s="105">
        <f>IF($D23="","",VLOOKUP($D23,'[4]Boys Do Main Draw Prep'!$A$7:$V$23,9))</f>
        <v>0</v>
      </c>
      <c r="I24" s="382"/>
      <c r="J24" s="383" t="str">
        <f>IF(I24="a",E23,IF(I24="b",E25,""))</f>
        <v/>
      </c>
      <c r="K24" s="380"/>
      <c r="L24" s="140"/>
      <c r="M24" s="391"/>
      <c r="N24" s="140"/>
      <c r="O24" s="397"/>
      <c r="P24" s="398"/>
      <c r="Q24" s="109"/>
      <c r="R24" s="112"/>
    </row>
    <row r="25" spans="1:18" s="113" customFormat="1" ht="9.6" customHeight="1" x14ac:dyDescent="0.2">
      <c r="A25" s="381"/>
      <c r="B25" s="116"/>
      <c r="C25" s="116"/>
      <c r="D25" s="116"/>
      <c r="E25" s="140"/>
      <c r="F25" s="140"/>
      <c r="G25" s="374"/>
      <c r="H25" s="140"/>
      <c r="I25" s="384"/>
      <c r="J25" s="385" t="str">
        <f>UPPER(IF(OR(I26="a",I26="as"),E23,IF(OR(I26="b",I26="bs"),E27,)))</f>
        <v>NWOKOLO</v>
      </c>
      <c r="K25" s="386"/>
      <c r="L25" s="140"/>
      <c r="M25" s="391"/>
      <c r="N25" s="140"/>
      <c r="O25" s="397"/>
      <c r="P25" s="398"/>
      <c r="Q25" s="109"/>
      <c r="R25" s="112"/>
    </row>
    <row r="26" spans="1:18" s="113" customFormat="1" ht="9.6" customHeight="1" x14ac:dyDescent="0.2">
      <c r="A26" s="381"/>
      <c r="B26" s="116"/>
      <c r="C26" s="116"/>
      <c r="D26" s="116"/>
      <c r="E26" s="140"/>
      <c r="F26" s="140"/>
      <c r="G26" s="374"/>
      <c r="H26" s="118" t="s">
        <v>203</v>
      </c>
      <c r="I26" s="126" t="s">
        <v>297</v>
      </c>
      <c r="J26" s="387" t="str">
        <f>UPPER(IF(OR(I26="a",I26="as"),E24,IF(OR(I26="b",I26="bs"),E28,)))</f>
        <v>WONG</v>
      </c>
      <c r="K26" s="388"/>
      <c r="L26" s="140"/>
      <c r="M26" s="391"/>
      <c r="N26" s="140"/>
      <c r="O26" s="397"/>
      <c r="P26" s="398"/>
      <c r="Q26" s="109"/>
      <c r="R26" s="112"/>
    </row>
    <row r="27" spans="1:18" s="113" customFormat="1" ht="9.6" customHeight="1" x14ac:dyDescent="0.2">
      <c r="A27" s="381">
        <v>6</v>
      </c>
      <c r="B27" s="103">
        <f>IF($D27="","",VLOOKUP($D27,'[4]Boys Do Main Draw Prep'!$A$7:$V$23,20))</f>
        <v>0</v>
      </c>
      <c r="C27" s="103">
        <f>IF($D27="","",VLOOKUP($D27,'[4]Boys Do Main Draw Prep'!$A$7:$V$23,21))</f>
        <v>0</v>
      </c>
      <c r="D27" s="104">
        <v>3</v>
      </c>
      <c r="E27" s="103" t="str">
        <f>UPPER(IF($D27="","",VLOOKUP($D27,'[4]Boys Do Main Draw Prep'!$A$7:$V$23,2)))</f>
        <v>NWOKOLO</v>
      </c>
      <c r="F27" s="103" t="str">
        <f>IF($D27="","",VLOOKUP($D27,'[4]Boys Do Main Draw Prep'!$A$7:$V$23,3))</f>
        <v>EBOLUM</v>
      </c>
      <c r="G27" s="389"/>
      <c r="H27" s="103">
        <f>IF($D27="","",VLOOKUP($D27,'[4]Boys Do Main Draw Prep'!$A$7:$V$23,4))</f>
        <v>0</v>
      </c>
      <c r="I27" s="390"/>
      <c r="J27" s="140" t="s">
        <v>322</v>
      </c>
      <c r="K27" s="391"/>
      <c r="L27" s="143"/>
      <c r="M27" s="395"/>
      <c r="N27" s="140"/>
      <c r="O27" s="397"/>
      <c r="P27" s="398"/>
      <c r="Q27" s="109"/>
      <c r="R27" s="112"/>
    </row>
    <row r="28" spans="1:18" s="113" customFormat="1" ht="9.6" customHeight="1" x14ac:dyDescent="0.2">
      <c r="A28" s="381"/>
      <c r="B28" s="116"/>
      <c r="C28" s="116"/>
      <c r="D28" s="116"/>
      <c r="E28" s="103" t="str">
        <f>UPPER(IF($D27="","",VLOOKUP($D27,'[4]Boys Do Main Draw Prep'!$A$7:$V$23,7)))</f>
        <v>WONG</v>
      </c>
      <c r="F28" s="103" t="str">
        <f>IF($D27="","",VLOOKUP($D27,'[4]Boys Do Main Draw Prep'!$A$7:$V$23,8))</f>
        <v>ETHAN</v>
      </c>
      <c r="G28" s="389"/>
      <c r="H28" s="103">
        <f>IF($D27="","",VLOOKUP($D27,'[4]Boys Do Main Draw Prep'!$A$7:$V$23,9))</f>
        <v>0</v>
      </c>
      <c r="I28" s="382"/>
      <c r="J28" s="140"/>
      <c r="K28" s="391"/>
      <c r="L28" s="392"/>
      <c r="M28" s="396"/>
      <c r="N28" s="140"/>
      <c r="O28" s="397"/>
      <c r="P28" s="398"/>
      <c r="Q28" s="109"/>
      <c r="R28" s="112"/>
    </row>
    <row r="29" spans="1:18" s="113" customFormat="1" ht="9.6" customHeight="1" x14ac:dyDescent="0.2">
      <c r="A29" s="381"/>
      <c r="B29" s="116"/>
      <c r="C29" s="116"/>
      <c r="D29" s="124"/>
      <c r="E29" s="140"/>
      <c r="F29" s="140"/>
      <c r="G29" s="374"/>
      <c r="H29" s="140"/>
      <c r="I29" s="394"/>
      <c r="J29" s="140"/>
      <c r="K29" s="384"/>
      <c r="L29" s="385" t="str">
        <f>UPPER(IF(OR(K30="a",K30="as"),J25,IF(OR(K30="b",K30="bs"),J33,)))</f>
        <v/>
      </c>
      <c r="M29" s="391"/>
      <c r="N29" s="140"/>
      <c r="O29" s="397"/>
      <c r="P29" s="398"/>
      <c r="Q29" s="109"/>
      <c r="R29" s="112"/>
    </row>
    <row r="30" spans="1:18" s="113" customFormat="1" ht="9.6" customHeight="1" x14ac:dyDescent="0.2">
      <c r="A30" s="381"/>
      <c r="B30" s="116"/>
      <c r="C30" s="116"/>
      <c r="D30" s="124"/>
      <c r="E30" s="140"/>
      <c r="F30" s="140"/>
      <c r="G30" s="374"/>
      <c r="H30" s="140"/>
      <c r="I30" s="394"/>
      <c r="J30" s="118" t="s">
        <v>203</v>
      </c>
      <c r="K30" s="126"/>
      <c r="L30" s="387" t="str">
        <f>UPPER(IF(OR(K30="a",K30="as"),J26,IF(OR(K30="b",K30="bs"),J34,)))</f>
        <v/>
      </c>
      <c r="M30" s="382"/>
      <c r="N30" s="140"/>
      <c r="O30" s="397"/>
      <c r="P30" s="398"/>
      <c r="Q30" s="109"/>
      <c r="R30" s="112"/>
    </row>
    <row r="31" spans="1:18" s="113" customFormat="1" ht="9.6" customHeight="1" x14ac:dyDescent="0.2">
      <c r="A31" s="381">
        <v>7</v>
      </c>
      <c r="B31" s="103">
        <f>IF($D31="","",VLOOKUP($D31,'[4]Boys Do Main Draw Prep'!$A$7:$V$23,20))</f>
        <v>0</v>
      </c>
      <c r="C31" s="103">
        <f>IF($D31="","",VLOOKUP($D31,'[4]Boys Do Main Draw Prep'!$A$7:$V$23,21))</f>
        <v>0</v>
      </c>
      <c r="D31" s="104">
        <v>4</v>
      </c>
      <c r="E31" s="103" t="str">
        <f>UPPER(IF($D31="","",VLOOKUP($D31,'[4]Boys Do Main Draw Prep'!$A$7:$V$23,2)))</f>
        <v>KERRY</v>
      </c>
      <c r="F31" s="103" t="str">
        <f>IF($D31="","",VLOOKUP($D31,'[4]Boys Do Main Draw Prep'!$A$7:$V$23,3))</f>
        <v>KYLE</v>
      </c>
      <c r="G31" s="389"/>
      <c r="H31" s="103">
        <f>IF($D31="","",VLOOKUP($D31,'[4]Boys Do Main Draw Prep'!$A$7:$V$23,4))</f>
        <v>0</v>
      </c>
      <c r="I31" s="379"/>
      <c r="J31" s="140"/>
      <c r="K31" s="391"/>
      <c r="L31" s="140"/>
      <c r="M31" s="380"/>
      <c r="N31" s="143"/>
      <c r="O31" s="397"/>
      <c r="P31" s="398"/>
      <c r="Q31" s="109"/>
      <c r="R31" s="112"/>
    </row>
    <row r="32" spans="1:18" s="113" customFormat="1" ht="9.6" customHeight="1" x14ac:dyDescent="0.2">
      <c r="A32" s="381"/>
      <c r="B32" s="116"/>
      <c r="C32" s="116"/>
      <c r="D32" s="116"/>
      <c r="E32" s="103" t="str">
        <f>UPPER(IF($D31="","",VLOOKUP($D31,'[4]Boys Do Main Draw Prep'!$A$7:$V$23,7)))</f>
        <v>SYLVESTER</v>
      </c>
      <c r="F32" s="103" t="str">
        <f>IF($D31="","",VLOOKUP($D31,'[4]Boys Do Main Draw Prep'!$A$7:$V$23,8))</f>
        <v>SEBASTIAN</v>
      </c>
      <c r="G32" s="389"/>
      <c r="H32" s="103">
        <f>IF($D31="","",VLOOKUP($D31,'[4]Boys Do Main Draw Prep'!$A$7:$V$23,9))</f>
        <v>0</v>
      </c>
      <c r="I32" s="382"/>
      <c r="J32" s="383" t="str">
        <f>IF(I32="a",E31,IF(I32="b",E33,""))</f>
        <v/>
      </c>
      <c r="K32" s="391"/>
      <c r="L32" s="140"/>
      <c r="M32" s="380"/>
      <c r="N32" s="140"/>
      <c r="O32" s="397"/>
      <c r="P32" s="398"/>
      <c r="Q32" s="109"/>
      <c r="R32" s="112"/>
    </row>
    <row r="33" spans="1:21" s="113" customFormat="1" ht="9.6" customHeight="1" x14ac:dyDescent="0.2">
      <c r="A33" s="381"/>
      <c r="B33" s="116"/>
      <c r="C33" s="116"/>
      <c r="D33" s="124"/>
      <c r="E33" s="140"/>
      <c r="F33" s="140"/>
      <c r="G33" s="374"/>
      <c r="H33" s="140"/>
      <c r="I33" s="384"/>
      <c r="J33" s="385" t="str">
        <f>UPPER(IF(OR(I34="a",I34="as"),E31,IF(OR(I34="b",I34="bs"),E35,)))</f>
        <v>RODRIGUEZ</v>
      </c>
      <c r="K33" s="395"/>
      <c r="L33" s="140"/>
      <c r="M33" s="380"/>
      <c r="N33" s="140"/>
      <c r="O33" s="397"/>
      <c r="P33" s="398"/>
      <c r="Q33" s="109"/>
      <c r="R33" s="112"/>
    </row>
    <row r="34" spans="1:21" s="113" customFormat="1" ht="9.6" customHeight="1" x14ac:dyDescent="0.2">
      <c r="A34" s="381"/>
      <c r="B34" s="116"/>
      <c r="C34" s="116"/>
      <c r="D34" s="124"/>
      <c r="E34" s="140"/>
      <c r="F34" s="140"/>
      <c r="G34" s="374"/>
      <c r="H34" s="118" t="s">
        <v>203</v>
      </c>
      <c r="I34" s="126" t="s">
        <v>298</v>
      </c>
      <c r="J34" s="387" t="str">
        <f>UPPER(IF(OR(I34="a",I34="as"),E32,IF(OR(I34="b",I34="bs"),E36,)))</f>
        <v>VALDEZ</v>
      </c>
      <c r="K34" s="382"/>
      <c r="L34" s="140"/>
      <c r="M34" s="380"/>
      <c r="N34" s="140"/>
      <c r="O34" s="397"/>
      <c r="P34" s="398"/>
      <c r="Q34" s="109"/>
      <c r="R34" s="112"/>
      <c r="U34" s="151"/>
    </row>
    <row r="35" spans="1:21" s="113" customFormat="1" ht="9.6" customHeight="1" x14ac:dyDescent="0.2">
      <c r="A35" s="381">
        <v>8</v>
      </c>
      <c r="B35" s="103">
        <f>IF($D35="","",VLOOKUP($D35,'[4]Boys Do Main Draw Prep'!$A$7:$V$23,20))</f>
        <v>0</v>
      </c>
      <c r="C35" s="103">
        <f>IF($D35="","",VLOOKUP($D35,'[4]Boys Do Main Draw Prep'!$A$7:$V$23,21))</f>
        <v>0</v>
      </c>
      <c r="D35" s="104">
        <v>2</v>
      </c>
      <c r="E35" s="103" t="str">
        <f>UPPER(IF($D35="","",VLOOKUP($D35,'[4]Boys Do Main Draw Prep'!$A$7:$V$23,2)))</f>
        <v>RODRIGUEZ</v>
      </c>
      <c r="F35" s="103" t="str">
        <f>IF($D35="","",VLOOKUP($D35,'[4]Boys Do Main Draw Prep'!$A$7:$V$23,3))</f>
        <v>DAVID</v>
      </c>
      <c r="G35" s="389"/>
      <c r="H35" s="103">
        <f>IF($D35="","",VLOOKUP($D35,'[4]Boys Do Main Draw Prep'!$A$7:$V$23,4))</f>
        <v>0</v>
      </c>
      <c r="I35" s="390"/>
      <c r="J35" s="140"/>
      <c r="K35" s="380"/>
      <c r="L35" s="143"/>
      <c r="M35" s="386"/>
      <c r="N35" s="140"/>
      <c r="O35" s="397"/>
      <c r="P35" s="398"/>
      <c r="Q35" s="109"/>
      <c r="R35" s="112"/>
    </row>
    <row r="36" spans="1:21" s="113" customFormat="1" ht="9.6" customHeight="1" x14ac:dyDescent="0.2">
      <c r="A36" s="381"/>
      <c r="B36" s="116"/>
      <c r="C36" s="116"/>
      <c r="D36" s="116"/>
      <c r="E36" s="103" t="str">
        <f>UPPER(IF($D35="","",VLOOKUP($D35,'[4]Boys Do Main Draw Prep'!$A$7:$V$23,7)))</f>
        <v>VALDEZ</v>
      </c>
      <c r="F36" s="103" t="str">
        <f>IF($D35="","",VLOOKUP($D35,'[4]Boys Do Main Draw Prep'!$A$7:$V$23,8))</f>
        <v>NATHAN</v>
      </c>
      <c r="G36" s="389"/>
      <c r="H36" s="103">
        <f>IF($D35="","",VLOOKUP($D35,'[4]Boys Do Main Draw Prep'!$A$7:$V$23,9))</f>
        <v>0</v>
      </c>
      <c r="I36" s="382"/>
      <c r="J36" s="140"/>
      <c r="K36" s="380"/>
      <c r="L36" s="392"/>
      <c r="M36" s="393"/>
      <c r="N36" s="140"/>
      <c r="O36" s="397"/>
      <c r="P36" s="398"/>
      <c r="Q36" s="109"/>
      <c r="R36" s="112"/>
    </row>
    <row r="37" spans="1:21" s="113" customFormat="1" ht="9.6" customHeight="1" x14ac:dyDescent="0.2">
      <c r="A37" s="381"/>
      <c r="B37" s="116"/>
      <c r="C37" s="116"/>
      <c r="D37" s="124"/>
      <c r="E37" s="140"/>
      <c r="F37" s="140"/>
      <c r="G37" s="374"/>
      <c r="H37" s="140"/>
      <c r="I37" s="394"/>
      <c r="J37" s="140"/>
      <c r="K37" s="380"/>
      <c r="L37" s="140"/>
      <c r="M37" s="380"/>
      <c r="N37" s="380"/>
      <c r="O37" s="400"/>
      <c r="P37" s="401" t="e">
        <f>UPPER(IF(OR(#REF!="a",#REF!="as"),N21,IF(OR(#REF!="b",#REF!="bs"),#REF!,)))</f>
        <v>#REF!</v>
      </c>
      <c r="Q37" s="420"/>
      <c r="R37" s="112"/>
    </row>
    <row r="38" spans="1:21" s="151" customFormat="1" ht="6" customHeight="1" x14ac:dyDescent="0.2">
      <c r="A38" s="404"/>
      <c r="B38" s="405"/>
      <c r="C38" s="405"/>
      <c r="D38" s="406"/>
      <c r="E38" s="141"/>
      <c r="F38" s="141"/>
      <c r="G38" s="407"/>
      <c r="H38" s="141"/>
      <c r="I38" s="408"/>
      <c r="J38" s="110"/>
      <c r="K38" s="111"/>
      <c r="L38" s="148"/>
      <c r="M38" s="149"/>
      <c r="N38" s="148"/>
      <c r="O38" s="149"/>
      <c r="P38" s="148"/>
      <c r="Q38" s="149"/>
      <c r="R38" s="150"/>
    </row>
    <row r="39" spans="1:21" s="164" customFormat="1" ht="10.5" customHeight="1" x14ac:dyDescent="0.2">
      <c r="A39" s="152" t="s">
        <v>206</v>
      </c>
      <c r="B39" s="153"/>
      <c r="C39" s="154"/>
      <c r="D39" s="155" t="s">
        <v>207</v>
      </c>
      <c r="E39" s="156" t="s">
        <v>310</v>
      </c>
      <c r="F39" s="156"/>
      <c r="G39" s="156"/>
      <c r="H39" s="409"/>
      <c r="I39" s="156" t="s">
        <v>207</v>
      </c>
      <c r="J39" s="156" t="s">
        <v>311</v>
      </c>
      <c r="K39" s="159"/>
      <c r="L39" s="156" t="s">
        <v>210</v>
      </c>
      <c r="M39" s="160"/>
      <c r="N39" s="161" t="s">
        <v>211</v>
      </c>
      <c r="O39" s="161"/>
      <c r="P39" s="162"/>
      <c r="Q39" s="163"/>
    </row>
    <row r="40" spans="1:21" s="164" customFormat="1" ht="9" customHeight="1" x14ac:dyDescent="0.2">
      <c r="A40" s="165" t="s">
        <v>212</v>
      </c>
      <c r="B40" s="166"/>
      <c r="C40" s="167"/>
      <c r="D40" s="168">
        <v>1</v>
      </c>
      <c r="E40" s="169" t="str">
        <f>IF(D40&gt;$Q$47,,UPPER(VLOOKUP(D40,'[4]Boys Do Main Draw Prep'!$A$7:$R$23,2)))</f>
        <v>LESLIE</v>
      </c>
      <c r="F40" s="410"/>
      <c r="G40" s="410"/>
      <c r="H40" s="411"/>
      <c r="I40" s="412" t="s">
        <v>213</v>
      </c>
      <c r="J40" s="166"/>
      <c r="K40" s="173"/>
      <c r="L40" s="166"/>
      <c r="M40" s="174"/>
      <c r="N40" s="175" t="s">
        <v>312</v>
      </c>
      <c r="O40" s="176"/>
      <c r="P40" s="176"/>
      <c r="Q40" s="177"/>
    </row>
    <row r="41" spans="1:21" s="164" customFormat="1" ht="9" customHeight="1" x14ac:dyDescent="0.2">
      <c r="A41" s="165" t="s">
        <v>215</v>
      </c>
      <c r="B41" s="166"/>
      <c r="C41" s="167"/>
      <c r="D41" s="168"/>
      <c r="E41" s="169" t="str">
        <f>IF(D40&gt;$Q$47,,UPPER(VLOOKUP(D40,'[4]Boys Do Main Draw Prep'!$A$7:$R$23,7)))</f>
        <v>SHEPPARD</v>
      </c>
      <c r="F41" s="410"/>
      <c r="G41" s="410"/>
      <c r="H41" s="411"/>
      <c r="I41" s="412"/>
      <c r="J41" s="166"/>
      <c r="K41" s="173"/>
      <c r="L41" s="166"/>
      <c r="M41" s="174"/>
      <c r="N41" s="180"/>
      <c r="O41" s="179"/>
      <c r="P41" s="180"/>
      <c r="Q41" s="181"/>
    </row>
    <row r="42" spans="1:21" s="164" customFormat="1" ht="9" customHeight="1" x14ac:dyDescent="0.2">
      <c r="A42" s="182" t="s">
        <v>217</v>
      </c>
      <c r="B42" s="180"/>
      <c r="C42" s="183"/>
      <c r="D42" s="168">
        <v>2</v>
      </c>
      <c r="E42" s="169" t="str">
        <f>IF(D42&gt;$Q$47,,UPPER(VLOOKUP(D42,'[4]Boys Do Main Draw Prep'!$A$7:$R$23,2)))</f>
        <v>RODRIGUEZ</v>
      </c>
      <c r="F42" s="410"/>
      <c r="G42" s="410"/>
      <c r="H42" s="411"/>
      <c r="I42" s="412" t="s">
        <v>216</v>
      </c>
      <c r="J42" s="166"/>
      <c r="K42" s="173"/>
      <c r="L42" s="166"/>
      <c r="M42" s="174"/>
      <c r="N42" s="175" t="s">
        <v>219</v>
      </c>
      <c r="O42" s="176"/>
      <c r="P42" s="176"/>
      <c r="Q42" s="177"/>
    </row>
    <row r="43" spans="1:21" s="164" customFormat="1" ht="9" customHeight="1" x14ac:dyDescent="0.2">
      <c r="A43" s="184"/>
      <c r="B43" s="89"/>
      <c r="C43" s="185"/>
      <c r="D43" s="168"/>
      <c r="E43" s="169" t="str">
        <f>IF(D42&gt;$Q$47,,UPPER(VLOOKUP(D42,'[4]Boys Do Main Draw Prep'!$A$7:$R$23,7)))</f>
        <v>VALDEZ</v>
      </c>
      <c r="F43" s="410"/>
      <c r="G43" s="410"/>
      <c r="H43" s="411"/>
      <c r="I43" s="412"/>
      <c r="J43" s="166"/>
      <c r="K43" s="173"/>
      <c r="L43" s="166"/>
      <c r="M43" s="174"/>
      <c r="N43" s="166"/>
      <c r="O43" s="173"/>
      <c r="P43" s="166"/>
      <c r="Q43" s="174"/>
    </row>
    <row r="44" spans="1:21" s="164" customFormat="1" ht="9" customHeight="1" x14ac:dyDescent="0.2">
      <c r="A44" s="186" t="s">
        <v>221</v>
      </c>
      <c r="B44" s="187"/>
      <c r="C44" s="188"/>
      <c r="D44" s="168">
        <v>3</v>
      </c>
      <c r="E44" s="169">
        <f>IF(D44&gt;$Q$47,,UPPER(VLOOKUP(D44,'[4]Boys Do Main Draw Prep'!$A$7:$R$23,2)))</f>
        <v>0</v>
      </c>
      <c r="F44" s="410"/>
      <c r="G44" s="410"/>
      <c r="H44" s="411"/>
      <c r="I44" s="412" t="s">
        <v>218</v>
      </c>
      <c r="J44" s="166"/>
      <c r="K44" s="173"/>
      <c r="L44" s="166"/>
      <c r="M44" s="174"/>
      <c r="N44" s="180"/>
      <c r="O44" s="179"/>
      <c r="P44" s="180"/>
      <c r="Q44" s="181"/>
    </row>
    <row r="45" spans="1:21" s="164" customFormat="1" ht="9" customHeight="1" x14ac:dyDescent="0.2">
      <c r="A45" s="165" t="s">
        <v>212</v>
      </c>
      <c r="B45" s="166"/>
      <c r="C45" s="167"/>
      <c r="D45" s="168"/>
      <c r="E45" s="169">
        <f>IF(D44&gt;$Q$47,,UPPER(VLOOKUP(D44,'[4]Boys Do Main Draw Prep'!$A$7:$R$23,7)))</f>
        <v>0</v>
      </c>
      <c r="F45" s="410"/>
      <c r="G45" s="410"/>
      <c r="H45" s="411"/>
      <c r="I45" s="412"/>
      <c r="J45" s="166"/>
      <c r="K45" s="173"/>
      <c r="L45" s="166"/>
      <c r="M45" s="174"/>
      <c r="N45" s="175" t="s">
        <v>224</v>
      </c>
      <c r="O45" s="176"/>
      <c r="P45" s="176"/>
      <c r="Q45" s="177"/>
    </row>
    <row r="46" spans="1:21" s="164" customFormat="1" ht="9" customHeight="1" x14ac:dyDescent="0.2">
      <c r="A46" s="165" t="s">
        <v>225</v>
      </c>
      <c r="B46" s="166"/>
      <c r="C46" s="189"/>
      <c r="D46" s="168">
        <v>4</v>
      </c>
      <c r="E46" s="169">
        <f>IF(D46&gt;$Q$47,,UPPER(VLOOKUP(D46,'[4]Boys Do Main Draw Prep'!$A$7:$R$23,2)))</f>
        <v>0</v>
      </c>
      <c r="F46" s="410"/>
      <c r="G46" s="410"/>
      <c r="H46" s="411"/>
      <c r="I46" s="412" t="s">
        <v>220</v>
      </c>
      <c r="J46" s="166"/>
      <c r="K46" s="173"/>
      <c r="L46" s="166"/>
      <c r="M46" s="174"/>
      <c r="N46" s="166"/>
      <c r="O46" s="173"/>
      <c r="P46" s="166"/>
      <c r="Q46" s="174"/>
    </row>
    <row r="47" spans="1:21" s="164" customFormat="1" ht="9" customHeight="1" x14ac:dyDescent="0.2">
      <c r="A47" s="182" t="s">
        <v>227</v>
      </c>
      <c r="B47" s="180"/>
      <c r="C47" s="190"/>
      <c r="D47" s="191"/>
      <c r="E47" s="192">
        <f>IF(D46&gt;$Q$47,,UPPER(VLOOKUP(D46,'[4]Boys Do Main Draw Prep'!$A$7:$R$23,7)))</f>
        <v>0</v>
      </c>
      <c r="F47" s="413"/>
      <c r="G47" s="413"/>
      <c r="H47" s="414"/>
      <c r="I47" s="415"/>
      <c r="J47" s="180"/>
      <c r="K47" s="179"/>
      <c r="L47" s="180"/>
      <c r="M47" s="181"/>
      <c r="N47" s="180" t="str">
        <f>Q4</f>
        <v>Lamech Kevin Clarke</v>
      </c>
      <c r="O47" s="179"/>
      <c r="P47" s="180"/>
      <c r="Q47" s="416">
        <f>MIN(4,'[4]Boys Do Main Draw Prep'!$V$5)</f>
        <v>2</v>
      </c>
    </row>
    <row r="48" spans="1:21" ht="15.75" customHeight="1" x14ac:dyDescent="0.2"/>
    <row r="49" ht="9" customHeight="1" x14ac:dyDescent="0.2"/>
  </sheetData>
  <mergeCells count="1">
    <mergeCell ref="E2:L2"/>
  </mergeCells>
  <conditionalFormatting sqref="B7 B11 B15 B19 B23 B27 B31 B35">
    <cfRule type="cellIs" dxfId="93" priority="13" stopIfTrue="1" operator="equal">
      <formula>"DA"</formula>
    </cfRule>
  </conditionalFormatting>
  <conditionalFormatting sqref="H10 H34 H26 H18 J30 L22 J14">
    <cfRule type="expression" dxfId="92" priority="10" stopIfTrue="1">
      <formula>AND($N$1="CU",H10="Umpire")</formula>
    </cfRule>
    <cfRule type="expression" dxfId="91" priority="11" stopIfTrue="1">
      <formula>AND($N$1="CU",H10&lt;&gt;"Umpire",I10&lt;&gt;"")</formula>
    </cfRule>
    <cfRule type="expression" dxfId="90" priority="12" stopIfTrue="1">
      <formula>AND($N$1="CU",H10&lt;&gt;"Umpire")</formula>
    </cfRule>
  </conditionalFormatting>
  <conditionalFormatting sqref="L13 L29 N21 J9 J17 J25 J33">
    <cfRule type="expression" dxfId="89" priority="8" stopIfTrue="1">
      <formula>I10="as"</formula>
    </cfRule>
    <cfRule type="expression" dxfId="88" priority="9" stopIfTrue="1">
      <formula>I10="bs"</formula>
    </cfRule>
  </conditionalFormatting>
  <conditionalFormatting sqref="L14 L30 N22 J10 J18 J26 J34">
    <cfRule type="expression" dxfId="87" priority="6" stopIfTrue="1">
      <formula>I10="as"</formula>
    </cfRule>
    <cfRule type="expression" dxfId="86" priority="7" stopIfTrue="1">
      <formula>I10="bs"</formula>
    </cfRule>
  </conditionalFormatting>
  <conditionalFormatting sqref="I10 I18 I26 I34 K30 K14 M22">
    <cfRule type="expression" dxfId="85" priority="5" stopIfTrue="1">
      <formula>$N$1="CU"</formula>
    </cfRule>
  </conditionalFormatting>
  <conditionalFormatting sqref="E7 E11 E15 E19 E23 E27 E31 E35">
    <cfRule type="cellIs" dxfId="84" priority="4" stopIfTrue="1" operator="equal">
      <formula>"Bye"</formula>
    </cfRule>
  </conditionalFormatting>
  <conditionalFormatting sqref="D7 D11 D15 D19 D23 D35">
    <cfRule type="cellIs" dxfId="83" priority="3" stopIfTrue="1" operator="lessThan">
      <formula>5</formula>
    </cfRule>
  </conditionalFormatting>
  <conditionalFormatting sqref="P37">
    <cfRule type="expression" dxfId="82" priority="1" stopIfTrue="1">
      <formula>#REF!="as"</formula>
    </cfRule>
    <cfRule type="expression" dxfId="81" priority="2" stopIfTrue="1">
      <formula>#REF!="bs"</formula>
    </cfRule>
  </conditionalFormatting>
  <dataValidations count="1">
    <dataValidation type="list" allowBlank="1" showInput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J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H3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formula1>$T$7:$T$16</formula1>
    </dataValidation>
  </dataValidations>
  <printOptions horizontalCentered="1"/>
  <pageMargins left="0.35433070866141736" right="0.35433070866141736" top="0.39370078740157483" bottom="0.39370078740157483" header="0" footer="0"/>
  <pageSetup paperSize="9"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Jun_Show_CU">
                <anchor moveWithCells="1" sizeWithCells="1">
                  <from>
                    <xdr:col>11</xdr:col>
                    <xdr:colOff>495300</xdr:colOff>
                    <xdr:row>0</xdr:row>
                    <xdr:rowOff>9525</xdr:rowOff>
                  </from>
                  <to>
                    <xdr:col>13</xdr:col>
                    <xdr:colOff>342900</xdr:colOff>
                    <xdr:row>0</xdr:row>
                    <xdr:rowOff>171450</xdr:rowOff>
                  </to>
                </anchor>
              </controlPr>
            </control>
          </mc:Choice>
        </mc:AlternateContent>
        <mc:AlternateContent xmlns:mc="http://schemas.openxmlformats.org/markup-compatibility/2006">
          <mc:Choice Requires="x14">
            <control shapeId="21506" r:id="rId5" name="Button 2">
              <controlPr defaultSize="0" print="0" autoFill="0" autoPict="0" macro="[0]!Jun_Hide_CU">
                <anchor moveWithCells="1" sizeWithCells="1">
                  <from>
                    <xdr:col>11</xdr:col>
                    <xdr:colOff>485775</xdr:colOff>
                    <xdr:row>0</xdr:row>
                    <xdr:rowOff>171450</xdr:rowOff>
                  </from>
                  <to>
                    <xdr:col>13</xdr:col>
                    <xdr:colOff>342900</xdr:colOff>
                    <xdr:row>1</xdr:row>
                    <xdr:rowOff>47625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7030A0"/>
    <pageSetUpPr fitToPage="1"/>
  </sheetPr>
  <dimension ref="A1:T81"/>
  <sheetViews>
    <sheetView showGridLines="0" showZeros="0" topLeftCell="A16" workbookViewId="0">
      <selection activeCell="S58" sqref="S58"/>
    </sheetView>
  </sheetViews>
  <sheetFormatPr defaultRowHeight="12.75" x14ac:dyDescent="0.2"/>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97" customWidth="1"/>
    <col min="10" max="10" width="10.7109375" customWidth="1"/>
    <col min="11" max="11" width="1.7109375" style="197" customWidth="1"/>
    <col min="12" max="12" width="10.7109375" customWidth="1"/>
    <col min="13" max="13" width="1.7109375" style="198" customWidth="1"/>
    <col min="14" max="14" width="10.7109375" customWidth="1"/>
    <col min="15" max="15" width="1.7109375" style="197" customWidth="1"/>
    <col min="16" max="16" width="10.7109375" customWidth="1"/>
    <col min="17" max="17" width="1.7109375" style="198" customWidth="1"/>
    <col min="19" max="19" width="8.7109375" customWidth="1"/>
    <col min="20" max="20" width="8.85546875" hidden="1" customWidth="1"/>
    <col min="21" max="21" width="5.7109375" customWidth="1"/>
    <col min="257" max="258" width="3.28515625" customWidth="1"/>
    <col min="259" max="259" width="4.7109375" customWidth="1"/>
    <col min="260" max="260" width="4.28515625" customWidth="1"/>
    <col min="261" max="261" width="12.7109375" customWidth="1"/>
    <col min="262" max="262" width="2.7109375" customWidth="1"/>
    <col min="263" max="263" width="7.7109375" customWidth="1"/>
    <col min="264" max="264" width="5.85546875" customWidth="1"/>
    <col min="265" max="265" width="1.7109375" customWidth="1"/>
    <col min="266" max="266" width="10.7109375" customWidth="1"/>
    <col min="267" max="267" width="1.7109375" customWidth="1"/>
    <col min="268" max="268" width="10.7109375" customWidth="1"/>
    <col min="269" max="269" width="1.7109375" customWidth="1"/>
    <col min="270" max="270" width="10.7109375" customWidth="1"/>
    <col min="271" max="271" width="1.7109375" customWidth="1"/>
    <col min="272" max="272" width="10.7109375" customWidth="1"/>
    <col min="273" max="273" width="1.7109375" customWidth="1"/>
    <col min="275" max="275" width="8.7109375" customWidth="1"/>
    <col min="276" max="276" width="0" hidden="1" customWidth="1"/>
    <col min="277" max="277" width="5.7109375" customWidth="1"/>
    <col min="513" max="514" width="3.28515625" customWidth="1"/>
    <col min="515" max="515" width="4.7109375" customWidth="1"/>
    <col min="516" max="516" width="4.28515625" customWidth="1"/>
    <col min="517" max="517" width="12.7109375" customWidth="1"/>
    <col min="518" max="518" width="2.7109375" customWidth="1"/>
    <col min="519" max="519" width="7.7109375" customWidth="1"/>
    <col min="520" max="520" width="5.85546875" customWidth="1"/>
    <col min="521" max="521" width="1.7109375" customWidth="1"/>
    <col min="522" max="522" width="10.7109375" customWidth="1"/>
    <col min="523" max="523" width="1.7109375" customWidth="1"/>
    <col min="524" max="524" width="10.7109375" customWidth="1"/>
    <col min="525" max="525" width="1.7109375" customWidth="1"/>
    <col min="526" max="526" width="10.7109375" customWidth="1"/>
    <col min="527" max="527" width="1.7109375" customWidth="1"/>
    <col min="528" max="528" width="10.7109375" customWidth="1"/>
    <col min="529" max="529" width="1.7109375" customWidth="1"/>
    <col min="531" max="531" width="8.7109375" customWidth="1"/>
    <col min="532" max="532" width="0" hidden="1" customWidth="1"/>
    <col min="533" max="533" width="5.7109375" customWidth="1"/>
    <col min="769" max="770" width="3.28515625" customWidth="1"/>
    <col min="771" max="771" width="4.7109375" customWidth="1"/>
    <col min="772" max="772" width="4.28515625" customWidth="1"/>
    <col min="773" max="773" width="12.7109375" customWidth="1"/>
    <col min="774" max="774" width="2.7109375" customWidth="1"/>
    <col min="775" max="775" width="7.7109375" customWidth="1"/>
    <col min="776" max="776" width="5.85546875" customWidth="1"/>
    <col min="777" max="777" width="1.7109375" customWidth="1"/>
    <col min="778" max="778" width="10.7109375" customWidth="1"/>
    <col min="779" max="779" width="1.7109375" customWidth="1"/>
    <col min="780" max="780" width="10.7109375" customWidth="1"/>
    <col min="781" max="781" width="1.7109375" customWidth="1"/>
    <col min="782" max="782" width="10.7109375" customWidth="1"/>
    <col min="783" max="783" width="1.7109375" customWidth="1"/>
    <col min="784" max="784" width="10.7109375" customWidth="1"/>
    <col min="785" max="785" width="1.7109375" customWidth="1"/>
    <col min="787" max="787" width="8.7109375" customWidth="1"/>
    <col min="788" max="788" width="0" hidden="1" customWidth="1"/>
    <col min="789" max="789" width="5.7109375" customWidth="1"/>
    <col min="1025" max="1026" width="3.28515625" customWidth="1"/>
    <col min="1027" max="1027" width="4.7109375" customWidth="1"/>
    <col min="1028" max="1028" width="4.28515625" customWidth="1"/>
    <col min="1029" max="1029" width="12.7109375" customWidth="1"/>
    <col min="1030" max="1030" width="2.7109375" customWidth="1"/>
    <col min="1031" max="1031" width="7.7109375" customWidth="1"/>
    <col min="1032" max="1032" width="5.85546875" customWidth="1"/>
    <col min="1033" max="1033" width="1.7109375" customWidth="1"/>
    <col min="1034" max="1034" width="10.7109375" customWidth="1"/>
    <col min="1035" max="1035" width="1.7109375" customWidth="1"/>
    <col min="1036" max="1036" width="10.7109375" customWidth="1"/>
    <col min="1037" max="1037" width="1.7109375" customWidth="1"/>
    <col min="1038" max="1038" width="10.7109375" customWidth="1"/>
    <col min="1039" max="1039" width="1.7109375" customWidth="1"/>
    <col min="1040" max="1040" width="10.7109375" customWidth="1"/>
    <col min="1041" max="1041" width="1.7109375" customWidth="1"/>
    <col min="1043" max="1043" width="8.7109375" customWidth="1"/>
    <col min="1044" max="1044" width="0" hidden="1" customWidth="1"/>
    <col min="1045" max="1045" width="5.7109375" customWidth="1"/>
    <col min="1281" max="1282" width="3.28515625" customWidth="1"/>
    <col min="1283" max="1283" width="4.7109375" customWidth="1"/>
    <col min="1284" max="1284" width="4.28515625" customWidth="1"/>
    <col min="1285" max="1285" width="12.7109375" customWidth="1"/>
    <col min="1286" max="1286" width="2.7109375" customWidth="1"/>
    <col min="1287" max="1287" width="7.7109375" customWidth="1"/>
    <col min="1288" max="1288" width="5.85546875" customWidth="1"/>
    <col min="1289" max="1289" width="1.7109375" customWidth="1"/>
    <col min="1290" max="1290" width="10.7109375" customWidth="1"/>
    <col min="1291" max="1291" width="1.7109375" customWidth="1"/>
    <col min="1292" max="1292" width="10.7109375" customWidth="1"/>
    <col min="1293" max="1293" width="1.7109375" customWidth="1"/>
    <col min="1294" max="1294" width="10.7109375" customWidth="1"/>
    <col min="1295" max="1295" width="1.7109375" customWidth="1"/>
    <col min="1296" max="1296" width="10.7109375" customWidth="1"/>
    <col min="1297" max="1297" width="1.7109375" customWidth="1"/>
    <col min="1299" max="1299" width="8.7109375" customWidth="1"/>
    <col min="1300" max="1300" width="0" hidden="1" customWidth="1"/>
    <col min="1301" max="1301" width="5.7109375" customWidth="1"/>
    <col min="1537" max="1538" width="3.28515625" customWidth="1"/>
    <col min="1539" max="1539" width="4.7109375" customWidth="1"/>
    <col min="1540" max="1540" width="4.28515625" customWidth="1"/>
    <col min="1541" max="1541" width="12.7109375" customWidth="1"/>
    <col min="1542" max="1542" width="2.7109375" customWidth="1"/>
    <col min="1543" max="1543" width="7.7109375" customWidth="1"/>
    <col min="1544" max="1544" width="5.85546875" customWidth="1"/>
    <col min="1545" max="1545" width="1.7109375" customWidth="1"/>
    <col min="1546" max="1546" width="10.7109375" customWidth="1"/>
    <col min="1547" max="1547" width="1.7109375" customWidth="1"/>
    <col min="1548" max="1548" width="10.7109375" customWidth="1"/>
    <col min="1549" max="1549" width="1.7109375" customWidth="1"/>
    <col min="1550" max="1550" width="10.7109375" customWidth="1"/>
    <col min="1551" max="1551" width="1.7109375" customWidth="1"/>
    <col min="1552" max="1552" width="10.7109375" customWidth="1"/>
    <col min="1553" max="1553" width="1.7109375" customWidth="1"/>
    <col min="1555" max="1555" width="8.7109375" customWidth="1"/>
    <col min="1556" max="1556" width="0" hidden="1" customWidth="1"/>
    <col min="1557" max="1557" width="5.7109375" customWidth="1"/>
    <col min="1793" max="1794" width="3.28515625" customWidth="1"/>
    <col min="1795" max="1795" width="4.7109375" customWidth="1"/>
    <col min="1796" max="1796" width="4.28515625" customWidth="1"/>
    <col min="1797" max="1797" width="12.7109375" customWidth="1"/>
    <col min="1798" max="1798" width="2.7109375" customWidth="1"/>
    <col min="1799" max="1799" width="7.7109375" customWidth="1"/>
    <col min="1800" max="1800" width="5.85546875" customWidth="1"/>
    <col min="1801" max="1801" width="1.7109375" customWidth="1"/>
    <col min="1802" max="1802" width="10.7109375" customWidth="1"/>
    <col min="1803" max="1803" width="1.7109375" customWidth="1"/>
    <col min="1804" max="1804" width="10.7109375" customWidth="1"/>
    <col min="1805" max="1805" width="1.7109375" customWidth="1"/>
    <col min="1806" max="1806" width="10.7109375" customWidth="1"/>
    <col min="1807" max="1807" width="1.7109375" customWidth="1"/>
    <col min="1808" max="1808" width="10.7109375" customWidth="1"/>
    <col min="1809" max="1809" width="1.7109375" customWidth="1"/>
    <col min="1811" max="1811" width="8.7109375" customWidth="1"/>
    <col min="1812" max="1812" width="0" hidden="1" customWidth="1"/>
    <col min="1813" max="1813" width="5.7109375" customWidth="1"/>
    <col min="2049" max="2050" width="3.28515625" customWidth="1"/>
    <col min="2051" max="2051" width="4.7109375" customWidth="1"/>
    <col min="2052" max="2052" width="4.28515625" customWidth="1"/>
    <col min="2053" max="2053" width="12.7109375" customWidth="1"/>
    <col min="2054" max="2054" width="2.7109375" customWidth="1"/>
    <col min="2055" max="2055" width="7.7109375" customWidth="1"/>
    <col min="2056" max="2056" width="5.85546875" customWidth="1"/>
    <col min="2057" max="2057" width="1.7109375" customWidth="1"/>
    <col min="2058" max="2058" width="10.7109375" customWidth="1"/>
    <col min="2059" max="2059" width="1.7109375" customWidth="1"/>
    <col min="2060" max="2060" width="10.7109375" customWidth="1"/>
    <col min="2061" max="2061" width="1.7109375" customWidth="1"/>
    <col min="2062" max="2062" width="10.7109375" customWidth="1"/>
    <col min="2063" max="2063" width="1.7109375" customWidth="1"/>
    <col min="2064" max="2064" width="10.7109375" customWidth="1"/>
    <col min="2065" max="2065" width="1.7109375" customWidth="1"/>
    <col min="2067" max="2067" width="8.7109375" customWidth="1"/>
    <col min="2068" max="2068" width="0" hidden="1" customWidth="1"/>
    <col min="2069" max="2069" width="5.7109375" customWidth="1"/>
    <col min="2305" max="2306" width="3.28515625" customWidth="1"/>
    <col min="2307" max="2307" width="4.7109375" customWidth="1"/>
    <col min="2308" max="2308" width="4.28515625" customWidth="1"/>
    <col min="2309" max="2309" width="12.7109375" customWidth="1"/>
    <col min="2310" max="2310" width="2.7109375" customWidth="1"/>
    <col min="2311" max="2311" width="7.7109375" customWidth="1"/>
    <col min="2312" max="2312" width="5.85546875" customWidth="1"/>
    <col min="2313" max="2313" width="1.7109375" customWidth="1"/>
    <col min="2314" max="2314" width="10.7109375" customWidth="1"/>
    <col min="2315" max="2315" width="1.7109375" customWidth="1"/>
    <col min="2316" max="2316" width="10.7109375" customWidth="1"/>
    <col min="2317" max="2317" width="1.7109375" customWidth="1"/>
    <col min="2318" max="2318" width="10.7109375" customWidth="1"/>
    <col min="2319" max="2319" width="1.7109375" customWidth="1"/>
    <col min="2320" max="2320" width="10.7109375" customWidth="1"/>
    <col min="2321" max="2321" width="1.7109375" customWidth="1"/>
    <col min="2323" max="2323" width="8.7109375" customWidth="1"/>
    <col min="2324" max="2324" width="0" hidden="1" customWidth="1"/>
    <col min="2325" max="2325" width="5.7109375" customWidth="1"/>
    <col min="2561" max="2562" width="3.28515625" customWidth="1"/>
    <col min="2563" max="2563" width="4.7109375" customWidth="1"/>
    <col min="2564" max="2564" width="4.28515625" customWidth="1"/>
    <col min="2565" max="2565" width="12.7109375" customWidth="1"/>
    <col min="2566" max="2566" width="2.7109375" customWidth="1"/>
    <col min="2567" max="2567" width="7.7109375" customWidth="1"/>
    <col min="2568" max="2568" width="5.85546875" customWidth="1"/>
    <col min="2569" max="2569" width="1.7109375" customWidth="1"/>
    <col min="2570" max="2570" width="10.7109375" customWidth="1"/>
    <col min="2571" max="2571" width="1.7109375" customWidth="1"/>
    <col min="2572" max="2572" width="10.7109375" customWidth="1"/>
    <col min="2573" max="2573" width="1.7109375" customWidth="1"/>
    <col min="2574" max="2574" width="10.7109375" customWidth="1"/>
    <col min="2575" max="2575" width="1.7109375" customWidth="1"/>
    <col min="2576" max="2576" width="10.7109375" customWidth="1"/>
    <col min="2577" max="2577" width="1.7109375" customWidth="1"/>
    <col min="2579" max="2579" width="8.7109375" customWidth="1"/>
    <col min="2580" max="2580" width="0" hidden="1" customWidth="1"/>
    <col min="2581" max="2581" width="5.7109375" customWidth="1"/>
    <col min="2817" max="2818" width="3.28515625" customWidth="1"/>
    <col min="2819" max="2819" width="4.7109375" customWidth="1"/>
    <col min="2820" max="2820" width="4.28515625" customWidth="1"/>
    <col min="2821" max="2821" width="12.7109375" customWidth="1"/>
    <col min="2822" max="2822" width="2.7109375" customWidth="1"/>
    <col min="2823" max="2823" width="7.7109375" customWidth="1"/>
    <col min="2824" max="2824" width="5.85546875" customWidth="1"/>
    <col min="2825" max="2825" width="1.7109375" customWidth="1"/>
    <col min="2826" max="2826" width="10.7109375" customWidth="1"/>
    <col min="2827" max="2827" width="1.7109375" customWidth="1"/>
    <col min="2828" max="2828" width="10.7109375" customWidth="1"/>
    <col min="2829" max="2829" width="1.7109375" customWidth="1"/>
    <col min="2830" max="2830" width="10.7109375" customWidth="1"/>
    <col min="2831" max="2831" width="1.7109375" customWidth="1"/>
    <col min="2832" max="2832" width="10.7109375" customWidth="1"/>
    <col min="2833" max="2833" width="1.7109375" customWidth="1"/>
    <col min="2835" max="2835" width="8.7109375" customWidth="1"/>
    <col min="2836" max="2836" width="0" hidden="1" customWidth="1"/>
    <col min="2837" max="2837" width="5.7109375" customWidth="1"/>
    <col min="3073" max="3074" width="3.28515625" customWidth="1"/>
    <col min="3075" max="3075" width="4.7109375" customWidth="1"/>
    <col min="3076" max="3076" width="4.28515625" customWidth="1"/>
    <col min="3077" max="3077" width="12.7109375" customWidth="1"/>
    <col min="3078" max="3078" width="2.7109375" customWidth="1"/>
    <col min="3079" max="3079" width="7.7109375" customWidth="1"/>
    <col min="3080" max="3080" width="5.85546875" customWidth="1"/>
    <col min="3081" max="3081" width="1.7109375" customWidth="1"/>
    <col min="3082" max="3082" width="10.7109375" customWidth="1"/>
    <col min="3083" max="3083" width="1.7109375" customWidth="1"/>
    <col min="3084" max="3084" width="10.7109375" customWidth="1"/>
    <col min="3085" max="3085" width="1.7109375" customWidth="1"/>
    <col min="3086" max="3086" width="10.7109375" customWidth="1"/>
    <col min="3087" max="3087" width="1.7109375" customWidth="1"/>
    <col min="3088" max="3088" width="10.7109375" customWidth="1"/>
    <col min="3089" max="3089" width="1.7109375" customWidth="1"/>
    <col min="3091" max="3091" width="8.7109375" customWidth="1"/>
    <col min="3092" max="3092" width="0" hidden="1" customWidth="1"/>
    <col min="3093" max="3093" width="5.7109375" customWidth="1"/>
    <col min="3329" max="3330" width="3.28515625" customWidth="1"/>
    <col min="3331" max="3331" width="4.7109375" customWidth="1"/>
    <col min="3332" max="3332" width="4.28515625" customWidth="1"/>
    <col min="3333" max="3333" width="12.7109375" customWidth="1"/>
    <col min="3334" max="3334" width="2.7109375" customWidth="1"/>
    <col min="3335" max="3335" width="7.7109375" customWidth="1"/>
    <col min="3336" max="3336" width="5.85546875" customWidth="1"/>
    <col min="3337" max="3337" width="1.7109375" customWidth="1"/>
    <col min="3338" max="3338" width="10.7109375" customWidth="1"/>
    <col min="3339" max="3339" width="1.7109375" customWidth="1"/>
    <col min="3340" max="3340" width="10.7109375" customWidth="1"/>
    <col min="3341" max="3341" width="1.7109375" customWidth="1"/>
    <col min="3342" max="3342" width="10.7109375" customWidth="1"/>
    <col min="3343" max="3343" width="1.7109375" customWidth="1"/>
    <col min="3344" max="3344" width="10.7109375" customWidth="1"/>
    <col min="3345" max="3345" width="1.7109375" customWidth="1"/>
    <col min="3347" max="3347" width="8.7109375" customWidth="1"/>
    <col min="3348" max="3348" width="0" hidden="1" customWidth="1"/>
    <col min="3349" max="3349" width="5.7109375" customWidth="1"/>
    <col min="3585" max="3586" width="3.28515625" customWidth="1"/>
    <col min="3587" max="3587" width="4.7109375" customWidth="1"/>
    <col min="3588" max="3588" width="4.28515625" customWidth="1"/>
    <col min="3589" max="3589" width="12.7109375" customWidth="1"/>
    <col min="3590" max="3590" width="2.7109375" customWidth="1"/>
    <col min="3591" max="3591" width="7.7109375" customWidth="1"/>
    <col min="3592" max="3592" width="5.85546875" customWidth="1"/>
    <col min="3593" max="3593" width="1.7109375" customWidth="1"/>
    <col min="3594" max="3594" width="10.7109375" customWidth="1"/>
    <col min="3595" max="3595" width="1.7109375" customWidth="1"/>
    <col min="3596" max="3596" width="10.7109375" customWidth="1"/>
    <col min="3597" max="3597" width="1.7109375" customWidth="1"/>
    <col min="3598" max="3598" width="10.7109375" customWidth="1"/>
    <col min="3599" max="3599" width="1.7109375" customWidth="1"/>
    <col min="3600" max="3600" width="10.7109375" customWidth="1"/>
    <col min="3601" max="3601" width="1.7109375" customWidth="1"/>
    <col min="3603" max="3603" width="8.7109375" customWidth="1"/>
    <col min="3604" max="3604" width="0" hidden="1" customWidth="1"/>
    <col min="3605" max="3605" width="5.7109375" customWidth="1"/>
    <col min="3841" max="3842" width="3.28515625" customWidth="1"/>
    <col min="3843" max="3843" width="4.7109375" customWidth="1"/>
    <col min="3844" max="3844" width="4.28515625" customWidth="1"/>
    <col min="3845" max="3845" width="12.7109375" customWidth="1"/>
    <col min="3846" max="3846" width="2.7109375" customWidth="1"/>
    <col min="3847" max="3847" width="7.7109375" customWidth="1"/>
    <col min="3848" max="3848" width="5.85546875" customWidth="1"/>
    <col min="3849" max="3849" width="1.7109375" customWidth="1"/>
    <col min="3850" max="3850" width="10.7109375" customWidth="1"/>
    <col min="3851" max="3851" width="1.7109375" customWidth="1"/>
    <col min="3852" max="3852" width="10.7109375" customWidth="1"/>
    <col min="3853" max="3853" width="1.7109375" customWidth="1"/>
    <col min="3854" max="3854" width="10.7109375" customWidth="1"/>
    <col min="3855" max="3855" width="1.7109375" customWidth="1"/>
    <col min="3856" max="3856" width="10.7109375" customWidth="1"/>
    <col min="3857" max="3857" width="1.7109375" customWidth="1"/>
    <col min="3859" max="3859" width="8.7109375" customWidth="1"/>
    <col min="3860" max="3860" width="0" hidden="1" customWidth="1"/>
    <col min="3861" max="3861" width="5.7109375" customWidth="1"/>
    <col min="4097" max="4098" width="3.28515625" customWidth="1"/>
    <col min="4099" max="4099" width="4.7109375" customWidth="1"/>
    <col min="4100" max="4100" width="4.28515625" customWidth="1"/>
    <col min="4101" max="4101" width="12.7109375" customWidth="1"/>
    <col min="4102" max="4102" width="2.7109375" customWidth="1"/>
    <col min="4103" max="4103" width="7.7109375" customWidth="1"/>
    <col min="4104" max="4104" width="5.85546875" customWidth="1"/>
    <col min="4105" max="4105" width="1.7109375" customWidth="1"/>
    <col min="4106" max="4106" width="10.7109375" customWidth="1"/>
    <col min="4107" max="4107" width="1.7109375" customWidth="1"/>
    <col min="4108" max="4108" width="10.7109375" customWidth="1"/>
    <col min="4109" max="4109" width="1.7109375" customWidth="1"/>
    <col min="4110" max="4110" width="10.7109375" customWidth="1"/>
    <col min="4111" max="4111" width="1.7109375" customWidth="1"/>
    <col min="4112" max="4112" width="10.7109375" customWidth="1"/>
    <col min="4113" max="4113" width="1.7109375" customWidth="1"/>
    <col min="4115" max="4115" width="8.7109375" customWidth="1"/>
    <col min="4116" max="4116" width="0" hidden="1" customWidth="1"/>
    <col min="4117" max="4117" width="5.7109375" customWidth="1"/>
    <col min="4353" max="4354" width="3.28515625" customWidth="1"/>
    <col min="4355" max="4355" width="4.7109375" customWidth="1"/>
    <col min="4356" max="4356" width="4.28515625" customWidth="1"/>
    <col min="4357" max="4357" width="12.7109375" customWidth="1"/>
    <col min="4358" max="4358" width="2.7109375" customWidth="1"/>
    <col min="4359" max="4359" width="7.7109375" customWidth="1"/>
    <col min="4360" max="4360" width="5.85546875" customWidth="1"/>
    <col min="4361" max="4361" width="1.7109375" customWidth="1"/>
    <col min="4362" max="4362" width="10.7109375" customWidth="1"/>
    <col min="4363" max="4363" width="1.7109375" customWidth="1"/>
    <col min="4364" max="4364" width="10.7109375" customWidth="1"/>
    <col min="4365" max="4365" width="1.7109375" customWidth="1"/>
    <col min="4366" max="4366" width="10.7109375" customWidth="1"/>
    <col min="4367" max="4367" width="1.7109375" customWidth="1"/>
    <col min="4368" max="4368" width="10.7109375" customWidth="1"/>
    <col min="4369" max="4369" width="1.7109375" customWidth="1"/>
    <col min="4371" max="4371" width="8.7109375" customWidth="1"/>
    <col min="4372" max="4372" width="0" hidden="1" customWidth="1"/>
    <col min="4373" max="4373" width="5.7109375" customWidth="1"/>
    <col min="4609" max="4610" width="3.28515625" customWidth="1"/>
    <col min="4611" max="4611" width="4.7109375" customWidth="1"/>
    <col min="4612" max="4612" width="4.28515625" customWidth="1"/>
    <col min="4613" max="4613" width="12.7109375" customWidth="1"/>
    <col min="4614" max="4614" width="2.7109375" customWidth="1"/>
    <col min="4615" max="4615" width="7.7109375" customWidth="1"/>
    <col min="4616" max="4616" width="5.85546875" customWidth="1"/>
    <col min="4617" max="4617" width="1.7109375" customWidth="1"/>
    <col min="4618" max="4618" width="10.7109375" customWidth="1"/>
    <col min="4619" max="4619" width="1.7109375" customWidth="1"/>
    <col min="4620" max="4620" width="10.7109375" customWidth="1"/>
    <col min="4621" max="4621" width="1.7109375" customWidth="1"/>
    <col min="4622" max="4622" width="10.7109375" customWidth="1"/>
    <col min="4623" max="4623" width="1.7109375" customWidth="1"/>
    <col min="4624" max="4624" width="10.7109375" customWidth="1"/>
    <col min="4625" max="4625" width="1.7109375" customWidth="1"/>
    <col min="4627" max="4627" width="8.7109375" customWidth="1"/>
    <col min="4628" max="4628" width="0" hidden="1" customWidth="1"/>
    <col min="4629" max="4629" width="5.7109375" customWidth="1"/>
    <col min="4865" max="4866" width="3.28515625" customWidth="1"/>
    <col min="4867" max="4867" width="4.7109375" customWidth="1"/>
    <col min="4868" max="4868" width="4.28515625" customWidth="1"/>
    <col min="4869" max="4869" width="12.7109375" customWidth="1"/>
    <col min="4870" max="4870" width="2.7109375" customWidth="1"/>
    <col min="4871" max="4871" width="7.7109375" customWidth="1"/>
    <col min="4872" max="4872" width="5.85546875" customWidth="1"/>
    <col min="4873" max="4873" width="1.7109375" customWidth="1"/>
    <col min="4874" max="4874" width="10.7109375" customWidth="1"/>
    <col min="4875" max="4875" width="1.7109375" customWidth="1"/>
    <col min="4876" max="4876" width="10.7109375" customWidth="1"/>
    <col min="4877" max="4877" width="1.7109375" customWidth="1"/>
    <col min="4878" max="4878" width="10.7109375" customWidth="1"/>
    <col min="4879" max="4879" width="1.7109375" customWidth="1"/>
    <col min="4880" max="4880" width="10.7109375" customWidth="1"/>
    <col min="4881" max="4881" width="1.7109375" customWidth="1"/>
    <col min="4883" max="4883" width="8.7109375" customWidth="1"/>
    <col min="4884" max="4884" width="0" hidden="1" customWidth="1"/>
    <col min="4885" max="4885" width="5.7109375" customWidth="1"/>
    <col min="5121" max="5122" width="3.28515625" customWidth="1"/>
    <col min="5123" max="5123" width="4.7109375" customWidth="1"/>
    <col min="5124" max="5124" width="4.28515625" customWidth="1"/>
    <col min="5125" max="5125" width="12.7109375" customWidth="1"/>
    <col min="5126" max="5126" width="2.7109375" customWidth="1"/>
    <col min="5127" max="5127" width="7.7109375" customWidth="1"/>
    <col min="5128" max="5128" width="5.85546875" customWidth="1"/>
    <col min="5129" max="5129" width="1.7109375" customWidth="1"/>
    <col min="5130" max="5130" width="10.7109375" customWidth="1"/>
    <col min="5131" max="5131" width="1.7109375" customWidth="1"/>
    <col min="5132" max="5132" width="10.7109375" customWidth="1"/>
    <col min="5133" max="5133" width="1.7109375" customWidth="1"/>
    <col min="5134" max="5134" width="10.7109375" customWidth="1"/>
    <col min="5135" max="5135" width="1.7109375" customWidth="1"/>
    <col min="5136" max="5136" width="10.7109375" customWidth="1"/>
    <col min="5137" max="5137" width="1.7109375" customWidth="1"/>
    <col min="5139" max="5139" width="8.7109375" customWidth="1"/>
    <col min="5140" max="5140" width="0" hidden="1" customWidth="1"/>
    <col min="5141" max="5141" width="5.7109375" customWidth="1"/>
    <col min="5377" max="5378" width="3.28515625" customWidth="1"/>
    <col min="5379" max="5379" width="4.7109375" customWidth="1"/>
    <col min="5380" max="5380" width="4.28515625" customWidth="1"/>
    <col min="5381" max="5381" width="12.7109375" customWidth="1"/>
    <col min="5382" max="5382" width="2.7109375" customWidth="1"/>
    <col min="5383" max="5383" width="7.7109375" customWidth="1"/>
    <col min="5384" max="5384" width="5.85546875" customWidth="1"/>
    <col min="5385" max="5385" width="1.7109375" customWidth="1"/>
    <col min="5386" max="5386" width="10.7109375" customWidth="1"/>
    <col min="5387" max="5387" width="1.7109375" customWidth="1"/>
    <col min="5388" max="5388" width="10.7109375" customWidth="1"/>
    <col min="5389" max="5389" width="1.7109375" customWidth="1"/>
    <col min="5390" max="5390" width="10.7109375" customWidth="1"/>
    <col min="5391" max="5391" width="1.7109375" customWidth="1"/>
    <col min="5392" max="5392" width="10.7109375" customWidth="1"/>
    <col min="5393" max="5393" width="1.7109375" customWidth="1"/>
    <col min="5395" max="5395" width="8.7109375" customWidth="1"/>
    <col min="5396" max="5396" width="0" hidden="1" customWidth="1"/>
    <col min="5397" max="5397" width="5.7109375" customWidth="1"/>
    <col min="5633" max="5634" width="3.28515625" customWidth="1"/>
    <col min="5635" max="5635" width="4.7109375" customWidth="1"/>
    <col min="5636" max="5636" width="4.28515625" customWidth="1"/>
    <col min="5637" max="5637" width="12.7109375" customWidth="1"/>
    <col min="5638" max="5638" width="2.7109375" customWidth="1"/>
    <col min="5639" max="5639" width="7.7109375" customWidth="1"/>
    <col min="5640" max="5640" width="5.85546875" customWidth="1"/>
    <col min="5641" max="5641" width="1.7109375" customWidth="1"/>
    <col min="5642" max="5642" width="10.7109375" customWidth="1"/>
    <col min="5643" max="5643" width="1.7109375" customWidth="1"/>
    <col min="5644" max="5644" width="10.7109375" customWidth="1"/>
    <col min="5645" max="5645" width="1.7109375" customWidth="1"/>
    <col min="5646" max="5646" width="10.7109375" customWidth="1"/>
    <col min="5647" max="5647" width="1.7109375" customWidth="1"/>
    <col min="5648" max="5648" width="10.7109375" customWidth="1"/>
    <col min="5649" max="5649" width="1.7109375" customWidth="1"/>
    <col min="5651" max="5651" width="8.7109375" customWidth="1"/>
    <col min="5652" max="5652" width="0" hidden="1" customWidth="1"/>
    <col min="5653" max="5653" width="5.7109375" customWidth="1"/>
    <col min="5889" max="5890" width="3.28515625" customWidth="1"/>
    <col min="5891" max="5891" width="4.7109375" customWidth="1"/>
    <col min="5892" max="5892" width="4.28515625" customWidth="1"/>
    <col min="5893" max="5893" width="12.7109375" customWidth="1"/>
    <col min="5894" max="5894" width="2.7109375" customWidth="1"/>
    <col min="5895" max="5895" width="7.7109375" customWidth="1"/>
    <col min="5896" max="5896" width="5.85546875" customWidth="1"/>
    <col min="5897" max="5897" width="1.7109375" customWidth="1"/>
    <col min="5898" max="5898" width="10.7109375" customWidth="1"/>
    <col min="5899" max="5899" width="1.7109375" customWidth="1"/>
    <col min="5900" max="5900" width="10.7109375" customWidth="1"/>
    <col min="5901" max="5901" width="1.7109375" customWidth="1"/>
    <col min="5902" max="5902" width="10.7109375" customWidth="1"/>
    <col min="5903" max="5903" width="1.7109375" customWidth="1"/>
    <col min="5904" max="5904" width="10.7109375" customWidth="1"/>
    <col min="5905" max="5905" width="1.7109375" customWidth="1"/>
    <col min="5907" max="5907" width="8.7109375" customWidth="1"/>
    <col min="5908" max="5908" width="0" hidden="1" customWidth="1"/>
    <col min="5909" max="5909" width="5.7109375" customWidth="1"/>
    <col min="6145" max="6146" width="3.28515625" customWidth="1"/>
    <col min="6147" max="6147" width="4.7109375" customWidth="1"/>
    <col min="6148" max="6148" width="4.28515625" customWidth="1"/>
    <col min="6149" max="6149" width="12.7109375" customWidth="1"/>
    <col min="6150" max="6150" width="2.7109375" customWidth="1"/>
    <col min="6151" max="6151" width="7.7109375" customWidth="1"/>
    <col min="6152" max="6152" width="5.85546875" customWidth="1"/>
    <col min="6153" max="6153" width="1.7109375" customWidth="1"/>
    <col min="6154" max="6154" width="10.7109375" customWidth="1"/>
    <col min="6155" max="6155" width="1.7109375" customWidth="1"/>
    <col min="6156" max="6156" width="10.7109375" customWidth="1"/>
    <col min="6157" max="6157" width="1.7109375" customWidth="1"/>
    <col min="6158" max="6158" width="10.7109375" customWidth="1"/>
    <col min="6159" max="6159" width="1.7109375" customWidth="1"/>
    <col min="6160" max="6160" width="10.7109375" customWidth="1"/>
    <col min="6161" max="6161" width="1.7109375" customWidth="1"/>
    <col min="6163" max="6163" width="8.7109375" customWidth="1"/>
    <col min="6164" max="6164" width="0" hidden="1" customWidth="1"/>
    <col min="6165" max="6165" width="5.7109375" customWidth="1"/>
    <col min="6401" max="6402" width="3.28515625" customWidth="1"/>
    <col min="6403" max="6403" width="4.7109375" customWidth="1"/>
    <col min="6404" max="6404" width="4.28515625" customWidth="1"/>
    <col min="6405" max="6405" width="12.7109375" customWidth="1"/>
    <col min="6406" max="6406" width="2.7109375" customWidth="1"/>
    <col min="6407" max="6407" width="7.7109375" customWidth="1"/>
    <col min="6408" max="6408" width="5.85546875" customWidth="1"/>
    <col min="6409" max="6409" width="1.7109375" customWidth="1"/>
    <col min="6410" max="6410" width="10.7109375" customWidth="1"/>
    <col min="6411" max="6411" width="1.7109375" customWidth="1"/>
    <col min="6412" max="6412" width="10.7109375" customWidth="1"/>
    <col min="6413" max="6413" width="1.7109375" customWidth="1"/>
    <col min="6414" max="6414" width="10.7109375" customWidth="1"/>
    <col min="6415" max="6415" width="1.7109375" customWidth="1"/>
    <col min="6416" max="6416" width="10.7109375" customWidth="1"/>
    <col min="6417" max="6417" width="1.7109375" customWidth="1"/>
    <col min="6419" max="6419" width="8.7109375" customWidth="1"/>
    <col min="6420" max="6420" width="0" hidden="1" customWidth="1"/>
    <col min="6421" max="6421" width="5.7109375" customWidth="1"/>
    <col min="6657" max="6658" width="3.28515625" customWidth="1"/>
    <col min="6659" max="6659" width="4.7109375" customWidth="1"/>
    <col min="6660" max="6660" width="4.28515625" customWidth="1"/>
    <col min="6661" max="6661" width="12.7109375" customWidth="1"/>
    <col min="6662" max="6662" width="2.7109375" customWidth="1"/>
    <col min="6663" max="6663" width="7.7109375" customWidth="1"/>
    <col min="6664" max="6664" width="5.85546875" customWidth="1"/>
    <col min="6665" max="6665" width="1.7109375" customWidth="1"/>
    <col min="6666" max="6666" width="10.7109375" customWidth="1"/>
    <col min="6667" max="6667" width="1.7109375" customWidth="1"/>
    <col min="6668" max="6668" width="10.7109375" customWidth="1"/>
    <col min="6669" max="6669" width="1.7109375" customWidth="1"/>
    <col min="6670" max="6670" width="10.7109375" customWidth="1"/>
    <col min="6671" max="6671" width="1.7109375" customWidth="1"/>
    <col min="6672" max="6672" width="10.7109375" customWidth="1"/>
    <col min="6673" max="6673" width="1.7109375" customWidth="1"/>
    <col min="6675" max="6675" width="8.7109375" customWidth="1"/>
    <col min="6676" max="6676" width="0" hidden="1" customWidth="1"/>
    <col min="6677" max="6677" width="5.7109375" customWidth="1"/>
    <col min="6913" max="6914" width="3.28515625" customWidth="1"/>
    <col min="6915" max="6915" width="4.7109375" customWidth="1"/>
    <col min="6916" max="6916" width="4.28515625" customWidth="1"/>
    <col min="6917" max="6917" width="12.7109375" customWidth="1"/>
    <col min="6918" max="6918" width="2.7109375" customWidth="1"/>
    <col min="6919" max="6919" width="7.7109375" customWidth="1"/>
    <col min="6920" max="6920" width="5.85546875" customWidth="1"/>
    <col min="6921" max="6921" width="1.7109375" customWidth="1"/>
    <col min="6922" max="6922" width="10.7109375" customWidth="1"/>
    <col min="6923" max="6923" width="1.7109375" customWidth="1"/>
    <col min="6924" max="6924" width="10.7109375" customWidth="1"/>
    <col min="6925" max="6925" width="1.7109375" customWidth="1"/>
    <col min="6926" max="6926" width="10.7109375" customWidth="1"/>
    <col min="6927" max="6927" width="1.7109375" customWidth="1"/>
    <col min="6928" max="6928" width="10.7109375" customWidth="1"/>
    <col min="6929" max="6929" width="1.7109375" customWidth="1"/>
    <col min="6931" max="6931" width="8.7109375" customWidth="1"/>
    <col min="6932" max="6932" width="0" hidden="1" customWidth="1"/>
    <col min="6933" max="6933" width="5.7109375" customWidth="1"/>
    <col min="7169" max="7170" width="3.28515625" customWidth="1"/>
    <col min="7171" max="7171" width="4.7109375" customWidth="1"/>
    <col min="7172" max="7172" width="4.28515625" customWidth="1"/>
    <col min="7173" max="7173" width="12.7109375" customWidth="1"/>
    <col min="7174" max="7174" width="2.7109375" customWidth="1"/>
    <col min="7175" max="7175" width="7.7109375" customWidth="1"/>
    <col min="7176" max="7176" width="5.85546875" customWidth="1"/>
    <col min="7177" max="7177" width="1.7109375" customWidth="1"/>
    <col min="7178" max="7178" width="10.7109375" customWidth="1"/>
    <col min="7179" max="7179" width="1.7109375" customWidth="1"/>
    <col min="7180" max="7180" width="10.7109375" customWidth="1"/>
    <col min="7181" max="7181" width="1.7109375" customWidth="1"/>
    <col min="7182" max="7182" width="10.7109375" customWidth="1"/>
    <col min="7183" max="7183" width="1.7109375" customWidth="1"/>
    <col min="7184" max="7184" width="10.7109375" customWidth="1"/>
    <col min="7185" max="7185" width="1.7109375" customWidth="1"/>
    <col min="7187" max="7187" width="8.7109375" customWidth="1"/>
    <col min="7188" max="7188" width="0" hidden="1" customWidth="1"/>
    <col min="7189" max="7189" width="5.7109375" customWidth="1"/>
    <col min="7425" max="7426" width="3.28515625" customWidth="1"/>
    <col min="7427" max="7427" width="4.7109375" customWidth="1"/>
    <col min="7428" max="7428" width="4.28515625" customWidth="1"/>
    <col min="7429" max="7429" width="12.7109375" customWidth="1"/>
    <col min="7430" max="7430" width="2.7109375" customWidth="1"/>
    <col min="7431" max="7431" width="7.7109375" customWidth="1"/>
    <col min="7432" max="7432" width="5.85546875" customWidth="1"/>
    <col min="7433" max="7433" width="1.7109375" customWidth="1"/>
    <col min="7434" max="7434" width="10.7109375" customWidth="1"/>
    <col min="7435" max="7435" width="1.7109375" customWidth="1"/>
    <col min="7436" max="7436" width="10.7109375" customWidth="1"/>
    <col min="7437" max="7437" width="1.7109375" customWidth="1"/>
    <col min="7438" max="7438" width="10.7109375" customWidth="1"/>
    <col min="7439" max="7439" width="1.7109375" customWidth="1"/>
    <col min="7440" max="7440" width="10.7109375" customWidth="1"/>
    <col min="7441" max="7441" width="1.7109375" customWidth="1"/>
    <col min="7443" max="7443" width="8.7109375" customWidth="1"/>
    <col min="7444" max="7444" width="0" hidden="1" customWidth="1"/>
    <col min="7445" max="7445" width="5.7109375" customWidth="1"/>
    <col min="7681" max="7682" width="3.28515625" customWidth="1"/>
    <col min="7683" max="7683" width="4.7109375" customWidth="1"/>
    <col min="7684" max="7684" width="4.28515625" customWidth="1"/>
    <col min="7685" max="7685" width="12.7109375" customWidth="1"/>
    <col min="7686" max="7686" width="2.7109375" customWidth="1"/>
    <col min="7687" max="7687" width="7.7109375" customWidth="1"/>
    <col min="7688" max="7688" width="5.85546875" customWidth="1"/>
    <col min="7689" max="7689" width="1.7109375" customWidth="1"/>
    <col min="7690" max="7690" width="10.7109375" customWidth="1"/>
    <col min="7691" max="7691" width="1.7109375" customWidth="1"/>
    <col min="7692" max="7692" width="10.7109375" customWidth="1"/>
    <col min="7693" max="7693" width="1.7109375" customWidth="1"/>
    <col min="7694" max="7694" width="10.7109375" customWidth="1"/>
    <col min="7695" max="7695" width="1.7109375" customWidth="1"/>
    <col min="7696" max="7696" width="10.7109375" customWidth="1"/>
    <col min="7697" max="7697" width="1.7109375" customWidth="1"/>
    <col min="7699" max="7699" width="8.7109375" customWidth="1"/>
    <col min="7700" max="7700" width="0" hidden="1" customWidth="1"/>
    <col min="7701" max="7701" width="5.7109375" customWidth="1"/>
    <col min="7937" max="7938" width="3.28515625" customWidth="1"/>
    <col min="7939" max="7939" width="4.7109375" customWidth="1"/>
    <col min="7940" max="7940" width="4.28515625" customWidth="1"/>
    <col min="7941" max="7941" width="12.7109375" customWidth="1"/>
    <col min="7942" max="7942" width="2.7109375" customWidth="1"/>
    <col min="7943" max="7943" width="7.7109375" customWidth="1"/>
    <col min="7944" max="7944" width="5.85546875" customWidth="1"/>
    <col min="7945" max="7945" width="1.7109375" customWidth="1"/>
    <col min="7946" max="7946" width="10.7109375" customWidth="1"/>
    <col min="7947" max="7947" width="1.7109375" customWidth="1"/>
    <col min="7948" max="7948" width="10.7109375" customWidth="1"/>
    <col min="7949" max="7949" width="1.7109375" customWidth="1"/>
    <col min="7950" max="7950" width="10.7109375" customWidth="1"/>
    <col min="7951" max="7951" width="1.7109375" customWidth="1"/>
    <col min="7952" max="7952" width="10.7109375" customWidth="1"/>
    <col min="7953" max="7953" width="1.7109375" customWidth="1"/>
    <col min="7955" max="7955" width="8.7109375" customWidth="1"/>
    <col min="7956" max="7956" width="0" hidden="1" customWidth="1"/>
    <col min="7957" max="7957" width="5.7109375" customWidth="1"/>
    <col min="8193" max="8194" width="3.28515625" customWidth="1"/>
    <col min="8195" max="8195" width="4.7109375" customWidth="1"/>
    <col min="8196" max="8196" width="4.28515625" customWidth="1"/>
    <col min="8197" max="8197" width="12.7109375" customWidth="1"/>
    <col min="8198" max="8198" width="2.7109375" customWidth="1"/>
    <col min="8199" max="8199" width="7.7109375" customWidth="1"/>
    <col min="8200" max="8200" width="5.85546875" customWidth="1"/>
    <col min="8201" max="8201" width="1.7109375" customWidth="1"/>
    <col min="8202" max="8202" width="10.7109375" customWidth="1"/>
    <col min="8203" max="8203" width="1.7109375" customWidth="1"/>
    <col min="8204" max="8204" width="10.7109375" customWidth="1"/>
    <col min="8205" max="8205" width="1.7109375" customWidth="1"/>
    <col min="8206" max="8206" width="10.7109375" customWidth="1"/>
    <col min="8207" max="8207" width="1.7109375" customWidth="1"/>
    <col min="8208" max="8208" width="10.7109375" customWidth="1"/>
    <col min="8209" max="8209" width="1.7109375" customWidth="1"/>
    <col min="8211" max="8211" width="8.7109375" customWidth="1"/>
    <col min="8212" max="8212" width="0" hidden="1" customWidth="1"/>
    <col min="8213" max="8213" width="5.7109375" customWidth="1"/>
    <col min="8449" max="8450" width="3.28515625" customWidth="1"/>
    <col min="8451" max="8451" width="4.7109375" customWidth="1"/>
    <col min="8452" max="8452" width="4.28515625" customWidth="1"/>
    <col min="8453" max="8453" width="12.7109375" customWidth="1"/>
    <col min="8454" max="8454" width="2.7109375" customWidth="1"/>
    <col min="8455" max="8455" width="7.7109375" customWidth="1"/>
    <col min="8456" max="8456" width="5.85546875" customWidth="1"/>
    <col min="8457" max="8457" width="1.7109375" customWidth="1"/>
    <col min="8458" max="8458" width="10.7109375" customWidth="1"/>
    <col min="8459" max="8459" width="1.7109375" customWidth="1"/>
    <col min="8460" max="8460" width="10.7109375" customWidth="1"/>
    <col min="8461" max="8461" width="1.7109375" customWidth="1"/>
    <col min="8462" max="8462" width="10.7109375" customWidth="1"/>
    <col min="8463" max="8463" width="1.7109375" customWidth="1"/>
    <col min="8464" max="8464" width="10.7109375" customWidth="1"/>
    <col min="8465" max="8465" width="1.7109375" customWidth="1"/>
    <col min="8467" max="8467" width="8.7109375" customWidth="1"/>
    <col min="8468" max="8468" width="0" hidden="1" customWidth="1"/>
    <col min="8469" max="8469" width="5.7109375" customWidth="1"/>
    <col min="8705" max="8706" width="3.28515625" customWidth="1"/>
    <col min="8707" max="8707" width="4.7109375" customWidth="1"/>
    <col min="8708" max="8708" width="4.28515625" customWidth="1"/>
    <col min="8709" max="8709" width="12.7109375" customWidth="1"/>
    <col min="8710" max="8710" width="2.7109375" customWidth="1"/>
    <col min="8711" max="8711" width="7.7109375" customWidth="1"/>
    <col min="8712" max="8712" width="5.85546875" customWidth="1"/>
    <col min="8713" max="8713" width="1.7109375" customWidth="1"/>
    <col min="8714" max="8714" width="10.7109375" customWidth="1"/>
    <col min="8715" max="8715" width="1.7109375" customWidth="1"/>
    <col min="8716" max="8716" width="10.7109375" customWidth="1"/>
    <col min="8717" max="8717" width="1.7109375" customWidth="1"/>
    <col min="8718" max="8718" width="10.7109375" customWidth="1"/>
    <col min="8719" max="8719" width="1.7109375" customWidth="1"/>
    <col min="8720" max="8720" width="10.7109375" customWidth="1"/>
    <col min="8721" max="8721" width="1.7109375" customWidth="1"/>
    <col min="8723" max="8723" width="8.7109375" customWidth="1"/>
    <col min="8724" max="8724" width="0" hidden="1" customWidth="1"/>
    <col min="8725" max="8725" width="5.7109375" customWidth="1"/>
    <col min="8961" max="8962" width="3.28515625" customWidth="1"/>
    <col min="8963" max="8963" width="4.7109375" customWidth="1"/>
    <col min="8964" max="8964" width="4.28515625" customWidth="1"/>
    <col min="8965" max="8965" width="12.7109375" customWidth="1"/>
    <col min="8966" max="8966" width="2.7109375" customWidth="1"/>
    <col min="8967" max="8967" width="7.7109375" customWidth="1"/>
    <col min="8968" max="8968" width="5.85546875" customWidth="1"/>
    <col min="8969" max="8969" width="1.7109375" customWidth="1"/>
    <col min="8970" max="8970" width="10.7109375" customWidth="1"/>
    <col min="8971" max="8971" width="1.7109375" customWidth="1"/>
    <col min="8972" max="8972" width="10.7109375" customWidth="1"/>
    <col min="8973" max="8973" width="1.7109375" customWidth="1"/>
    <col min="8974" max="8974" width="10.7109375" customWidth="1"/>
    <col min="8975" max="8975" width="1.7109375" customWidth="1"/>
    <col min="8976" max="8976" width="10.7109375" customWidth="1"/>
    <col min="8977" max="8977" width="1.7109375" customWidth="1"/>
    <col min="8979" max="8979" width="8.7109375" customWidth="1"/>
    <col min="8980" max="8980" width="0" hidden="1" customWidth="1"/>
    <col min="8981" max="8981" width="5.7109375" customWidth="1"/>
    <col min="9217" max="9218" width="3.28515625" customWidth="1"/>
    <col min="9219" max="9219" width="4.7109375" customWidth="1"/>
    <col min="9220" max="9220" width="4.28515625" customWidth="1"/>
    <col min="9221" max="9221" width="12.7109375" customWidth="1"/>
    <col min="9222" max="9222" width="2.7109375" customWidth="1"/>
    <col min="9223" max="9223" width="7.7109375" customWidth="1"/>
    <col min="9224" max="9224" width="5.85546875" customWidth="1"/>
    <col min="9225" max="9225" width="1.7109375" customWidth="1"/>
    <col min="9226" max="9226" width="10.7109375" customWidth="1"/>
    <col min="9227" max="9227" width="1.7109375" customWidth="1"/>
    <col min="9228" max="9228" width="10.7109375" customWidth="1"/>
    <col min="9229" max="9229" width="1.7109375" customWidth="1"/>
    <col min="9230" max="9230" width="10.7109375" customWidth="1"/>
    <col min="9231" max="9231" width="1.7109375" customWidth="1"/>
    <col min="9232" max="9232" width="10.7109375" customWidth="1"/>
    <col min="9233" max="9233" width="1.7109375" customWidth="1"/>
    <col min="9235" max="9235" width="8.7109375" customWidth="1"/>
    <col min="9236" max="9236" width="0" hidden="1" customWidth="1"/>
    <col min="9237" max="9237" width="5.7109375" customWidth="1"/>
    <col min="9473" max="9474" width="3.28515625" customWidth="1"/>
    <col min="9475" max="9475" width="4.7109375" customWidth="1"/>
    <col min="9476" max="9476" width="4.28515625" customWidth="1"/>
    <col min="9477" max="9477" width="12.7109375" customWidth="1"/>
    <col min="9478" max="9478" width="2.7109375" customWidth="1"/>
    <col min="9479" max="9479" width="7.7109375" customWidth="1"/>
    <col min="9480" max="9480" width="5.85546875" customWidth="1"/>
    <col min="9481" max="9481" width="1.7109375" customWidth="1"/>
    <col min="9482" max="9482" width="10.7109375" customWidth="1"/>
    <col min="9483" max="9483" width="1.7109375" customWidth="1"/>
    <col min="9484" max="9484" width="10.7109375" customWidth="1"/>
    <col min="9485" max="9485" width="1.7109375" customWidth="1"/>
    <col min="9486" max="9486" width="10.7109375" customWidth="1"/>
    <col min="9487" max="9487" width="1.7109375" customWidth="1"/>
    <col min="9488" max="9488" width="10.7109375" customWidth="1"/>
    <col min="9489" max="9489" width="1.7109375" customWidth="1"/>
    <col min="9491" max="9491" width="8.7109375" customWidth="1"/>
    <col min="9492" max="9492" width="0" hidden="1" customWidth="1"/>
    <col min="9493" max="9493" width="5.7109375" customWidth="1"/>
    <col min="9729" max="9730" width="3.28515625" customWidth="1"/>
    <col min="9731" max="9731" width="4.7109375" customWidth="1"/>
    <col min="9732" max="9732" width="4.28515625" customWidth="1"/>
    <col min="9733" max="9733" width="12.7109375" customWidth="1"/>
    <col min="9734" max="9734" width="2.7109375" customWidth="1"/>
    <col min="9735" max="9735" width="7.7109375" customWidth="1"/>
    <col min="9736" max="9736" width="5.85546875" customWidth="1"/>
    <col min="9737" max="9737" width="1.7109375" customWidth="1"/>
    <col min="9738" max="9738" width="10.7109375" customWidth="1"/>
    <col min="9739" max="9739" width="1.7109375" customWidth="1"/>
    <col min="9740" max="9740" width="10.7109375" customWidth="1"/>
    <col min="9741" max="9741" width="1.7109375" customWidth="1"/>
    <col min="9742" max="9742" width="10.7109375" customWidth="1"/>
    <col min="9743" max="9743" width="1.7109375" customWidth="1"/>
    <col min="9744" max="9744" width="10.7109375" customWidth="1"/>
    <col min="9745" max="9745" width="1.7109375" customWidth="1"/>
    <col min="9747" max="9747" width="8.7109375" customWidth="1"/>
    <col min="9748" max="9748" width="0" hidden="1" customWidth="1"/>
    <col min="9749" max="9749" width="5.7109375" customWidth="1"/>
    <col min="9985" max="9986" width="3.28515625" customWidth="1"/>
    <col min="9987" max="9987" width="4.7109375" customWidth="1"/>
    <col min="9988" max="9988" width="4.28515625" customWidth="1"/>
    <col min="9989" max="9989" width="12.7109375" customWidth="1"/>
    <col min="9990" max="9990" width="2.7109375" customWidth="1"/>
    <col min="9991" max="9991" width="7.7109375" customWidth="1"/>
    <col min="9992" max="9992" width="5.85546875" customWidth="1"/>
    <col min="9993" max="9993" width="1.7109375" customWidth="1"/>
    <col min="9994" max="9994" width="10.7109375" customWidth="1"/>
    <col min="9995" max="9995" width="1.7109375" customWidth="1"/>
    <col min="9996" max="9996" width="10.7109375" customWidth="1"/>
    <col min="9997" max="9997" width="1.7109375" customWidth="1"/>
    <col min="9998" max="9998" width="10.7109375" customWidth="1"/>
    <col min="9999" max="9999" width="1.7109375" customWidth="1"/>
    <col min="10000" max="10000" width="10.7109375" customWidth="1"/>
    <col min="10001" max="10001" width="1.7109375" customWidth="1"/>
    <col min="10003" max="10003" width="8.7109375" customWidth="1"/>
    <col min="10004" max="10004" width="0" hidden="1" customWidth="1"/>
    <col min="10005" max="10005" width="5.7109375" customWidth="1"/>
    <col min="10241" max="10242" width="3.28515625" customWidth="1"/>
    <col min="10243" max="10243" width="4.7109375" customWidth="1"/>
    <col min="10244" max="10244" width="4.28515625" customWidth="1"/>
    <col min="10245" max="10245" width="12.7109375" customWidth="1"/>
    <col min="10246" max="10246" width="2.7109375" customWidth="1"/>
    <col min="10247" max="10247" width="7.7109375" customWidth="1"/>
    <col min="10248" max="10248" width="5.85546875" customWidth="1"/>
    <col min="10249" max="10249" width="1.7109375" customWidth="1"/>
    <col min="10250" max="10250" width="10.7109375" customWidth="1"/>
    <col min="10251" max="10251" width="1.7109375" customWidth="1"/>
    <col min="10252" max="10252" width="10.7109375" customWidth="1"/>
    <col min="10253" max="10253" width="1.7109375" customWidth="1"/>
    <col min="10254" max="10254" width="10.7109375" customWidth="1"/>
    <col min="10255" max="10255" width="1.7109375" customWidth="1"/>
    <col min="10256" max="10256" width="10.7109375" customWidth="1"/>
    <col min="10257" max="10257" width="1.7109375" customWidth="1"/>
    <col min="10259" max="10259" width="8.7109375" customWidth="1"/>
    <col min="10260" max="10260" width="0" hidden="1" customWidth="1"/>
    <col min="10261" max="10261" width="5.7109375" customWidth="1"/>
    <col min="10497" max="10498" width="3.28515625" customWidth="1"/>
    <col min="10499" max="10499" width="4.7109375" customWidth="1"/>
    <col min="10500" max="10500" width="4.28515625" customWidth="1"/>
    <col min="10501" max="10501" width="12.7109375" customWidth="1"/>
    <col min="10502" max="10502" width="2.7109375" customWidth="1"/>
    <col min="10503" max="10503" width="7.7109375" customWidth="1"/>
    <col min="10504" max="10504" width="5.85546875" customWidth="1"/>
    <col min="10505" max="10505" width="1.7109375" customWidth="1"/>
    <col min="10506" max="10506" width="10.7109375" customWidth="1"/>
    <col min="10507" max="10507" width="1.7109375" customWidth="1"/>
    <col min="10508" max="10508" width="10.7109375" customWidth="1"/>
    <col min="10509" max="10509" width="1.7109375" customWidth="1"/>
    <col min="10510" max="10510" width="10.7109375" customWidth="1"/>
    <col min="10511" max="10511" width="1.7109375" customWidth="1"/>
    <col min="10512" max="10512" width="10.7109375" customWidth="1"/>
    <col min="10513" max="10513" width="1.7109375" customWidth="1"/>
    <col min="10515" max="10515" width="8.7109375" customWidth="1"/>
    <col min="10516" max="10516" width="0" hidden="1" customWidth="1"/>
    <col min="10517" max="10517" width="5.7109375" customWidth="1"/>
    <col min="10753" max="10754" width="3.28515625" customWidth="1"/>
    <col min="10755" max="10755" width="4.7109375" customWidth="1"/>
    <col min="10756" max="10756" width="4.28515625" customWidth="1"/>
    <col min="10757" max="10757" width="12.7109375" customWidth="1"/>
    <col min="10758" max="10758" width="2.7109375" customWidth="1"/>
    <col min="10759" max="10759" width="7.7109375" customWidth="1"/>
    <col min="10760" max="10760" width="5.85546875" customWidth="1"/>
    <col min="10761" max="10761" width="1.7109375" customWidth="1"/>
    <col min="10762" max="10762" width="10.7109375" customWidth="1"/>
    <col min="10763" max="10763" width="1.7109375" customWidth="1"/>
    <col min="10764" max="10764" width="10.7109375" customWidth="1"/>
    <col min="10765" max="10765" width="1.7109375" customWidth="1"/>
    <col min="10766" max="10766" width="10.7109375" customWidth="1"/>
    <col min="10767" max="10767" width="1.7109375" customWidth="1"/>
    <col min="10768" max="10768" width="10.7109375" customWidth="1"/>
    <col min="10769" max="10769" width="1.7109375" customWidth="1"/>
    <col min="10771" max="10771" width="8.7109375" customWidth="1"/>
    <col min="10772" max="10772" width="0" hidden="1" customWidth="1"/>
    <col min="10773" max="10773" width="5.7109375" customWidth="1"/>
    <col min="11009" max="11010" width="3.28515625" customWidth="1"/>
    <col min="11011" max="11011" width="4.7109375" customWidth="1"/>
    <col min="11012" max="11012" width="4.28515625" customWidth="1"/>
    <col min="11013" max="11013" width="12.7109375" customWidth="1"/>
    <col min="11014" max="11014" width="2.7109375" customWidth="1"/>
    <col min="11015" max="11015" width="7.7109375" customWidth="1"/>
    <col min="11016" max="11016" width="5.85546875" customWidth="1"/>
    <col min="11017" max="11017" width="1.7109375" customWidth="1"/>
    <col min="11018" max="11018" width="10.7109375" customWidth="1"/>
    <col min="11019" max="11019" width="1.7109375" customWidth="1"/>
    <col min="11020" max="11020" width="10.7109375" customWidth="1"/>
    <col min="11021" max="11021" width="1.7109375" customWidth="1"/>
    <col min="11022" max="11022" width="10.7109375" customWidth="1"/>
    <col min="11023" max="11023" width="1.7109375" customWidth="1"/>
    <col min="11024" max="11024" width="10.7109375" customWidth="1"/>
    <col min="11025" max="11025" width="1.7109375" customWidth="1"/>
    <col min="11027" max="11027" width="8.7109375" customWidth="1"/>
    <col min="11028" max="11028" width="0" hidden="1" customWidth="1"/>
    <col min="11029" max="11029" width="5.7109375" customWidth="1"/>
    <col min="11265" max="11266" width="3.28515625" customWidth="1"/>
    <col min="11267" max="11267" width="4.7109375" customWidth="1"/>
    <col min="11268" max="11268" width="4.28515625" customWidth="1"/>
    <col min="11269" max="11269" width="12.7109375" customWidth="1"/>
    <col min="11270" max="11270" width="2.7109375" customWidth="1"/>
    <col min="11271" max="11271" width="7.7109375" customWidth="1"/>
    <col min="11272" max="11272" width="5.85546875" customWidth="1"/>
    <col min="11273" max="11273" width="1.7109375" customWidth="1"/>
    <col min="11274" max="11274" width="10.7109375" customWidth="1"/>
    <col min="11275" max="11275" width="1.7109375" customWidth="1"/>
    <col min="11276" max="11276" width="10.7109375" customWidth="1"/>
    <col min="11277" max="11277" width="1.7109375" customWidth="1"/>
    <col min="11278" max="11278" width="10.7109375" customWidth="1"/>
    <col min="11279" max="11279" width="1.7109375" customWidth="1"/>
    <col min="11280" max="11280" width="10.7109375" customWidth="1"/>
    <col min="11281" max="11281" width="1.7109375" customWidth="1"/>
    <col min="11283" max="11283" width="8.7109375" customWidth="1"/>
    <col min="11284" max="11284" width="0" hidden="1" customWidth="1"/>
    <col min="11285" max="11285" width="5.7109375" customWidth="1"/>
    <col min="11521" max="11522" width="3.28515625" customWidth="1"/>
    <col min="11523" max="11523" width="4.7109375" customWidth="1"/>
    <col min="11524" max="11524" width="4.28515625" customWidth="1"/>
    <col min="11525" max="11525" width="12.7109375" customWidth="1"/>
    <col min="11526" max="11526" width="2.7109375" customWidth="1"/>
    <col min="11527" max="11527" width="7.7109375" customWidth="1"/>
    <col min="11528" max="11528" width="5.85546875" customWidth="1"/>
    <col min="11529" max="11529" width="1.7109375" customWidth="1"/>
    <col min="11530" max="11530" width="10.7109375" customWidth="1"/>
    <col min="11531" max="11531" width="1.7109375" customWidth="1"/>
    <col min="11532" max="11532" width="10.7109375" customWidth="1"/>
    <col min="11533" max="11533" width="1.7109375" customWidth="1"/>
    <col min="11534" max="11534" width="10.7109375" customWidth="1"/>
    <col min="11535" max="11535" width="1.7109375" customWidth="1"/>
    <col min="11536" max="11536" width="10.7109375" customWidth="1"/>
    <col min="11537" max="11537" width="1.7109375" customWidth="1"/>
    <col min="11539" max="11539" width="8.7109375" customWidth="1"/>
    <col min="11540" max="11540" width="0" hidden="1" customWidth="1"/>
    <col min="11541" max="11541" width="5.7109375" customWidth="1"/>
    <col min="11777" max="11778" width="3.28515625" customWidth="1"/>
    <col min="11779" max="11779" width="4.7109375" customWidth="1"/>
    <col min="11780" max="11780" width="4.28515625" customWidth="1"/>
    <col min="11781" max="11781" width="12.7109375" customWidth="1"/>
    <col min="11782" max="11782" width="2.7109375" customWidth="1"/>
    <col min="11783" max="11783" width="7.7109375" customWidth="1"/>
    <col min="11784" max="11784" width="5.85546875" customWidth="1"/>
    <col min="11785" max="11785" width="1.7109375" customWidth="1"/>
    <col min="11786" max="11786" width="10.7109375" customWidth="1"/>
    <col min="11787" max="11787" width="1.7109375" customWidth="1"/>
    <col min="11788" max="11788" width="10.7109375" customWidth="1"/>
    <col min="11789" max="11789" width="1.7109375" customWidth="1"/>
    <col min="11790" max="11790" width="10.7109375" customWidth="1"/>
    <col min="11791" max="11791" width="1.7109375" customWidth="1"/>
    <col min="11792" max="11792" width="10.7109375" customWidth="1"/>
    <col min="11793" max="11793" width="1.7109375" customWidth="1"/>
    <col min="11795" max="11795" width="8.7109375" customWidth="1"/>
    <col min="11796" max="11796" width="0" hidden="1" customWidth="1"/>
    <col min="11797" max="11797" width="5.7109375" customWidth="1"/>
    <col min="12033" max="12034" width="3.28515625" customWidth="1"/>
    <col min="12035" max="12035" width="4.7109375" customWidth="1"/>
    <col min="12036" max="12036" width="4.28515625" customWidth="1"/>
    <col min="12037" max="12037" width="12.7109375" customWidth="1"/>
    <col min="12038" max="12038" width="2.7109375" customWidth="1"/>
    <col min="12039" max="12039" width="7.7109375" customWidth="1"/>
    <col min="12040" max="12040" width="5.85546875" customWidth="1"/>
    <col min="12041" max="12041" width="1.7109375" customWidth="1"/>
    <col min="12042" max="12042" width="10.7109375" customWidth="1"/>
    <col min="12043" max="12043" width="1.7109375" customWidth="1"/>
    <col min="12044" max="12044" width="10.7109375" customWidth="1"/>
    <col min="12045" max="12045" width="1.7109375" customWidth="1"/>
    <col min="12046" max="12046" width="10.7109375" customWidth="1"/>
    <col min="12047" max="12047" width="1.7109375" customWidth="1"/>
    <col min="12048" max="12048" width="10.7109375" customWidth="1"/>
    <col min="12049" max="12049" width="1.7109375" customWidth="1"/>
    <col min="12051" max="12051" width="8.7109375" customWidth="1"/>
    <col min="12052" max="12052" width="0" hidden="1" customWidth="1"/>
    <col min="12053" max="12053" width="5.7109375" customWidth="1"/>
    <col min="12289" max="12290" width="3.28515625" customWidth="1"/>
    <col min="12291" max="12291" width="4.7109375" customWidth="1"/>
    <col min="12292" max="12292" width="4.28515625" customWidth="1"/>
    <col min="12293" max="12293" width="12.7109375" customWidth="1"/>
    <col min="12294" max="12294" width="2.7109375" customWidth="1"/>
    <col min="12295" max="12295" width="7.7109375" customWidth="1"/>
    <col min="12296" max="12296" width="5.85546875" customWidth="1"/>
    <col min="12297" max="12297" width="1.7109375" customWidth="1"/>
    <col min="12298" max="12298" width="10.7109375" customWidth="1"/>
    <col min="12299" max="12299" width="1.7109375" customWidth="1"/>
    <col min="12300" max="12300" width="10.7109375" customWidth="1"/>
    <col min="12301" max="12301" width="1.7109375" customWidth="1"/>
    <col min="12302" max="12302" width="10.7109375" customWidth="1"/>
    <col min="12303" max="12303" width="1.7109375" customWidth="1"/>
    <col min="12304" max="12304" width="10.7109375" customWidth="1"/>
    <col min="12305" max="12305" width="1.7109375" customWidth="1"/>
    <col min="12307" max="12307" width="8.7109375" customWidth="1"/>
    <col min="12308" max="12308" width="0" hidden="1" customWidth="1"/>
    <col min="12309" max="12309" width="5.7109375" customWidth="1"/>
    <col min="12545" max="12546" width="3.28515625" customWidth="1"/>
    <col min="12547" max="12547" width="4.7109375" customWidth="1"/>
    <col min="12548" max="12548" width="4.28515625" customWidth="1"/>
    <col min="12549" max="12549" width="12.7109375" customWidth="1"/>
    <col min="12550" max="12550" width="2.7109375" customWidth="1"/>
    <col min="12551" max="12551" width="7.7109375" customWidth="1"/>
    <col min="12552" max="12552" width="5.85546875" customWidth="1"/>
    <col min="12553" max="12553" width="1.7109375" customWidth="1"/>
    <col min="12554" max="12554" width="10.7109375" customWidth="1"/>
    <col min="12555" max="12555" width="1.7109375" customWidth="1"/>
    <col min="12556" max="12556" width="10.7109375" customWidth="1"/>
    <col min="12557" max="12557" width="1.7109375" customWidth="1"/>
    <col min="12558" max="12558" width="10.7109375" customWidth="1"/>
    <col min="12559" max="12559" width="1.7109375" customWidth="1"/>
    <col min="12560" max="12560" width="10.7109375" customWidth="1"/>
    <col min="12561" max="12561" width="1.7109375" customWidth="1"/>
    <col min="12563" max="12563" width="8.7109375" customWidth="1"/>
    <col min="12564" max="12564" width="0" hidden="1" customWidth="1"/>
    <col min="12565" max="12565" width="5.7109375" customWidth="1"/>
    <col min="12801" max="12802" width="3.28515625" customWidth="1"/>
    <col min="12803" max="12803" width="4.7109375" customWidth="1"/>
    <col min="12804" max="12804" width="4.28515625" customWidth="1"/>
    <col min="12805" max="12805" width="12.7109375" customWidth="1"/>
    <col min="12806" max="12806" width="2.7109375" customWidth="1"/>
    <col min="12807" max="12807" width="7.7109375" customWidth="1"/>
    <col min="12808" max="12808" width="5.85546875" customWidth="1"/>
    <col min="12809" max="12809" width="1.7109375" customWidth="1"/>
    <col min="12810" max="12810" width="10.7109375" customWidth="1"/>
    <col min="12811" max="12811" width="1.7109375" customWidth="1"/>
    <col min="12812" max="12812" width="10.7109375" customWidth="1"/>
    <col min="12813" max="12813" width="1.7109375" customWidth="1"/>
    <col min="12814" max="12814" width="10.7109375" customWidth="1"/>
    <col min="12815" max="12815" width="1.7109375" customWidth="1"/>
    <col min="12816" max="12816" width="10.7109375" customWidth="1"/>
    <col min="12817" max="12817" width="1.7109375" customWidth="1"/>
    <col min="12819" max="12819" width="8.7109375" customWidth="1"/>
    <col min="12820" max="12820" width="0" hidden="1" customWidth="1"/>
    <col min="12821" max="12821" width="5.7109375" customWidth="1"/>
    <col min="13057" max="13058" width="3.28515625" customWidth="1"/>
    <col min="13059" max="13059" width="4.7109375" customWidth="1"/>
    <col min="13060" max="13060" width="4.28515625" customWidth="1"/>
    <col min="13061" max="13061" width="12.7109375" customWidth="1"/>
    <col min="13062" max="13062" width="2.7109375" customWidth="1"/>
    <col min="13063" max="13063" width="7.7109375" customWidth="1"/>
    <col min="13064" max="13064" width="5.85546875" customWidth="1"/>
    <col min="13065" max="13065" width="1.7109375" customWidth="1"/>
    <col min="13066" max="13066" width="10.7109375" customWidth="1"/>
    <col min="13067" max="13067" width="1.7109375" customWidth="1"/>
    <col min="13068" max="13068" width="10.7109375" customWidth="1"/>
    <col min="13069" max="13069" width="1.7109375" customWidth="1"/>
    <col min="13070" max="13070" width="10.7109375" customWidth="1"/>
    <col min="13071" max="13071" width="1.7109375" customWidth="1"/>
    <col min="13072" max="13072" width="10.7109375" customWidth="1"/>
    <col min="13073" max="13073" width="1.7109375" customWidth="1"/>
    <col min="13075" max="13075" width="8.7109375" customWidth="1"/>
    <col min="13076" max="13076" width="0" hidden="1" customWidth="1"/>
    <col min="13077" max="13077" width="5.7109375" customWidth="1"/>
    <col min="13313" max="13314" width="3.28515625" customWidth="1"/>
    <col min="13315" max="13315" width="4.7109375" customWidth="1"/>
    <col min="13316" max="13316" width="4.28515625" customWidth="1"/>
    <col min="13317" max="13317" width="12.7109375" customWidth="1"/>
    <col min="13318" max="13318" width="2.7109375" customWidth="1"/>
    <col min="13319" max="13319" width="7.7109375" customWidth="1"/>
    <col min="13320" max="13320" width="5.85546875" customWidth="1"/>
    <col min="13321" max="13321" width="1.7109375" customWidth="1"/>
    <col min="13322" max="13322" width="10.7109375" customWidth="1"/>
    <col min="13323" max="13323" width="1.7109375" customWidth="1"/>
    <col min="13324" max="13324" width="10.7109375" customWidth="1"/>
    <col min="13325" max="13325" width="1.7109375" customWidth="1"/>
    <col min="13326" max="13326" width="10.7109375" customWidth="1"/>
    <col min="13327" max="13327" width="1.7109375" customWidth="1"/>
    <col min="13328" max="13328" width="10.7109375" customWidth="1"/>
    <col min="13329" max="13329" width="1.7109375" customWidth="1"/>
    <col min="13331" max="13331" width="8.7109375" customWidth="1"/>
    <col min="13332" max="13332" width="0" hidden="1" customWidth="1"/>
    <col min="13333" max="13333" width="5.7109375" customWidth="1"/>
    <col min="13569" max="13570" width="3.28515625" customWidth="1"/>
    <col min="13571" max="13571" width="4.7109375" customWidth="1"/>
    <col min="13572" max="13572" width="4.28515625" customWidth="1"/>
    <col min="13573" max="13573" width="12.7109375" customWidth="1"/>
    <col min="13574" max="13574" width="2.7109375" customWidth="1"/>
    <col min="13575" max="13575" width="7.7109375" customWidth="1"/>
    <col min="13576" max="13576" width="5.85546875" customWidth="1"/>
    <col min="13577" max="13577" width="1.7109375" customWidth="1"/>
    <col min="13578" max="13578" width="10.7109375" customWidth="1"/>
    <col min="13579" max="13579" width="1.7109375" customWidth="1"/>
    <col min="13580" max="13580" width="10.7109375" customWidth="1"/>
    <col min="13581" max="13581" width="1.7109375" customWidth="1"/>
    <col min="13582" max="13582" width="10.7109375" customWidth="1"/>
    <col min="13583" max="13583" width="1.7109375" customWidth="1"/>
    <col min="13584" max="13584" width="10.7109375" customWidth="1"/>
    <col min="13585" max="13585" width="1.7109375" customWidth="1"/>
    <col min="13587" max="13587" width="8.7109375" customWidth="1"/>
    <col min="13588" max="13588" width="0" hidden="1" customWidth="1"/>
    <col min="13589" max="13589" width="5.7109375" customWidth="1"/>
    <col min="13825" max="13826" width="3.28515625" customWidth="1"/>
    <col min="13827" max="13827" width="4.7109375" customWidth="1"/>
    <col min="13828" max="13828" width="4.28515625" customWidth="1"/>
    <col min="13829" max="13829" width="12.7109375" customWidth="1"/>
    <col min="13830" max="13830" width="2.7109375" customWidth="1"/>
    <col min="13831" max="13831" width="7.7109375" customWidth="1"/>
    <col min="13832" max="13832" width="5.85546875" customWidth="1"/>
    <col min="13833" max="13833" width="1.7109375" customWidth="1"/>
    <col min="13834" max="13834" width="10.7109375" customWidth="1"/>
    <col min="13835" max="13835" width="1.7109375" customWidth="1"/>
    <col min="13836" max="13836" width="10.7109375" customWidth="1"/>
    <col min="13837" max="13837" width="1.7109375" customWidth="1"/>
    <col min="13838" max="13838" width="10.7109375" customWidth="1"/>
    <col min="13839" max="13839" width="1.7109375" customWidth="1"/>
    <col min="13840" max="13840" width="10.7109375" customWidth="1"/>
    <col min="13841" max="13841" width="1.7109375" customWidth="1"/>
    <col min="13843" max="13843" width="8.7109375" customWidth="1"/>
    <col min="13844" max="13844" width="0" hidden="1" customWidth="1"/>
    <col min="13845" max="13845" width="5.7109375" customWidth="1"/>
    <col min="14081" max="14082" width="3.28515625" customWidth="1"/>
    <col min="14083" max="14083" width="4.7109375" customWidth="1"/>
    <col min="14084" max="14084" width="4.28515625" customWidth="1"/>
    <col min="14085" max="14085" width="12.7109375" customWidth="1"/>
    <col min="14086" max="14086" width="2.7109375" customWidth="1"/>
    <col min="14087" max="14087" width="7.7109375" customWidth="1"/>
    <col min="14088" max="14088" width="5.85546875" customWidth="1"/>
    <col min="14089" max="14089" width="1.7109375" customWidth="1"/>
    <col min="14090" max="14090" width="10.7109375" customWidth="1"/>
    <col min="14091" max="14091" width="1.7109375" customWidth="1"/>
    <col min="14092" max="14092" width="10.7109375" customWidth="1"/>
    <col min="14093" max="14093" width="1.7109375" customWidth="1"/>
    <col min="14094" max="14094" width="10.7109375" customWidth="1"/>
    <col min="14095" max="14095" width="1.7109375" customWidth="1"/>
    <col min="14096" max="14096" width="10.7109375" customWidth="1"/>
    <col min="14097" max="14097" width="1.7109375" customWidth="1"/>
    <col min="14099" max="14099" width="8.7109375" customWidth="1"/>
    <col min="14100" max="14100" width="0" hidden="1" customWidth="1"/>
    <col min="14101" max="14101" width="5.7109375" customWidth="1"/>
    <col min="14337" max="14338" width="3.28515625" customWidth="1"/>
    <col min="14339" max="14339" width="4.7109375" customWidth="1"/>
    <col min="14340" max="14340" width="4.28515625" customWidth="1"/>
    <col min="14341" max="14341" width="12.7109375" customWidth="1"/>
    <col min="14342" max="14342" width="2.7109375" customWidth="1"/>
    <col min="14343" max="14343" width="7.7109375" customWidth="1"/>
    <col min="14344" max="14344" width="5.85546875" customWidth="1"/>
    <col min="14345" max="14345" width="1.7109375" customWidth="1"/>
    <col min="14346" max="14346" width="10.7109375" customWidth="1"/>
    <col min="14347" max="14347" width="1.7109375" customWidth="1"/>
    <col min="14348" max="14348" width="10.7109375" customWidth="1"/>
    <col min="14349" max="14349" width="1.7109375" customWidth="1"/>
    <col min="14350" max="14350" width="10.7109375" customWidth="1"/>
    <col min="14351" max="14351" width="1.7109375" customWidth="1"/>
    <col min="14352" max="14352" width="10.7109375" customWidth="1"/>
    <col min="14353" max="14353" width="1.7109375" customWidth="1"/>
    <col min="14355" max="14355" width="8.7109375" customWidth="1"/>
    <col min="14356" max="14356" width="0" hidden="1" customWidth="1"/>
    <col min="14357" max="14357" width="5.7109375" customWidth="1"/>
    <col min="14593" max="14594" width="3.28515625" customWidth="1"/>
    <col min="14595" max="14595" width="4.7109375" customWidth="1"/>
    <col min="14596" max="14596" width="4.28515625" customWidth="1"/>
    <col min="14597" max="14597" width="12.7109375" customWidth="1"/>
    <col min="14598" max="14598" width="2.7109375" customWidth="1"/>
    <col min="14599" max="14599" width="7.7109375" customWidth="1"/>
    <col min="14600" max="14600" width="5.85546875" customWidth="1"/>
    <col min="14601" max="14601" width="1.7109375" customWidth="1"/>
    <col min="14602" max="14602" width="10.7109375" customWidth="1"/>
    <col min="14603" max="14603" width="1.7109375" customWidth="1"/>
    <col min="14604" max="14604" width="10.7109375" customWidth="1"/>
    <col min="14605" max="14605" width="1.7109375" customWidth="1"/>
    <col min="14606" max="14606" width="10.7109375" customWidth="1"/>
    <col min="14607" max="14607" width="1.7109375" customWidth="1"/>
    <col min="14608" max="14608" width="10.7109375" customWidth="1"/>
    <col min="14609" max="14609" width="1.7109375" customWidth="1"/>
    <col min="14611" max="14611" width="8.7109375" customWidth="1"/>
    <col min="14612" max="14612" width="0" hidden="1" customWidth="1"/>
    <col min="14613" max="14613" width="5.7109375" customWidth="1"/>
    <col min="14849" max="14850" width="3.28515625" customWidth="1"/>
    <col min="14851" max="14851" width="4.7109375" customWidth="1"/>
    <col min="14852" max="14852" width="4.28515625" customWidth="1"/>
    <col min="14853" max="14853" width="12.7109375" customWidth="1"/>
    <col min="14854" max="14854" width="2.7109375" customWidth="1"/>
    <col min="14855" max="14855" width="7.7109375" customWidth="1"/>
    <col min="14856" max="14856" width="5.85546875" customWidth="1"/>
    <col min="14857" max="14857" width="1.7109375" customWidth="1"/>
    <col min="14858" max="14858" width="10.7109375" customWidth="1"/>
    <col min="14859" max="14859" width="1.7109375" customWidth="1"/>
    <col min="14860" max="14860" width="10.7109375" customWidth="1"/>
    <col min="14861" max="14861" width="1.7109375" customWidth="1"/>
    <col min="14862" max="14862" width="10.7109375" customWidth="1"/>
    <col min="14863" max="14863" width="1.7109375" customWidth="1"/>
    <col min="14864" max="14864" width="10.7109375" customWidth="1"/>
    <col min="14865" max="14865" width="1.7109375" customWidth="1"/>
    <col min="14867" max="14867" width="8.7109375" customWidth="1"/>
    <col min="14868" max="14868" width="0" hidden="1" customWidth="1"/>
    <col min="14869" max="14869" width="5.7109375" customWidth="1"/>
    <col min="15105" max="15106" width="3.28515625" customWidth="1"/>
    <col min="15107" max="15107" width="4.7109375" customWidth="1"/>
    <col min="15108" max="15108" width="4.28515625" customWidth="1"/>
    <col min="15109" max="15109" width="12.7109375" customWidth="1"/>
    <col min="15110" max="15110" width="2.7109375" customWidth="1"/>
    <col min="15111" max="15111" width="7.7109375" customWidth="1"/>
    <col min="15112" max="15112" width="5.85546875" customWidth="1"/>
    <col min="15113" max="15113" width="1.7109375" customWidth="1"/>
    <col min="15114" max="15114" width="10.7109375" customWidth="1"/>
    <col min="15115" max="15115" width="1.7109375" customWidth="1"/>
    <col min="15116" max="15116" width="10.7109375" customWidth="1"/>
    <col min="15117" max="15117" width="1.7109375" customWidth="1"/>
    <col min="15118" max="15118" width="10.7109375" customWidth="1"/>
    <col min="15119" max="15119" width="1.7109375" customWidth="1"/>
    <col min="15120" max="15120" width="10.7109375" customWidth="1"/>
    <col min="15121" max="15121" width="1.7109375" customWidth="1"/>
    <col min="15123" max="15123" width="8.7109375" customWidth="1"/>
    <col min="15124" max="15124" width="0" hidden="1" customWidth="1"/>
    <col min="15125" max="15125" width="5.7109375" customWidth="1"/>
    <col min="15361" max="15362" width="3.28515625" customWidth="1"/>
    <col min="15363" max="15363" width="4.7109375" customWidth="1"/>
    <col min="15364" max="15364" width="4.28515625" customWidth="1"/>
    <col min="15365" max="15365" width="12.7109375" customWidth="1"/>
    <col min="15366" max="15366" width="2.7109375" customWidth="1"/>
    <col min="15367" max="15367" width="7.7109375" customWidth="1"/>
    <col min="15368" max="15368" width="5.85546875" customWidth="1"/>
    <col min="15369" max="15369" width="1.7109375" customWidth="1"/>
    <col min="15370" max="15370" width="10.7109375" customWidth="1"/>
    <col min="15371" max="15371" width="1.7109375" customWidth="1"/>
    <col min="15372" max="15372" width="10.7109375" customWidth="1"/>
    <col min="15373" max="15373" width="1.7109375" customWidth="1"/>
    <col min="15374" max="15374" width="10.7109375" customWidth="1"/>
    <col min="15375" max="15375" width="1.7109375" customWidth="1"/>
    <col min="15376" max="15376" width="10.7109375" customWidth="1"/>
    <col min="15377" max="15377" width="1.7109375" customWidth="1"/>
    <col min="15379" max="15379" width="8.7109375" customWidth="1"/>
    <col min="15380" max="15380" width="0" hidden="1" customWidth="1"/>
    <col min="15381" max="15381" width="5.7109375" customWidth="1"/>
    <col min="15617" max="15618" width="3.28515625" customWidth="1"/>
    <col min="15619" max="15619" width="4.7109375" customWidth="1"/>
    <col min="15620" max="15620" width="4.28515625" customWidth="1"/>
    <col min="15621" max="15621" width="12.7109375" customWidth="1"/>
    <col min="15622" max="15622" width="2.7109375" customWidth="1"/>
    <col min="15623" max="15623" width="7.7109375" customWidth="1"/>
    <col min="15624" max="15624" width="5.85546875" customWidth="1"/>
    <col min="15625" max="15625" width="1.7109375" customWidth="1"/>
    <col min="15626" max="15626" width="10.7109375" customWidth="1"/>
    <col min="15627" max="15627" width="1.7109375" customWidth="1"/>
    <col min="15628" max="15628" width="10.7109375" customWidth="1"/>
    <col min="15629" max="15629" width="1.7109375" customWidth="1"/>
    <col min="15630" max="15630" width="10.7109375" customWidth="1"/>
    <col min="15631" max="15631" width="1.7109375" customWidth="1"/>
    <col min="15632" max="15632" width="10.7109375" customWidth="1"/>
    <col min="15633" max="15633" width="1.7109375" customWidth="1"/>
    <col min="15635" max="15635" width="8.7109375" customWidth="1"/>
    <col min="15636" max="15636" width="0" hidden="1" customWidth="1"/>
    <col min="15637" max="15637" width="5.7109375" customWidth="1"/>
    <col min="15873" max="15874" width="3.28515625" customWidth="1"/>
    <col min="15875" max="15875" width="4.7109375" customWidth="1"/>
    <col min="15876" max="15876" width="4.28515625" customWidth="1"/>
    <col min="15877" max="15877" width="12.7109375" customWidth="1"/>
    <col min="15878" max="15878" width="2.7109375" customWidth="1"/>
    <col min="15879" max="15879" width="7.7109375" customWidth="1"/>
    <col min="15880" max="15880" width="5.85546875" customWidth="1"/>
    <col min="15881" max="15881" width="1.7109375" customWidth="1"/>
    <col min="15882" max="15882" width="10.7109375" customWidth="1"/>
    <col min="15883" max="15883" width="1.7109375" customWidth="1"/>
    <col min="15884" max="15884" width="10.7109375" customWidth="1"/>
    <col min="15885" max="15885" width="1.7109375" customWidth="1"/>
    <col min="15886" max="15886" width="10.7109375" customWidth="1"/>
    <col min="15887" max="15887" width="1.7109375" customWidth="1"/>
    <col min="15888" max="15888" width="10.7109375" customWidth="1"/>
    <col min="15889" max="15889" width="1.7109375" customWidth="1"/>
    <col min="15891" max="15891" width="8.7109375" customWidth="1"/>
    <col min="15892" max="15892" width="0" hidden="1" customWidth="1"/>
    <col min="15893" max="15893" width="5.7109375" customWidth="1"/>
    <col min="16129" max="16130" width="3.28515625" customWidth="1"/>
    <col min="16131" max="16131" width="4.7109375" customWidth="1"/>
    <col min="16132" max="16132" width="4.28515625" customWidth="1"/>
    <col min="16133" max="16133" width="12.7109375" customWidth="1"/>
    <col min="16134" max="16134" width="2.7109375" customWidth="1"/>
    <col min="16135" max="16135" width="7.7109375" customWidth="1"/>
    <col min="16136" max="16136" width="5.85546875" customWidth="1"/>
    <col min="16137" max="16137" width="1.7109375" customWidth="1"/>
    <col min="16138" max="16138" width="10.7109375" customWidth="1"/>
    <col min="16139" max="16139" width="1.7109375" customWidth="1"/>
    <col min="16140" max="16140" width="10.7109375" customWidth="1"/>
    <col min="16141" max="16141" width="1.7109375" customWidth="1"/>
    <col min="16142" max="16142" width="10.7109375" customWidth="1"/>
    <col min="16143" max="16143" width="1.7109375" customWidth="1"/>
    <col min="16144" max="16144" width="10.7109375" customWidth="1"/>
    <col min="16145" max="16145" width="1.7109375" customWidth="1"/>
    <col min="16147" max="16147" width="8.7109375" customWidth="1"/>
    <col min="16148" max="16148" width="0" hidden="1" customWidth="1"/>
    <col min="16149" max="16149" width="5.7109375" customWidth="1"/>
  </cols>
  <sheetData>
    <row r="1" spans="1:20" s="68" customFormat="1" ht="71.25" customHeight="1" x14ac:dyDescent="0.2">
      <c r="A1" s="63">
        <f>'[4]Week SetUp'!$A$6</f>
        <v>0</v>
      </c>
      <c r="B1" s="352"/>
      <c r="I1" s="353"/>
      <c r="J1" s="354"/>
      <c r="K1" s="354"/>
      <c r="L1" s="355"/>
      <c r="M1" s="353"/>
      <c r="N1" s="353"/>
      <c r="O1" s="353"/>
      <c r="Q1" s="353"/>
    </row>
    <row r="2" spans="1:20" s="73" customFormat="1" ht="18" x14ac:dyDescent="0.25">
      <c r="A2" s="69"/>
      <c r="B2" s="69"/>
      <c r="C2" s="69"/>
      <c r="D2" s="69"/>
      <c r="E2" s="460" t="s">
        <v>323</v>
      </c>
      <c r="F2" s="460"/>
      <c r="G2" s="460"/>
      <c r="H2" s="460"/>
      <c r="I2" s="460"/>
      <c r="J2" s="460"/>
      <c r="K2" s="460"/>
      <c r="L2" s="460"/>
      <c r="M2" s="460"/>
      <c r="O2" s="198"/>
      <c r="Q2" s="198"/>
    </row>
    <row r="3" spans="1:20" s="78" customFormat="1" ht="10.5" customHeight="1" x14ac:dyDescent="0.2">
      <c r="A3" s="356" t="s">
        <v>192</v>
      </c>
      <c r="B3" s="356"/>
      <c r="C3" s="356"/>
      <c r="D3" s="356"/>
      <c r="E3" s="356"/>
      <c r="F3" s="356"/>
      <c r="G3" s="356"/>
      <c r="H3" s="356"/>
      <c r="I3" s="357"/>
      <c r="J3" s="76"/>
      <c r="K3" s="75"/>
      <c r="L3" s="76"/>
      <c r="M3" s="357"/>
      <c r="N3" s="356"/>
      <c r="O3" s="357"/>
      <c r="P3" s="356"/>
      <c r="Q3" s="359" t="s">
        <v>314</v>
      </c>
    </row>
    <row r="4" spans="1:20" s="88" customFormat="1" ht="13.5" customHeight="1" thickBot="1" x14ac:dyDescent="0.25">
      <c r="A4" s="79" t="str">
        <f>'[4]Week SetUp'!$A$10</f>
        <v>17th - 22nd December 2016</v>
      </c>
      <c r="B4" s="79"/>
      <c r="C4" s="79"/>
      <c r="D4" s="360"/>
      <c r="E4" s="360"/>
      <c r="F4" s="81">
        <f>'[4]Week SetUp'!$C$10</f>
        <v>0</v>
      </c>
      <c r="G4" s="361"/>
      <c r="H4" s="362"/>
      <c r="I4" s="363"/>
      <c r="J4" s="84">
        <f>'[4]Week SetUp'!$D$10</f>
        <v>0</v>
      </c>
      <c r="K4" s="83"/>
      <c r="L4" s="85"/>
      <c r="M4" s="363"/>
      <c r="N4" s="360"/>
      <c r="O4" s="365"/>
      <c r="P4" s="360"/>
      <c r="Q4" s="87" t="str">
        <f>'[4]Week SetUp'!$E$10</f>
        <v>Lamech Kevin Clarke</v>
      </c>
    </row>
    <row r="5" spans="1:20" s="78" customFormat="1" ht="12" x14ac:dyDescent="0.2">
      <c r="A5" s="366"/>
      <c r="B5" s="367" t="s">
        <v>194</v>
      </c>
      <c r="C5" s="367" t="str">
        <f>IF(OR(F2="Week 3",F2="Masters"),"CP","Rank")</f>
        <v>Rank</v>
      </c>
      <c r="D5" s="367" t="s">
        <v>196</v>
      </c>
      <c r="E5" s="368" t="s">
        <v>197</v>
      </c>
      <c r="F5" s="368" t="s">
        <v>198</v>
      </c>
      <c r="G5" s="368"/>
      <c r="H5" s="368"/>
      <c r="I5" s="368"/>
      <c r="J5" s="369" t="s">
        <v>199</v>
      </c>
      <c r="K5" s="370"/>
      <c r="L5" s="369" t="s">
        <v>200</v>
      </c>
      <c r="M5" s="370"/>
      <c r="N5" s="369" t="s">
        <v>201</v>
      </c>
      <c r="O5" s="370"/>
      <c r="P5" s="369" t="s">
        <v>304</v>
      </c>
      <c r="Q5" s="371"/>
    </row>
    <row r="6" spans="1:20" s="78" customFormat="1" ht="3.75" customHeight="1" thickBot="1" x14ac:dyDescent="0.25">
      <c r="A6" s="372"/>
      <c r="B6" s="97"/>
      <c r="C6" s="97"/>
      <c r="D6" s="97"/>
      <c r="E6" s="373"/>
      <c r="F6" s="373"/>
      <c r="G6" s="374"/>
      <c r="H6" s="373"/>
      <c r="I6" s="375"/>
      <c r="J6" s="97"/>
      <c r="K6" s="375"/>
      <c r="L6" s="97"/>
      <c r="M6" s="375"/>
      <c r="N6" s="97"/>
      <c r="O6" s="375"/>
      <c r="P6" s="97"/>
      <c r="Q6" s="376"/>
    </row>
    <row r="7" spans="1:20" s="113" customFormat="1" ht="10.5" customHeight="1" x14ac:dyDescent="0.2">
      <c r="A7" s="377">
        <v>1</v>
      </c>
      <c r="B7" s="103">
        <f>IF($D7="","",VLOOKUP($D7,'[4]Girls Do Main Draw Prep'!$A$7:$V$23,20))</f>
        <v>0</v>
      </c>
      <c r="C7" s="103">
        <f>IF($D7="","",VLOOKUP($D7,'[4]Girls Do Main Draw Prep'!$A$7:$V$23,21))</f>
        <v>0</v>
      </c>
      <c r="D7" s="104">
        <v>1</v>
      </c>
      <c r="E7" s="105" t="str">
        <f>UPPER(IF($D7="","",VLOOKUP($D7,'[4]Girls Do Main Draw Prep'!$A$7:$V$23,2)))</f>
        <v>ALEXIS</v>
      </c>
      <c r="F7" s="105" t="str">
        <f>IF($D7="","",VLOOKUP($D7,'[4]Girls Do Main Draw Prep'!$A$7:$V$23,3))</f>
        <v>AALISHA</v>
      </c>
      <c r="G7" s="378"/>
      <c r="H7" s="105">
        <f>IF($D7="","",VLOOKUP($D7,'[4]Girls Do Main Draw Prep'!$A$7:$V$23,4))</f>
        <v>0</v>
      </c>
      <c r="I7" s="379"/>
      <c r="J7" s="140"/>
      <c r="K7" s="380"/>
      <c r="L7" s="140"/>
      <c r="M7" s="380"/>
      <c r="N7" s="140"/>
      <c r="O7" s="380"/>
      <c r="P7" s="140"/>
      <c r="Q7" s="109"/>
      <c r="R7" s="112"/>
      <c r="T7" s="114" t="str">
        <f>'[4]SetUp Officials'!P21</f>
        <v>Umpire</v>
      </c>
    </row>
    <row r="8" spans="1:20" s="113" customFormat="1" ht="9.6" customHeight="1" x14ac:dyDescent="0.2">
      <c r="A8" s="381"/>
      <c r="B8" s="116"/>
      <c r="C8" s="116"/>
      <c r="D8" s="116"/>
      <c r="E8" s="105" t="str">
        <f>UPPER(IF($D7="","",VLOOKUP($D7,'[4]Girls Do Main Draw Prep'!$A$7:$V$23,7)))</f>
        <v>VALENTINE</v>
      </c>
      <c r="F8" s="105" t="str">
        <f>IF($D7="","",VLOOKUP($D7,'[4]Girls Do Main Draw Prep'!$A$7:$V$23,8))</f>
        <v>SHAUNA</v>
      </c>
      <c r="G8" s="378"/>
      <c r="H8" s="105">
        <f>IF($D7="","",VLOOKUP($D7,'[4]Girls Do Main Draw Prep'!$A$7:$V$23,9))</f>
        <v>0</v>
      </c>
      <c r="I8" s="382"/>
      <c r="J8" s="383" t="str">
        <f>IF(I8="a",E7,IF(I8="b",E9,""))</f>
        <v/>
      </c>
      <c r="K8" s="380"/>
      <c r="L8" s="140"/>
      <c r="M8" s="380"/>
      <c r="N8" s="140"/>
      <c r="O8" s="380"/>
      <c r="P8" s="140"/>
      <c r="Q8" s="109"/>
      <c r="R8" s="112"/>
      <c r="T8" s="121" t="str">
        <f>'[4]SetUp Officials'!P22</f>
        <v xml:space="preserve"> </v>
      </c>
    </row>
    <row r="9" spans="1:20" s="113" customFormat="1" ht="9.6" customHeight="1" x14ac:dyDescent="0.2">
      <c r="A9" s="381"/>
      <c r="B9" s="116"/>
      <c r="C9" s="116"/>
      <c r="D9" s="116"/>
      <c r="E9" s="140"/>
      <c r="F9" s="140"/>
      <c r="G9" s="374"/>
      <c r="H9" s="140"/>
      <c r="I9" s="384"/>
      <c r="J9" s="385" t="str">
        <f>UPPER(IF(OR(I10="a",I10="as"),E7,IF(OR(I10="b",I10="bs"),E11,)))</f>
        <v>ALEXIS</v>
      </c>
      <c r="K9" s="386"/>
      <c r="L9" s="140"/>
      <c r="M9" s="380"/>
      <c r="N9" s="140"/>
      <c r="O9" s="380"/>
      <c r="P9" s="140"/>
      <c r="Q9" s="109"/>
      <c r="R9" s="112"/>
      <c r="T9" s="121" t="str">
        <f>'[4]SetUp Officials'!P23</f>
        <v xml:space="preserve"> </v>
      </c>
    </row>
    <row r="10" spans="1:20" s="113" customFormat="1" ht="9.6" customHeight="1" x14ac:dyDescent="0.2">
      <c r="A10" s="381"/>
      <c r="B10" s="116"/>
      <c r="C10" s="116"/>
      <c r="D10" s="116"/>
      <c r="E10" s="140"/>
      <c r="F10" s="140"/>
      <c r="G10" s="374"/>
      <c r="H10" s="118" t="s">
        <v>203</v>
      </c>
      <c r="I10" s="126" t="s">
        <v>204</v>
      </c>
      <c r="J10" s="387" t="str">
        <f>UPPER(IF(OR(I10="a",I10="as"),E8,IF(OR(I10="b",I10="bs"),E12,)))</f>
        <v>VALENTINE</v>
      </c>
      <c r="K10" s="388"/>
      <c r="L10" s="140"/>
      <c r="M10" s="380"/>
      <c r="N10" s="140"/>
      <c r="O10" s="380"/>
      <c r="P10" s="140"/>
      <c r="Q10" s="109"/>
      <c r="R10" s="112"/>
      <c r="T10" s="121" t="str">
        <f>'[4]SetUp Officials'!P24</f>
        <v xml:space="preserve"> </v>
      </c>
    </row>
    <row r="11" spans="1:20" s="113" customFormat="1" ht="9.6" customHeight="1" x14ac:dyDescent="0.2">
      <c r="A11" s="381">
        <v>2</v>
      </c>
      <c r="B11" s="103">
        <f>IF($D11="","",VLOOKUP($D11,'[4]Girls Do Main Draw Prep'!$A$7:$V$23,20))</f>
        <v>0</v>
      </c>
      <c r="C11" s="103">
        <f>IF($D11="","",VLOOKUP($D11,'[4]Girls Do Main Draw Prep'!$A$7:$V$23,21))</f>
        <v>0</v>
      </c>
      <c r="D11" s="104">
        <v>13</v>
      </c>
      <c r="E11" s="103" t="str">
        <f>UPPER(IF($D11="","",VLOOKUP($D11,'[4]Girls Do Main Draw Prep'!$A$7:$V$23,2)))</f>
        <v>BYE</v>
      </c>
      <c r="F11" s="103">
        <f>IF($D11="","",VLOOKUP($D11,'[4]Girls Do Main Draw Prep'!$A$7:$V$23,3))</f>
        <v>0</v>
      </c>
      <c r="G11" s="389"/>
      <c r="H11" s="103">
        <f>IF($D11="","",VLOOKUP($D11,'[4]Girls Do Main Draw Prep'!$A$7:$V$23,4))</f>
        <v>0</v>
      </c>
      <c r="I11" s="390"/>
      <c r="J11" s="140"/>
      <c r="K11" s="391"/>
      <c r="L11" s="143"/>
      <c r="M11" s="386"/>
      <c r="N11" s="140"/>
      <c r="O11" s="380"/>
      <c r="P11" s="140"/>
      <c r="Q11" s="109"/>
      <c r="R11" s="112"/>
      <c r="T11" s="121" t="str">
        <f>'[4]SetUp Officials'!P25</f>
        <v xml:space="preserve"> </v>
      </c>
    </row>
    <row r="12" spans="1:20" s="113" customFormat="1" ht="9.6" customHeight="1" x14ac:dyDescent="0.2">
      <c r="A12" s="381"/>
      <c r="B12" s="116"/>
      <c r="C12" s="116"/>
      <c r="D12" s="116"/>
      <c r="E12" s="103" t="str">
        <f>UPPER(IF($D11="","",VLOOKUP($D11,'[4]Girls Do Main Draw Prep'!$A$7:$V$23,7)))</f>
        <v>BYE</v>
      </c>
      <c r="F12" s="103">
        <f>IF($D11="","",VLOOKUP($D11,'[4]Girls Do Main Draw Prep'!$A$7:$V$23,8))</f>
        <v>0</v>
      </c>
      <c r="G12" s="389"/>
      <c r="H12" s="103">
        <f>IF($D11="","",VLOOKUP($D11,'[4]Girls Do Main Draw Prep'!$A$7:$V$23,9))</f>
        <v>0</v>
      </c>
      <c r="I12" s="382"/>
      <c r="J12" s="140"/>
      <c r="K12" s="391"/>
      <c r="L12" s="392"/>
      <c r="M12" s="393"/>
      <c r="N12" s="140"/>
      <c r="O12" s="380"/>
      <c r="P12" s="140"/>
      <c r="Q12" s="109"/>
      <c r="R12" s="112"/>
      <c r="T12" s="121" t="str">
        <f>'[4]SetUp Officials'!P26</f>
        <v xml:space="preserve"> </v>
      </c>
    </row>
    <row r="13" spans="1:20" s="113" customFormat="1" ht="9.6" customHeight="1" x14ac:dyDescent="0.2">
      <c r="A13" s="381"/>
      <c r="B13" s="116"/>
      <c r="C13" s="116"/>
      <c r="D13" s="124"/>
      <c r="E13" s="140"/>
      <c r="F13" s="140"/>
      <c r="G13" s="374"/>
      <c r="H13" s="140"/>
      <c r="I13" s="394"/>
      <c r="J13" s="140"/>
      <c r="K13" s="384"/>
      <c r="L13" s="385" t="str">
        <f>UPPER(IF(OR(K14="a",K14="as"),J9,IF(OR(K14="b",K14="bs"),J17,)))</f>
        <v/>
      </c>
      <c r="M13" s="380"/>
      <c r="N13" s="140"/>
      <c r="O13" s="380"/>
      <c r="P13" s="140"/>
      <c r="Q13" s="109"/>
      <c r="R13" s="112"/>
      <c r="T13" s="121" t="str">
        <f>'[4]SetUp Officials'!P27</f>
        <v xml:space="preserve"> </v>
      </c>
    </row>
    <row r="14" spans="1:20" s="113" customFormat="1" ht="9.6" customHeight="1" x14ac:dyDescent="0.2">
      <c r="A14" s="381"/>
      <c r="B14" s="116"/>
      <c r="C14" s="116"/>
      <c r="D14" s="124"/>
      <c r="E14" s="140"/>
      <c r="F14" s="140"/>
      <c r="G14" s="374"/>
      <c r="H14" s="140"/>
      <c r="I14" s="394"/>
      <c r="J14" s="118" t="s">
        <v>203</v>
      </c>
      <c r="K14" s="126"/>
      <c r="L14" s="387" t="str">
        <f>UPPER(IF(OR(K14="a",K14="as"),J10,IF(OR(K14="b",K14="bs"),J18,)))</f>
        <v/>
      </c>
      <c r="M14" s="388"/>
      <c r="N14" s="140"/>
      <c r="O14" s="380"/>
      <c r="P14" s="140"/>
      <c r="Q14" s="109"/>
      <c r="R14" s="112"/>
      <c r="T14" s="121" t="str">
        <f>'[4]SetUp Officials'!P28</f>
        <v xml:space="preserve"> </v>
      </c>
    </row>
    <row r="15" spans="1:20" s="113" customFormat="1" ht="9.6" customHeight="1" x14ac:dyDescent="0.2">
      <c r="A15" s="381">
        <v>3</v>
      </c>
      <c r="B15" s="103">
        <f>IF($D15="","",VLOOKUP($D15,'[4]Girls Do Main Draw Prep'!$A$7:$V$23,20))</f>
        <v>0</v>
      </c>
      <c r="C15" s="103">
        <f>IF($D15="","",VLOOKUP($D15,'[4]Girls Do Main Draw Prep'!$A$7:$V$23,21))</f>
        <v>0</v>
      </c>
      <c r="D15" s="104">
        <v>7</v>
      </c>
      <c r="E15" s="103" t="str">
        <f>UPPER(IF($D15="","",VLOOKUP($D15,'[4]Girls Do Main Draw Prep'!$A$7:$V$23,2)))</f>
        <v>BLACKMAN</v>
      </c>
      <c r="F15" s="103" t="str">
        <f>IF($D15="","",VLOOKUP($D15,'[4]Girls Do Main Draw Prep'!$A$7:$V$23,3))</f>
        <v>ARALIA</v>
      </c>
      <c r="G15" s="389"/>
      <c r="H15" s="103">
        <f>IF($D15="","",VLOOKUP($D15,'[4]Girls Do Main Draw Prep'!$A$7:$V$23,4))</f>
        <v>0</v>
      </c>
      <c r="I15" s="379"/>
      <c r="J15" s="140"/>
      <c r="K15" s="391"/>
      <c r="L15" s="140"/>
      <c r="M15" s="391"/>
      <c r="N15" s="143"/>
      <c r="O15" s="380"/>
      <c r="P15" s="140"/>
      <c r="Q15" s="109"/>
      <c r="R15" s="112"/>
      <c r="T15" s="121" t="str">
        <f>'[4]SetUp Officials'!P29</f>
        <v xml:space="preserve"> </v>
      </c>
    </row>
    <row r="16" spans="1:20" s="113" customFormat="1" ht="9.6" customHeight="1" thickBot="1" x14ac:dyDescent="0.25">
      <c r="A16" s="381"/>
      <c r="B16" s="116"/>
      <c r="C16" s="116"/>
      <c r="D16" s="116"/>
      <c r="E16" s="103" t="str">
        <f>UPPER(IF($D15="","",VLOOKUP($D15,'[4]Girls Do Main Draw Prep'!$A$7:$V$23,7)))</f>
        <v>PASCALL</v>
      </c>
      <c r="F16" s="103" t="str">
        <f>IF($D15="","",VLOOKUP($D15,'[4]Girls Do Main Draw Prep'!$A$7:$V$23,8))</f>
        <v>ALYSSA</v>
      </c>
      <c r="G16" s="389"/>
      <c r="H16" s="103">
        <f>IF($D15="","",VLOOKUP($D15,'[4]Girls Do Main Draw Prep'!$A$7:$V$23,9))</f>
        <v>0</v>
      </c>
      <c r="I16" s="382"/>
      <c r="J16" s="383" t="str">
        <f>IF(I16="a",E15,IF(I16="b",E17,""))</f>
        <v/>
      </c>
      <c r="K16" s="391"/>
      <c r="L16" s="140"/>
      <c r="M16" s="391"/>
      <c r="N16" s="140"/>
      <c r="O16" s="380"/>
      <c r="P16" s="140"/>
      <c r="Q16" s="109"/>
      <c r="R16" s="112"/>
      <c r="T16" s="135" t="str">
        <f>'[4]SetUp Officials'!P30</f>
        <v>None</v>
      </c>
    </row>
    <row r="17" spans="1:18" s="113" customFormat="1" ht="9.6" customHeight="1" x14ac:dyDescent="0.2">
      <c r="A17" s="381"/>
      <c r="B17" s="116"/>
      <c r="C17" s="116"/>
      <c r="D17" s="124"/>
      <c r="E17" s="140"/>
      <c r="F17" s="140"/>
      <c r="G17" s="374"/>
      <c r="H17" s="140"/>
      <c r="I17" s="384"/>
      <c r="J17" s="385" t="str">
        <f>UPPER(IF(OR(I18="a",I18="as"),E15,IF(OR(I18="b",I18="bs"),E19,)))</f>
        <v>BLACKMAN</v>
      </c>
      <c r="K17" s="395"/>
      <c r="L17" s="140"/>
      <c r="M17" s="391"/>
      <c r="N17" s="140"/>
      <c r="O17" s="380"/>
      <c r="P17" s="140"/>
      <c r="Q17" s="109"/>
      <c r="R17" s="112"/>
    </row>
    <row r="18" spans="1:18" s="113" customFormat="1" ht="9.6" customHeight="1" x14ac:dyDescent="0.2">
      <c r="A18" s="381"/>
      <c r="B18" s="116"/>
      <c r="C18" s="116"/>
      <c r="D18" s="124"/>
      <c r="E18" s="140"/>
      <c r="F18" s="140"/>
      <c r="G18" s="374"/>
      <c r="H18" s="118" t="s">
        <v>203</v>
      </c>
      <c r="I18" s="126" t="s">
        <v>316</v>
      </c>
      <c r="J18" s="387" t="str">
        <f>UPPER(IF(OR(I18="a",I18="as"),E16,IF(OR(I18="b",I18="bs"),E20,)))</f>
        <v>PASCALL</v>
      </c>
      <c r="K18" s="382"/>
      <c r="L18" s="140"/>
      <c r="M18" s="391"/>
      <c r="N18" s="140"/>
      <c r="O18" s="380"/>
      <c r="P18" s="140"/>
      <c r="Q18" s="109"/>
      <c r="R18" s="112"/>
    </row>
    <row r="19" spans="1:18" s="113" customFormat="1" ht="9.6" customHeight="1" x14ac:dyDescent="0.2">
      <c r="A19" s="381">
        <v>4</v>
      </c>
      <c r="B19" s="103">
        <f>IF($D19="","",VLOOKUP($D19,'[4]Girls Do Main Draw Prep'!$A$7:$V$23,20))</f>
        <v>0</v>
      </c>
      <c r="C19" s="103">
        <f>IF($D19="","",VLOOKUP($D19,'[4]Girls Do Main Draw Prep'!$A$7:$V$23,21))</f>
        <v>0</v>
      </c>
      <c r="D19" s="104">
        <v>13</v>
      </c>
      <c r="E19" s="103" t="str">
        <f>UPPER(IF($D19="","",VLOOKUP($D19,'[4]Girls Do Main Draw Prep'!$A$7:$V$23,2)))</f>
        <v>BYE</v>
      </c>
      <c r="F19" s="103">
        <f>IF($D19="","",VLOOKUP($D19,'[4]Girls Do Main Draw Prep'!$A$7:$V$23,3))</f>
        <v>0</v>
      </c>
      <c r="G19" s="389"/>
      <c r="H19" s="103">
        <f>IF($D19="","",VLOOKUP($D19,'[4]Girls Do Main Draw Prep'!$A$7:$V$23,4))</f>
        <v>0</v>
      </c>
      <c r="I19" s="390"/>
      <c r="J19" s="140"/>
      <c r="K19" s="380"/>
      <c r="L19" s="143"/>
      <c r="M19" s="395"/>
      <c r="N19" s="140"/>
      <c r="O19" s="380"/>
      <c r="P19" s="140"/>
      <c r="Q19" s="109"/>
      <c r="R19" s="112"/>
    </row>
    <row r="20" spans="1:18" s="113" customFormat="1" ht="9.6" customHeight="1" x14ac:dyDescent="0.2">
      <c r="A20" s="381"/>
      <c r="B20" s="116"/>
      <c r="C20" s="116"/>
      <c r="D20" s="116"/>
      <c r="E20" s="103" t="str">
        <f>UPPER(IF($D19="","",VLOOKUP($D19,'[4]Girls Do Main Draw Prep'!$A$7:$V$23,7)))</f>
        <v>BYE</v>
      </c>
      <c r="F20" s="103">
        <f>IF($D19="","",VLOOKUP($D19,'[4]Girls Do Main Draw Prep'!$A$7:$V$23,8))</f>
        <v>0</v>
      </c>
      <c r="G20" s="389"/>
      <c r="H20" s="103">
        <f>IF($D19="","",VLOOKUP($D19,'[4]Girls Do Main Draw Prep'!$A$7:$V$23,9))</f>
        <v>0</v>
      </c>
      <c r="I20" s="382"/>
      <c r="J20" s="140"/>
      <c r="K20" s="380"/>
      <c r="L20" s="392"/>
      <c r="M20" s="396"/>
      <c r="N20" s="140"/>
      <c r="O20" s="380"/>
      <c r="P20" s="140"/>
      <c r="Q20" s="109"/>
      <c r="R20" s="112"/>
    </row>
    <row r="21" spans="1:18" s="113" customFormat="1" ht="9.6" customHeight="1" x14ac:dyDescent="0.2">
      <c r="A21" s="381"/>
      <c r="B21" s="116"/>
      <c r="C21" s="116"/>
      <c r="D21" s="116"/>
      <c r="E21" s="140"/>
      <c r="F21" s="140"/>
      <c r="G21" s="374"/>
      <c r="H21" s="140"/>
      <c r="I21" s="394"/>
      <c r="J21" s="140"/>
      <c r="K21" s="380"/>
      <c r="L21" s="140"/>
      <c r="M21" s="384"/>
      <c r="N21" s="385" t="str">
        <f>UPPER(IF(OR(M22="a",M22="as"),L13,IF(OR(M22="b",M22="bs"),L29,)))</f>
        <v/>
      </c>
      <c r="O21" s="380"/>
      <c r="P21" s="140"/>
      <c r="Q21" s="109"/>
      <c r="R21" s="112"/>
    </row>
    <row r="22" spans="1:18" s="113" customFormat="1" ht="9.6" customHeight="1" x14ac:dyDescent="0.2">
      <c r="A22" s="381"/>
      <c r="B22" s="116"/>
      <c r="C22" s="116"/>
      <c r="D22" s="116"/>
      <c r="E22" s="140"/>
      <c r="F22" s="140"/>
      <c r="G22" s="374"/>
      <c r="H22" s="140"/>
      <c r="I22" s="394"/>
      <c r="J22" s="140"/>
      <c r="K22" s="380"/>
      <c r="L22" s="118" t="s">
        <v>203</v>
      </c>
      <c r="M22" s="126"/>
      <c r="N22" s="387" t="str">
        <f>UPPER(IF(OR(M22="a",M22="as"),L14,IF(OR(M22="b",M22="bs"),L30,)))</f>
        <v/>
      </c>
      <c r="O22" s="388"/>
      <c r="P22" s="140"/>
      <c r="Q22" s="109"/>
      <c r="R22" s="112"/>
    </row>
    <row r="23" spans="1:18" s="113" customFormat="1" ht="9.6" customHeight="1" x14ac:dyDescent="0.2">
      <c r="A23" s="377">
        <v>5</v>
      </c>
      <c r="B23" s="103">
        <f>IF($D23="","",VLOOKUP($D23,'[4]Girls Do Main Draw Prep'!$A$7:$V$23,20))</f>
        <v>0</v>
      </c>
      <c r="C23" s="103">
        <f>IF($D23="","",VLOOKUP($D23,'[4]Girls Do Main Draw Prep'!$A$7:$V$23,21))</f>
        <v>0</v>
      </c>
      <c r="D23" s="104">
        <v>3</v>
      </c>
      <c r="E23" s="105" t="str">
        <f>UPPER(IF($D23="","",VLOOKUP($D23,'[4]Girls Do Main Draw Prep'!$A$7:$V$23,2)))</f>
        <v>ABRAHAM</v>
      </c>
      <c r="F23" s="105" t="str">
        <f>IF($D23="","",VLOOKUP($D23,'[4]Girls Do Main Draw Prep'!$A$7:$V$23,3))</f>
        <v>ISABEL</v>
      </c>
      <c r="G23" s="378"/>
      <c r="H23" s="105">
        <f>IF($D23="","",VLOOKUP($D23,'[4]Girls Do Main Draw Prep'!$A$7:$V$23,4))</f>
        <v>0</v>
      </c>
      <c r="I23" s="379"/>
      <c r="J23" s="140"/>
      <c r="K23" s="380"/>
      <c r="L23" s="140"/>
      <c r="M23" s="391"/>
      <c r="N23" s="140"/>
      <c r="O23" s="391"/>
      <c r="P23" s="140"/>
      <c r="Q23" s="109"/>
      <c r="R23" s="112"/>
    </row>
    <row r="24" spans="1:18" s="113" customFormat="1" ht="9.6" customHeight="1" x14ac:dyDescent="0.2">
      <c r="A24" s="381"/>
      <c r="B24" s="116"/>
      <c r="C24" s="116"/>
      <c r="D24" s="116"/>
      <c r="E24" s="105" t="str">
        <f>UPPER(IF($D23="","",VLOOKUP($D23,'[4]Girls Do Main Draw Prep'!$A$7:$V$23,7)))</f>
        <v>LEE YOUNG</v>
      </c>
      <c r="F24" s="105" t="str">
        <f>IF($D23="","",VLOOKUP($D23,'[4]Girls Do Main Draw Prep'!$A$7:$V$23,8))</f>
        <v>KEESA</v>
      </c>
      <c r="G24" s="378"/>
      <c r="H24" s="105">
        <f>IF($D23="","",VLOOKUP($D23,'[4]Girls Do Main Draw Prep'!$A$7:$V$23,9))</f>
        <v>0</v>
      </c>
      <c r="I24" s="382"/>
      <c r="J24" s="383" t="str">
        <f>IF(I24="a",E23,IF(I24="b",E25,""))</f>
        <v/>
      </c>
      <c r="K24" s="380"/>
      <c r="L24" s="140"/>
      <c r="M24" s="391"/>
      <c r="N24" s="140"/>
      <c r="O24" s="391"/>
      <c r="P24" s="140"/>
      <c r="Q24" s="109"/>
      <c r="R24" s="112"/>
    </row>
    <row r="25" spans="1:18" s="113" customFormat="1" ht="9.6" customHeight="1" x14ac:dyDescent="0.2">
      <c r="A25" s="381"/>
      <c r="B25" s="116"/>
      <c r="C25" s="116"/>
      <c r="D25" s="116"/>
      <c r="E25" s="140"/>
      <c r="F25" s="140"/>
      <c r="G25" s="374"/>
      <c r="H25" s="140"/>
      <c r="I25" s="384"/>
      <c r="J25" s="385" t="str">
        <f>UPPER(IF(OR(I26="a",I26="as"),E23,IF(OR(I26="b",I26="bs"),E27,)))</f>
        <v>ABRAHAM</v>
      </c>
      <c r="K25" s="386"/>
      <c r="L25" s="140"/>
      <c r="M25" s="391"/>
      <c r="N25" s="140"/>
      <c r="O25" s="391"/>
      <c r="P25" s="140"/>
      <c r="Q25" s="109"/>
      <c r="R25" s="112"/>
    </row>
    <row r="26" spans="1:18" s="113" customFormat="1" ht="9.6" customHeight="1" x14ac:dyDescent="0.2">
      <c r="A26" s="381"/>
      <c r="B26" s="116"/>
      <c r="C26" s="116"/>
      <c r="D26" s="116"/>
      <c r="E26" s="140"/>
      <c r="F26" s="140"/>
      <c r="G26" s="374"/>
      <c r="H26" s="118" t="s">
        <v>203</v>
      </c>
      <c r="I26" s="126" t="s">
        <v>204</v>
      </c>
      <c r="J26" s="387" t="str">
        <f>UPPER(IF(OR(I26="a",I26="as"),E24,IF(OR(I26="b",I26="bs"),E28,)))</f>
        <v>LEE YOUNG</v>
      </c>
      <c r="K26" s="388"/>
      <c r="L26" s="140"/>
      <c r="M26" s="391"/>
      <c r="N26" s="140"/>
      <c r="O26" s="391"/>
      <c r="P26" s="140"/>
      <c r="Q26" s="109"/>
      <c r="R26" s="112"/>
    </row>
    <row r="27" spans="1:18" s="113" customFormat="1" ht="9.6" customHeight="1" x14ac:dyDescent="0.2">
      <c r="A27" s="381">
        <v>6</v>
      </c>
      <c r="B27" s="103">
        <f>IF($D27="","",VLOOKUP($D27,'[4]Girls Do Main Draw Prep'!$A$7:$V$23,20))</f>
        <v>0</v>
      </c>
      <c r="C27" s="103">
        <f>IF($D27="","",VLOOKUP($D27,'[4]Girls Do Main Draw Prep'!$A$7:$V$23,21))</f>
        <v>0</v>
      </c>
      <c r="D27" s="104">
        <v>13</v>
      </c>
      <c r="E27" s="103" t="str">
        <f>UPPER(IF($D27="","",VLOOKUP($D27,'[4]Girls Do Main Draw Prep'!$A$7:$V$23,2)))</f>
        <v>BYE</v>
      </c>
      <c r="F27" s="103">
        <f>IF($D27="","",VLOOKUP($D27,'[4]Girls Do Main Draw Prep'!$A$7:$V$23,3))</f>
        <v>0</v>
      </c>
      <c r="G27" s="389"/>
      <c r="H27" s="103">
        <f>IF($D27="","",VLOOKUP($D27,'[4]Girls Do Main Draw Prep'!$A$7:$V$23,4))</f>
        <v>0</v>
      </c>
      <c r="I27" s="390"/>
      <c r="J27" s="140"/>
      <c r="K27" s="391"/>
      <c r="L27" s="143"/>
      <c r="M27" s="395"/>
      <c r="N27" s="140"/>
      <c r="O27" s="391"/>
      <c r="P27" s="140"/>
      <c r="Q27" s="109"/>
      <c r="R27" s="112"/>
    </row>
    <row r="28" spans="1:18" s="113" customFormat="1" ht="9.6" customHeight="1" x14ac:dyDescent="0.2">
      <c r="A28" s="381"/>
      <c r="B28" s="116"/>
      <c r="C28" s="116"/>
      <c r="D28" s="116"/>
      <c r="E28" s="103" t="str">
        <f>UPPER(IF($D27="","",VLOOKUP($D27,'[4]Girls Do Main Draw Prep'!$A$7:$V$23,7)))</f>
        <v>BYE</v>
      </c>
      <c r="F28" s="103">
        <f>IF($D27="","",VLOOKUP($D27,'[4]Girls Do Main Draw Prep'!$A$7:$V$23,8))</f>
        <v>0</v>
      </c>
      <c r="G28" s="389"/>
      <c r="H28" s="103">
        <f>IF($D27="","",VLOOKUP($D27,'[4]Girls Do Main Draw Prep'!$A$7:$V$23,9))</f>
        <v>0</v>
      </c>
      <c r="I28" s="382"/>
      <c r="J28" s="140"/>
      <c r="K28" s="391"/>
      <c r="L28" s="392"/>
      <c r="M28" s="396"/>
      <c r="N28" s="140"/>
      <c r="O28" s="391"/>
      <c r="P28" s="140"/>
      <c r="Q28" s="109"/>
      <c r="R28" s="112"/>
    </row>
    <row r="29" spans="1:18" s="113" customFormat="1" ht="9.6" customHeight="1" x14ac:dyDescent="0.2">
      <c r="A29" s="381"/>
      <c r="B29" s="116"/>
      <c r="C29" s="116"/>
      <c r="D29" s="124"/>
      <c r="E29" s="140"/>
      <c r="F29" s="140"/>
      <c r="G29" s="374"/>
      <c r="H29" s="140"/>
      <c r="I29" s="394"/>
      <c r="J29" s="140"/>
      <c r="K29" s="384"/>
      <c r="L29" s="385" t="str">
        <f>UPPER(IF(OR(K30="a",K30="as"),J25,IF(OR(K30="b",K30="bs"),J33,)))</f>
        <v/>
      </c>
      <c r="M29" s="391"/>
      <c r="N29" s="140"/>
      <c r="O29" s="391"/>
      <c r="P29" s="140"/>
      <c r="Q29" s="109"/>
      <c r="R29" s="112"/>
    </row>
    <row r="30" spans="1:18" s="113" customFormat="1" ht="9.6" customHeight="1" x14ac:dyDescent="0.2">
      <c r="A30" s="381"/>
      <c r="B30" s="116"/>
      <c r="C30" s="116"/>
      <c r="D30" s="124"/>
      <c r="E30" s="140"/>
      <c r="F30" s="140"/>
      <c r="G30" s="374"/>
      <c r="H30" s="140"/>
      <c r="I30" s="394"/>
      <c r="J30" s="118" t="s">
        <v>203</v>
      </c>
      <c r="K30" s="126"/>
      <c r="L30" s="387" t="str">
        <f>UPPER(IF(OR(K30="a",K30="as"),J26,IF(OR(K30="b",K30="bs"),J34,)))</f>
        <v/>
      </c>
      <c r="M30" s="382"/>
      <c r="N30" s="140"/>
      <c r="O30" s="391"/>
      <c r="P30" s="140"/>
      <c r="Q30" s="109"/>
      <c r="R30" s="112"/>
    </row>
    <row r="31" spans="1:18" s="113" customFormat="1" ht="9.6" customHeight="1" x14ac:dyDescent="0.2">
      <c r="A31" s="381">
        <v>7</v>
      </c>
      <c r="B31" s="103">
        <f>IF($D31="","",VLOOKUP($D31,'[4]Girls Do Main Draw Prep'!$A$7:$V$23,20))</f>
        <v>0</v>
      </c>
      <c r="C31" s="103">
        <f>IF($D31="","",VLOOKUP($D31,'[4]Girls Do Main Draw Prep'!$A$7:$V$23,21))</f>
        <v>0</v>
      </c>
      <c r="D31" s="104">
        <v>10</v>
      </c>
      <c r="E31" s="103" t="str">
        <f>UPPER(IF($D31="","",VLOOKUP($D31,'[4]Girls Do Main Draw Prep'!$A$7:$V$23,2)))</f>
        <v>FABRES</v>
      </c>
      <c r="F31" s="103" t="str">
        <f>IF($D31="","",VLOOKUP($D31,'[4]Girls Do Main Draw Prep'!$A$7:$V$23,3))</f>
        <v>HALEIGH</v>
      </c>
      <c r="G31" s="389"/>
      <c r="H31" s="103">
        <f>IF($D31="","",VLOOKUP($D31,'[4]Girls Do Main Draw Prep'!$A$7:$V$23,4))</f>
        <v>0</v>
      </c>
      <c r="I31" s="379"/>
      <c r="J31" s="140"/>
      <c r="K31" s="391"/>
      <c r="L31" s="140"/>
      <c r="M31" s="380"/>
      <c r="N31" s="143"/>
      <c r="O31" s="391"/>
      <c r="P31" s="140"/>
      <c r="Q31" s="109"/>
      <c r="R31" s="112"/>
    </row>
    <row r="32" spans="1:18" s="113" customFormat="1" ht="9.6" customHeight="1" x14ac:dyDescent="0.2">
      <c r="A32" s="381"/>
      <c r="B32" s="116"/>
      <c r="C32" s="116"/>
      <c r="D32" s="116"/>
      <c r="E32" s="103" t="str">
        <f>UPPER(IF($D31="","",VLOOKUP($D31,'[4]Girls Do Main Draw Prep'!$A$7:$V$23,7)))</f>
        <v>MAC KENZIE</v>
      </c>
      <c r="F32" s="103" t="str">
        <f>IF($D31="","",VLOOKUP($D31,'[4]Girls Do Main Draw Prep'!$A$7:$V$23,8))</f>
        <v>GABRIELLE</v>
      </c>
      <c r="G32" s="389"/>
      <c r="H32" s="103">
        <f>IF($D31="","",VLOOKUP($D31,'[4]Girls Do Main Draw Prep'!$A$7:$V$23,9))</f>
        <v>0</v>
      </c>
      <c r="I32" s="382"/>
      <c r="J32" s="383" t="str">
        <f>IF(I32="a",E31,IF(I32="b",E33,""))</f>
        <v/>
      </c>
      <c r="K32" s="391"/>
      <c r="L32" s="140"/>
      <c r="M32" s="380"/>
      <c r="N32" s="140"/>
      <c r="O32" s="391"/>
      <c r="P32" s="140"/>
      <c r="Q32" s="109"/>
      <c r="R32" s="112"/>
    </row>
    <row r="33" spans="1:18" s="113" customFormat="1" ht="9.6" customHeight="1" x14ac:dyDescent="0.2">
      <c r="A33" s="381"/>
      <c r="B33" s="116"/>
      <c r="C33" s="116"/>
      <c r="D33" s="124"/>
      <c r="E33" s="140"/>
      <c r="F33" s="140"/>
      <c r="G33" s="374"/>
      <c r="H33" s="140"/>
      <c r="I33" s="384"/>
      <c r="J33" s="385" t="str">
        <f>UPPER(IF(OR(I34="a",I34="as"),E31,IF(OR(I34="b",I34="bs"),E35,)))</f>
        <v>D'ARCY</v>
      </c>
      <c r="K33" s="395"/>
      <c r="L33" s="140"/>
      <c r="M33" s="380"/>
      <c r="N33" s="140"/>
      <c r="O33" s="391"/>
      <c r="P33" s="140"/>
      <c r="Q33" s="109"/>
      <c r="R33" s="112"/>
    </row>
    <row r="34" spans="1:18" s="113" customFormat="1" ht="9.6" customHeight="1" x14ac:dyDescent="0.2">
      <c r="A34" s="381"/>
      <c r="B34" s="116"/>
      <c r="C34" s="116"/>
      <c r="D34" s="124"/>
      <c r="E34" s="140"/>
      <c r="F34" s="140"/>
      <c r="G34" s="374"/>
      <c r="H34" s="118" t="s">
        <v>203</v>
      </c>
      <c r="I34" s="126" t="s">
        <v>297</v>
      </c>
      <c r="J34" s="387" t="str">
        <f>UPPER(IF(OR(I34="a",I34="as"),E32,IF(OR(I34="b",I34="bs"),E36,)))</f>
        <v>MERRY</v>
      </c>
      <c r="K34" s="382"/>
      <c r="L34" s="140"/>
      <c r="M34" s="380"/>
      <c r="N34" s="140"/>
      <c r="O34" s="391"/>
      <c r="P34" s="140"/>
      <c r="Q34" s="109"/>
      <c r="R34" s="112"/>
    </row>
    <row r="35" spans="1:18" s="113" customFormat="1" ht="9.6" customHeight="1" x14ac:dyDescent="0.2">
      <c r="A35" s="381">
        <v>8</v>
      </c>
      <c r="B35" s="103">
        <f>IF($D35="","",VLOOKUP($D35,'[4]Girls Do Main Draw Prep'!$A$7:$V$23,20))</f>
        <v>0</v>
      </c>
      <c r="C35" s="103">
        <f>IF($D35="","",VLOOKUP($D35,'[4]Girls Do Main Draw Prep'!$A$7:$V$23,21))</f>
        <v>0</v>
      </c>
      <c r="D35" s="104">
        <v>5</v>
      </c>
      <c r="E35" s="103" t="str">
        <f>UPPER(IF($D35="","",VLOOKUP($D35,'[4]Girls Do Main Draw Prep'!$A$7:$V$23,2)))</f>
        <v>D'ARCY</v>
      </c>
      <c r="F35" s="103" t="str">
        <f>IF($D35="","",VLOOKUP($D35,'[4]Girls Do Main Draw Prep'!$A$7:$V$23,3))</f>
        <v>ISABELLA</v>
      </c>
      <c r="G35" s="389"/>
      <c r="H35" s="103">
        <f>IF($D35="","",VLOOKUP($D35,'[4]Girls Do Main Draw Prep'!$A$7:$V$23,4))</f>
        <v>0</v>
      </c>
      <c r="I35" s="390"/>
      <c r="J35" s="140"/>
      <c r="K35" s="380"/>
      <c r="L35" s="143"/>
      <c r="M35" s="386"/>
      <c r="N35" s="140"/>
      <c r="O35" s="391"/>
      <c r="P35" s="140"/>
      <c r="Q35" s="109"/>
      <c r="R35" s="112"/>
    </row>
    <row r="36" spans="1:18" s="113" customFormat="1" ht="9.6" customHeight="1" x14ac:dyDescent="0.2">
      <c r="A36" s="381"/>
      <c r="B36" s="116"/>
      <c r="C36" s="116"/>
      <c r="D36" s="116"/>
      <c r="E36" s="103" t="str">
        <f>UPPER(IF($D35="","",VLOOKUP($D35,'[4]Girls Do Main Draw Prep'!$A$7:$V$23,7)))</f>
        <v>MERRY</v>
      </c>
      <c r="F36" s="103" t="str">
        <f>IF($D35="","",VLOOKUP($D35,'[4]Girls Do Main Draw Prep'!$A$7:$V$23,8))</f>
        <v>CHARLOTTE</v>
      </c>
      <c r="G36" s="389"/>
      <c r="H36" s="103">
        <f>IF($D35="","",VLOOKUP($D35,'[4]Girls Do Main Draw Prep'!$A$7:$V$23,9))</f>
        <v>0</v>
      </c>
      <c r="I36" s="382"/>
      <c r="J36" s="140"/>
      <c r="K36" s="380"/>
      <c r="L36" s="392"/>
      <c r="M36" s="393"/>
      <c r="N36" s="140"/>
      <c r="O36" s="391"/>
      <c r="P36" s="140"/>
      <c r="Q36" s="109"/>
      <c r="R36" s="112"/>
    </row>
    <row r="37" spans="1:18" s="113" customFormat="1" ht="9.6" customHeight="1" x14ac:dyDescent="0.2">
      <c r="A37" s="381"/>
      <c r="B37" s="116"/>
      <c r="C37" s="116"/>
      <c r="D37" s="124"/>
      <c r="E37" s="140"/>
      <c r="F37" s="140"/>
      <c r="G37" s="374"/>
      <c r="H37" s="140"/>
      <c r="I37" s="394"/>
      <c r="J37" s="140"/>
      <c r="K37" s="380"/>
      <c r="L37" s="140"/>
      <c r="M37" s="380"/>
      <c r="N37" s="380"/>
      <c r="O37" s="384"/>
      <c r="P37" s="385" t="str">
        <f>UPPER(IF(OR(O38="a",O38="as"),N21,IF(OR(O38="b",O38="bs"),N53,)))</f>
        <v/>
      </c>
      <c r="Q37" s="420"/>
      <c r="R37" s="112"/>
    </row>
    <row r="38" spans="1:18" s="113" customFormat="1" ht="9.6" customHeight="1" x14ac:dyDescent="0.2">
      <c r="A38" s="381"/>
      <c r="B38" s="116"/>
      <c r="C38" s="116"/>
      <c r="D38" s="124"/>
      <c r="E38" s="140"/>
      <c r="F38" s="140"/>
      <c r="G38" s="374"/>
      <c r="H38" s="140"/>
      <c r="I38" s="394"/>
      <c r="J38" s="140"/>
      <c r="K38" s="380"/>
      <c r="L38" s="140"/>
      <c r="M38" s="380"/>
      <c r="N38" s="118" t="s">
        <v>203</v>
      </c>
      <c r="O38" s="126"/>
      <c r="P38" s="387" t="str">
        <f>UPPER(IF(OR(O38="a",O38="as"),N22,IF(OR(O38="b",O38="bs"),N54,)))</f>
        <v/>
      </c>
      <c r="Q38" s="403"/>
      <c r="R38" s="112"/>
    </row>
    <row r="39" spans="1:18" s="113" customFormat="1" ht="9.6" customHeight="1" x14ac:dyDescent="0.2">
      <c r="A39" s="381">
        <v>9</v>
      </c>
      <c r="B39" s="103">
        <f>IF($D39="","",VLOOKUP($D39,'[4]Girls Do Main Draw Prep'!$A$7:$V$23,20))</f>
        <v>0</v>
      </c>
      <c r="C39" s="103">
        <f>IF($D39="","",VLOOKUP($D39,'[4]Girls Do Main Draw Prep'!$A$7:$V$23,21))</f>
        <v>0</v>
      </c>
      <c r="D39" s="104">
        <v>9</v>
      </c>
      <c r="E39" s="103" t="str">
        <f>UPPER(IF($D39="","",VLOOKUP($D39,'[4]Girls Do Main Draw Prep'!$A$7:$V$23,2)))</f>
        <v>FRANK</v>
      </c>
      <c r="F39" s="103" t="str">
        <f>IF($D39="","",VLOOKUP($D39,'[4]Girls Do Main Draw Prep'!$A$7:$V$23,3))</f>
        <v>KAELA</v>
      </c>
      <c r="G39" s="389"/>
      <c r="H39" s="103">
        <f>IF($D39="","",VLOOKUP($D39,'[4]Girls Do Main Draw Prep'!$A$7:$V$23,4))</f>
        <v>0</v>
      </c>
      <c r="I39" s="379"/>
      <c r="J39" s="140"/>
      <c r="K39" s="380"/>
      <c r="L39" s="140"/>
      <c r="M39" s="380"/>
      <c r="N39" s="140"/>
      <c r="O39" s="391"/>
      <c r="P39" s="143"/>
      <c r="Q39" s="109"/>
      <c r="R39" s="112"/>
    </row>
    <row r="40" spans="1:18" s="113" customFormat="1" ht="9.6" customHeight="1" x14ac:dyDescent="0.2">
      <c r="A40" s="381"/>
      <c r="B40" s="116"/>
      <c r="C40" s="116"/>
      <c r="D40" s="116"/>
      <c r="E40" s="103" t="str">
        <f>UPPER(IF($D39="","",VLOOKUP($D39,'[4]Girls Do Main Draw Prep'!$A$7:$V$23,7)))</f>
        <v>ORR</v>
      </c>
      <c r="F40" s="103" t="str">
        <f>IF($D39="","",VLOOKUP($D39,'[4]Girls Do Main Draw Prep'!$A$7:$V$23,8))</f>
        <v>NICOETTE</v>
      </c>
      <c r="G40" s="389"/>
      <c r="H40" s="103">
        <f>IF($D39="","",VLOOKUP($D39,'[4]Girls Do Main Draw Prep'!$A$7:$V$23,9))</f>
        <v>0</v>
      </c>
      <c r="I40" s="382"/>
      <c r="J40" s="383" t="str">
        <f>IF(I40="a",E39,IF(I40="b",E41,""))</f>
        <v/>
      </c>
      <c r="K40" s="380"/>
      <c r="L40" s="140"/>
      <c r="M40" s="380"/>
      <c r="N40" s="140"/>
      <c r="O40" s="391"/>
      <c r="P40" s="392"/>
      <c r="Q40" s="421"/>
      <c r="R40" s="112"/>
    </row>
    <row r="41" spans="1:18" s="113" customFormat="1" ht="9.6" customHeight="1" x14ac:dyDescent="0.2">
      <c r="A41" s="381"/>
      <c r="B41" s="116"/>
      <c r="C41" s="116"/>
      <c r="D41" s="124"/>
      <c r="E41" s="140"/>
      <c r="F41" s="140"/>
      <c r="G41" s="374"/>
      <c r="H41" s="140"/>
      <c r="I41" s="384"/>
      <c r="J41" s="385" t="str">
        <f>UPPER(IF(OR(I42="a",I42="as"),E39,IF(OR(I42="b",I42="bs"),E43,)))</f>
        <v>CARRINGTON</v>
      </c>
      <c r="K41" s="386"/>
      <c r="L41" s="140"/>
      <c r="M41" s="380"/>
      <c r="N41" s="140"/>
      <c r="O41" s="391"/>
      <c r="P41" s="140"/>
      <c r="Q41" s="109"/>
      <c r="R41" s="112"/>
    </row>
    <row r="42" spans="1:18" s="113" customFormat="1" ht="9.6" customHeight="1" x14ac:dyDescent="0.2">
      <c r="A42" s="381"/>
      <c r="B42" s="116"/>
      <c r="C42" s="116"/>
      <c r="D42" s="124"/>
      <c r="E42" s="140"/>
      <c r="F42" s="140"/>
      <c r="G42" s="374"/>
      <c r="H42" s="118" t="s">
        <v>203</v>
      </c>
      <c r="I42" s="126" t="s">
        <v>297</v>
      </c>
      <c r="J42" s="387" t="str">
        <f>UPPER(IF(OR(I42="a",I42="as"),E40,IF(OR(I42="b",I42="bs"),E44,)))</f>
        <v>READY</v>
      </c>
      <c r="K42" s="388"/>
      <c r="L42" s="140"/>
      <c r="M42" s="380"/>
      <c r="N42" s="140"/>
      <c r="O42" s="391"/>
      <c r="P42" s="140"/>
      <c r="Q42" s="109"/>
      <c r="R42" s="112"/>
    </row>
    <row r="43" spans="1:18" s="113" customFormat="1" ht="9.6" customHeight="1" x14ac:dyDescent="0.2">
      <c r="A43" s="381">
        <v>10</v>
      </c>
      <c r="B43" s="103">
        <f>IF($D43="","",VLOOKUP($D43,'[4]Girls Do Main Draw Prep'!$A$7:$V$23,20))</f>
        <v>0</v>
      </c>
      <c r="C43" s="103">
        <f>IF($D43="","",VLOOKUP($D43,'[4]Girls Do Main Draw Prep'!$A$7:$V$23,21))</f>
        <v>0</v>
      </c>
      <c r="D43" s="104">
        <v>11</v>
      </c>
      <c r="E43" s="103" t="str">
        <f>UPPER(IF($D43="","",VLOOKUP($D43,'[4]Girls Do Main Draw Prep'!$A$7:$V$23,2)))</f>
        <v>CARRINGTON</v>
      </c>
      <c r="F43" s="103" t="str">
        <f>IF($D43="","",VLOOKUP($D43,'[4]Girls Do Main Draw Prep'!$A$7:$V$23,3))</f>
        <v>ELLA</v>
      </c>
      <c r="G43" s="389"/>
      <c r="H43" s="103">
        <f>IF($D43="","",VLOOKUP($D43,'[4]Girls Do Main Draw Prep'!$A$7:$V$23,4))</f>
        <v>0</v>
      </c>
      <c r="I43" s="390"/>
      <c r="J43" s="140" t="s">
        <v>324</v>
      </c>
      <c r="K43" s="391"/>
      <c r="L43" s="143"/>
      <c r="M43" s="386"/>
      <c r="N43" s="140"/>
      <c r="O43" s="391"/>
      <c r="P43" s="140"/>
      <c r="Q43" s="109"/>
      <c r="R43" s="112"/>
    </row>
    <row r="44" spans="1:18" s="113" customFormat="1" ht="9.6" customHeight="1" x14ac:dyDescent="0.2">
      <c r="A44" s="381"/>
      <c r="B44" s="116"/>
      <c r="C44" s="116"/>
      <c r="D44" s="116"/>
      <c r="E44" s="103" t="str">
        <f>UPPER(IF($D43="","",VLOOKUP($D43,'[4]Girls Do Main Draw Prep'!$A$7:$V$23,7)))</f>
        <v>READY</v>
      </c>
      <c r="F44" s="103" t="str">
        <f>IF($D43="","",VLOOKUP($D43,'[4]Girls Do Main Draw Prep'!$A$7:$V$23,8))</f>
        <v>CHARLOTTE</v>
      </c>
      <c r="G44" s="389"/>
      <c r="H44" s="103">
        <f>IF($D43="","",VLOOKUP($D43,'[4]Girls Do Main Draw Prep'!$A$7:$V$23,9))</f>
        <v>0</v>
      </c>
      <c r="I44" s="382"/>
      <c r="J44" s="140"/>
      <c r="K44" s="391"/>
      <c r="L44" s="392"/>
      <c r="M44" s="393"/>
      <c r="N44" s="140"/>
      <c r="O44" s="391"/>
      <c r="P44" s="140"/>
      <c r="Q44" s="109"/>
      <c r="R44" s="112"/>
    </row>
    <row r="45" spans="1:18" s="113" customFormat="1" ht="9.6" customHeight="1" x14ac:dyDescent="0.2">
      <c r="A45" s="381"/>
      <c r="B45" s="116"/>
      <c r="C45" s="116"/>
      <c r="D45" s="124"/>
      <c r="E45" s="140"/>
      <c r="F45" s="140"/>
      <c r="G45" s="374"/>
      <c r="H45" s="140"/>
      <c r="I45" s="394"/>
      <c r="J45" s="140"/>
      <c r="K45" s="384"/>
      <c r="L45" s="385" t="str">
        <f>UPPER(IF(OR(K46="a",K46="as"),J41,IF(OR(K46="b",K46="bs"),J49,)))</f>
        <v/>
      </c>
      <c r="M45" s="380"/>
      <c r="N45" s="140"/>
      <c r="O45" s="391"/>
      <c r="P45" s="140"/>
      <c r="Q45" s="109"/>
      <c r="R45" s="112"/>
    </row>
    <row r="46" spans="1:18" s="113" customFormat="1" ht="9.6" customHeight="1" x14ac:dyDescent="0.2">
      <c r="A46" s="381"/>
      <c r="B46" s="116"/>
      <c r="C46" s="116"/>
      <c r="D46" s="124"/>
      <c r="E46" s="140"/>
      <c r="F46" s="140"/>
      <c r="G46" s="374"/>
      <c r="H46" s="140"/>
      <c r="I46" s="394"/>
      <c r="J46" s="118" t="s">
        <v>203</v>
      </c>
      <c r="K46" s="126"/>
      <c r="L46" s="387" t="str">
        <f>UPPER(IF(OR(K46="a",K46="as"),J42,IF(OR(K46="b",K46="bs"),J50,)))</f>
        <v/>
      </c>
      <c r="M46" s="388"/>
      <c r="N46" s="140"/>
      <c r="O46" s="391"/>
      <c r="P46" s="140"/>
      <c r="Q46" s="109"/>
      <c r="R46" s="112"/>
    </row>
    <row r="47" spans="1:18" s="113" customFormat="1" ht="9.6" customHeight="1" x14ac:dyDescent="0.2">
      <c r="A47" s="381">
        <v>11</v>
      </c>
      <c r="B47" s="103">
        <f>IF($D47="","",VLOOKUP($D47,'[4]Girls Do Main Draw Prep'!$A$7:$V$23,20))</f>
        <v>0</v>
      </c>
      <c r="C47" s="103">
        <f>IF($D47="","",VLOOKUP($D47,'[4]Girls Do Main Draw Prep'!$A$7:$V$23,21))</f>
        <v>0</v>
      </c>
      <c r="D47" s="104">
        <v>13</v>
      </c>
      <c r="E47" s="103" t="str">
        <f>UPPER(IF($D47="","",VLOOKUP($D47,'[4]Girls Do Main Draw Prep'!$A$7:$V$23,2)))</f>
        <v>BYE</v>
      </c>
      <c r="F47" s="103">
        <f>IF($D47="","",VLOOKUP($D47,'[4]Girls Do Main Draw Prep'!$A$7:$V$23,3))</f>
        <v>0</v>
      </c>
      <c r="G47" s="389"/>
      <c r="H47" s="103">
        <f>IF($D47="","",VLOOKUP($D47,'[4]Girls Do Main Draw Prep'!$A$7:$V$23,4))</f>
        <v>0</v>
      </c>
      <c r="I47" s="379"/>
      <c r="J47" s="140"/>
      <c r="K47" s="391"/>
      <c r="L47" s="140"/>
      <c r="M47" s="391"/>
      <c r="N47" s="143"/>
      <c r="O47" s="391"/>
      <c r="P47" s="140"/>
      <c r="Q47" s="109"/>
      <c r="R47" s="112"/>
    </row>
    <row r="48" spans="1:18" s="113" customFormat="1" ht="9.6" customHeight="1" x14ac:dyDescent="0.2">
      <c r="A48" s="381"/>
      <c r="B48" s="116"/>
      <c r="C48" s="116"/>
      <c r="D48" s="116"/>
      <c r="E48" s="103" t="str">
        <f>UPPER(IF($D47="","",VLOOKUP($D47,'[4]Girls Do Main Draw Prep'!$A$7:$V$23,7)))</f>
        <v>BYE</v>
      </c>
      <c r="F48" s="103">
        <f>IF($D47="","",VLOOKUP($D47,'[4]Girls Do Main Draw Prep'!$A$7:$V$23,8))</f>
        <v>0</v>
      </c>
      <c r="G48" s="389"/>
      <c r="H48" s="103">
        <f>IF($D47="","",VLOOKUP($D47,'[4]Girls Do Main Draw Prep'!$A$7:$V$23,9))</f>
        <v>0</v>
      </c>
      <c r="I48" s="382"/>
      <c r="J48" s="383" t="str">
        <f>IF(I48="a",E47,IF(I48="b",E49,""))</f>
        <v/>
      </c>
      <c r="K48" s="391"/>
      <c r="L48" s="140"/>
      <c r="M48" s="391"/>
      <c r="N48" s="140"/>
      <c r="O48" s="391"/>
      <c r="P48" s="140"/>
      <c r="Q48" s="109"/>
      <c r="R48" s="112"/>
    </row>
    <row r="49" spans="1:18" s="113" customFormat="1" ht="9.6" customHeight="1" x14ac:dyDescent="0.2">
      <c r="A49" s="381"/>
      <c r="B49" s="116"/>
      <c r="C49" s="116"/>
      <c r="D49" s="116"/>
      <c r="E49" s="140"/>
      <c r="F49" s="140"/>
      <c r="G49" s="374"/>
      <c r="H49" s="140"/>
      <c r="I49" s="384"/>
      <c r="J49" s="385" t="str">
        <f>UPPER(IF(OR(I50="a",I50="as"),E47,IF(OR(I50="b",I50="bs"),E51,)))</f>
        <v>LAW</v>
      </c>
      <c r="K49" s="395"/>
      <c r="L49" s="140"/>
      <c r="M49" s="391"/>
      <c r="N49" s="140"/>
      <c r="O49" s="391"/>
      <c r="P49" s="140"/>
      <c r="Q49" s="109"/>
      <c r="R49" s="112"/>
    </row>
    <row r="50" spans="1:18" s="113" customFormat="1" ht="9.6" customHeight="1" x14ac:dyDescent="0.2">
      <c r="A50" s="381"/>
      <c r="B50" s="116"/>
      <c r="C50" s="116"/>
      <c r="D50" s="116"/>
      <c r="E50" s="140"/>
      <c r="F50" s="140"/>
      <c r="G50" s="374"/>
      <c r="H50" s="118" t="s">
        <v>203</v>
      </c>
      <c r="I50" s="126" t="s">
        <v>317</v>
      </c>
      <c r="J50" s="387" t="str">
        <f>UPPER(IF(OR(I50="a",I50="as"),E48,IF(OR(I50="b",I50="bs"),E52,)))</f>
        <v>LEITCH</v>
      </c>
      <c r="K50" s="382"/>
      <c r="L50" s="140"/>
      <c r="M50" s="391"/>
      <c r="N50" s="140"/>
      <c r="O50" s="391"/>
      <c r="P50" s="140"/>
      <c r="Q50" s="109"/>
      <c r="R50" s="112"/>
    </row>
    <row r="51" spans="1:18" s="113" customFormat="1" ht="9.6" customHeight="1" x14ac:dyDescent="0.2">
      <c r="A51" s="377">
        <v>12</v>
      </c>
      <c r="B51" s="103">
        <f>IF($D51="","",VLOOKUP($D51,'[4]Girls Do Main Draw Prep'!$A$7:$V$23,20))</f>
        <v>0</v>
      </c>
      <c r="C51" s="103">
        <f>IF($D51="","",VLOOKUP($D51,'[4]Girls Do Main Draw Prep'!$A$7:$V$23,21))</f>
        <v>0</v>
      </c>
      <c r="D51" s="104">
        <v>4</v>
      </c>
      <c r="E51" s="105" t="str">
        <f>UPPER(IF($D51="","",VLOOKUP($D51,'[4]Girls Do Main Draw Prep'!$A$7:$V$23,2)))</f>
        <v>LAW</v>
      </c>
      <c r="F51" s="105" t="str">
        <f>IF($D51="","",VLOOKUP($D51,'[4]Girls Do Main Draw Prep'!$A$7:$V$23,3))</f>
        <v>JADE</v>
      </c>
      <c r="G51" s="378"/>
      <c r="H51" s="105">
        <f>IF($D51="","",VLOOKUP($D51,'[4]Girls Do Main Draw Prep'!$A$7:$V$23,4))</f>
        <v>0</v>
      </c>
      <c r="I51" s="390"/>
      <c r="J51" s="140"/>
      <c r="K51" s="380"/>
      <c r="L51" s="143"/>
      <c r="M51" s="395"/>
      <c r="N51" s="140"/>
      <c r="O51" s="391"/>
      <c r="P51" s="140"/>
      <c r="Q51" s="109"/>
      <c r="R51" s="112"/>
    </row>
    <row r="52" spans="1:18" s="113" customFormat="1" ht="9.6" customHeight="1" x14ac:dyDescent="0.2">
      <c r="A52" s="381"/>
      <c r="B52" s="116"/>
      <c r="C52" s="116"/>
      <c r="D52" s="116"/>
      <c r="E52" s="105" t="str">
        <f>UPPER(IF($D51="","",VLOOKUP($D51,'[4]Girls Do Main Draw Prep'!$A$7:$V$23,7)))</f>
        <v>LEITCH</v>
      </c>
      <c r="F52" s="105" t="str">
        <f>IF($D51="","",VLOOKUP($D51,'[4]Girls Do Main Draw Prep'!$A$7:$V$23,8))</f>
        <v>KELSEY</v>
      </c>
      <c r="G52" s="378"/>
      <c r="H52" s="105">
        <f>IF($D51="","",VLOOKUP($D51,'[4]Girls Do Main Draw Prep'!$A$7:$V$23,9))</f>
        <v>0</v>
      </c>
      <c r="I52" s="382"/>
      <c r="J52" s="140"/>
      <c r="K52" s="380"/>
      <c r="L52" s="392"/>
      <c r="M52" s="396"/>
      <c r="N52" s="140"/>
      <c r="O52" s="391"/>
      <c r="P52" s="140"/>
      <c r="Q52" s="109"/>
      <c r="R52" s="112"/>
    </row>
    <row r="53" spans="1:18" s="113" customFormat="1" ht="9.6" customHeight="1" x14ac:dyDescent="0.2">
      <c r="A53" s="381"/>
      <c r="B53" s="116"/>
      <c r="C53" s="116"/>
      <c r="D53" s="116"/>
      <c r="E53" s="140"/>
      <c r="F53" s="140"/>
      <c r="G53" s="374"/>
      <c r="H53" s="140"/>
      <c r="I53" s="394"/>
      <c r="J53" s="140"/>
      <c r="K53" s="380"/>
      <c r="L53" s="140"/>
      <c r="M53" s="384"/>
      <c r="N53" s="385" t="str">
        <f>UPPER(IF(OR(M54="a",M54="as"),L45,IF(OR(M54="b",M54="bs"),L61,)))</f>
        <v/>
      </c>
      <c r="O53" s="391"/>
      <c r="P53" s="140"/>
      <c r="Q53" s="109"/>
      <c r="R53" s="112"/>
    </row>
    <row r="54" spans="1:18" s="113" customFormat="1" ht="9.6" customHeight="1" x14ac:dyDescent="0.2">
      <c r="A54" s="381"/>
      <c r="B54" s="116"/>
      <c r="C54" s="116"/>
      <c r="D54" s="116"/>
      <c r="E54" s="140"/>
      <c r="F54" s="140"/>
      <c r="G54" s="374"/>
      <c r="H54" s="140"/>
      <c r="I54" s="394"/>
      <c r="J54" s="140"/>
      <c r="K54" s="380"/>
      <c r="L54" s="118" t="s">
        <v>203</v>
      </c>
      <c r="M54" s="126"/>
      <c r="N54" s="387" t="str">
        <f>UPPER(IF(OR(M54="a",M54="as"),L46,IF(OR(M54="b",M54="bs"),L62,)))</f>
        <v/>
      </c>
      <c r="O54" s="382"/>
      <c r="P54" s="140"/>
      <c r="Q54" s="109"/>
      <c r="R54" s="112"/>
    </row>
    <row r="55" spans="1:18" s="113" customFormat="1" ht="9.6" customHeight="1" x14ac:dyDescent="0.2">
      <c r="A55" s="381">
        <v>13</v>
      </c>
      <c r="B55" s="103">
        <f>IF($D55="","",VLOOKUP($D55,'[4]Girls Do Main Draw Prep'!$A$7:$V$23,20))</f>
        <v>0</v>
      </c>
      <c r="C55" s="103">
        <f>IF($D55="","",VLOOKUP($D55,'[4]Girls Do Main Draw Prep'!$A$7:$V$23,21))</f>
        <v>0</v>
      </c>
      <c r="D55" s="104">
        <v>6</v>
      </c>
      <c r="E55" s="103" t="str">
        <f>UPPER(IF($D55="","",VLOOKUP($D55,'[4]Girls Do Main Draw Prep'!$A$7:$V$23,2)))</f>
        <v>LAWRENCE</v>
      </c>
      <c r="F55" s="103" t="str">
        <f>IF($D55="","",VLOOKUP($D55,'[4]Girls Do Main Draw Prep'!$A$7:$V$23,3))</f>
        <v>EMILY</v>
      </c>
      <c r="G55" s="389"/>
      <c r="H55" s="103">
        <f>IF($D55="","",VLOOKUP($D55,'[4]Girls Do Main Draw Prep'!$A$7:$V$23,4))</f>
        <v>0</v>
      </c>
      <c r="I55" s="379"/>
      <c r="J55" s="140"/>
      <c r="K55" s="380"/>
      <c r="L55" s="140"/>
      <c r="M55" s="391"/>
      <c r="N55" s="140"/>
      <c r="O55" s="380"/>
      <c r="P55" s="140"/>
      <c r="Q55" s="109"/>
      <c r="R55" s="112"/>
    </row>
    <row r="56" spans="1:18" s="113" customFormat="1" ht="9.6" customHeight="1" x14ac:dyDescent="0.2">
      <c r="A56" s="381"/>
      <c r="B56" s="116"/>
      <c r="C56" s="116"/>
      <c r="D56" s="116"/>
      <c r="E56" s="103" t="str">
        <f>UPPER(IF($D55="","",VLOOKUP($D55,'[4]Girls Do Main Draw Prep'!$A$7:$V$23,7)))</f>
        <v>WONG</v>
      </c>
      <c r="F56" s="103" t="str">
        <f>IF($D55="","",VLOOKUP($D55,'[4]Girls Do Main Draw Prep'!$A$7:$V$23,8))</f>
        <v>CAMERON</v>
      </c>
      <c r="G56" s="389"/>
      <c r="H56" s="103">
        <f>IF($D55="","",VLOOKUP($D55,'[4]Girls Do Main Draw Prep'!$A$7:$V$23,9))</f>
        <v>0</v>
      </c>
      <c r="I56" s="382"/>
      <c r="J56" s="383" t="str">
        <f>IF(I56="a",E55,IF(I56="b",E57,""))</f>
        <v/>
      </c>
      <c r="K56" s="380"/>
      <c r="L56" s="140"/>
      <c r="M56" s="391"/>
      <c r="N56" s="140"/>
      <c r="O56" s="380"/>
      <c r="P56" s="140"/>
      <c r="Q56" s="109"/>
      <c r="R56" s="112"/>
    </row>
    <row r="57" spans="1:18" s="113" customFormat="1" ht="9.6" customHeight="1" x14ac:dyDescent="0.2">
      <c r="A57" s="381"/>
      <c r="B57" s="116"/>
      <c r="C57" s="116"/>
      <c r="D57" s="124"/>
      <c r="E57" s="140"/>
      <c r="F57" s="140"/>
      <c r="G57" s="374"/>
      <c r="H57" s="140"/>
      <c r="I57" s="384"/>
      <c r="J57" s="385" t="str">
        <f>UPPER(IF(OR(I58="a",I58="as"),E55,IF(OR(I58="b",I58="bs"),E59,)))</f>
        <v>LAWRENCE</v>
      </c>
      <c r="K57" s="386"/>
      <c r="L57" s="140"/>
      <c r="M57" s="391"/>
      <c r="N57" s="140"/>
      <c r="O57" s="380"/>
      <c r="P57" s="140"/>
      <c r="Q57" s="109"/>
      <c r="R57" s="112"/>
    </row>
    <row r="58" spans="1:18" s="113" customFormat="1" ht="9.6" customHeight="1" x14ac:dyDescent="0.2">
      <c r="A58" s="381"/>
      <c r="B58" s="116"/>
      <c r="C58" s="116"/>
      <c r="D58" s="124"/>
      <c r="E58" s="140"/>
      <c r="F58" s="140"/>
      <c r="G58" s="374"/>
      <c r="H58" s="118" t="s">
        <v>203</v>
      </c>
      <c r="I58" s="126" t="s">
        <v>306</v>
      </c>
      <c r="J58" s="387" t="str">
        <f>UPPER(IF(OR(I58="a",I58="as"),E56,IF(OR(I58="b",I58="bs"),E60,)))</f>
        <v>WONG</v>
      </c>
      <c r="K58" s="388"/>
      <c r="L58" s="140"/>
      <c r="M58" s="391"/>
      <c r="N58" s="140"/>
      <c r="O58" s="380"/>
      <c r="P58" s="140"/>
      <c r="Q58" s="109"/>
      <c r="R58" s="112"/>
    </row>
    <row r="59" spans="1:18" s="113" customFormat="1" ht="9.6" customHeight="1" x14ac:dyDescent="0.2">
      <c r="A59" s="381">
        <v>14</v>
      </c>
      <c r="B59" s="103">
        <f>IF($D59="","",VLOOKUP($D59,'[4]Girls Do Main Draw Prep'!$A$7:$V$23,20))</f>
        <v>0</v>
      </c>
      <c r="C59" s="103">
        <f>IF($D59="","",VLOOKUP($D59,'[4]Girls Do Main Draw Prep'!$A$7:$V$23,21))</f>
        <v>0</v>
      </c>
      <c r="D59" s="104">
        <v>8</v>
      </c>
      <c r="E59" s="103" t="str">
        <f>UPPER(IF($D59="","",VLOOKUP($D59,'[4]Girls Do Main Draw Prep'!$A$7:$V$23,2)))</f>
        <v>RILEY-MOODOO</v>
      </c>
      <c r="F59" s="103" t="str">
        <f>IF($D59="","",VLOOKUP($D59,'[4]Girls Do Main Draw Prep'!$A$7:$V$23,3))</f>
        <v>CHELSEA</v>
      </c>
      <c r="G59" s="389"/>
      <c r="H59" s="103">
        <f>IF($D59="","",VLOOKUP($D59,'[4]Girls Do Main Draw Prep'!$A$7:$V$23,4))</f>
        <v>0</v>
      </c>
      <c r="I59" s="390"/>
      <c r="J59" s="140" t="s">
        <v>305</v>
      </c>
      <c r="K59" s="391"/>
      <c r="L59" s="143"/>
      <c r="M59" s="395"/>
      <c r="N59" s="140"/>
      <c r="O59" s="380"/>
      <c r="P59" s="140"/>
      <c r="Q59" s="109"/>
      <c r="R59" s="112"/>
    </row>
    <row r="60" spans="1:18" s="113" customFormat="1" ht="9.6" customHeight="1" x14ac:dyDescent="0.2">
      <c r="A60" s="381"/>
      <c r="B60" s="116"/>
      <c r="C60" s="116"/>
      <c r="D60" s="116"/>
      <c r="E60" s="103" t="str">
        <f>UPPER(IF($D59="","",VLOOKUP($D59,'[4]Girls Do Main Draw Prep'!$A$7:$V$23,7)))</f>
        <v>MILLER</v>
      </c>
      <c r="F60" s="103" t="str">
        <f>IF($D59="","",VLOOKUP($D59,'[4]Girls Do Main Draw Prep'!$A$7:$V$23,8))</f>
        <v>TRELICIA</v>
      </c>
      <c r="G60" s="389"/>
      <c r="H60" s="103">
        <f>IF($D59="","",VLOOKUP($D59,'[4]Girls Do Main Draw Prep'!$A$7:$V$23,9))</f>
        <v>0</v>
      </c>
      <c r="I60" s="382"/>
      <c r="J60" s="140"/>
      <c r="K60" s="391"/>
      <c r="L60" s="392"/>
      <c r="M60" s="396"/>
      <c r="N60" s="140"/>
      <c r="O60" s="380"/>
      <c r="P60" s="140"/>
      <c r="Q60" s="109"/>
      <c r="R60" s="112"/>
    </row>
    <row r="61" spans="1:18" s="113" customFormat="1" ht="9.6" customHeight="1" x14ac:dyDescent="0.2">
      <c r="A61" s="381"/>
      <c r="B61" s="116"/>
      <c r="C61" s="116"/>
      <c r="D61" s="124"/>
      <c r="E61" s="140"/>
      <c r="F61" s="140"/>
      <c r="G61" s="374"/>
      <c r="H61" s="140"/>
      <c r="I61" s="394"/>
      <c r="J61" s="140"/>
      <c r="K61" s="384"/>
      <c r="L61" s="385" t="str">
        <f>UPPER(IF(OR(K62="a",K62="as"),J57,IF(OR(K62="b",K62="bs"),J65,)))</f>
        <v/>
      </c>
      <c r="M61" s="391"/>
      <c r="N61" s="140"/>
      <c r="O61" s="380"/>
      <c r="P61" s="140"/>
      <c r="Q61" s="109"/>
      <c r="R61" s="112"/>
    </row>
    <row r="62" spans="1:18" s="113" customFormat="1" ht="9.6" customHeight="1" x14ac:dyDescent="0.2">
      <c r="A62" s="381"/>
      <c r="B62" s="116"/>
      <c r="C62" s="116"/>
      <c r="D62" s="124"/>
      <c r="E62" s="140"/>
      <c r="F62" s="140"/>
      <c r="G62" s="374"/>
      <c r="H62" s="140"/>
      <c r="I62" s="394"/>
      <c r="J62" s="118" t="s">
        <v>203</v>
      </c>
      <c r="K62" s="126"/>
      <c r="L62" s="387" t="str">
        <f>UPPER(IF(OR(K62="a",K62="as"),J58,IF(OR(K62="b",K62="bs"),J66,)))</f>
        <v/>
      </c>
      <c r="M62" s="382"/>
      <c r="N62" s="140"/>
      <c r="O62" s="380"/>
      <c r="P62" s="140"/>
      <c r="Q62" s="109"/>
      <c r="R62" s="112"/>
    </row>
    <row r="63" spans="1:18" s="113" customFormat="1" ht="9.6" customHeight="1" x14ac:dyDescent="0.2">
      <c r="A63" s="381">
        <v>15</v>
      </c>
      <c r="B63" s="103">
        <f>IF($D63="","",VLOOKUP($D63,'[4]Girls Do Main Draw Prep'!$A$7:$V$23,20))</f>
        <v>0</v>
      </c>
      <c r="C63" s="103">
        <f>IF($D63="","",VLOOKUP($D63,'[4]Girls Do Main Draw Prep'!$A$7:$V$23,21))</f>
        <v>0</v>
      </c>
      <c r="D63" s="104">
        <v>13</v>
      </c>
      <c r="E63" s="103" t="str">
        <f>UPPER(IF($D63="","",VLOOKUP($D63,'[4]Girls Do Main Draw Prep'!$A$7:$V$23,2)))</f>
        <v>BYE</v>
      </c>
      <c r="F63" s="103">
        <f>IF($D63="","",VLOOKUP($D63,'[4]Girls Do Main Draw Prep'!$A$7:$V$23,3))</f>
        <v>0</v>
      </c>
      <c r="G63" s="389"/>
      <c r="H63" s="103">
        <f>IF($D63="","",VLOOKUP($D63,'[4]Girls Do Main Draw Prep'!$A$7:$V$23,4))</f>
        <v>0</v>
      </c>
      <c r="I63" s="379"/>
      <c r="J63" s="140"/>
      <c r="K63" s="391"/>
      <c r="L63" s="140"/>
      <c r="M63" s="380"/>
      <c r="N63" s="143"/>
      <c r="O63" s="380"/>
      <c r="P63" s="140"/>
      <c r="Q63" s="109"/>
      <c r="R63" s="112"/>
    </row>
    <row r="64" spans="1:18" s="113" customFormat="1" ht="9.6" customHeight="1" x14ac:dyDescent="0.2">
      <c r="A64" s="381"/>
      <c r="B64" s="116"/>
      <c r="C64" s="116"/>
      <c r="D64" s="116"/>
      <c r="E64" s="103" t="str">
        <f>UPPER(IF($D63="","",VLOOKUP($D63,'[4]Girls Do Main Draw Prep'!$A$7:$V$23,7)))</f>
        <v>BYE</v>
      </c>
      <c r="F64" s="103">
        <f>IF($D63="","",VLOOKUP($D63,'[4]Girls Do Main Draw Prep'!$A$7:$V$23,8))</f>
        <v>0</v>
      </c>
      <c r="G64" s="389"/>
      <c r="H64" s="103">
        <f>IF($D63="","",VLOOKUP($D63,'[4]Girls Do Main Draw Prep'!$A$7:$V$23,9))</f>
        <v>0</v>
      </c>
      <c r="I64" s="382"/>
      <c r="J64" s="383" t="str">
        <f>IF(I64="a",E63,IF(I64="b",E65,""))</f>
        <v/>
      </c>
      <c r="K64" s="391"/>
      <c r="L64" s="140"/>
      <c r="M64" s="380"/>
      <c r="N64" s="140"/>
      <c r="O64" s="380"/>
      <c r="P64" s="140"/>
      <c r="Q64" s="109"/>
      <c r="R64" s="112"/>
    </row>
    <row r="65" spans="1:18" s="113" customFormat="1" ht="9.6" customHeight="1" x14ac:dyDescent="0.2">
      <c r="A65" s="381"/>
      <c r="B65" s="116"/>
      <c r="C65" s="116"/>
      <c r="D65" s="116"/>
      <c r="E65" s="383"/>
      <c r="F65" s="383"/>
      <c r="G65" s="422"/>
      <c r="H65" s="383"/>
      <c r="I65" s="384"/>
      <c r="J65" s="385" t="str">
        <f>UPPER(IF(OR(I66="a",I66="as"),E63,IF(OR(I66="b",I66="bs"),E67,)))</f>
        <v>HONORE</v>
      </c>
      <c r="K65" s="395"/>
      <c r="L65" s="140"/>
      <c r="M65" s="380"/>
      <c r="N65" s="140"/>
      <c r="O65" s="380"/>
      <c r="P65" s="140"/>
      <c r="Q65" s="109"/>
      <c r="R65" s="112"/>
    </row>
    <row r="66" spans="1:18" s="113" customFormat="1" ht="9.6" customHeight="1" x14ac:dyDescent="0.2">
      <c r="A66" s="381"/>
      <c r="B66" s="116"/>
      <c r="C66" s="116"/>
      <c r="D66" s="116"/>
      <c r="E66" s="140"/>
      <c r="F66" s="140"/>
      <c r="G66" s="374"/>
      <c r="H66" s="118" t="s">
        <v>203</v>
      </c>
      <c r="I66" s="126" t="s">
        <v>317</v>
      </c>
      <c r="J66" s="387" t="str">
        <f>UPPER(IF(OR(I66="a",I66="as"),E64,IF(OR(I66="b",I66="bs"),E68,)))</f>
        <v>MUKERJI</v>
      </c>
      <c r="K66" s="382"/>
      <c r="L66" s="140"/>
      <c r="M66" s="380"/>
      <c r="N66" s="140"/>
      <c r="O66" s="380"/>
      <c r="P66" s="140"/>
      <c r="Q66" s="109"/>
      <c r="R66" s="112"/>
    </row>
    <row r="67" spans="1:18" s="113" customFormat="1" ht="9.6" customHeight="1" x14ac:dyDescent="0.2">
      <c r="A67" s="377">
        <v>16</v>
      </c>
      <c r="B67" s="103">
        <f>IF($D67="","",VLOOKUP($D67,'[4]Girls Do Main Draw Prep'!$A$7:$V$23,20))</f>
        <v>0</v>
      </c>
      <c r="C67" s="103">
        <f>IF($D67="","",VLOOKUP($D67,'[4]Girls Do Main Draw Prep'!$A$7:$V$23,21))</f>
        <v>0</v>
      </c>
      <c r="D67" s="104">
        <v>2</v>
      </c>
      <c r="E67" s="105" t="str">
        <f>UPPER(IF($D67="","",VLOOKUP($D67,'[4]Girls Do Main Draw Prep'!$A$7:$V$23,2)))</f>
        <v>HONORE</v>
      </c>
      <c r="F67" s="105" t="str">
        <f>IF($D67="","",VLOOKUP($D67,'[4]Girls Do Main Draw Prep'!$A$7:$V$23,3))</f>
        <v>MARIA</v>
      </c>
      <c r="G67" s="378"/>
      <c r="H67" s="105">
        <f>IF($D67="","",VLOOKUP($D67,'[4]Girls Do Main Draw Prep'!$A$7:$V$23,4))</f>
        <v>0</v>
      </c>
      <c r="I67" s="390"/>
      <c r="J67" s="140"/>
      <c r="K67" s="380"/>
      <c r="L67" s="143"/>
      <c r="M67" s="386"/>
      <c r="N67" s="140"/>
      <c r="O67" s="380"/>
      <c r="P67" s="140"/>
      <c r="Q67" s="109"/>
      <c r="R67" s="112"/>
    </row>
    <row r="68" spans="1:18" s="113" customFormat="1" ht="9.6" customHeight="1" x14ac:dyDescent="0.2">
      <c r="A68" s="381"/>
      <c r="B68" s="116"/>
      <c r="C68" s="116"/>
      <c r="D68" s="116"/>
      <c r="E68" s="105" t="str">
        <f>UPPER(IF($D67="","",VLOOKUP($D67,'[4]Girls Do Main Draw Prep'!$A$7:$V$23,7)))</f>
        <v>MUKERJI</v>
      </c>
      <c r="F68" s="105" t="str">
        <f>IF($D67="","",VLOOKUP($D67,'[4]Girls Do Main Draw Prep'!$A$7:$V$23,8))</f>
        <v>CHELSEA</v>
      </c>
      <c r="G68" s="378"/>
      <c r="H68" s="105">
        <f>IF($D67="","",VLOOKUP($D67,'[4]Girls Do Main Draw Prep'!$A$7:$V$23,9))</f>
        <v>0</v>
      </c>
      <c r="I68" s="382"/>
      <c r="J68" s="140"/>
      <c r="K68" s="380"/>
      <c r="L68" s="392"/>
      <c r="M68" s="393"/>
      <c r="N68" s="140"/>
      <c r="O68" s="380"/>
      <c r="P68" s="140"/>
      <c r="Q68" s="109"/>
      <c r="R68" s="112"/>
    </row>
    <row r="69" spans="1:18" s="113" customFormat="1" ht="9.6" customHeight="1" x14ac:dyDescent="0.2">
      <c r="A69" s="404"/>
      <c r="B69" s="405"/>
      <c r="C69" s="405"/>
      <c r="D69" s="406"/>
      <c r="E69" s="141"/>
      <c r="F69" s="141"/>
      <c r="G69" s="99"/>
      <c r="H69" s="141"/>
      <c r="I69" s="408"/>
      <c r="J69" s="110"/>
      <c r="K69" s="111"/>
      <c r="L69" s="110"/>
      <c r="M69" s="111"/>
      <c r="N69" s="110"/>
      <c r="O69" s="111"/>
      <c r="P69" s="110"/>
      <c r="Q69" s="111"/>
      <c r="R69" s="112"/>
    </row>
    <row r="70" spans="1:18" s="151" customFormat="1" ht="6" customHeight="1" x14ac:dyDescent="0.2">
      <c r="A70" s="404"/>
      <c r="B70" s="405"/>
      <c r="C70" s="405"/>
      <c r="D70" s="406"/>
      <c r="E70" s="141"/>
      <c r="F70" s="141"/>
      <c r="G70" s="407"/>
      <c r="H70" s="141"/>
      <c r="I70" s="408"/>
      <c r="J70" s="110"/>
      <c r="K70" s="111"/>
      <c r="L70" s="148"/>
      <c r="M70" s="149"/>
      <c r="N70" s="148"/>
      <c r="O70" s="149"/>
      <c r="P70" s="148"/>
      <c r="Q70" s="149"/>
      <c r="R70" s="150"/>
    </row>
    <row r="71" spans="1:18" s="164" customFormat="1" ht="10.5" customHeight="1" x14ac:dyDescent="0.2">
      <c r="A71" s="152" t="s">
        <v>206</v>
      </c>
      <c r="B71" s="153"/>
      <c r="C71" s="154"/>
      <c r="D71" s="155" t="s">
        <v>207</v>
      </c>
      <c r="E71" s="156" t="s">
        <v>310</v>
      </c>
      <c r="F71" s="156"/>
      <c r="G71" s="156"/>
      <c r="H71" s="409"/>
      <c r="I71" s="156" t="s">
        <v>207</v>
      </c>
      <c r="J71" s="156" t="s">
        <v>311</v>
      </c>
      <c r="K71" s="159"/>
      <c r="L71" s="156" t="s">
        <v>210</v>
      </c>
      <c r="M71" s="160"/>
      <c r="N71" s="161" t="s">
        <v>211</v>
      </c>
      <c r="O71" s="161"/>
      <c r="P71" s="162"/>
      <c r="Q71" s="163"/>
    </row>
    <row r="72" spans="1:18" s="164" customFormat="1" ht="9" customHeight="1" x14ac:dyDescent="0.2">
      <c r="A72" s="165" t="s">
        <v>212</v>
      </c>
      <c r="B72" s="166"/>
      <c r="C72" s="167"/>
      <c r="D72" s="168">
        <v>1</v>
      </c>
      <c r="E72" s="169" t="str">
        <f>IF(D72&gt;$Q$79,,UPPER(VLOOKUP(D72,'[4]Girls Do Main Draw Prep'!$A$7:$R$23,2)))</f>
        <v>ALEXIS</v>
      </c>
      <c r="F72" s="410"/>
      <c r="G72" s="410"/>
      <c r="H72" s="411"/>
      <c r="I72" s="412" t="s">
        <v>213</v>
      </c>
      <c r="J72" s="166"/>
      <c r="K72" s="173"/>
      <c r="L72" s="166"/>
      <c r="M72" s="174"/>
      <c r="N72" s="175" t="s">
        <v>312</v>
      </c>
      <c r="O72" s="176"/>
      <c r="P72" s="176"/>
      <c r="Q72" s="177"/>
    </row>
    <row r="73" spans="1:18" s="164" customFormat="1" ht="9" customHeight="1" x14ac:dyDescent="0.2">
      <c r="A73" s="165" t="s">
        <v>215</v>
      </c>
      <c r="B73" s="166"/>
      <c r="C73" s="167"/>
      <c r="D73" s="168"/>
      <c r="E73" s="169" t="str">
        <f>IF(D72&gt;$Q$79,,UPPER(VLOOKUP(D72,'[4]Girls Do Main Draw Prep'!$A$7:$R$23,7)))</f>
        <v>VALENTINE</v>
      </c>
      <c r="F73" s="410"/>
      <c r="G73" s="410"/>
      <c r="H73" s="411"/>
      <c r="I73" s="412"/>
      <c r="J73" s="166"/>
      <c r="K73" s="173"/>
      <c r="L73" s="166"/>
      <c r="M73" s="174"/>
      <c r="N73" s="180"/>
      <c r="O73" s="179"/>
      <c r="P73" s="180"/>
      <c r="Q73" s="181"/>
    </row>
    <row r="74" spans="1:18" s="164" customFormat="1" ht="9" customHeight="1" x14ac:dyDescent="0.2">
      <c r="A74" s="182" t="s">
        <v>217</v>
      </c>
      <c r="B74" s="180"/>
      <c r="C74" s="183"/>
      <c r="D74" s="168">
        <v>2</v>
      </c>
      <c r="E74" s="169" t="str">
        <f>IF(D74&gt;$Q$79,,UPPER(VLOOKUP(D74,'[4]Girls Do Main Draw Prep'!$A$7:$R$23,2)))</f>
        <v>HONORE</v>
      </c>
      <c r="F74" s="410"/>
      <c r="G74" s="410"/>
      <c r="H74" s="411"/>
      <c r="I74" s="412" t="s">
        <v>216</v>
      </c>
      <c r="J74" s="166"/>
      <c r="K74" s="173"/>
      <c r="L74" s="166"/>
      <c r="M74" s="174"/>
      <c r="N74" s="175" t="s">
        <v>219</v>
      </c>
      <c r="O74" s="176"/>
      <c r="P74" s="176"/>
      <c r="Q74" s="177"/>
    </row>
    <row r="75" spans="1:18" s="164" customFormat="1" ht="9" customHeight="1" x14ac:dyDescent="0.2">
      <c r="A75" s="184"/>
      <c r="B75" s="89"/>
      <c r="C75" s="185"/>
      <c r="D75" s="168"/>
      <c r="E75" s="169" t="str">
        <f>IF(D74&gt;$Q$79,,UPPER(VLOOKUP(D74,'[4]Girls Do Main Draw Prep'!$A$7:$R$23,7)))</f>
        <v>MUKERJI</v>
      </c>
      <c r="F75" s="410"/>
      <c r="G75" s="410"/>
      <c r="H75" s="411"/>
      <c r="I75" s="412"/>
      <c r="J75" s="166"/>
      <c r="K75" s="173"/>
      <c r="L75" s="166"/>
      <c r="M75" s="174"/>
      <c r="N75" s="166"/>
      <c r="O75" s="173"/>
      <c r="P75" s="166"/>
      <c r="Q75" s="174"/>
    </row>
    <row r="76" spans="1:18" s="164" customFormat="1" ht="9" customHeight="1" x14ac:dyDescent="0.2">
      <c r="A76" s="186" t="s">
        <v>221</v>
      </c>
      <c r="B76" s="187"/>
      <c r="C76" s="188"/>
      <c r="D76" s="168">
        <v>3</v>
      </c>
      <c r="E76" s="169" t="str">
        <f>IF(D76&gt;$Q$79,,UPPER(VLOOKUP(D76,'[4]Girls Do Main Draw Prep'!$A$7:$R$23,2)))</f>
        <v>ABRAHAM</v>
      </c>
      <c r="F76" s="410"/>
      <c r="G76" s="410"/>
      <c r="H76" s="411"/>
      <c r="I76" s="412" t="s">
        <v>218</v>
      </c>
      <c r="J76" s="166"/>
      <c r="K76" s="173"/>
      <c r="L76" s="166"/>
      <c r="M76" s="174"/>
      <c r="N76" s="180"/>
      <c r="O76" s="179"/>
      <c r="P76" s="180"/>
      <c r="Q76" s="181"/>
    </row>
    <row r="77" spans="1:18" s="164" customFormat="1" ht="9" customHeight="1" x14ac:dyDescent="0.2">
      <c r="A77" s="165" t="s">
        <v>212</v>
      </c>
      <c r="B77" s="166"/>
      <c r="C77" s="167"/>
      <c r="D77" s="168"/>
      <c r="E77" s="169" t="str">
        <f>IF(D76&gt;$Q$79,,UPPER(VLOOKUP(D76,'[4]Girls Do Main Draw Prep'!$A$7:$R$23,7)))</f>
        <v>LEE YOUNG</v>
      </c>
      <c r="F77" s="410"/>
      <c r="G77" s="410"/>
      <c r="H77" s="411"/>
      <c r="I77" s="412"/>
      <c r="J77" s="166"/>
      <c r="K77" s="173"/>
      <c r="L77" s="166"/>
      <c r="M77" s="174"/>
      <c r="N77" s="175" t="s">
        <v>224</v>
      </c>
      <c r="O77" s="176"/>
      <c r="P77" s="176"/>
      <c r="Q77" s="177"/>
    </row>
    <row r="78" spans="1:18" s="164" customFormat="1" ht="9" customHeight="1" x14ac:dyDescent="0.2">
      <c r="A78" s="165" t="s">
        <v>225</v>
      </c>
      <c r="B78" s="166"/>
      <c r="C78" s="189"/>
      <c r="D78" s="168">
        <v>4</v>
      </c>
      <c r="E78" s="169" t="str">
        <f>IF(D78&gt;$Q$79,,UPPER(VLOOKUP(D78,'[4]Girls Do Main Draw Prep'!$A$7:$R$23,2)))</f>
        <v>LAW</v>
      </c>
      <c r="F78" s="410"/>
      <c r="G78" s="410"/>
      <c r="H78" s="411"/>
      <c r="I78" s="412" t="s">
        <v>220</v>
      </c>
      <c r="J78" s="166"/>
      <c r="K78" s="173"/>
      <c r="L78" s="166"/>
      <c r="M78" s="174"/>
      <c r="N78" s="166"/>
      <c r="O78" s="173"/>
      <c r="P78" s="166"/>
      <c r="Q78" s="174"/>
    </row>
    <row r="79" spans="1:18" s="164" customFormat="1" ht="9" customHeight="1" x14ac:dyDescent="0.2">
      <c r="A79" s="182" t="s">
        <v>227</v>
      </c>
      <c r="B79" s="180"/>
      <c r="C79" s="190"/>
      <c r="D79" s="191"/>
      <c r="E79" s="192" t="str">
        <f>IF(D78&gt;$Q$79,,UPPER(VLOOKUP(D78,'[4]Girls Do Main Draw Prep'!$A$7:$R$23,7)))</f>
        <v>LEITCH</v>
      </c>
      <c r="F79" s="413"/>
      <c r="G79" s="413"/>
      <c r="H79" s="414"/>
      <c r="I79" s="415"/>
      <c r="J79" s="180"/>
      <c r="K79" s="179"/>
      <c r="L79" s="180"/>
      <c r="M79" s="181"/>
      <c r="N79" s="180" t="str">
        <f>Q4</f>
        <v>Lamech Kevin Clarke</v>
      </c>
      <c r="O79" s="179"/>
      <c r="P79" s="180"/>
      <c r="Q79" s="416">
        <f>MIN(4,'[4]Girls Do Main Draw Prep'!$V$5)</f>
        <v>4</v>
      </c>
    </row>
    <row r="80" spans="1:18" ht="15.75" customHeight="1" x14ac:dyDescent="0.2"/>
    <row r="81" ht="9" customHeight="1" x14ac:dyDescent="0.2"/>
  </sheetData>
  <mergeCells count="1">
    <mergeCell ref="E2:M2"/>
  </mergeCells>
  <conditionalFormatting sqref="B7 B11 B15 B19 B23 B27 B31 B35 B39 B43 B47 B51 B55 B59 B63 B67">
    <cfRule type="cellIs" dxfId="80" priority="11" stopIfTrue="1" operator="equal">
      <formula>"DA"</formula>
    </cfRule>
  </conditionalFormatting>
  <conditionalFormatting sqref="H10 H58 H42 H50 H34 H26 H18 H66 J30 L22 N38 J62 J46 L54 J14">
    <cfRule type="expression" dxfId="79" priority="8" stopIfTrue="1">
      <formula>AND($N$1="CU",H10="Umpire")</formula>
    </cfRule>
    <cfRule type="expression" dxfId="78" priority="9" stopIfTrue="1">
      <formula>AND($N$1="CU",H10&lt;&gt;"Umpire",I10&lt;&gt;"")</formula>
    </cfRule>
    <cfRule type="expression" dxfId="77" priority="10" stopIfTrue="1">
      <formula>AND($N$1="CU",H10&lt;&gt;"Umpire")</formula>
    </cfRule>
  </conditionalFormatting>
  <conditionalFormatting sqref="L13 L29 L45 L61 N21 N53 P37 J9 J17 J25 J33 J41 J49 J57 J65">
    <cfRule type="expression" dxfId="76" priority="6" stopIfTrue="1">
      <formula>I10="as"</formula>
    </cfRule>
    <cfRule type="expression" dxfId="75" priority="7" stopIfTrue="1">
      <formula>I10="bs"</formula>
    </cfRule>
  </conditionalFormatting>
  <conditionalFormatting sqref="L14 L30 L46 L62 N22 N54 P38 J10 J18 J26 J34 J42 J50 J58 J66">
    <cfRule type="expression" dxfId="74" priority="4" stopIfTrue="1">
      <formula>I10="as"</formula>
    </cfRule>
    <cfRule type="expression" dxfId="73" priority="5" stopIfTrue="1">
      <formula>I10="bs"</formula>
    </cfRule>
  </conditionalFormatting>
  <conditionalFormatting sqref="I10 I18 I26 I34 I42 I50 I58 I66 K62 K46 K30 K14 M22 M54 O38">
    <cfRule type="expression" dxfId="72" priority="3" stopIfTrue="1">
      <formula>$N$1="CU"</formula>
    </cfRule>
  </conditionalFormatting>
  <conditionalFormatting sqref="E7 E11 E15 E19 E23 E27 E31 E35 E39 E43 E47 E51 E55 E59 E63 E67">
    <cfRule type="cellIs" dxfId="71" priority="2" stopIfTrue="1" operator="equal">
      <formula>"Bye"</formula>
    </cfRule>
  </conditionalFormatting>
  <conditionalFormatting sqref="D7 D11 D15 D19 D23 D27 D31 D35 D39 D43 D47 D51 D55 D59 D63 D67">
    <cfRule type="cellIs" dxfId="70" priority="1" stopIfTrue="1" operator="lessThan">
      <formula>5</formula>
    </cfRule>
  </conditionalFormatting>
  <printOptions horizontalCentered="1"/>
  <pageMargins left="0.35" right="0.35" top="0.39" bottom="0.39" header="0" footer="0"/>
  <pageSetup paperSize="9" scale="96"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Jun_Show_CU">
                <anchor moveWithCells="1" sizeWithCells="1">
                  <from>
                    <xdr:col>11</xdr:col>
                    <xdr:colOff>495300</xdr:colOff>
                    <xdr:row>0</xdr:row>
                    <xdr:rowOff>9525</xdr:rowOff>
                  </from>
                  <to>
                    <xdr:col>13</xdr:col>
                    <xdr:colOff>342900</xdr:colOff>
                    <xdr:row>0</xdr:row>
                    <xdr:rowOff>171450</xdr:rowOff>
                  </to>
                </anchor>
              </controlPr>
            </control>
          </mc:Choice>
        </mc:AlternateContent>
        <mc:AlternateContent xmlns:mc="http://schemas.openxmlformats.org/markup-compatibility/2006">
          <mc:Choice Requires="x14">
            <control shapeId="22530" r:id="rId5" name="Button 2">
              <controlPr defaultSize="0" print="0" autoFill="0" autoPict="0" macro="[0]!Jun_Hide_CU">
                <anchor moveWithCells="1" sizeWithCells="1">
                  <from>
                    <xdr:col>11</xdr:col>
                    <xdr:colOff>485775</xdr:colOff>
                    <xdr:row>0</xdr:row>
                    <xdr:rowOff>171450</xdr:rowOff>
                  </from>
                  <to>
                    <xdr:col>13</xdr:col>
                    <xdr:colOff>342900</xdr:colOff>
                    <xdr:row>1</xdr:row>
                    <xdr:rowOff>47625</xdr:rowOff>
                  </to>
                </anchor>
              </controlPr>
            </control>
          </mc:Choice>
        </mc:AlternateContent>
        <mc:AlternateContent xmlns:mc="http://schemas.openxmlformats.org/markup-compatibility/2006">
          <mc:Choice Requires="x14">
            <control shapeId="22531" r:id="rId6" name="Button 3">
              <controlPr defaultSize="0" print="0" autoFill="0" autoPict="0" macro="[2]!Jun_Hide_CU">
                <anchor moveWithCells="1" sizeWithCells="1">
                  <from>
                    <xdr:col>11</xdr:col>
                    <xdr:colOff>485775</xdr:colOff>
                    <xdr:row>0</xdr:row>
                    <xdr:rowOff>171450</xdr:rowOff>
                  </from>
                  <to>
                    <xdr:col>13</xdr:col>
                    <xdr:colOff>342900</xdr:colOff>
                    <xdr:row>1</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14:formula1>
            <xm:f>$T$7:$T$16</xm:f>
          </x14:formula1>
          <xm: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H42 JD42 SZ42 ACV42 AMR42 AWN42 BGJ42 BQF42 CAB42 CJX42 CTT42 DDP42 DNL42 DXH42 EHD42 EQZ42 FAV42 FKR42 FUN42 GEJ42 GOF42 GYB42 HHX42 HRT42 IBP42 ILL42 IVH42 JFD42 JOZ42 JYV42 KIR42 KSN42 LCJ42 LMF42 LWB42 MFX42 MPT42 MZP42 NJL42 NTH42 ODD42 OMZ42 OWV42 PGR42 PQN42 QAJ42 QKF42 QUB42 RDX42 RNT42 RXP42 SHL42 SRH42 TBD42 TKZ42 TUV42 UER42 UON42 UYJ42 VIF42 VSB42 WBX42 WLT42 WVP42 H65578 JD65578 SZ65578 ACV65578 AMR65578 AWN65578 BGJ65578 BQF65578 CAB65578 CJX65578 CTT65578 DDP65578 DNL65578 DXH65578 EHD65578 EQZ65578 FAV65578 FKR65578 FUN65578 GEJ65578 GOF65578 GYB65578 HHX65578 HRT65578 IBP65578 ILL65578 IVH65578 JFD65578 JOZ65578 JYV65578 KIR65578 KSN65578 LCJ65578 LMF65578 LWB65578 MFX65578 MPT65578 MZP65578 NJL65578 NTH65578 ODD65578 OMZ65578 OWV65578 PGR65578 PQN65578 QAJ65578 QKF65578 QUB65578 RDX65578 RNT65578 RXP65578 SHL65578 SRH65578 TBD65578 TKZ65578 TUV65578 UER65578 UON65578 UYJ65578 VIF65578 VSB65578 WBX65578 WLT65578 WVP65578 H131114 JD131114 SZ131114 ACV131114 AMR131114 AWN131114 BGJ131114 BQF131114 CAB131114 CJX131114 CTT131114 DDP131114 DNL131114 DXH131114 EHD131114 EQZ131114 FAV131114 FKR131114 FUN131114 GEJ131114 GOF131114 GYB131114 HHX131114 HRT131114 IBP131114 ILL131114 IVH131114 JFD131114 JOZ131114 JYV131114 KIR131114 KSN131114 LCJ131114 LMF131114 LWB131114 MFX131114 MPT131114 MZP131114 NJL131114 NTH131114 ODD131114 OMZ131114 OWV131114 PGR131114 PQN131114 QAJ131114 QKF131114 QUB131114 RDX131114 RNT131114 RXP131114 SHL131114 SRH131114 TBD131114 TKZ131114 TUV131114 UER131114 UON131114 UYJ131114 VIF131114 VSB131114 WBX131114 WLT131114 WVP131114 H196650 JD196650 SZ196650 ACV196650 AMR196650 AWN196650 BGJ196650 BQF196650 CAB196650 CJX196650 CTT196650 DDP196650 DNL196650 DXH196650 EHD196650 EQZ196650 FAV196650 FKR196650 FUN196650 GEJ196650 GOF196650 GYB196650 HHX196650 HRT196650 IBP196650 ILL196650 IVH196650 JFD196650 JOZ196650 JYV196650 KIR196650 KSN196650 LCJ196650 LMF196650 LWB196650 MFX196650 MPT196650 MZP196650 NJL196650 NTH196650 ODD196650 OMZ196650 OWV196650 PGR196650 PQN196650 QAJ196650 QKF196650 QUB196650 RDX196650 RNT196650 RXP196650 SHL196650 SRH196650 TBD196650 TKZ196650 TUV196650 UER196650 UON196650 UYJ196650 VIF196650 VSB196650 WBX196650 WLT196650 WVP196650 H262186 JD262186 SZ262186 ACV262186 AMR262186 AWN262186 BGJ262186 BQF262186 CAB262186 CJX262186 CTT262186 DDP262186 DNL262186 DXH262186 EHD262186 EQZ262186 FAV262186 FKR262186 FUN262186 GEJ262186 GOF262186 GYB262186 HHX262186 HRT262186 IBP262186 ILL262186 IVH262186 JFD262186 JOZ262186 JYV262186 KIR262186 KSN262186 LCJ262186 LMF262186 LWB262186 MFX262186 MPT262186 MZP262186 NJL262186 NTH262186 ODD262186 OMZ262186 OWV262186 PGR262186 PQN262186 QAJ262186 QKF262186 QUB262186 RDX262186 RNT262186 RXP262186 SHL262186 SRH262186 TBD262186 TKZ262186 TUV262186 UER262186 UON262186 UYJ262186 VIF262186 VSB262186 WBX262186 WLT262186 WVP262186 H327722 JD327722 SZ327722 ACV327722 AMR327722 AWN327722 BGJ327722 BQF327722 CAB327722 CJX327722 CTT327722 DDP327722 DNL327722 DXH327722 EHD327722 EQZ327722 FAV327722 FKR327722 FUN327722 GEJ327722 GOF327722 GYB327722 HHX327722 HRT327722 IBP327722 ILL327722 IVH327722 JFD327722 JOZ327722 JYV327722 KIR327722 KSN327722 LCJ327722 LMF327722 LWB327722 MFX327722 MPT327722 MZP327722 NJL327722 NTH327722 ODD327722 OMZ327722 OWV327722 PGR327722 PQN327722 QAJ327722 QKF327722 QUB327722 RDX327722 RNT327722 RXP327722 SHL327722 SRH327722 TBD327722 TKZ327722 TUV327722 UER327722 UON327722 UYJ327722 VIF327722 VSB327722 WBX327722 WLT327722 WVP327722 H393258 JD393258 SZ393258 ACV393258 AMR393258 AWN393258 BGJ393258 BQF393258 CAB393258 CJX393258 CTT393258 DDP393258 DNL393258 DXH393258 EHD393258 EQZ393258 FAV393258 FKR393258 FUN393258 GEJ393258 GOF393258 GYB393258 HHX393258 HRT393258 IBP393258 ILL393258 IVH393258 JFD393258 JOZ393258 JYV393258 KIR393258 KSN393258 LCJ393258 LMF393258 LWB393258 MFX393258 MPT393258 MZP393258 NJL393258 NTH393258 ODD393258 OMZ393258 OWV393258 PGR393258 PQN393258 QAJ393258 QKF393258 QUB393258 RDX393258 RNT393258 RXP393258 SHL393258 SRH393258 TBD393258 TKZ393258 TUV393258 UER393258 UON393258 UYJ393258 VIF393258 VSB393258 WBX393258 WLT393258 WVP393258 H458794 JD458794 SZ458794 ACV458794 AMR458794 AWN458794 BGJ458794 BQF458794 CAB458794 CJX458794 CTT458794 DDP458794 DNL458794 DXH458794 EHD458794 EQZ458794 FAV458794 FKR458794 FUN458794 GEJ458794 GOF458794 GYB458794 HHX458794 HRT458794 IBP458794 ILL458794 IVH458794 JFD458794 JOZ458794 JYV458794 KIR458794 KSN458794 LCJ458794 LMF458794 LWB458794 MFX458794 MPT458794 MZP458794 NJL458794 NTH458794 ODD458794 OMZ458794 OWV458794 PGR458794 PQN458794 QAJ458794 QKF458794 QUB458794 RDX458794 RNT458794 RXP458794 SHL458794 SRH458794 TBD458794 TKZ458794 TUV458794 UER458794 UON458794 UYJ458794 VIF458794 VSB458794 WBX458794 WLT458794 WVP458794 H524330 JD524330 SZ524330 ACV524330 AMR524330 AWN524330 BGJ524330 BQF524330 CAB524330 CJX524330 CTT524330 DDP524330 DNL524330 DXH524330 EHD524330 EQZ524330 FAV524330 FKR524330 FUN524330 GEJ524330 GOF524330 GYB524330 HHX524330 HRT524330 IBP524330 ILL524330 IVH524330 JFD524330 JOZ524330 JYV524330 KIR524330 KSN524330 LCJ524330 LMF524330 LWB524330 MFX524330 MPT524330 MZP524330 NJL524330 NTH524330 ODD524330 OMZ524330 OWV524330 PGR524330 PQN524330 QAJ524330 QKF524330 QUB524330 RDX524330 RNT524330 RXP524330 SHL524330 SRH524330 TBD524330 TKZ524330 TUV524330 UER524330 UON524330 UYJ524330 VIF524330 VSB524330 WBX524330 WLT524330 WVP524330 H589866 JD589866 SZ589866 ACV589866 AMR589866 AWN589866 BGJ589866 BQF589866 CAB589866 CJX589866 CTT589866 DDP589866 DNL589866 DXH589866 EHD589866 EQZ589866 FAV589866 FKR589866 FUN589866 GEJ589866 GOF589866 GYB589866 HHX589866 HRT589866 IBP589866 ILL589866 IVH589866 JFD589866 JOZ589866 JYV589866 KIR589866 KSN589866 LCJ589866 LMF589866 LWB589866 MFX589866 MPT589866 MZP589866 NJL589866 NTH589866 ODD589866 OMZ589866 OWV589866 PGR589866 PQN589866 QAJ589866 QKF589866 QUB589866 RDX589866 RNT589866 RXP589866 SHL589866 SRH589866 TBD589866 TKZ589866 TUV589866 UER589866 UON589866 UYJ589866 VIF589866 VSB589866 WBX589866 WLT589866 WVP589866 H655402 JD655402 SZ655402 ACV655402 AMR655402 AWN655402 BGJ655402 BQF655402 CAB655402 CJX655402 CTT655402 DDP655402 DNL655402 DXH655402 EHD655402 EQZ655402 FAV655402 FKR655402 FUN655402 GEJ655402 GOF655402 GYB655402 HHX655402 HRT655402 IBP655402 ILL655402 IVH655402 JFD655402 JOZ655402 JYV655402 KIR655402 KSN655402 LCJ655402 LMF655402 LWB655402 MFX655402 MPT655402 MZP655402 NJL655402 NTH655402 ODD655402 OMZ655402 OWV655402 PGR655402 PQN655402 QAJ655402 QKF655402 QUB655402 RDX655402 RNT655402 RXP655402 SHL655402 SRH655402 TBD655402 TKZ655402 TUV655402 UER655402 UON655402 UYJ655402 VIF655402 VSB655402 WBX655402 WLT655402 WVP655402 H720938 JD720938 SZ720938 ACV720938 AMR720938 AWN720938 BGJ720938 BQF720938 CAB720938 CJX720938 CTT720938 DDP720938 DNL720938 DXH720938 EHD720938 EQZ720938 FAV720938 FKR720938 FUN720938 GEJ720938 GOF720938 GYB720938 HHX720938 HRT720938 IBP720938 ILL720938 IVH720938 JFD720938 JOZ720938 JYV720938 KIR720938 KSN720938 LCJ720938 LMF720938 LWB720938 MFX720938 MPT720938 MZP720938 NJL720938 NTH720938 ODD720938 OMZ720938 OWV720938 PGR720938 PQN720938 QAJ720938 QKF720938 QUB720938 RDX720938 RNT720938 RXP720938 SHL720938 SRH720938 TBD720938 TKZ720938 TUV720938 UER720938 UON720938 UYJ720938 VIF720938 VSB720938 WBX720938 WLT720938 WVP720938 H786474 JD786474 SZ786474 ACV786474 AMR786474 AWN786474 BGJ786474 BQF786474 CAB786474 CJX786474 CTT786474 DDP786474 DNL786474 DXH786474 EHD786474 EQZ786474 FAV786474 FKR786474 FUN786474 GEJ786474 GOF786474 GYB786474 HHX786474 HRT786474 IBP786474 ILL786474 IVH786474 JFD786474 JOZ786474 JYV786474 KIR786474 KSN786474 LCJ786474 LMF786474 LWB786474 MFX786474 MPT786474 MZP786474 NJL786474 NTH786474 ODD786474 OMZ786474 OWV786474 PGR786474 PQN786474 QAJ786474 QKF786474 QUB786474 RDX786474 RNT786474 RXP786474 SHL786474 SRH786474 TBD786474 TKZ786474 TUV786474 UER786474 UON786474 UYJ786474 VIF786474 VSB786474 WBX786474 WLT786474 WVP786474 H852010 JD852010 SZ852010 ACV852010 AMR852010 AWN852010 BGJ852010 BQF852010 CAB852010 CJX852010 CTT852010 DDP852010 DNL852010 DXH852010 EHD852010 EQZ852010 FAV852010 FKR852010 FUN852010 GEJ852010 GOF852010 GYB852010 HHX852010 HRT852010 IBP852010 ILL852010 IVH852010 JFD852010 JOZ852010 JYV852010 KIR852010 KSN852010 LCJ852010 LMF852010 LWB852010 MFX852010 MPT852010 MZP852010 NJL852010 NTH852010 ODD852010 OMZ852010 OWV852010 PGR852010 PQN852010 QAJ852010 QKF852010 QUB852010 RDX852010 RNT852010 RXP852010 SHL852010 SRH852010 TBD852010 TKZ852010 TUV852010 UER852010 UON852010 UYJ852010 VIF852010 VSB852010 WBX852010 WLT852010 WVP852010 H917546 JD917546 SZ917546 ACV917546 AMR917546 AWN917546 BGJ917546 BQF917546 CAB917546 CJX917546 CTT917546 DDP917546 DNL917546 DXH917546 EHD917546 EQZ917546 FAV917546 FKR917546 FUN917546 GEJ917546 GOF917546 GYB917546 HHX917546 HRT917546 IBP917546 ILL917546 IVH917546 JFD917546 JOZ917546 JYV917546 KIR917546 KSN917546 LCJ917546 LMF917546 LWB917546 MFX917546 MPT917546 MZP917546 NJL917546 NTH917546 ODD917546 OMZ917546 OWV917546 PGR917546 PQN917546 QAJ917546 QKF917546 QUB917546 RDX917546 RNT917546 RXP917546 SHL917546 SRH917546 TBD917546 TKZ917546 TUV917546 UER917546 UON917546 UYJ917546 VIF917546 VSB917546 WBX917546 WLT917546 WVP917546 H983082 JD983082 SZ983082 ACV983082 AMR983082 AWN983082 BGJ983082 BQF983082 CAB983082 CJX983082 CTT983082 DDP983082 DNL983082 DXH983082 EHD983082 EQZ983082 FAV983082 FKR983082 FUN983082 GEJ983082 GOF983082 GYB983082 HHX983082 HRT983082 IBP983082 ILL983082 IVH983082 JFD983082 JOZ983082 JYV983082 KIR983082 KSN983082 LCJ983082 LMF983082 LWB983082 MFX983082 MPT983082 MZP983082 NJL983082 NTH983082 ODD983082 OMZ983082 OWV983082 PGR983082 PQN983082 QAJ983082 QKF983082 QUB983082 RDX983082 RNT983082 RXP983082 SHL983082 SRH983082 TBD983082 TKZ983082 TUV983082 UER983082 UON983082 UYJ983082 VIF983082 VSB983082 WBX983082 WLT983082 WVP983082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H58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H65594 JD65594 SZ65594 ACV65594 AMR65594 AWN65594 BGJ65594 BQF65594 CAB65594 CJX65594 CTT65594 DDP65594 DNL65594 DXH65594 EHD65594 EQZ65594 FAV65594 FKR65594 FUN65594 GEJ65594 GOF65594 GYB65594 HHX65594 HRT65594 IBP65594 ILL65594 IVH65594 JFD65594 JOZ65594 JYV65594 KIR65594 KSN65594 LCJ65594 LMF65594 LWB65594 MFX65594 MPT65594 MZP65594 NJL65594 NTH65594 ODD65594 OMZ65594 OWV65594 PGR65594 PQN65594 QAJ65594 QKF65594 QUB65594 RDX65594 RNT65594 RXP65594 SHL65594 SRH65594 TBD65594 TKZ65594 TUV65594 UER65594 UON65594 UYJ65594 VIF65594 VSB65594 WBX65594 WLT65594 WVP65594 H131130 JD131130 SZ131130 ACV131130 AMR131130 AWN131130 BGJ131130 BQF131130 CAB131130 CJX131130 CTT131130 DDP131130 DNL131130 DXH131130 EHD131130 EQZ131130 FAV131130 FKR131130 FUN131130 GEJ131130 GOF131130 GYB131130 HHX131130 HRT131130 IBP131130 ILL131130 IVH131130 JFD131130 JOZ131130 JYV131130 KIR131130 KSN131130 LCJ131130 LMF131130 LWB131130 MFX131130 MPT131130 MZP131130 NJL131130 NTH131130 ODD131130 OMZ131130 OWV131130 PGR131130 PQN131130 QAJ131130 QKF131130 QUB131130 RDX131130 RNT131130 RXP131130 SHL131130 SRH131130 TBD131130 TKZ131130 TUV131130 UER131130 UON131130 UYJ131130 VIF131130 VSB131130 WBX131130 WLT131130 WVP131130 H196666 JD196666 SZ196666 ACV196666 AMR196666 AWN196666 BGJ196666 BQF196666 CAB196666 CJX196666 CTT196666 DDP196666 DNL196666 DXH196666 EHD196666 EQZ196666 FAV196666 FKR196666 FUN196666 GEJ196666 GOF196666 GYB196666 HHX196666 HRT196666 IBP196666 ILL196666 IVH196666 JFD196666 JOZ196666 JYV196666 KIR196666 KSN196666 LCJ196666 LMF196666 LWB196666 MFX196666 MPT196666 MZP196666 NJL196666 NTH196666 ODD196666 OMZ196666 OWV196666 PGR196666 PQN196666 QAJ196666 QKF196666 QUB196666 RDX196666 RNT196666 RXP196666 SHL196666 SRH196666 TBD196666 TKZ196666 TUV196666 UER196666 UON196666 UYJ196666 VIF196666 VSB196666 WBX196666 WLT196666 WVP196666 H262202 JD262202 SZ262202 ACV262202 AMR262202 AWN262202 BGJ262202 BQF262202 CAB262202 CJX262202 CTT262202 DDP262202 DNL262202 DXH262202 EHD262202 EQZ262202 FAV262202 FKR262202 FUN262202 GEJ262202 GOF262202 GYB262202 HHX262202 HRT262202 IBP262202 ILL262202 IVH262202 JFD262202 JOZ262202 JYV262202 KIR262202 KSN262202 LCJ262202 LMF262202 LWB262202 MFX262202 MPT262202 MZP262202 NJL262202 NTH262202 ODD262202 OMZ262202 OWV262202 PGR262202 PQN262202 QAJ262202 QKF262202 QUB262202 RDX262202 RNT262202 RXP262202 SHL262202 SRH262202 TBD262202 TKZ262202 TUV262202 UER262202 UON262202 UYJ262202 VIF262202 VSB262202 WBX262202 WLT262202 WVP262202 H327738 JD327738 SZ327738 ACV327738 AMR327738 AWN327738 BGJ327738 BQF327738 CAB327738 CJX327738 CTT327738 DDP327738 DNL327738 DXH327738 EHD327738 EQZ327738 FAV327738 FKR327738 FUN327738 GEJ327738 GOF327738 GYB327738 HHX327738 HRT327738 IBP327738 ILL327738 IVH327738 JFD327738 JOZ327738 JYV327738 KIR327738 KSN327738 LCJ327738 LMF327738 LWB327738 MFX327738 MPT327738 MZP327738 NJL327738 NTH327738 ODD327738 OMZ327738 OWV327738 PGR327738 PQN327738 QAJ327738 QKF327738 QUB327738 RDX327738 RNT327738 RXP327738 SHL327738 SRH327738 TBD327738 TKZ327738 TUV327738 UER327738 UON327738 UYJ327738 VIF327738 VSB327738 WBX327738 WLT327738 WVP327738 H393274 JD393274 SZ393274 ACV393274 AMR393274 AWN393274 BGJ393274 BQF393274 CAB393274 CJX393274 CTT393274 DDP393274 DNL393274 DXH393274 EHD393274 EQZ393274 FAV393274 FKR393274 FUN393274 GEJ393274 GOF393274 GYB393274 HHX393274 HRT393274 IBP393274 ILL393274 IVH393274 JFD393274 JOZ393274 JYV393274 KIR393274 KSN393274 LCJ393274 LMF393274 LWB393274 MFX393274 MPT393274 MZP393274 NJL393274 NTH393274 ODD393274 OMZ393274 OWV393274 PGR393274 PQN393274 QAJ393274 QKF393274 QUB393274 RDX393274 RNT393274 RXP393274 SHL393274 SRH393274 TBD393274 TKZ393274 TUV393274 UER393274 UON393274 UYJ393274 VIF393274 VSB393274 WBX393274 WLT393274 WVP393274 H458810 JD458810 SZ458810 ACV458810 AMR458810 AWN458810 BGJ458810 BQF458810 CAB458810 CJX458810 CTT458810 DDP458810 DNL458810 DXH458810 EHD458810 EQZ458810 FAV458810 FKR458810 FUN458810 GEJ458810 GOF458810 GYB458810 HHX458810 HRT458810 IBP458810 ILL458810 IVH458810 JFD458810 JOZ458810 JYV458810 KIR458810 KSN458810 LCJ458810 LMF458810 LWB458810 MFX458810 MPT458810 MZP458810 NJL458810 NTH458810 ODD458810 OMZ458810 OWV458810 PGR458810 PQN458810 QAJ458810 QKF458810 QUB458810 RDX458810 RNT458810 RXP458810 SHL458810 SRH458810 TBD458810 TKZ458810 TUV458810 UER458810 UON458810 UYJ458810 VIF458810 VSB458810 WBX458810 WLT458810 WVP458810 H524346 JD524346 SZ524346 ACV524346 AMR524346 AWN524346 BGJ524346 BQF524346 CAB524346 CJX524346 CTT524346 DDP524346 DNL524346 DXH524346 EHD524346 EQZ524346 FAV524346 FKR524346 FUN524346 GEJ524346 GOF524346 GYB524346 HHX524346 HRT524346 IBP524346 ILL524346 IVH524346 JFD524346 JOZ524346 JYV524346 KIR524346 KSN524346 LCJ524346 LMF524346 LWB524346 MFX524346 MPT524346 MZP524346 NJL524346 NTH524346 ODD524346 OMZ524346 OWV524346 PGR524346 PQN524346 QAJ524346 QKF524346 QUB524346 RDX524346 RNT524346 RXP524346 SHL524346 SRH524346 TBD524346 TKZ524346 TUV524346 UER524346 UON524346 UYJ524346 VIF524346 VSB524346 WBX524346 WLT524346 WVP524346 H589882 JD589882 SZ589882 ACV589882 AMR589882 AWN589882 BGJ589882 BQF589882 CAB589882 CJX589882 CTT589882 DDP589882 DNL589882 DXH589882 EHD589882 EQZ589882 FAV589882 FKR589882 FUN589882 GEJ589882 GOF589882 GYB589882 HHX589882 HRT589882 IBP589882 ILL589882 IVH589882 JFD589882 JOZ589882 JYV589882 KIR589882 KSN589882 LCJ589882 LMF589882 LWB589882 MFX589882 MPT589882 MZP589882 NJL589882 NTH589882 ODD589882 OMZ589882 OWV589882 PGR589882 PQN589882 QAJ589882 QKF589882 QUB589882 RDX589882 RNT589882 RXP589882 SHL589882 SRH589882 TBD589882 TKZ589882 TUV589882 UER589882 UON589882 UYJ589882 VIF589882 VSB589882 WBX589882 WLT589882 WVP589882 H655418 JD655418 SZ655418 ACV655418 AMR655418 AWN655418 BGJ655418 BQF655418 CAB655418 CJX655418 CTT655418 DDP655418 DNL655418 DXH655418 EHD655418 EQZ655418 FAV655418 FKR655418 FUN655418 GEJ655418 GOF655418 GYB655418 HHX655418 HRT655418 IBP655418 ILL655418 IVH655418 JFD655418 JOZ655418 JYV655418 KIR655418 KSN655418 LCJ655418 LMF655418 LWB655418 MFX655418 MPT655418 MZP655418 NJL655418 NTH655418 ODD655418 OMZ655418 OWV655418 PGR655418 PQN655418 QAJ655418 QKF655418 QUB655418 RDX655418 RNT655418 RXP655418 SHL655418 SRH655418 TBD655418 TKZ655418 TUV655418 UER655418 UON655418 UYJ655418 VIF655418 VSB655418 WBX655418 WLT655418 WVP655418 H720954 JD720954 SZ720954 ACV720954 AMR720954 AWN720954 BGJ720954 BQF720954 CAB720954 CJX720954 CTT720954 DDP720954 DNL720954 DXH720954 EHD720954 EQZ720954 FAV720954 FKR720954 FUN720954 GEJ720954 GOF720954 GYB720954 HHX720954 HRT720954 IBP720954 ILL720954 IVH720954 JFD720954 JOZ720954 JYV720954 KIR720954 KSN720954 LCJ720954 LMF720954 LWB720954 MFX720954 MPT720954 MZP720954 NJL720954 NTH720954 ODD720954 OMZ720954 OWV720954 PGR720954 PQN720954 QAJ720954 QKF720954 QUB720954 RDX720954 RNT720954 RXP720954 SHL720954 SRH720954 TBD720954 TKZ720954 TUV720954 UER720954 UON720954 UYJ720954 VIF720954 VSB720954 WBX720954 WLT720954 WVP720954 H786490 JD786490 SZ786490 ACV786490 AMR786490 AWN786490 BGJ786490 BQF786490 CAB786490 CJX786490 CTT786490 DDP786490 DNL786490 DXH786490 EHD786490 EQZ786490 FAV786490 FKR786490 FUN786490 GEJ786490 GOF786490 GYB786490 HHX786490 HRT786490 IBP786490 ILL786490 IVH786490 JFD786490 JOZ786490 JYV786490 KIR786490 KSN786490 LCJ786490 LMF786490 LWB786490 MFX786490 MPT786490 MZP786490 NJL786490 NTH786490 ODD786490 OMZ786490 OWV786490 PGR786490 PQN786490 QAJ786490 QKF786490 QUB786490 RDX786490 RNT786490 RXP786490 SHL786490 SRH786490 TBD786490 TKZ786490 TUV786490 UER786490 UON786490 UYJ786490 VIF786490 VSB786490 WBX786490 WLT786490 WVP786490 H852026 JD852026 SZ852026 ACV852026 AMR852026 AWN852026 BGJ852026 BQF852026 CAB852026 CJX852026 CTT852026 DDP852026 DNL852026 DXH852026 EHD852026 EQZ852026 FAV852026 FKR852026 FUN852026 GEJ852026 GOF852026 GYB852026 HHX852026 HRT852026 IBP852026 ILL852026 IVH852026 JFD852026 JOZ852026 JYV852026 KIR852026 KSN852026 LCJ852026 LMF852026 LWB852026 MFX852026 MPT852026 MZP852026 NJL852026 NTH852026 ODD852026 OMZ852026 OWV852026 PGR852026 PQN852026 QAJ852026 QKF852026 QUB852026 RDX852026 RNT852026 RXP852026 SHL852026 SRH852026 TBD852026 TKZ852026 TUV852026 UER852026 UON852026 UYJ852026 VIF852026 VSB852026 WBX852026 WLT852026 WVP852026 H917562 JD917562 SZ917562 ACV917562 AMR917562 AWN917562 BGJ917562 BQF917562 CAB917562 CJX917562 CTT917562 DDP917562 DNL917562 DXH917562 EHD917562 EQZ917562 FAV917562 FKR917562 FUN917562 GEJ917562 GOF917562 GYB917562 HHX917562 HRT917562 IBP917562 ILL917562 IVH917562 JFD917562 JOZ917562 JYV917562 KIR917562 KSN917562 LCJ917562 LMF917562 LWB917562 MFX917562 MPT917562 MZP917562 NJL917562 NTH917562 ODD917562 OMZ917562 OWV917562 PGR917562 PQN917562 QAJ917562 QKF917562 QUB917562 RDX917562 RNT917562 RXP917562 SHL917562 SRH917562 TBD917562 TKZ917562 TUV917562 UER917562 UON917562 UYJ917562 VIF917562 VSB917562 WBX917562 WLT917562 WVP917562 H983098 JD983098 SZ983098 ACV983098 AMR983098 AWN983098 BGJ983098 BQF983098 CAB983098 CJX983098 CTT983098 DDP983098 DNL983098 DXH983098 EHD983098 EQZ983098 FAV983098 FKR983098 FUN983098 GEJ983098 GOF983098 GYB983098 HHX983098 HRT983098 IBP983098 ILL983098 IVH983098 JFD983098 JOZ983098 JYV983098 KIR983098 KSN983098 LCJ983098 LMF983098 LWB983098 MFX983098 MPT983098 MZP983098 NJL983098 NTH983098 ODD983098 OMZ983098 OWV983098 PGR983098 PQN983098 QAJ983098 QKF983098 QUB983098 RDX983098 RNT983098 RXP983098 SHL983098 SRH983098 TBD983098 TKZ983098 TUV983098 UER983098 UON983098 UYJ983098 VIF983098 VSB983098 WBX983098 WLT983098 WVP983098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H50 JD50 SZ50 ACV50 AMR50 AWN50 BGJ50 BQF50 CAB50 CJX50 CTT50 DDP50 DNL50 DXH50 EHD50 EQZ50 FAV50 FKR50 FUN50 GEJ50 GOF50 GYB50 HHX50 HRT50 IBP50 ILL50 IVH50 JFD50 JOZ50 JYV50 KIR50 KSN50 LCJ50 LMF50 LWB50 MFX50 MPT50 MZP50 NJL50 NTH50 ODD50 OMZ50 OWV50 PGR50 PQN50 QAJ50 QKF50 QUB50 RDX50 RNT50 RXP50 SHL50 SRH50 TBD50 TKZ50 TUV50 UER50 UON50 UYJ50 VIF50 VSB50 WBX50 WLT50 WVP50 H65586 JD65586 SZ65586 ACV65586 AMR65586 AWN65586 BGJ65586 BQF65586 CAB65586 CJX65586 CTT65586 DDP65586 DNL65586 DXH65586 EHD65586 EQZ65586 FAV65586 FKR65586 FUN65586 GEJ65586 GOF65586 GYB65586 HHX65586 HRT65586 IBP65586 ILL65586 IVH65586 JFD65586 JOZ65586 JYV65586 KIR65586 KSN65586 LCJ65586 LMF65586 LWB65586 MFX65586 MPT65586 MZP65586 NJL65586 NTH65586 ODD65586 OMZ65586 OWV65586 PGR65586 PQN65586 QAJ65586 QKF65586 QUB65586 RDX65586 RNT65586 RXP65586 SHL65586 SRH65586 TBD65586 TKZ65586 TUV65586 UER65586 UON65586 UYJ65586 VIF65586 VSB65586 WBX65586 WLT65586 WVP65586 H131122 JD131122 SZ131122 ACV131122 AMR131122 AWN131122 BGJ131122 BQF131122 CAB131122 CJX131122 CTT131122 DDP131122 DNL131122 DXH131122 EHD131122 EQZ131122 FAV131122 FKR131122 FUN131122 GEJ131122 GOF131122 GYB131122 HHX131122 HRT131122 IBP131122 ILL131122 IVH131122 JFD131122 JOZ131122 JYV131122 KIR131122 KSN131122 LCJ131122 LMF131122 LWB131122 MFX131122 MPT131122 MZP131122 NJL131122 NTH131122 ODD131122 OMZ131122 OWV131122 PGR131122 PQN131122 QAJ131122 QKF131122 QUB131122 RDX131122 RNT131122 RXP131122 SHL131122 SRH131122 TBD131122 TKZ131122 TUV131122 UER131122 UON131122 UYJ131122 VIF131122 VSB131122 WBX131122 WLT131122 WVP131122 H196658 JD196658 SZ196658 ACV196658 AMR196658 AWN196658 BGJ196658 BQF196658 CAB196658 CJX196658 CTT196658 DDP196658 DNL196658 DXH196658 EHD196658 EQZ196658 FAV196658 FKR196658 FUN196658 GEJ196658 GOF196658 GYB196658 HHX196658 HRT196658 IBP196658 ILL196658 IVH196658 JFD196658 JOZ196658 JYV196658 KIR196658 KSN196658 LCJ196658 LMF196658 LWB196658 MFX196658 MPT196658 MZP196658 NJL196658 NTH196658 ODD196658 OMZ196658 OWV196658 PGR196658 PQN196658 QAJ196658 QKF196658 QUB196658 RDX196658 RNT196658 RXP196658 SHL196658 SRH196658 TBD196658 TKZ196658 TUV196658 UER196658 UON196658 UYJ196658 VIF196658 VSB196658 WBX196658 WLT196658 WVP196658 H262194 JD262194 SZ262194 ACV262194 AMR262194 AWN262194 BGJ262194 BQF262194 CAB262194 CJX262194 CTT262194 DDP262194 DNL262194 DXH262194 EHD262194 EQZ262194 FAV262194 FKR262194 FUN262194 GEJ262194 GOF262194 GYB262194 HHX262194 HRT262194 IBP262194 ILL262194 IVH262194 JFD262194 JOZ262194 JYV262194 KIR262194 KSN262194 LCJ262194 LMF262194 LWB262194 MFX262194 MPT262194 MZP262194 NJL262194 NTH262194 ODD262194 OMZ262194 OWV262194 PGR262194 PQN262194 QAJ262194 QKF262194 QUB262194 RDX262194 RNT262194 RXP262194 SHL262194 SRH262194 TBD262194 TKZ262194 TUV262194 UER262194 UON262194 UYJ262194 VIF262194 VSB262194 WBX262194 WLT262194 WVP262194 H327730 JD327730 SZ327730 ACV327730 AMR327730 AWN327730 BGJ327730 BQF327730 CAB327730 CJX327730 CTT327730 DDP327730 DNL327730 DXH327730 EHD327730 EQZ327730 FAV327730 FKR327730 FUN327730 GEJ327730 GOF327730 GYB327730 HHX327730 HRT327730 IBP327730 ILL327730 IVH327730 JFD327730 JOZ327730 JYV327730 KIR327730 KSN327730 LCJ327730 LMF327730 LWB327730 MFX327730 MPT327730 MZP327730 NJL327730 NTH327730 ODD327730 OMZ327730 OWV327730 PGR327730 PQN327730 QAJ327730 QKF327730 QUB327730 RDX327730 RNT327730 RXP327730 SHL327730 SRH327730 TBD327730 TKZ327730 TUV327730 UER327730 UON327730 UYJ327730 VIF327730 VSB327730 WBX327730 WLT327730 WVP327730 H393266 JD393266 SZ393266 ACV393266 AMR393266 AWN393266 BGJ393266 BQF393266 CAB393266 CJX393266 CTT393266 DDP393266 DNL393266 DXH393266 EHD393266 EQZ393266 FAV393266 FKR393266 FUN393266 GEJ393266 GOF393266 GYB393266 HHX393266 HRT393266 IBP393266 ILL393266 IVH393266 JFD393266 JOZ393266 JYV393266 KIR393266 KSN393266 LCJ393266 LMF393266 LWB393266 MFX393266 MPT393266 MZP393266 NJL393266 NTH393266 ODD393266 OMZ393266 OWV393266 PGR393266 PQN393266 QAJ393266 QKF393266 QUB393266 RDX393266 RNT393266 RXP393266 SHL393266 SRH393266 TBD393266 TKZ393266 TUV393266 UER393266 UON393266 UYJ393266 VIF393266 VSB393266 WBX393266 WLT393266 WVP393266 H458802 JD458802 SZ458802 ACV458802 AMR458802 AWN458802 BGJ458802 BQF458802 CAB458802 CJX458802 CTT458802 DDP458802 DNL458802 DXH458802 EHD458802 EQZ458802 FAV458802 FKR458802 FUN458802 GEJ458802 GOF458802 GYB458802 HHX458802 HRT458802 IBP458802 ILL458802 IVH458802 JFD458802 JOZ458802 JYV458802 KIR458802 KSN458802 LCJ458802 LMF458802 LWB458802 MFX458802 MPT458802 MZP458802 NJL458802 NTH458802 ODD458802 OMZ458802 OWV458802 PGR458802 PQN458802 QAJ458802 QKF458802 QUB458802 RDX458802 RNT458802 RXP458802 SHL458802 SRH458802 TBD458802 TKZ458802 TUV458802 UER458802 UON458802 UYJ458802 VIF458802 VSB458802 WBX458802 WLT458802 WVP458802 H524338 JD524338 SZ524338 ACV524338 AMR524338 AWN524338 BGJ524338 BQF524338 CAB524338 CJX524338 CTT524338 DDP524338 DNL524338 DXH524338 EHD524338 EQZ524338 FAV524338 FKR524338 FUN524338 GEJ524338 GOF524338 GYB524338 HHX524338 HRT524338 IBP524338 ILL524338 IVH524338 JFD524338 JOZ524338 JYV524338 KIR524338 KSN524338 LCJ524338 LMF524338 LWB524338 MFX524338 MPT524338 MZP524338 NJL524338 NTH524338 ODD524338 OMZ524338 OWV524338 PGR524338 PQN524338 QAJ524338 QKF524338 QUB524338 RDX524338 RNT524338 RXP524338 SHL524338 SRH524338 TBD524338 TKZ524338 TUV524338 UER524338 UON524338 UYJ524338 VIF524338 VSB524338 WBX524338 WLT524338 WVP524338 H589874 JD589874 SZ589874 ACV589874 AMR589874 AWN589874 BGJ589874 BQF589874 CAB589874 CJX589874 CTT589874 DDP589874 DNL589874 DXH589874 EHD589874 EQZ589874 FAV589874 FKR589874 FUN589874 GEJ589874 GOF589874 GYB589874 HHX589874 HRT589874 IBP589874 ILL589874 IVH589874 JFD589874 JOZ589874 JYV589874 KIR589874 KSN589874 LCJ589874 LMF589874 LWB589874 MFX589874 MPT589874 MZP589874 NJL589874 NTH589874 ODD589874 OMZ589874 OWV589874 PGR589874 PQN589874 QAJ589874 QKF589874 QUB589874 RDX589874 RNT589874 RXP589874 SHL589874 SRH589874 TBD589874 TKZ589874 TUV589874 UER589874 UON589874 UYJ589874 VIF589874 VSB589874 WBX589874 WLT589874 WVP589874 H655410 JD655410 SZ655410 ACV655410 AMR655410 AWN655410 BGJ655410 BQF655410 CAB655410 CJX655410 CTT655410 DDP655410 DNL655410 DXH655410 EHD655410 EQZ655410 FAV655410 FKR655410 FUN655410 GEJ655410 GOF655410 GYB655410 HHX655410 HRT655410 IBP655410 ILL655410 IVH655410 JFD655410 JOZ655410 JYV655410 KIR655410 KSN655410 LCJ655410 LMF655410 LWB655410 MFX655410 MPT655410 MZP655410 NJL655410 NTH655410 ODD655410 OMZ655410 OWV655410 PGR655410 PQN655410 QAJ655410 QKF655410 QUB655410 RDX655410 RNT655410 RXP655410 SHL655410 SRH655410 TBD655410 TKZ655410 TUV655410 UER655410 UON655410 UYJ655410 VIF655410 VSB655410 WBX655410 WLT655410 WVP655410 H720946 JD720946 SZ720946 ACV720946 AMR720946 AWN720946 BGJ720946 BQF720946 CAB720946 CJX720946 CTT720946 DDP720946 DNL720946 DXH720946 EHD720946 EQZ720946 FAV720946 FKR720946 FUN720946 GEJ720946 GOF720946 GYB720946 HHX720946 HRT720946 IBP720946 ILL720946 IVH720946 JFD720946 JOZ720946 JYV720946 KIR720946 KSN720946 LCJ720946 LMF720946 LWB720946 MFX720946 MPT720946 MZP720946 NJL720946 NTH720946 ODD720946 OMZ720946 OWV720946 PGR720946 PQN720946 QAJ720946 QKF720946 QUB720946 RDX720946 RNT720946 RXP720946 SHL720946 SRH720946 TBD720946 TKZ720946 TUV720946 UER720946 UON720946 UYJ720946 VIF720946 VSB720946 WBX720946 WLT720946 WVP720946 H786482 JD786482 SZ786482 ACV786482 AMR786482 AWN786482 BGJ786482 BQF786482 CAB786482 CJX786482 CTT786482 DDP786482 DNL786482 DXH786482 EHD786482 EQZ786482 FAV786482 FKR786482 FUN786482 GEJ786482 GOF786482 GYB786482 HHX786482 HRT786482 IBP786482 ILL786482 IVH786482 JFD786482 JOZ786482 JYV786482 KIR786482 KSN786482 LCJ786482 LMF786482 LWB786482 MFX786482 MPT786482 MZP786482 NJL786482 NTH786482 ODD786482 OMZ786482 OWV786482 PGR786482 PQN786482 QAJ786482 QKF786482 QUB786482 RDX786482 RNT786482 RXP786482 SHL786482 SRH786482 TBD786482 TKZ786482 TUV786482 UER786482 UON786482 UYJ786482 VIF786482 VSB786482 WBX786482 WLT786482 WVP786482 H852018 JD852018 SZ852018 ACV852018 AMR852018 AWN852018 BGJ852018 BQF852018 CAB852018 CJX852018 CTT852018 DDP852018 DNL852018 DXH852018 EHD852018 EQZ852018 FAV852018 FKR852018 FUN852018 GEJ852018 GOF852018 GYB852018 HHX852018 HRT852018 IBP852018 ILL852018 IVH852018 JFD852018 JOZ852018 JYV852018 KIR852018 KSN852018 LCJ852018 LMF852018 LWB852018 MFX852018 MPT852018 MZP852018 NJL852018 NTH852018 ODD852018 OMZ852018 OWV852018 PGR852018 PQN852018 QAJ852018 QKF852018 QUB852018 RDX852018 RNT852018 RXP852018 SHL852018 SRH852018 TBD852018 TKZ852018 TUV852018 UER852018 UON852018 UYJ852018 VIF852018 VSB852018 WBX852018 WLT852018 WVP852018 H917554 JD917554 SZ917554 ACV917554 AMR917554 AWN917554 BGJ917554 BQF917554 CAB917554 CJX917554 CTT917554 DDP917554 DNL917554 DXH917554 EHD917554 EQZ917554 FAV917554 FKR917554 FUN917554 GEJ917554 GOF917554 GYB917554 HHX917554 HRT917554 IBP917554 ILL917554 IVH917554 JFD917554 JOZ917554 JYV917554 KIR917554 KSN917554 LCJ917554 LMF917554 LWB917554 MFX917554 MPT917554 MZP917554 NJL917554 NTH917554 ODD917554 OMZ917554 OWV917554 PGR917554 PQN917554 QAJ917554 QKF917554 QUB917554 RDX917554 RNT917554 RXP917554 SHL917554 SRH917554 TBD917554 TKZ917554 TUV917554 UER917554 UON917554 UYJ917554 VIF917554 VSB917554 WBX917554 WLT917554 WVP917554 H983090 JD983090 SZ983090 ACV983090 AMR983090 AWN983090 BGJ983090 BQF983090 CAB983090 CJX983090 CTT983090 DDP983090 DNL983090 DXH983090 EHD983090 EQZ983090 FAV983090 FKR983090 FUN983090 GEJ983090 GOF983090 GYB983090 HHX983090 HRT983090 IBP983090 ILL983090 IVH983090 JFD983090 JOZ983090 JYV983090 KIR983090 KSN983090 LCJ983090 LMF983090 LWB983090 MFX983090 MPT983090 MZP983090 NJL983090 NTH983090 ODD983090 OMZ983090 OWV983090 PGR983090 PQN983090 QAJ983090 QKF983090 QUB983090 RDX983090 RNT983090 RXP983090 SHL983090 SRH983090 TBD983090 TKZ983090 TUV983090 UER983090 UON983090 UYJ983090 VIF983090 VSB983090 WBX983090 WLT983090 WVP983090 H34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H66 JD66 SZ66 ACV66 AMR66 AWN66 BGJ66 BQF66 CAB66 CJX66 CTT66 DDP66 DNL66 DXH66 EHD66 EQZ66 FAV66 FKR66 FUN66 GEJ66 GOF66 GYB66 HHX66 HRT66 IBP66 ILL66 IVH66 JFD66 JOZ66 JYV66 KIR66 KSN66 LCJ66 LMF66 LWB66 MFX66 MPT66 MZP66 NJL66 NTH66 ODD66 OMZ66 OWV66 PGR66 PQN66 QAJ66 QKF66 QUB66 RDX66 RNT66 RXP66 SHL66 SRH66 TBD66 TKZ66 TUV66 UER66 UON66 UYJ66 VIF66 VSB66 WBX66 WLT66 WVP66 H65602 JD65602 SZ65602 ACV65602 AMR65602 AWN65602 BGJ65602 BQF65602 CAB65602 CJX65602 CTT65602 DDP65602 DNL65602 DXH65602 EHD65602 EQZ65602 FAV65602 FKR65602 FUN65602 GEJ65602 GOF65602 GYB65602 HHX65602 HRT65602 IBP65602 ILL65602 IVH65602 JFD65602 JOZ65602 JYV65602 KIR65602 KSN65602 LCJ65602 LMF65602 LWB65602 MFX65602 MPT65602 MZP65602 NJL65602 NTH65602 ODD65602 OMZ65602 OWV65602 PGR65602 PQN65602 QAJ65602 QKF65602 QUB65602 RDX65602 RNT65602 RXP65602 SHL65602 SRH65602 TBD65602 TKZ65602 TUV65602 UER65602 UON65602 UYJ65602 VIF65602 VSB65602 WBX65602 WLT65602 WVP65602 H131138 JD131138 SZ131138 ACV131138 AMR131138 AWN131138 BGJ131138 BQF131138 CAB131138 CJX131138 CTT131138 DDP131138 DNL131138 DXH131138 EHD131138 EQZ131138 FAV131138 FKR131138 FUN131138 GEJ131138 GOF131138 GYB131138 HHX131138 HRT131138 IBP131138 ILL131138 IVH131138 JFD131138 JOZ131138 JYV131138 KIR131138 KSN131138 LCJ131138 LMF131138 LWB131138 MFX131138 MPT131138 MZP131138 NJL131138 NTH131138 ODD131138 OMZ131138 OWV131138 PGR131138 PQN131138 QAJ131138 QKF131138 QUB131138 RDX131138 RNT131138 RXP131138 SHL131138 SRH131138 TBD131138 TKZ131138 TUV131138 UER131138 UON131138 UYJ131138 VIF131138 VSB131138 WBX131138 WLT131138 WVP131138 H196674 JD196674 SZ196674 ACV196674 AMR196674 AWN196674 BGJ196674 BQF196674 CAB196674 CJX196674 CTT196674 DDP196674 DNL196674 DXH196674 EHD196674 EQZ196674 FAV196674 FKR196674 FUN196674 GEJ196674 GOF196674 GYB196674 HHX196674 HRT196674 IBP196674 ILL196674 IVH196674 JFD196674 JOZ196674 JYV196674 KIR196674 KSN196674 LCJ196674 LMF196674 LWB196674 MFX196674 MPT196674 MZP196674 NJL196674 NTH196674 ODD196674 OMZ196674 OWV196674 PGR196674 PQN196674 QAJ196674 QKF196674 QUB196674 RDX196674 RNT196674 RXP196674 SHL196674 SRH196674 TBD196674 TKZ196674 TUV196674 UER196674 UON196674 UYJ196674 VIF196674 VSB196674 WBX196674 WLT196674 WVP196674 H262210 JD262210 SZ262210 ACV262210 AMR262210 AWN262210 BGJ262210 BQF262210 CAB262210 CJX262210 CTT262210 DDP262210 DNL262210 DXH262210 EHD262210 EQZ262210 FAV262210 FKR262210 FUN262210 GEJ262210 GOF262210 GYB262210 HHX262210 HRT262210 IBP262210 ILL262210 IVH262210 JFD262210 JOZ262210 JYV262210 KIR262210 KSN262210 LCJ262210 LMF262210 LWB262210 MFX262210 MPT262210 MZP262210 NJL262210 NTH262210 ODD262210 OMZ262210 OWV262210 PGR262210 PQN262210 QAJ262210 QKF262210 QUB262210 RDX262210 RNT262210 RXP262210 SHL262210 SRH262210 TBD262210 TKZ262210 TUV262210 UER262210 UON262210 UYJ262210 VIF262210 VSB262210 WBX262210 WLT262210 WVP262210 H327746 JD327746 SZ327746 ACV327746 AMR327746 AWN327746 BGJ327746 BQF327746 CAB327746 CJX327746 CTT327746 DDP327746 DNL327746 DXH327746 EHD327746 EQZ327746 FAV327746 FKR327746 FUN327746 GEJ327746 GOF327746 GYB327746 HHX327746 HRT327746 IBP327746 ILL327746 IVH327746 JFD327746 JOZ327746 JYV327746 KIR327746 KSN327746 LCJ327746 LMF327746 LWB327746 MFX327746 MPT327746 MZP327746 NJL327746 NTH327746 ODD327746 OMZ327746 OWV327746 PGR327746 PQN327746 QAJ327746 QKF327746 QUB327746 RDX327746 RNT327746 RXP327746 SHL327746 SRH327746 TBD327746 TKZ327746 TUV327746 UER327746 UON327746 UYJ327746 VIF327746 VSB327746 WBX327746 WLT327746 WVP327746 H393282 JD393282 SZ393282 ACV393282 AMR393282 AWN393282 BGJ393282 BQF393282 CAB393282 CJX393282 CTT393282 DDP393282 DNL393282 DXH393282 EHD393282 EQZ393282 FAV393282 FKR393282 FUN393282 GEJ393282 GOF393282 GYB393282 HHX393282 HRT393282 IBP393282 ILL393282 IVH393282 JFD393282 JOZ393282 JYV393282 KIR393282 KSN393282 LCJ393282 LMF393282 LWB393282 MFX393282 MPT393282 MZP393282 NJL393282 NTH393282 ODD393282 OMZ393282 OWV393282 PGR393282 PQN393282 QAJ393282 QKF393282 QUB393282 RDX393282 RNT393282 RXP393282 SHL393282 SRH393282 TBD393282 TKZ393282 TUV393282 UER393282 UON393282 UYJ393282 VIF393282 VSB393282 WBX393282 WLT393282 WVP393282 H458818 JD458818 SZ458818 ACV458818 AMR458818 AWN458818 BGJ458818 BQF458818 CAB458818 CJX458818 CTT458818 DDP458818 DNL458818 DXH458818 EHD458818 EQZ458818 FAV458818 FKR458818 FUN458818 GEJ458818 GOF458818 GYB458818 HHX458818 HRT458818 IBP458818 ILL458818 IVH458818 JFD458818 JOZ458818 JYV458818 KIR458818 KSN458818 LCJ458818 LMF458818 LWB458818 MFX458818 MPT458818 MZP458818 NJL458818 NTH458818 ODD458818 OMZ458818 OWV458818 PGR458818 PQN458818 QAJ458818 QKF458818 QUB458818 RDX458818 RNT458818 RXP458818 SHL458818 SRH458818 TBD458818 TKZ458818 TUV458818 UER458818 UON458818 UYJ458818 VIF458818 VSB458818 WBX458818 WLT458818 WVP458818 H524354 JD524354 SZ524354 ACV524354 AMR524354 AWN524354 BGJ524354 BQF524354 CAB524354 CJX524354 CTT524354 DDP524354 DNL524354 DXH524354 EHD524354 EQZ524354 FAV524354 FKR524354 FUN524354 GEJ524354 GOF524354 GYB524354 HHX524354 HRT524354 IBP524354 ILL524354 IVH524354 JFD524354 JOZ524354 JYV524354 KIR524354 KSN524354 LCJ524354 LMF524354 LWB524354 MFX524354 MPT524354 MZP524354 NJL524354 NTH524354 ODD524354 OMZ524354 OWV524354 PGR524354 PQN524354 QAJ524354 QKF524354 QUB524354 RDX524354 RNT524354 RXP524354 SHL524354 SRH524354 TBD524354 TKZ524354 TUV524354 UER524354 UON524354 UYJ524354 VIF524354 VSB524354 WBX524354 WLT524354 WVP524354 H589890 JD589890 SZ589890 ACV589890 AMR589890 AWN589890 BGJ589890 BQF589890 CAB589890 CJX589890 CTT589890 DDP589890 DNL589890 DXH589890 EHD589890 EQZ589890 FAV589890 FKR589890 FUN589890 GEJ589890 GOF589890 GYB589890 HHX589890 HRT589890 IBP589890 ILL589890 IVH589890 JFD589890 JOZ589890 JYV589890 KIR589890 KSN589890 LCJ589890 LMF589890 LWB589890 MFX589890 MPT589890 MZP589890 NJL589890 NTH589890 ODD589890 OMZ589890 OWV589890 PGR589890 PQN589890 QAJ589890 QKF589890 QUB589890 RDX589890 RNT589890 RXP589890 SHL589890 SRH589890 TBD589890 TKZ589890 TUV589890 UER589890 UON589890 UYJ589890 VIF589890 VSB589890 WBX589890 WLT589890 WVP589890 H655426 JD655426 SZ655426 ACV655426 AMR655426 AWN655426 BGJ655426 BQF655426 CAB655426 CJX655426 CTT655426 DDP655426 DNL655426 DXH655426 EHD655426 EQZ655426 FAV655426 FKR655426 FUN655426 GEJ655426 GOF655426 GYB655426 HHX655426 HRT655426 IBP655426 ILL655426 IVH655426 JFD655426 JOZ655426 JYV655426 KIR655426 KSN655426 LCJ655426 LMF655426 LWB655426 MFX655426 MPT655426 MZP655426 NJL655426 NTH655426 ODD655426 OMZ655426 OWV655426 PGR655426 PQN655426 QAJ655426 QKF655426 QUB655426 RDX655426 RNT655426 RXP655426 SHL655426 SRH655426 TBD655426 TKZ655426 TUV655426 UER655426 UON655426 UYJ655426 VIF655426 VSB655426 WBX655426 WLT655426 WVP655426 H720962 JD720962 SZ720962 ACV720962 AMR720962 AWN720962 BGJ720962 BQF720962 CAB720962 CJX720962 CTT720962 DDP720962 DNL720962 DXH720962 EHD720962 EQZ720962 FAV720962 FKR720962 FUN720962 GEJ720962 GOF720962 GYB720962 HHX720962 HRT720962 IBP720962 ILL720962 IVH720962 JFD720962 JOZ720962 JYV720962 KIR720962 KSN720962 LCJ720962 LMF720962 LWB720962 MFX720962 MPT720962 MZP720962 NJL720962 NTH720962 ODD720962 OMZ720962 OWV720962 PGR720962 PQN720962 QAJ720962 QKF720962 QUB720962 RDX720962 RNT720962 RXP720962 SHL720962 SRH720962 TBD720962 TKZ720962 TUV720962 UER720962 UON720962 UYJ720962 VIF720962 VSB720962 WBX720962 WLT720962 WVP720962 H786498 JD786498 SZ786498 ACV786498 AMR786498 AWN786498 BGJ786498 BQF786498 CAB786498 CJX786498 CTT786498 DDP786498 DNL786498 DXH786498 EHD786498 EQZ786498 FAV786498 FKR786498 FUN786498 GEJ786498 GOF786498 GYB786498 HHX786498 HRT786498 IBP786498 ILL786498 IVH786498 JFD786498 JOZ786498 JYV786498 KIR786498 KSN786498 LCJ786498 LMF786498 LWB786498 MFX786498 MPT786498 MZP786498 NJL786498 NTH786498 ODD786498 OMZ786498 OWV786498 PGR786498 PQN786498 QAJ786498 QKF786498 QUB786498 RDX786498 RNT786498 RXP786498 SHL786498 SRH786498 TBD786498 TKZ786498 TUV786498 UER786498 UON786498 UYJ786498 VIF786498 VSB786498 WBX786498 WLT786498 WVP786498 H852034 JD852034 SZ852034 ACV852034 AMR852034 AWN852034 BGJ852034 BQF852034 CAB852034 CJX852034 CTT852034 DDP852034 DNL852034 DXH852034 EHD852034 EQZ852034 FAV852034 FKR852034 FUN852034 GEJ852034 GOF852034 GYB852034 HHX852034 HRT852034 IBP852034 ILL852034 IVH852034 JFD852034 JOZ852034 JYV852034 KIR852034 KSN852034 LCJ852034 LMF852034 LWB852034 MFX852034 MPT852034 MZP852034 NJL852034 NTH852034 ODD852034 OMZ852034 OWV852034 PGR852034 PQN852034 QAJ852034 QKF852034 QUB852034 RDX852034 RNT852034 RXP852034 SHL852034 SRH852034 TBD852034 TKZ852034 TUV852034 UER852034 UON852034 UYJ852034 VIF852034 VSB852034 WBX852034 WLT852034 WVP852034 H917570 JD917570 SZ917570 ACV917570 AMR917570 AWN917570 BGJ917570 BQF917570 CAB917570 CJX917570 CTT917570 DDP917570 DNL917570 DXH917570 EHD917570 EQZ917570 FAV917570 FKR917570 FUN917570 GEJ917570 GOF917570 GYB917570 HHX917570 HRT917570 IBP917570 ILL917570 IVH917570 JFD917570 JOZ917570 JYV917570 KIR917570 KSN917570 LCJ917570 LMF917570 LWB917570 MFX917570 MPT917570 MZP917570 NJL917570 NTH917570 ODD917570 OMZ917570 OWV917570 PGR917570 PQN917570 QAJ917570 QKF917570 QUB917570 RDX917570 RNT917570 RXP917570 SHL917570 SRH917570 TBD917570 TKZ917570 TUV917570 UER917570 UON917570 UYJ917570 VIF917570 VSB917570 WBX917570 WLT917570 WVP917570 H983106 JD983106 SZ983106 ACV983106 AMR983106 AWN983106 BGJ983106 BQF983106 CAB983106 CJX983106 CTT983106 DDP983106 DNL983106 DXH983106 EHD983106 EQZ983106 FAV983106 FKR983106 FUN983106 GEJ983106 GOF983106 GYB983106 HHX983106 HRT983106 IBP983106 ILL983106 IVH983106 JFD983106 JOZ983106 JYV983106 KIR983106 KSN983106 LCJ983106 LMF983106 LWB983106 MFX983106 MPT983106 MZP983106 NJL983106 NTH983106 ODD983106 OMZ983106 OWV983106 PGR983106 PQN983106 QAJ983106 QKF983106 QUB983106 RDX983106 RNT983106 RXP983106 SHL983106 SRH983106 TBD983106 TKZ983106 TUV983106 UER983106 UON983106 UYJ983106 VIF983106 VSB983106 WBX983106 WLT983106 WVP983106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J46 JF46 TB46 ACX46 AMT46 AWP46 BGL46 BQH46 CAD46 CJZ46 CTV46 DDR46 DNN46 DXJ46 EHF46 ERB46 FAX46 FKT46 FUP46 GEL46 GOH46 GYD46 HHZ46 HRV46 IBR46 ILN46 IVJ46 JFF46 JPB46 JYX46 KIT46 KSP46 LCL46 LMH46 LWD46 MFZ46 MPV46 MZR46 NJN46 NTJ46 ODF46 ONB46 OWX46 PGT46 PQP46 QAL46 QKH46 QUD46 RDZ46 RNV46 RXR46 SHN46 SRJ46 TBF46 TLB46 TUX46 UET46 UOP46 UYL46 VIH46 VSD46 WBZ46 WLV46 WVR46 J65582 JF65582 TB65582 ACX65582 AMT65582 AWP65582 BGL65582 BQH65582 CAD65582 CJZ65582 CTV65582 DDR65582 DNN65582 DXJ65582 EHF65582 ERB65582 FAX65582 FKT65582 FUP65582 GEL65582 GOH65582 GYD65582 HHZ65582 HRV65582 IBR65582 ILN65582 IVJ65582 JFF65582 JPB65582 JYX65582 KIT65582 KSP65582 LCL65582 LMH65582 LWD65582 MFZ65582 MPV65582 MZR65582 NJN65582 NTJ65582 ODF65582 ONB65582 OWX65582 PGT65582 PQP65582 QAL65582 QKH65582 QUD65582 RDZ65582 RNV65582 RXR65582 SHN65582 SRJ65582 TBF65582 TLB65582 TUX65582 UET65582 UOP65582 UYL65582 VIH65582 VSD65582 WBZ65582 WLV65582 WVR65582 J131118 JF131118 TB131118 ACX131118 AMT131118 AWP131118 BGL131118 BQH131118 CAD131118 CJZ131118 CTV131118 DDR131118 DNN131118 DXJ131118 EHF131118 ERB131118 FAX131118 FKT131118 FUP131118 GEL131118 GOH131118 GYD131118 HHZ131118 HRV131118 IBR131118 ILN131118 IVJ131118 JFF131118 JPB131118 JYX131118 KIT131118 KSP131118 LCL131118 LMH131118 LWD131118 MFZ131118 MPV131118 MZR131118 NJN131118 NTJ131118 ODF131118 ONB131118 OWX131118 PGT131118 PQP131118 QAL131118 QKH131118 QUD131118 RDZ131118 RNV131118 RXR131118 SHN131118 SRJ131118 TBF131118 TLB131118 TUX131118 UET131118 UOP131118 UYL131118 VIH131118 VSD131118 WBZ131118 WLV131118 WVR131118 J196654 JF196654 TB196654 ACX196654 AMT196654 AWP196654 BGL196654 BQH196654 CAD196654 CJZ196654 CTV196654 DDR196654 DNN196654 DXJ196654 EHF196654 ERB196654 FAX196654 FKT196654 FUP196654 GEL196654 GOH196654 GYD196654 HHZ196654 HRV196654 IBR196654 ILN196654 IVJ196654 JFF196654 JPB196654 JYX196654 KIT196654 KSP196654 LCL196654 LMH196654 LWD196654 MFZ196654 MPV196654 MZR196654 NJN196654 NTJ196654 ODF196654 ONB196654 OWX196654 PGT196654 PQP196654 QAL196654 QKH196654 QUD196654 RDZ196654 RNV196654 RXR196654 SHN196654 SRJ196654 TBF196654 TLB196654 TUX196654 UET196654 UOP196654 UYL196654 VIH196654 VSD196654 WBZ196654 WLV196654 WVR196654 J262190 JF262190 TB262190 ACX262190 AMT262190 AWP262190 BGL262190 BQH262190 CAD262190 CJZ262190 CTV262190 DDR262190 DNN262190 DXJ262190 EHF262190 ERB262190 FAX262190 FKT262190 FUP262190 GEL262190 GOH262190 GYD262190 HHZ262190 HRV262190 IBR262190 ILN262190 IVJ262190 JFF262190 JPB262190 JYX262190 KIT262190 KSP262190 LCL262190 LMH262190 LWD262190 MFZ262190 MPV262190 MZR262190 NJN262190 NTJ262190 ODF262190 ONB262190 OWX262190 PGT262190 PQP262190 QAL262190 QKH262190 QUD262190 RDZ262190 RNV262190 RXR262190 SHN262190 SRJ262190 TBF262190 TLB262190 TUX262190 UET262190 UOP262190 UYL262190 VIH262190 VSD262190 WBZ262190 WLV262190 WVR262190 J327726 JF327726 TB327726 ACX327726 AMT327726 AWP327726 BGL327726 BQH327726 CAD327726 CJZ327726 CTV327726 DDR327726 DNN327726 DXJ327726 EHF327726 ERB327726 FAX327726 FKT327726 FUP327726 GEL327726 GOH327726 GYD327726 HHZ327726 HRV327726 IBR327726 ILN327726 IVJ327726 JFF327726 JPB327726 JYX327726 KIT327726 KSP327726 LCL327726 LMH327726 LWD327726 MFZ327726 MPV327726 MZR327726 NJN327726 NTJ327726 ODF327726 ONB327726 OWX327726 PGT327726 PQP327726 QAL327726 QKH327726 QUD327726 RDZ327726 RNV327726 RXR327726 SHN327726 SRJ327726 TBF327726 TLB327726 TUX327726 UET327726 UOP327726 UYL327726 VIH327726 VSD327726 WBZ327726 WLV327726 WVR327726 J393262 JF393262 TB393262 ACX393262 AMT393262 AWP393262 BGL393262 BQH393262 CAD393262 CJZ393262 CTV393262 DDR393262 DNN393262 DXJ393262 EHF393262 ERB393262 FAX393262 FKT393262 FUP393262 GEL393262 GOH393262 GYD393262 HHZ393262 HRV393262 IBR393262 ILN393262 IVJ393262 JFF393262 JPB393262 JYX393262 KIT393262 KSP393262 LCL393262 LMH393262 LWD393262 MFZ393262 MPV393262 MZR393262 NJN393262 NTJ393262 ODF393262 ONB393262 OWX393262 PGT393262 PQP393262 QAL393262 QKH393262 QUD393262 RDZ393262 RNV393262 RXR393262 SHN393262 SRJ393262 TBF393262 TLB393262 TUX393262 UET393262 UOP393262 UYL393262 VIH393262 VSD393262 WBZ393262 WLV393262 WVR393262 J458798 JF458798 TB458798 ACX458798 AMT458798 AWP458798 BGL458798 BQH458798 CAD458798 CJZ458798 CTV458798 DDR458798 DNN458798 DXJ458798 EHF458798 ERB458798 FAX458798 FKT458798 FUP458798 GEL458798 GOH458798 GYD458798 HHZ458798 HRV458798 IBR458798 ILN458798 IVJ458798 JFF458798 JPB458798 JYX458798 KIT458798 KSP458798 LCL458798 LMH458798 LWD458798 MFZ458798 MPV458798 MZR458798 NJN458798 NTJ458798 ODF458798 ONB458798 OWX458798 PGT458798 PQP458798 QAL458798 QKH458798 QUD458798 RDZ458798 RNV458798 RXR458798 SHN458798 SRJ458798 TBF458798 TLB458798 TUX458798 UET458798 UOP458798 UYL458798 VIH458798 VSD458798 WBZ458798 WLV458798 WVR458798 J524334 JF524334 TB524334 ACX524334 AMT524334 AWP524334 BGL524334 BQH524334 CAD524334 CJZ524334 CTV524334 DDR524334 DNN524334 DXJ524334 EHF524334 ERB524334 FAX524334 FKT524334 FUP524334 GEL524334 GOH524334 GYD524334 HHZ524334 HRV524334 IBR524334 ILN524334 IVJ524334 JFF524334 JPB524334 JYX524334 KIT524334 KSP524334 LCL524334 LMH524334 LWD524334 MFZ524334 MPV524334 MZR524334 NJN524334 NTJ524334 ODF524334 ONB524334 OWX524334 PGT524334 PQP524334 QAL524334 QKH524334 QUD524334 RDZ524334 RNV524334 RXR524334 SHN524334 SRJ524334 TBF524334 TLB524334 TUX524334 UET524334 UOP524334 UYL524334 VIH524334 VSD524334 WBZ524334 WLV524334 WVR524334 J589870 JF589870 TB589870 ACX589870 AMT589870 AWP589870 BGL589870 BQH589870 CAD589870 CJZ589870 CTV589870 DDR589870 DNN589870 DXJ589870 EHF589870 ERB589870 FAX589870 FKT589870 FUP589870 GEL589870 GOH589870 GYD589870 HHZ589870 HRV589870 IBR589870 ILN589870 IVJ589870 JFF589870 JPB589870 JYX589870 KIT589870 KSP589870 LCL589870 LMH589870 LWD589870 MFZ589870 MPV589870 MZR589870 NJN589870 NTJ589870 ODF589870 ONB589870 OWX589870 PGT589870 PQP589870 QAL589870 QKH589870 QUD589870 RDZ589870 RNV589870 RXR589870 SHN589870 SRJ589870 TBF589870 TLB589870 TUX589870 UET589870 UOP589870 UYL589870 VIH589870 VSD589870 WBZ589870 WLV589870 WVR589870 J655406 JF655406 TB655406 ACX655406 AMT655406 AWP655406 BGL655406 BQH655406 CAD655406 CJZ655406 CTV655406 DDR655406 DNN655406 DXJ655406 EHF655406 ERB655406 FAX655406 FKT655406 FUP655406 GEL655406 GOH655406 GYD655406 HHZ655406 HRV655406 IBR655406 ILN655406 IVJ655406 JFF655406 JPB655406 JYX655406 KIT655406 KSP655406 LCL655406 LMH655406 LWD655406 MFZ655406 MPV655406 MZR655406 NJN655406 NTJ655406 ODF655406 ONB655406 OWX655406 PGT655406 PQP655406 QAL655406 QKH655406 QUD655406 RDZ655406 RNV655406 RXR655406 SHN655406 SRJ655406 TBF655406 TLB655406 TUX655406 UET655406 UOP655406 UYL655406 VIH655406 VSD655406 WBZ655406 WLV655406 WVR655406 J720942 JF720942 TB720942 ACX720942 AMT720942 AWP720942 BGL720942 BQH720942 CAD720942 CJZ720942 CTV720942 DDR720942 DNN720942 DXJ720942 EHF720942 ERB720942 FAX720942 FKT720942 FUP720942 GEL720942 GOH720942 GYD720942 HHZ720942 HRV720942 IBR720942 ILN720942 IVJ720942 JFF720942 JPB720942 JYX720942 KIT720942 KSP720942 LCL720942 LMH720942 LWD720942 MFZ720942 MPV720942 MZR720942 NJN720942 NTJ720942 ODF720942 ONB720942 OWX720942 PGT720942 PQP720942 QAL720942 QKH720942 QUD720942 RDZ720942 RNV720942 RXR720942 SHN720942 SRJ720942 TBF720942 TLB720942 TUX720942 UET720942 UOP720942 UYL720942 VIH720942 VSD720942 WBZ720942 WLV720942 WVR720942 J786478 JF786478 TB786478 ACX786478 AMT786478 AWP786478 BGL786478 BQH786478 CAD786478 CJZ786478 CTV786478 DDR786478 DNN786478 DXJ786478 EHF786478 ERB786478 FAX786478 FKT786478 FUP786478 GEL786478 GOH786478 GYD786478 HHZ786478 HRV786478 IBR786478 ILN786478 IVJ786478 JFF786478 JPB786478 JYX786478 KIT786478 KSP786478 LCL786478 LMH786478 LWD786478 MFZ786478 MPV786478 MZR786478 NJN786478 NTJ786478 ODF786478 ONB786478 OWX786478 PGT786478 PQP786478 QAL786478 QKH786478 QUD786478 RDZ786478 RNV786478 RXR786478 SHN786478 SRJ786478 TBF786478 TLB786478 TUX786478 UET786478 UOP786478 UYL786478 VIH786478 VSD786478 WBZ786478 WLV786478 WVR786478 J852014 JF852014 TB852014 ACX852014 AMT852014 AWP852014 BGL852014 BQH852014 CAD852014 CJZ852014 CTV852014 DDR852014 DNN852014 DXJ852014 EHF852014 ERB852014 FAX852014 FKT852014 FUP852014 GEL852014 GOH852014 GYD852014 HHZ852014 HRV852014 IBR852014 ILN852014 IVJ852014 JFF852014 JPB852014 JYX852014 KIT852014 KSP852014 LCL852014 LMH852014 LWD852014 MFZ852014 MPV852014 MZR852014 NJN852014 NTJ852014 ODF852014 ONB852014 OWX852014 PGT852014 PQP852014 QAL852014 QKH852014 QUD852014 RDZ852014 RNV852014 RXR852014 SHN852014 SRJ852014 TBF852014 TLB852014 TUX852014 UET852014 UOP852014 UYL852014 VIH852014 VSD852014 WBZ852014 WLV852014 WVR852014 J917550 JF917550 TB917550 ACX917550 AMT917550 AWP917550 BGL917550 BQH917550 CAD917550 CJZ917550 CTV917550 DDR917550 DNN917550 DXJ917550 EHF917550 ERB917550 FAX917550 FKT917550 FUP917550 GEL917550 GOH917550 GYD917550 HHZ917550 HRV917550 IBR917550 ILN917550 IVJ917550 JFF917550 JPB917550 JYX917550 KIT917550 KSP917550 LCL917550 LMH917550 LWD917550 MFZ917550 MPV917550 MZR917550 NJN917550 NTJ917550 ODF917550 ONB917550 OWX917550 PGT917550 PQP917550 QAL917550 QKH917550 QUD917550 RDZ917550 RNV917550 RXR917550 SHN917550 SRJ917550 TBF917550 TLB917550 TUX917550 UET917550 UOP917550 UYL917550 VIH917550 VSD917550 WBZ917550 WLV917550 WVR917550 J983086 JF983086 TB983086 ACX983086 AMT983086 AWP983086 BGL983086 BQH983086 CAD983086 CJZ983086 CTV983086 DDR983086 DNN983086 DXJ983086 EHF983086 ERB983086 FAX983086 FKT983086 FUP983086 GEL983086 GOH983086 GYD983086 HHZ983086 HRV983086 IBR983086 ILN983086 IVJ983086 JFF983086 JPB983086 JYX983086 KIT983086 KSP983086 LCL983086 LMH983086 LWD983086 MFZ983086 MPV983086 MZR983086 NJN983086 NTJ983086 ODF983086 ONB983086 OWX983086 PGT983086 PQP983086 QAL983086 QKH983086 QUD983086 RDZ983086 RNV983086 RXR983086 SHN983086 SRJ983086 TBF983086 TLB983086 TUX983086 UET983086 UOP983086 UYL983086 VIH983086 VSD983086 WBZ983086 WLV983086 WVR983086 L54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L65590 JH65590 TD65590 ACZ65590 AMV65590 AWR65590 BGN65590 BQJ65590 CAF65590 CKB65590 CTX65590 DDT65590 DNP65590 DXL65590 EHH65590 ERD65590 FAZ65590 FKV65590 FUR65590 GEN65590 GOJ65590 GYF65590 HIB65590 HRX65590 IBT65590 ILP65590 IVL65590 JFH65590 JPD65590 JYZ65590 KIV65590 KSR65590 LCN65590 LMJ65590 LWF65590 MGB65590 MPX65590 MZT65590 NJP65590 NTL65590 ODH65590 OND65590 OWZ65590 PGV65590 PQR65590 QAN65590 QKJ65590 QUF65590 REB65590 RNX65590 RXT65590 SHP65590 SRL65590 TBH65590 TLD65590 TUZ65590 UEV65590 UOR65590 UYN65590 VIJ65590 VSF65590 WCB65590 WLX65590 WVT65590 L131126 JH131126 TD131126 ACZ131126 AMV131126 AWR131126 BGN131126 BQJ131126 CAF131126 CKB131126 CTX131126 DDT131126 DNP131126 DXL131126 EHH131126 ERD131126 FAZ131126 FKV131126 FUR131126 GEN131126 GOJ131126 GYF131126 HIB131126 HRX131126 IBT131126 ILP131126 IVL131126 JFH131126 JPD131126 JYZ131126 KIV131126 KSR131126 LCN131126 LMJ131126 LWF131126 MGB131126 MPX131126 MZT131126 NJP131126 NTL131126 ODH131126 OND131126 OWZ131126 PGV131126 PQR131126 QAN131126 QKJ131126 QUF131126 REB131126 RNX131126 RXT131126 SHP131126 SRL131126 TBH131126 TLD131126 TUZ131126 UEV131126 UOR131126 UYN131126 VIJ131126 VSF131126 WCB131126 WLX131126 WVT131126 L196662 JH196662 TD196662 ACZ196662 AMV196662 AWR196662 BGN196662 BQJ196662 CAF196662 CKB196662 CTX196662 DDT196662 DNP196662 DXL196662 EHH196662 ERD196662 FAZ196662 FKV196662 FUR196662 GEN196662 GOJ196662 GYF196662 HIB196662 HRX196662 IBT196662 ILP196662 IVL196662 JFH196662 JPD196662 JYZ196662 KIV196662 KSR196662 LCN196662 LMJ196662 LWF196662 MGB196662 MPX196662 MZT196662 NJP196662 NTL196662 ODH196662 OND196662 OWZ196662 PGV196662 PQR196662 QAN196662 QKJ196662 QUF196662 REB196662 RNX196662 RXT196662 SHP196662 SRL196662 TBH196662 TLD196662 TUZ196662 UEV196662 UOR196662 UYN196662 VIJ196662 VSF196662 WCB196662 WLX196662 WVT196662 L262198 JH262198 TD262198 ACZ262198 AMV262198 AWR262198 BGN262198 BQJ262198 CAF262198 CKB262198 CTX262198 DDT262198 DNP262198 DXL262198 EHH262198 ERD262198 FAZ262198 FKV262198 FUR262198 GEN262198 GOJ262198 GYF262198 HIB262198 HRX262198 IBT262198 ILP262198 IVL262198 JFH262198 JPD262198 JYZ262198 KIV262198 KSR262198 LCN262198 LMJ262198 LWF262198 MGB262198 MPX262198 MZT262198 NJP262198 NTL262198 ODH262198 OND262198 OWZ262198 PGV262198 PQR262198 QAN262198 QKJ262198 QUF262198 REB262198 RNX262198 RXT262198 SHP262198 SRL262198 TBH262198 TLD262198 TUZ262198 UEV262198 UOR262198 UYN262198 VIJ262198 VSF262198 WCB262198 WLX262198 WVT262198 L327734 JH327734 TD327734 ACZ327734 AMV327734 AWR327734 BGN327734 BQJ327734 CAF327734 CKB327734 CTX327734 DDT327734 DNP327734 DXL327734 EHH327734 ERD327734 FAZ327734 FKV327734 FUR327734 GEN327734 GOJ327734 GYF327734 HIB327734 HRX327734 IBT327734 ILP327734 IVL327734 JFH327734 JPD327734 JYZ327734 KIV327734 KSR327734 LCN327734 LMJ327734 LWF327734 MGB327734 MPX327734 MZT327734 NJP327734 NTL327734 ODH327734 OND327734 OWZ327734 PGV327734 PQR327734 QAN327734 QKJ327734 QUF327734 REB327734 RNX327734 RXT327734 SHP327734 SRL327734 TBH327734 TLD327734 TUZ327734 UEV327734 UOR327734 UYN327734 VIJ327734 VSF327734 WCB327734 WLX327734 WVT327734 L393270 JH393270 TD393270 ACZ393270 AMV393270 AWR393270 BGN393270 BQJ393270 CAF393270 CKB393270 CTX393270 DDT393270 DNP393270 DXL393270 EHH393270 ERD393270 FAZ393270 FKV393270 FUR393270 GEN393270 GOJ393270 GYF393270 HIB393270 HRX393270 IBT393270 ILP393270 IVL393270 JFH393270 JPD393270 JYZ393270 KIV393270 KSR393270 LCN393270 LMJ393270 LWF393270 MGB393270 MPX393270 MZT393270 NJP393270 NTL393270 ODH393270 OND393270 OWZ393270 PGV393270 PQR393270 QAN393270 QKJ393270 QUF393270 REB393270 RNX393270 RXT393270 SHP393270 SRL393270 TBH393270 TLD393270 TUZ393270 UEV393270 UOR393270 UYN393270 VIJ393270 VSF393270 WCB393270 WLX393270 WVT393270 L458806 JH458806 TD458806 ACZ458806 AMV458806 AWR458806 BGN458806 BQJ458806 CAF458806 CKB458806 CTX458806 DDT458806 DNP458806 DXL458806 EHH458806 ERD458806 FAZ458806 FKV458806 FUR458806 GEN458806 GOJ458806 GYF458806 HIB458806 HRX458806 IBT458806 ILP458806 IVL458806 JFH458806 JPD458806 JYZ458806 KIV458806 KSR458806 LCN458806 LMJ458806 LWF458806 MGB458806 MPX458806 MZT458806 NJP458806 NTL458806 ODH458806 OND458806 OWZ458806 PGV458806 PQR458806 QAN458806 QKJ458806 QUF458806 REB458806 RNX458806 RXT458806 SHP458806 SRL458806 TBH458806 TLD458806 TUZ458806 UEV458806 UOR458806 UYN458806 VIJ458806 VSF458806 WCB458806 WLX458806 WVT458806 L524342 JH524342 TD524342 ACZ524342 AMV524342 AWR524342 BGN524342 BQJ524342 CAF524342 CKB524342 CTX524342 DDT524342 DNP524342 DXL524342 EHH524342 ERD524342 FAZ524342 FKV524342 FUR524342 GEN524342 GOJ524342 GYF524342 HIB524342 HRX524342 IBT524342 ILP524342 IVL524342 JFH524342 JPD524342 JYZ524342 KIV524342 KSR524342 LCN524342 LMJ524342 LWF524342 MGB524342 MPX524342 MZT524342 NJP524342 NTL524342 ODH524342 OND524342 OWZ524342 PGV524342 PQR524342 QAN524342 QKJ524342 QUF524342 REB524342 RNX524342 RXT524342 SHP524342 SRL524342 TBH524342 TLD524342 TUZ524342 UEV524342 UOR524342 UYN524342 VIJ524342 VSF524342 WCB524342 WLX524342 WVT524342 L589878 JH589878 TD589878 ACZ589878 AMV589878 AWR589878 BGN589878 BQJ589878 CAF589878 CKB589878 CTX589878 DDT589878 DNP589878 DXL589878 EHH589878 ERD589878 FAZ589878 FKV589878 FUR589878 GEN589878 GOJ589878 GYF589878 HIB589878 HRX589878 IBT589878 ILP589878 IVL589878 JFH589878 JPD589878 JYZ589878 KIV589878 KSR589878 LCN589878 LMJ589878 LWF589878 MGB589878 MPX589878 MZT589878 NJP589878 NTL589878 ODH589878 OND589878 OWZ589878 PGV589878 PQR589878 QAN589878 QKJ589878 QUF589878 REB589878 RNX589878 RXT589878 SHP589878 SRL589878 TBH589878 TLD589878 TUZ589878 UEV589878 UOR589878 UYN589878 VIJ589878 VSF589878 WCB589878 WLX589878 WVT589878 L655414 JH655414 TD655414 ACZ655414 AMV655414 AWR655414 BGN655414 BQJ655414 CAF655414 CKB655414 CTX655414 DDT655414 DNP655414 DXL655414 EHH655414 ERD655414 FAZ655414 FKV655414 FUR655414 GEN655414 GOJ655414 GYF655414 HIB655414 HRX655414 IBT655414 ILP655414 IVL655414 JFH655414 JPD655414 JYZ655414 KIV655414 KSR655414 LCN655414 LMJ655414 LWF655414 MGB655414 MPX655414 MZT655414 NJP655414 NTL655414 ODH655414 OND655414 OWZ655414 PGV655414 PQR655414 QAN655414 QKJ655414 QUF655414 REB655414 RNX655414 RXT655414 SHP655414 SRL655414 TBH655414 TLD655414 TUZ655414 UEV655414 UOR655414 UYN655414 VIJ655414 VSF655414 WCB655414 WLX655414 WVT655414 L720950 JH720950 TD720950 ACZ720950 AMV720950 AWR720950 BGN720950 BQJ720950 CAF720950 CKB720950 CTX720950 DDT720950 DNP720950 DXL720950 EHH720950 ERD720950 FAZ720950 FKV720950 FUR720950 GEN720950 GOJ720950 GYF720950 HIB720950 HRX720950 IBT720950 ILP720950 IVL720950 JFH720950 JPD720950 JYZ720950 KIV720950 KSR720950 LCN720950 LMJ720950 LWF720950 MGB720950 MPX720950 MZT720950 NJP720950 NTL720950 ODH720950 OND720950 OWZ720950 PGV720950 PQR720950 QAN720950 QKJ720950 QUF720950 REB720950 RNX720950 RXT720950 SHP720950 SRL720950 TBH720950 TLD720950 TUZ720950 UEV720950 UOR720950 UYN720950 VIJ720950 VSF720950 WCB720950 WLX720950 WVT720950 L786486 JH786486 TD786486 ACZ786486 AMV786486 AWR786486 BGN786486 BQJ786486 CAF786486 CKB786486 CTX786486 DDT786486 DNP786486 DXL786486 EHH786486 ERD786486 FAZ786486 FKV786486 FUR786486 GEN786486 GOJ786486 GYF786486 HIB786486 HRX786486 IBT786486 ILP786486 IVL786486 JFH786486 JPD786486 JYZ786486 KIV786486 KSR786486 LCN786486 LMJ786486 LWF786486 MGB786486 MPX786486 MZT786486 NJP786486 NTL786486 ODH786486 OND786486 OWZ786486 PGV786486 PQR786486 QAN786486 QKJ786486 QUF786486 REB786486 RNX786486 RXT786486 SHP786486 SRL786486 TBH786486 TLD786486 TUZ786486 UEV786486 UOR786486 UYN786486 VIJ786486 VSF786486 WCB786486 WLX786486 WVT786486 L852022 JH852022 TD852022 ACZ852022 AMV852022 AWR852022 BGN852022 BQJ852022 CAF852022 CKB852022 CTX852022 DDT852022 DNP852022 DXL852022 EHH852022 ERD852022 FAZ852022 FKV852022 FUR852022 GEN852022 GOJ852022 GYF852022 HIB852022 HRX852022 IBT852022 ILP852022 IVL852022 JFH852022 JPD852022 JYZ852022 KIV852022 KSR852022 LCN852022 LMJ852022 LWF852022 MGB852022 MPX852022 MZT852022 NJP852022 NTL852022 ODH852022 OND852022 OWZ852022 PGV852022 PQR852022 QAN852022 QKJ852022 QUF852022 REB852022 RNX852022 RXT852022 SHP852022 SRL852022 TBH852022 TLD852022 TUZ852022 UEV852022 UOR852022 UYN852022 VIJ852022 VSF852022 WCB852022 WLX852022 WVT852022 L917558 JH917558 TD917558 ACZ917558 AMV917558 AWR917558 BGN917558 BQJ917558 CAF917558 CKB917558 CTX917558 DDT917558 DNP917558 DXL917558 EHH917558 ERD917558 FAZ917558 FKV917558 FUR917558 GEN917558 GOJ917558 GYF917558 HIB917558 HRX917558 IBT917558 ILP917558 IVL917558 JFH917558 JPD917558 JYZ917558 KIV917558 KSR917558 LCN917558 LMJ917558 LWF917558 MGB917558 MPX917558 MZT917558 NJP917558 NTL917558 ODH917558 OND917558 OWZ917558 PGV917558 PQR917558 QAN917558 QKJ917558 QUF917558 REB917558 RNX917558 RXT917558 SHP917558 SRL917558 TBH917558 TLD917558 TUZ917558 UEV917558 UOR917558 UYN917558 VIJ917558 VSF917558 WCB917558 WLX917558 WVT917558 L983094 JH983094 TD983094 ACZ983094 AMV983094 AWR983094 BGN983094 BQJ983094 CAF983094 CKB983094 CTX983094 DDT983094 DNP983094 DXL983094 EHH983094 ERD983094 FAZ983094 FKV983094 FUR983094 GEN983094 GOJ983094 GYF983094 HIB983094 HRX983094 IBT983094 ILP983094 IVL983094 JFH983094 JPD983094 JYZ983094 KIV983094 KSR983094 LCN983094 LMJ983094 LWF983094 MGB983094 MPX983094 MZT983094 NJP983094 NTL983094 ODH983094 OND983094 OWZ983094 PGV983094 PQR983094 QAN983094 QKJ983094 QUF983094 REB983094 RNX983094 RXT983094 SHP983094 SRL983094 TBH983094 TLD983094 TUZ983094 UEV983094 UOR983094 UYN983094 VIJ983094 VSF983094 WCB983094 WLX983094 WVT983094 N38 JJ38 TF38 ADB38 AMX38 AWT38 BGP38 BQL38 CAH38 CKD38 CTZ38 DDV38 DNR38 DXN38 EHJ38 ERF38 FBB38 FKX38 FUT38 GEP38 GOL38 GYH38 HID38 HRZ38 IBV38 ILR38 IVN38 JFJ38 JPF38 JZB38 KIX38 KST38 LCP38 LML38 LWH38 MGD38 MPZ38 MZV38 NJR38 NTN38 ODJ38 ONF38 OXB38 PGX38 PQT38 QAP38 QKL38 QUH38 RED38 RNZ38 RXV38 SHR38 SRN38 TBJ38 TLF38 TVB38 UEX38 UOT38 UYP38 VIL38 VSH38 WCD38 WLZ38 WVV38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J30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0070C0"/>
  </sheetPr>
  <dimension ref="A1:CN43"/>
  <sheetViews>
    <sheetView zoomScale="40" zoomScaleNormal="50" zoomScaleSheetLayoutView="25" workbookViewId="0">
      <selection activeCell="CN27" sqref="CN27"/>
    </sheetView>
  </sheetViews>
  <sheetFormatPr defaultColWidth="11.42578125" defaultRowHeight="12.75" x14ac:dyDescent="0.2"/>
  <cols>
    <col min="1" max="1" width="7" customWidth="1"/>
    <col min="2" max="2" width="7.140625" customWidth="1"/>
    <col min="3" max="3" width="43" customWidth="1"/>
    <col min="4" max="4" width="31" customWidth="1"/>
    <col min="5" max="44" width="4.7109375" customWidth="1"/>
    <col min="45" max="45" width="0.5703125" hidden="1" customWidth="1"/>
    <col min="46" max="75" width="2.7109375" hidden="1" customWidth="1"/>
    <col min="76" max="76" width="5.42578125" hidden="1" customWidth="1"/>
    <col min="77" max="79" width="5.7109375" customWidth="1"/>
    <col min="80" max="80" width="12.140625" customWidth="1"/>
    <col min="81" max="82" width="5.7109375" customWidth="1"/>
    <col min="83" max="83" width="12.140625" customWidth="1"/>
    <col min="84" max="84" width="7.5703125" customWidth="1"/>
    <col min="85" max="85" width="8.7109375" customWidth="1"/>
    <col min="86" max="87" width="12.140625" customWidth="1"/>
  </cols>
  <sheetData>
    <row r="1" spans="1:87" x14ac:dyDescent="0.2">
      <c r="H1" s="456"/>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7"/>
    </row>
    <row r="2" spans="1:87" x14ac:dyDescent="0.2">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row>
    <row r="3" spans="1:87" ht="12" customHeight="1" x14ac:dyDescent="0.2">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87" ht="2.25" customHeight="1" x14ac:dyDescent="0.2">
      <c r="E4" s="2"/>
      <c r="F4" s="2"/>
      <c r="G4" s="3"/>
      <c r="H4" s="3"/>
      <c r="I4" s="3"/>
      <c r="J4" s="3"/>
      <c r="K4" s="3"/>
      <c r="L4" s="3"/>
      <c r="M4" s="3"/>
      <c r="N4" s="3"/>
      <c r="O4" s="2"/>
      <c r="P4" s="2"/>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2" t="s">
        <v>0</v>
      </c>
      <c r="BF4" s="2" t="s">
        <v>1</v>
      </c>
      <c r="BG4" s="3" t="s">
        <v>2</v>
      </c>
      <c r="BH4" s="3" t="s">
        <v>3</v>
      </c>
      <c r="BI4" s="3" t="s">
        <v>4</v>
      </c>
      <c r="BJ4" s="3" t="s">
        <v>5</v>
      </c>
      <c r="BK4" s="3" t="s">
        <v>4</v>
      </c>
      <c r="BL4" s="3" t="s">
        <v>5</v>
      </c>
      <c r="BM4" s="3" t="s">
        <v>4</v>
      </c>
      <c r="BN4" s="3" t="s">
        <v>5</v>
      </c>
      <c r="BO4" s="2" t="s">
        <v>0</v>
      </c>
      <c r="BP4" s="2" t="s">
        <v>1</v>
      </c>
      <c r="BQ4" s="3" t="s">
        <v>2</v>
      </c>
      <c r="BR4" s="3" t="s">
        <v>3</v>
      </c>
      <c r="BS4" s="3" t="s">
        <v>4</v>
      </c>
      <c r="BT4" s="3" t="s">
        <v>5</v>
      </c>
      <c r="BU4" s="3" t="s">
        <v>4</v>
      </c>
      <c r="BV4" s="3" t="s">
        <v>5</v>
      </c>
      <c r="BW4" s="3" t="s">
        <v>4</v>
      </c>
      <c r="BX4" s="3" t="s">
        <v>5</v>
      </c>
    </row>
    <row r="5" spans="1:87" ht="45" x14ac:dyDescent="0.6">
      <c r="C5" s="4"/>
      <c r="D5" s="4"/>
      <c r="E5" s="458"/>
      <c r="F5" s="458"/>
      <c r="G5" s="458"/>
      <c r="H5" s="458"/>
      <c r="I5" s="458"/>
      <c r="J5" s="458"/>
      <c r="K5" s="458"/>
      <c r="L5" s="458"/>
      <c r="M5" s="458"/>
      <c r="N5" s="458"/>
      <c r="O5" s="458"/>
      <c r="P5" s="458"/>
      <c r="Q5" s="458"/>
      <c r="R5" s="458"/>
      <c r="S5" s="458"/>
      <c r="T5" s="458"/>
      <c r="U5" s="458"/>
      <c r="V5" s="458"/>
      <c r="W5" s="458"/>
      <c r="X5" s="458"/>
      <c r="Y5" s="458"/>
      <c r="Z5" s="458"/>
      <c r="AA5" s="458"/>
      <c r="AB5" s="458"/>
      <c r="AC5" s="458"/>
      <c r="AD5" s="458"/>
      <c r="AE5" s="458"/>
      <c r="AF5" s="458"/>
      <c r="AG5" s="458"/>
      <c r="AH5" s="458"/>
      <c r="AI5" s="458"/>
      <c r="AJ5" s="458"/>
      <c r="AK5" s="458"/>
      <c r="AL5" s="458"/>
      <c r="AM5" s="458"/>
      <c r="AN5" s="458"/>
      <c r="AO5" s="458"/>
      <c r="AP5" s="458"/>
      <c r="AQ5" s="458"/>
      <c r="AR5" s="458"/>
    </row>
    <row r="6" spans="1:87" ht="45" x14ac:dyDescent="0.6">
      <c r="C6" s="4"/>
      <c r="D6" s="4" t="s">
        <v>6</v>
      </c>
      <c r="E6" s="4"/>
      <c r="F6" s="4"/>
      <c r="G6" s="4"/>
      <c r="H6" s="4"/>
      <c r="I6" s="4"/>
      <c r="J6" s="4"/>
      <c r="K6" s="4"/>
      <c r="L6" s="4"/>
      <c r="M6" s="4"/>
      <c r="N6" s="4"/>
      <c r="O6" s="4"/>
      <c r="P6" s="4"/>
      <c r="Q6" s="5" t="s">
        <v>132</v>
      </c>
      <c r="R6" s="4"/>
      <c r="S6" s="4"/>
      <c r="T6" s="4"/>
      <c r="U6" s="4"/>
      <c r="V6" s="4"/>
      <c r="W6" s="4"/>
      <c r="X6" s="4"/>
    </row>
    <row r="7" spans="1:87" ht="30" x14ac:dyDescent="0.4">
      <c r="A7" s="6"/>
      <c r="B7" s="4" t="s">
        <v>8</v>
      </c>
      <c r="C7" s="7"/>
      <c r="D7" s="7"/>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8"/>
      <c r="CC7" s="6"/>
      <c r="CD7" s="6"/>
      <c r="CE7" s="8"/>
      <c r="CF7" s="6"/>
      <c r="CG7" s="6"/>
      <c r="CH7" s="8"/>
      <c r="CI7" s="8"/>
    </row>
    <row r="8" spans="1:87" ht="13.5" thickBot="1" x14ac:dyDescent="0.25">
      <c r="A8" s="6"/>
      <c r="B8" s="6"/>
      <c r="C8" s="7"/>
      <c r="D8" s="7"/>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8"/>
      <c r="CC8" s="6"/>
      <c r="CD8" s="6"/>
      <c r="CE8" s="8"/>
      <c r="CF8" s="6"/>
      <c r="CG8" s="6"/>
      <c r="CH8" s="8"/>
      <c r="CI8" s="8"/>
    </row>
    <row r="9" spans="1:87" ht="116.1" customHeight="1" thickBot="1" x14ac:dyDescent="0.25">
      <c r="A9" s="8"/>
      <c r="B9" s="9"/>
      <c r="C9" s="10" t="s">
        <v>9</v>
      </c>
      <c r="D9" s="10"/>
      <c r="E9" s="11" t="s">
        <v>10</v>
      </c>
      <c r="F9" s="11" t="s">
        <v>11</v>
      </c>
      <c r="G9" s="11" t="s">
        <v>12</v>
      </c>
      <c r="H9" s="11" t="s">
        <v>13</v>
      </c>
      <c r="I9" s="12" t="s">
        <v>14</v>
      </c>
      <c r="J9" s="13"/>
      <c r="K9" s="13"/>
      <c r="L9" s="13"/>
      <c r="M9" s="13"/>
      <c r="N9" s="14"/>
      <c r="O9" s="11" t="s">
        <v>10</v>
      </c>
      <c r="P9" s="11" t="s">
        <v>11</v>
      </c>
      <c r="Q9" s="11" t="s">
        <v>12</v>
      </c>
      <c r="R9" s="11" t="s">
        <v>13</v>
      </c>
      <c r="S9" s="12" t="s">
        <v>14</v>
      </c>
      <c r="T9" s="13"/>
      <c r="U9" s="13"/>
      <c r="V9" s="13"/>
      <c r="W9" s="13"/>
      <c r="X9" s="13"/>
      <c r="Y9" s="15" t="s">
        <v>10</v>
      </c>
      <c r="Z9" s="11" t="s">
        <v>11</v>
      </c>
      <c r="AA9" s="11" t="s">
        <v>12</v>
      </c>
      <c r="AB9" s="11" t="s">
        <v>13</v>
      </c>
      <c r="AC9" s="12" t="s">
        <v>14</v>
      </c>
      <c r="AD9" s="13"/>
      <c r="AE9" s="13"/>
      <c r="AF9" s="13"/>
      <c r="AG9" s="13"/>
      <c r="AH9" s="14"/>
      <c r="AI9" s="11" t="s">
        <v>10</v>
      </c>
      <c r="AJ9" s="11" t="s">
        <v>11</v>
      </c>
      <c r="AK9" s="11" t="s">
        <v>12</v>
      </c>
      <c r="AL9" s="11" t="s">
        <v>13</v>
      </c>
      <c r="AM9" s="12" t="s">
        <v>14</v>
      </c>
      <c r="AN9" s="13"/>
      <c r="AO9" s="13"/>
      <c r="AP9" s="13"/>
      <c r="AQ9" s="13"/>
      <c r="AR9" s="14"/>
      <c r="AS9" s="13"/>
      <c r="AT9" s="14"/>
      <c r="AU9" s="13"/>
      <c r="AV9" s="13"/>
      <c r="AW9" s="13"/>
      <c r="AX9" s="13"/>
      <c r="AY9" s="13"/>
      <c r="AZ9" s="13"/>
      <c r="BA9" s="13"/>
      <c r="BB9" s="13"/>
      <c r="BC9" s="13"/>
      <c r="BD9" s="13"/>
      <c r="BE9" s="16"/>
      <c r="BF9" s="13"/>
      <c r="BG9" s="13"/>
      <c r="BH9" s="13"/>
      <c r="BI9" s="13"/>
      <c r="BJ9" s="13"/>
      <c r="BK9" s="13"/>
      <c r="BL9" s="13"/>
      <c r="BM9" s="13"/>
      <c r="BN9" s="14"/>
      <c r="BO9" s="16"/>
      <c r="BP9" s="13"/>
      <c r="BQ9" s="13"/>
      <c r="BR9" s="13"/>
      <c r="BS9" s="13"/>
      <c r="BT9" s="13"/>
      <c r="BU9" s="13"/>
      <c r="BV9" s="13"/>
      <c r="BW9" s="13"/>
      <c r="BX9" s="14"/>
      <c r="BY9" s="17" t="s">
        <v>10</v>
      </c>
      <c r="BZ9" s="17" t="s">
        <v>11</v>
      </c>
      <c r="CA9" s="17" t="s">
        <v>15</v>
      </c>
      <c r="CB9" s="18" t="s">
        <v>16</v>
      </c>
      <c r="CC9" s="17" t="s">
        <v>12</v>
      </c>
      <c r="CD9" s="17" t="s">
        <v>13</v>
      </c>
      <c r="CE9" s="18" t="s">
        <v>17</v>
      </c>
      <c r="CF9" s="17" t="s">
        <v>18</v>
      </c>
      <c r="CG9" s="17" t="s">
        <v>19</v>
      </c>
      <c r="CH9" s="18" t="s">
        <v>20</v>
      </c>
      <c r="CI9" s="19" t="s">
        <v>21</v>
      </c>
    </row>
    <row r="10" spans="1:87" ht="50.1" customHeight="1" thickBot="1" x14ac:dyDescent="0.55000000000000004">
      <c r="A10" s="6"/>
      <c r="B10" s="20">
        <v>1</v>
      </c>
      <c r="C10" s="21" t="s">
        <v>105</v>
      </c>
      <c r="D10" s="21" t="s">
        <v>133</v>
      </c>
      <c r="E10" s="22"/>
      <c r="F10" s="22"/>
      <c r="G10" s="22"/>
      <c r="H10" s="22"/>
      <c r="I10" s="22"/>
      <c r="J10" s="22"/>
      <c r="K10" s="22"/>
      <c r="L10" s="22"/>
      <c r="M10" s="22"/>
      <c r="N10" s="23"/>
      <c r="O10" s="24">
        <v>1</v>
      </c>
      <c r="P10" s="25">
        <v>0</v>
      </c>
      <c r="Q10" s="25">
        <v>2</v>
      </c>
      <c r="R10" s="25">
        <v>0</v>
      </c>
      <c r="S10" s="25">
        <v>4</v>
      </c>
      <c r="T10" s="25">
        <v>2</v>
      </c>
      <c r="U10" s="25">
        <v>5</v>
      </c>
      <c r="V10" s="25">
        <v>4</v>
      </c>
      <c r="W10" s="25"/>
      <c r="X10" s="25"/>
      <c r="Y10" s="24">
        <v>1</v>
      </c>
      <c r="Z10" s="25">
        <v>0</v>
      </c>
      <c r="AA10" s="25">
        <v>2</v>
      </c>
      <c r="AB10" s="25">
        <v>0</v>
      </c>
      <c r="AC10" s="25">
        <v>4</v>
      </c>
      <c r="AD10" s="25">
        <v>0</v>
      </c>
      <c r="AE10" s="25">
        <v>4</v>
      </c>
      <c r="AF10" s="25">
        <v>0</v>
      </c>
      <c r="AG10" s="25"/>
      <c r="AH10" s="26"/>
      <c r="AI10" s="24"/>
      <c r="AJ10" s="25"/>
      <c r="AK10" s="25"/>
      <c r="AL10" s="25"/>
      <c r="AM10" s="25"/>
      <c r="AN10" s="25"/>
      <c r="AO10" s="25"/>
      <c r="AP10" s="25"/>
      <c r="AQ10" s="25"/>
      <c r="AR10" s="26"/>
      <c r="AS10" s="25"/>
      <c r="AT10" s="26"/>
      <c r="AU10" s="25"/>
      <c r="AV10" s="25"/>
      <c r="AW10" s="25"/>
      <c r="AX10" s="25"/>
      <c r="AY10" s="25"/>
      <c r="AZ10" s="25"/>
      <c r="BA10" s="25"/>
      <c r="BB10" s="25"/>
      <c r="BC10" s="25"/>
      <c r="BD10" s="25"/>
      <c r="BE10" s="24"/>
      <c r="BF10" s="25"/>
      <c r="BG10" s="25"/>
      <c r="BH10" s="25"/>
      <c r="BI10" s="25"/>
      <c r="BJ10" s="25"/>
      <c r="BK10" s="25"/>
      <c r="BL10" s="25"/>
      <c r="BM10" s="25"/>
      <c r="BN10" s="26"/>
      <c r="BO10" s="24"/>
      <c r="BP10" s="25"/>
      <c r="BQ10" s="25"/>
      <c r="BR10" s="25"/>
      <c r="BS10" s="25"/>
      <c r="BT10" s="25"/>
      <c r="BU10" s="25"/>
      <c r="BV10" s="25"/>
      <c r="BW10" s="25"/>
      <c r="BX10" s="26"/>
      <c r="BY10" s="27">
        <f t="shared" ref="BY10:BZ13" si="0">E10+O10+Y10+AI10</f>
        <v>2</v>
      </c>
      <c r="BZ10" s="27">
        <f t="shared" si="0"/>
        <v>0</v>
      </c>
      <c r="CA10" s="27">
        <v>2</v>
      </c>
      <c r="CB10" s="28">
        <f>(BY10-BZ10)/CA10</f>
        <v>1</v>
      </c>
      <c r="CC10" s="27">
        <f t="shared" ref="CC10:CD13" si="1">G10+Q10+AA10+AK10</f>
        <v>4</v>
      </c>
      <c r="CD10" s="27">
        <f t="shared" si="1"/>
        <v>0</v>
      </c>
      <c r="CE10" s="28">
        <f>(CC10-CD10)/CA10</f>
        <v>2</v>
      </c>
      <c r="CF10" s="27">
        <f t="shared" ref="CF10:CG13" si="2">I10+K10+M10+S10+U10+W10+AC10+AE10+AG10+AM10+AO10+AQ10</f>
        <v>17</v>
      </c>
      <c r="CG10" s="27">
        <f t="shared" si="2"/>
        <v>6</v>
      </c>
      <c r="CH10" s="28">
        <f>(CF10-CG10)/CA10</f>
        <v>5.5</v>
      </c>
      <c r="CI10" s="29">
        <v>1</v>
      </c>
    </row>
    <row r="11" spans="1:87" ht="50.1" customHeight="1" thickBot="1" x14ac:dyDescent="0.55000000000000004">
      <c r="A11" s="6"/>
      <c r="B11" s="20">
        <v>2</v>
      </c>
      <c r="C11" s="21" t="s">
        <v>23</v>
      </c>
      <c r="D11" s="21" t="s">
        <v>134</v>
      </c>
      <c r="E11" s="25">
        <v>0</v>
      </c>
      <c r="F11" s="25">
        <v>1</v>
      </c>
      <c r="G11" s="25">
        <v>0</v>
      </c>
      <c r="H11" s="25">
        <v>2</v>
      </c>
      <c r="I11" s="25">
        <v>2</v>
      </c>
      <c r="J11" s="25">
        <v>4</v>
      </c>
      <c r="K11" s="25">
        <v>4</v>
      </c>
      <c r="L11" s="25">
        <v>5</v>
      </c>
      <c r="M11" s="25"/>
      <c r="N11" s="26"/>
      <c r="O11" s="22"/>
      <c r="P11" s="22"/>
      <c r="Q11" s="22"/>
      <c r="R11" s="22"/>
      <c r="S11" s="22"/>
      <c r="T11" s="22"/>
      <c r="U11" s="22"/>
      <c r="V11" s="22"/>
      <c r="W11" s="22"/>
      <c r="X11" s="23"/>
      <c r="Y11" s="30">
        <v>1</v>
      </c>
      <c r="Z11" s="31">
        <v>0</v>
      </c>
      <c r="AA11" s="31">
        <v>2</v>
      </c>
      <c r="AB11" s="31">
        <v>0</v>
      </c>
      <c r="AC11" s="31">
        <v>4</v>
      </c>
      <c r="AD11" s="31">
        <v>0</v>
      </c>
      <c r="AE11" s="31">
        <v>4</v>
      </c>
      <c r="AF11" s="31">
        <v>0</v>
      </c>
      <c r="AG11" s="31"/>
      <c r="AH11" s="32"/>
      <c r="AI11" s="24"/>
      <c r="AJ11" s="25"/>
      <c r="AK11" s="25"/>
      <c r="AL11" s="25"/>
      <c r="AM11" s="25"/>
      <c r="AN11" s="25"/>
      <c r="AO11" s="25"/>
      <c r="AP11" s="25"/>
      <c r="AQ11" s="25"/>
      <c r="AR11" s="26"/>
      <c r="AS11" s="25"/>
      <c r="AT11" s="26"/>
      <c r="AU11" s="25"/>
      <c r="AV11" s="25"/>
      <c r="AW11" s="25"/>
      <c r="AX11" s="25"/>
      <c r="AY11" s="25"/>
      <c r="AZ11" s="25"/>
      <c r="BA11" s="25"/>
      <c r="BB11" s="25"/>
      <c r="BC11" s="25"/>
      <c r="BD11" s="25"/>
      <c r="BE11" s="24"/>
      <c r="BF11" s="25"/>
      <c r="BG11" s="25"/>
      <c r="BH11" s="25"/>
      <c r="BI11" s="25"/>
      <c r="BJ11" s="25"/>
      <c r="BK11" s="25"/>
      <c r="BL11" s="25"/>
      <c r="BM11" s="25"/>
      <c r="BN11" s="26"/>
      <c r="BO11" s="24"/>
      <c r="BP11" s="25"/>
      <c r="BQ11" s="25"/>
      <c r="BR11" s="25"/>
      <c r="BS11" s="25"/>
      <c r="BT11" s="25"/>
      <c r="BU11" s="25"/>
      <c r="BV11" s="25"/>
      <c r="BW11" s="25"/>
      <c r="BX11" s="26"/>
      <c r="BY11" s="27">
        <f t="shared" si="0"/>
        <v>1</v>
      </c>
      <c r="BZ11" s="27">
        <f t="shared" si="0"/>
        <v>1</v>
      </c>
      <c r="CA11" s="27">
        <v>2</v>
      </c>
      <c r="CB11" s="28">
        <f>(BY11-BZ11)/CA11</f>
        <v>0</v>
      </c>
      <c r="CC11" s="27">
        <f t="shared" si="1"/>
        <v>2</v>
      </c>
      <c r="CD11" s="27">
        <f t="shared" si="1"/>
        <v>2</v>
      </c>
      <c r="CE11" s="28">
        <f>(CC11-CD11)/CA11</f>
        <v>0</v>
      </c>
      <c r="CF11" s="27">
        <f t="shared" si="2"/>
        <v>14</v>
      </c>
      <c r="CG11" s="27">
        <f t="shared" si="2"/>
        <v>9</v>
      </c>
      <c r="CH11" s="28">
        <f>(CF11-CG11)/CA11</f>
        <v>2.5</v>
      </c>
      <c r="CI11" s="29">
        <v>2</v>
      </c>
    </row>
    <row r="12" spans="1:87" ht="50.1" customHeight="1" thickBot="1" x14ac:dyDescent="0.55000000000000004">
      <c r="A12" s="6"/>
      <c r="B12" s="20">
        <v>3</v>
      </c>
      <c r="C12" s="46" t="s">
        <v>135</v>
      </c>
      <c r="D12" s="46" t="s">
        <v>136</v>
      </c>
      <c r="E12" s="25">
        <v>0</v>
      </c>
      <c r="F12" s="25">
        <v>1</v>
      </c>
      <c r="G12" s="25">
        <v>0</v>
      </c>
      <c r="H12" s="25">
        <v>2</v>
      </c>
      <c r="I12" s="25">
        <v>0</v>
      </c>
      <c r="J12" s="25">
        <v>4</v>
      </c>
      <c r="K12" s="25">
        <v>0</v>
      </c>
      <c r="L12" s="25">
        <v>4</v>
      </c>
      <c r="M12" s="25"/>
      <c r="N12" s="26"/>
      <c r="O12" s="24">
        <v>0</v>
      </c>
      <c r="P12" s="25">
        <v>1</v>
      </c>
      <c r="Q12" s="25">
        <v>0</v>
      </c>
      <c r="R12" s="25">
        <v>2</v>
      </c>
      <c r="S12" s="25">
        <v>0</v>
      </c>
      <c r="T12" s="25">
        <v>4</v>
      </c>
      <c r="U12" s="25">
        <v>0</v>
      </c>
      <c r="V12" s="25">
        <v>4</v>
      </c>
      <c r="W12" s="25"/>
      <c r="X12" s="25"/>
      <c r="Y12" s="22"/>
      <c r="Z12" s="22"/>
      <c r="AA12" s="22"/>
      <c r="AB12" s="22"/>
      <c r="AC12" s="22"/>
      <c r="AD12" s="22"/>
      <c r="AE12" s="22"/>
      <c r="AF12" s="22"/>
      <c r="AG12" s="22"/>
      <c r="AH12" s="23"/>
      <c r="AI12" s="24"/>
      <c r="AJ12" s="25"/>
      <c r="AK12" s="25"/>
      <c r="AL12" s="25"/>
      <c r="AM12" s="25"/>
      <c r="AN12" s="25"/>
      <c r="AO12" s="25"/>
      <c r="AP12" s="25"/>
      <c r="AQ12" s="25"/>
      <c r="AR12" s="26"/>
      <c r="AS12" s="25"/>
      <c r="AT12" s="26"/>
      <c r="AU12" s="25"/>
      <c r="AV12" s="25"/>
      <c r="AW12" s="25"/>
      <c r="AX12" s="25"/>
      <c r="AY12" s="25"/>
      <c r="AZ12" s="25"/>
      <c r="BA12" s="25"/>
      <c r="BB12" s="25"/>
      <c r="BC12" s="25"/>
      <c r="BD12" s="25"/>
      <c r="BE12" s="24"/>
      <c r="BF12" s="25"/>
      <c r="BG12" s="25"/>
      <c r="BH12" s="25"/>
      <c r="BI12" s="25"/>
      <c r="BJ12" s="25"/>
      <c r="BK12" s="25"/>
      <c r="BL12" s="25"/>
      <c r="BM12" s="25"/>
      <c r="BN12" s="26"/>
      <c r="BO12" s="24"/>
      <c r="BP12" s="25"/>
      <c r="BQ12" s="25"/>
      <c r="BR12" s="25"/>
      <c r="BS12" s="25"/>
      <c r="BT12" s="25"/>
      <c r="BU12" s="25"/>
      <c r="BV12" s="25"/>
      <c r="BW12" s="25"/>
      <c r="BX12" s="26"/>
      <c r="BY12" s="27">
        <f t="shared" si="0"/>
        <v>0</v>
      </c>
      <c r="BZ12" s="27">
        <f t="shared" si="0"/>
        <v>2</v>
      </c>
      <c r="CA12" s="27">
        <v>2</v>
      </c>
      <c r="CB12" s="28">
        <f>(BY12-BZ12)/CA12</f>
        <v>-1</v>
      </c>
      <c r="CC12" s="27">
        <f t="shared" si="1"/>
        <v>0</v>
      </c>
      <c r="CD12" s="27">
        <f t="shared" si="1"/>
        <v>4</v>
      </c>
      <c r="CE12" s="28">
        <f>(CC12-CD12)/CA12</f>
        <v>-2</v>
      </c>
      <c r="CF12" s="27">
        <f t="shared" si="2"/>
        <v>0</v>
      </c>
      <c r="CG12" s="27">
        <f t="shared" si="2"/>
        <v>16</v>
      </c>
      <c r="CH12" s="28">
        <f>(CF12-CG12)/CA12</f>
        <v>-8</v>
      </c>
      <c r="CI12" s="29">
        <v>3</v>
      </c>
    </row>
    <row r="13" spans="1:87" ht="50.1" customHeight="1" thickBot="1" x14ac:dyDescent="0.55000000000000004">
      <c r="A13" s="6"/>
      <c r="B13" s="34">
        <v>4</v>
      </c>
      <c r="C13" s="35"/>
      <c r="D13" s="35"/>
      <c r="E13" s="25"/>
      <c r="F13" s="25"/>
      <c r="G13" s="25"/>
      <c r="H13" s="25"/>
      <c r="I13" s="25"/>
      <c r="J13" s="25"/>
      <c r="K13" s="25"/>
      <c r="L13" s="25"/>
      <c r="M13" s="25"/>
      <c r="N13" s="26"/>
      <c r="O13" s="24"/>
      <c r="P13" s="25"/>
      <c r="Q13" s="25"/>
      <c r="R13" s="25"/>
      <c r="S13" s="25"/>
      <c r="T13" s="25"/>
      <c r="U13" s="25"/>
      <c r="V13" s="25"/>
      <c r="W13" s="25"/>
      <c r="X13" s="25"/>
      <c r="Y13" s="36"/>
      <c r="Z13" s="37"/>
      <c r="AA13" s="37"/>
      <c r="AB13" s="37"/>
      <c r="AC13" s="37"/>
      <c r="AD13" s="37"/>
      <c r="AE13" s="37"/>
      <c r="AF13" s="37"/>
      <c r="AG13" s="37"/>
      <c r="AH13" s="38"/>
      <c r="AI13" s="22"/>
      <c r="AJ13" s="22"/>
      <c r="AK13" s="22"/>
      <c r="AL13" s="22"/>
      <c r="AM13" s="22"/>
      <c r="AN13" s="22"/>
      <c r="AO13" s="22"/>
      <c r="AP13" s="22"/>
      <c r="AQ13" s="22"/>
      <c r="AR13" s="23"/>
      <c r="AS13" s="25"/>
      <c r="AT13" s="26"/>
      <c r="AU13" s="25"/>
      <c r="AV13" s="25"/>
      <c r="AW13" s="25"/>
      <c r="AX13" s="25"/>
      <c r="AY13" s="25"/>
      <c r="AZ13" s="25"/>
      <c r="BA13" s="25"/>
      <c r="BB13" s="25"/>
      <c r="BC13" s="25"/>
      <c r="BD13" s="25"/>
      <c r="BE13" s="24"/>
      <c r="BF13" s="25"/>
      <c r="BG13" s="25"/>
      <c r="BH13" s="25"/>
      <c r="BI13" s="25"/>
      <c r="BJ13" s="25"/>
      <c r="BK13" s="25"/>
      <c r="BL13" s="25"/>
      <c r="BM13" s="25"/>
      <c r="BN13" s="26"/>
      <c r="BO13" s="24"/>
      <c r="BP13" s="25"/>
      <c r="BQ13" s="25"/>
      <c r="BR13" s="25"/>
      <c r="BS13" s="25"/>
      <c r="BT13" s="25"/>
      <c r="BU13" s="25"/>
      <c r="BV13" s="25"/>
      <c r="BW13" s="25"/>
      <c r="BX13" s="26"/>
      <c r="BY13" s="39">
        <f t="shared" si="0"/>
        <v>0</v>
      </c>
      <c r="BZ13" s="39">
        <f t="shared" si="0"/>
        <v>0</v>
      </c>
      <c r="CA13" s="39">
        <v>2</v>
      </c>
      <c r="CB13" s="40">
        <f>(BY13-BZ13)/CA13</f>
        <v>0</v>
      </c>
      <c r="CC13" s="39">
        <f t="shared" si="1"/>
        <v>0</v>
      </c>
      <c r="CD13" s="39">
        <f t="shared" si="1"/>
        <v>0</v>
      </c>
      <c r="CE13" s="40">
        <f>(CC13-CD13)/CA13</f>
        <v>0</v>
      </c>
      <c r="CF13" s="39">
        <f t="shared" si="2"/>
        <v>0</v>
      </c>
      <c r="CG13" s="39">
        <f t="shared" si="2"/>
        <v>0</v>
      </c>
      <c r="CH13" s="40">
        <f>(CF13-CG13)/CA13</f>
        <v>0</v>
      </c>
      <c r="CI13" s="41"/>
    </row>
    <row r="14" spans="1:87" ht="69.95" customHeight="1" thickBot="1" x14ac:dyDescent="0.45">
      <c r="B14" s="4" t="s">
        <v>27</v>
      </c>
      <c r="C14" s="42"/>
      <c r="D14" s="42"/>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4"/>
      <c r="BZ14" s="44"/>
      <c r="CA14" s="44"/>
      <c r="CB14" s="45"/>
      <c r="CC14" s="44"/>
      <c r="CD14" s="44"/>
      <c r="CE14" s="45"/>
      <c r="CF14" s="44"/>
      <c r="CG14" s="44"/>
      <c r="CH14" s="45"/>
      <c r="CI14" s="45"/>
    </row>
    <row r="15" spans="1:87" ht="116.1" customHeight="1" thickBot="1" x14ac:dyDescent="0.25">
      <c r="B15" s="9"/>
      <c r="C15" s="10" t="s">
        <v>9</v>
      </c>
      <c r="D15" s="10"/>
      <c r="E15" s="11" t="s">
        <v>10</v>
      </c>
      <c r="F15" s="11" t="s">
        <v>11</v>
      </c>
      <c r="G15" s="11" t="s">
        <v>12</v>
      </c>
      <c r="H15" s="11" t="s">
        <v>13</v>
      </c>
      <c r="I15" s="12" t="s">
        <v>14</v>
      </c>
      <c r="J15" s="13"/>
      <c r="K15" s="13"/>
      <c r="L15" s="13"/>
      <c r="M15" s="13"/>
      <c r="N15" s="14"/>
      <c r="O15" s="11" t="s">
        <v>10</v>
      </c>
      <c r="P15" s="11" t="s">
        <v>11</v>
      </c>
      <c r="Q15" s="11" t="s">
        <v>12</v>
      </c>
      <c r="R15" s="11" t="s">
        <v>13</v>
      </c>
      <c r="S15" s="12" t="s">
        <v>14</v>
      </c>
      <c r="T15" s="13"/>
      <c r="U15" s="13"/>
      <c r="V15" s="13"/>
      <c r="W15" s="13"/>
      <c r="X15" s="13"/>
      <c r="Y15" s="15" t="s">
        <v>10</v>
      </c>
      <c r="Z15" s="11" t="s">
        <v>11</v>
      </c>
      <c r="AA15" s="11" t="s">
        <v>12</v>
      </c>
      <c r="AB15" s="11" t="s">
        <v>13</v>
      </c>
      <c r="AC15" s="12" t="s">
        <v>14</v>
      </c>
      <c r="AD15" s="13"/>
      <c r="AE15" s="13"/>
      <c r="AF15" s="13"/>
      <c r="AG15" s="13"/>
      <c r="AH15" s="14"/>
      <c r="AI15" s="11" t="s">
        <v>10</v>
      </c>
      <c r="AJ15" s="11" t="s">
        <v>11</v>
      </c>
      <c r="AK15" s="11" t="s">
        <v>12</v>
      </c>
      <c r="AL15" s="11" t="s">
        <v>13</v>
      </c>
      <c r="AM15" s="12" t="s">
        <v>14</v>
      </c>
      <c r="AN15" s="13"/>
      <c r="AO15" s="13"/>
      <c r="AP15" s="13"/>
      <c r="AQ15" s="13"/>
      <c r="AR15" s="14"/>
      <c r="AS15" s="13"/>
      <c r="AT15" s="14"/>
      <c r="AU15" s="13"/>
      <c r="AV15" s="13"/>
      <c r="AW15" s="13"/>
      <c r="AX15" s="13"/>
      <c r="AY15" s="13"/>
      <c r="AZ15" s="13"/>
      <c r="BA15" s="13"/>
      <c r="BB15" s="13"/>
      <c r="BC15" s="13"/>
      <c r="BD15" s="13"/>
      <c r="BE15" s="16"/>
      <c r="BF15" s="13"/>
      <c r="BG15" s="13"/>
      <c r="BH15" s="13"/>
      <c r="BI15" s="13"/>
      <c r="BJ15" s="13"/>
      <c r="BK15" s="13"/>
      <c r="BL15" s="13"/>
      <c r="BM15" s="13"/>
      <c r="BN15" s="14"/>
      <c r="BO15" s="16"/>
      <c r="BP15" s="13"/>
      <c r="BQ15" s="13"/>
      <c r="BR15" s="13"/>
      <c r="BS15" s="13"/>
      <c r="BT15" s="13"/>
      <c r="BU15" s="13"/>
      <c r="BV15" s="13"/>
      <c r="BW15" s="13"/>
      <c r="BX15" s="14"/>
      <c r="BY15" s="17" t="s">
        <v>10</v>
      </c>
      <c r="BZ15" s="17" t="s">
        <v>11</v>
      </c>
      <c r="CA15" s="17" t="s">
        <v>15</v>
      </c>
      <c r="CB15" s="18" t="s">
        <v>16</v>
      </c>
      <c r="CC15" s="17" t="s">
        <v>12</v>
      </c>
      <c r="CD15" s="17" t="s">
        <v>13</v>
      </c>
      <c r="CE15" s="18" t="s">
        <v>17</v>
      </c>
      <c r="CF15" s="17" t="s">
        <v>18</v>
      </c>
      <c r="CG15" s="17" t="s">
        <v>19</v>
      </c>
      <c r="CH15" s="18" t="s">
        <v>20</v>
      </c>
      <c r="CI15" s="19" t="s">
        <v>21</v>
      </c>
    </row>
    <row r="16" spans="1:87" ht="50.1" customHeight="1" thickBot="1" x14ac:dyDescent="0.55000000000000004">
      <c r="B16" s="20">
        <v>1</v>
      </c>
      <c r="C16" s="21" t="s">
        <v>137</v>
      </c>
      <c r="D16" s="21" t="s">
        <v>138</v>
      </c>
      <c r="E16" s="22"/>
      <c r="F16" s="22"/>
      <c r="G16" s="22"/>
      <c r="H16" s="22"/>
      <c r="I16" s="22"/>
      <c r="J16" s="22"/>
      <c r="K16" s="22"/>
      <c r="L16" s="22"/>
      <c r="M16" s="22"/>
      <c r="N16" s="23"/>
      <c r="O16" s="24">
        <v>1</v>
      </c>
      <c r="P16" s="25">
        <v>0</v>
      </c>
      <c r="Q16" s="25">
        <v>2</v>
      </c>
      <c r="R16" s="25">
        <v>0</v>
      </c>
      <c r="S16" s="25">
        <v>4</v>
      </c>
      <c r="T16" s="25">
        <v>0</v>
      </c>
      <c r="U16" s="25">
        <v>5</v>
      </c>
      <c r="V16" s="25">
        <v>4</v>
      </c>
      <c r="W16" s="25"/>
      <c r="X16" s="25"/>
      <c r="Y16" s="24">
        <v>1</v>
      </c>
      <c r="Z16" s="25">
        <v>0</v>
      </c>
      <c r="AA16" s="25">
        <v>2</v>
      </c>
      <c r="AB16" s="25">
        <v>0</v>
      </c>
      <c r="AC16" s="25">
        <v>4</v>
      </c>
      <c r="AD16" s="25">
        <v>0</v>
      </c>
      <c r="AE16" s="25">
        <v>4</v>
      </c>
      <c r="AF16" s="25">
        <v>0</v>
      </c>
      <c r="AG16" s="25"/>
      <c r="AH16" s="26"/>
      <c r="AI16" s="24"/>
      <c r="AJ16" s="25"/>
      <c r="AK16" s="25"/>
      <c r="AL16" s="25"/>
      <c r="AM16" s="25"/>
      <c r="AN16" s="25"/>
      <c r="AO16" s="25"/>
      <c r="AP16" s="25"/>
      <c r="AQ16" s="25"/>
      <c r="AR16" s="26"/>
      <c r="AS16" s="25"/>
      <c r="AT16" s="26"/>
      <c r="AU16" s="25"/>
      <c r="AV16" s="25"/>
      <c r="AW16" s="25"/>
      <c r="AX16" s="25"/>
      <c r="AY16" s="25"/>
      <c r="AZ16" s="25"/>
      <c r="BA16" s="25"/>
      <c r="BB16" s="25"/>
      <c r="BC16" s="25"/>
      <c r="BD16" s="25"/>
      <c r="BE16" s="24"/>
      <c r="BF16" s="25"/>
      <c r="BG16" s="25"/>
      <c r="BH16" s="25"/>
      <c r="BI16" s="25"/>
      <c r="BJ16" s="25"/>
      <c r="BK16" s="25"/>
      <c r="BL16" s="25"/>
      <c r="BM16" s="25"/>
      <c r="BN16" s="26"/>
      <c r="BO16" s="24"/>
      <c r="BP16" s="25"/>
      <c r="BQ16" s="25"/>
      <c r="BR16" s="25"/>
      <c r="BS16" s="25"/>
      <c r="BT16" s="25"/>
      <c r="BU16" s="25"/>
      <c r="BV16" s="25"/>
      <c r="BW16" s="25"/>
      <c r="BX16" s="26"/>
      <c r="BY16" s="27">
        <f t="shared" ref="BY16:BZ19" si="3">E16+O16+Y16+AI16</f>
        <v>2</v>
      </c>
      <c r="BZ16" s="27">
        <f t="shared" si="3"/>
        <v>0</v>
      </c>
      <c r="CA16" s="27">
        <v>2</v>
      </c>
      <c r="CB16" s="28">
        <f>(BY16-BZ16)/CA16</f>
        <v>1</v>
      </c>
      <c r="CC16" s="27">
        <f t="shared" ref="CC16:CD19" si="4">G16+Q16+AA16+AK16</f>
        <v>4</v>
      </c>
      <c r="CD16" s="27">
        <f t="shared" si="4"/>
        <v>0</v>
      </c>
      <c r="CE16" s="28">
        <f>(CC16-CD16)/CA16</f>
        <v>2</v>
      </c>
      <c r="CF16" s="27">
        <f t="shared" ref="CF16:CG19" si="5">I16+K16+M16+S16+U16+W16+AC16+AE16+AG16+AM16+AO16+AQ16</f>
        <v>17</v>
      </c>
      <c r="CG16" s="27">
        <f t="shared" si="5"/>
        <v>4</v>
      </c>
      <c r="CH16" s="28">
        <f>(CF16-CG16)/CA16</f>
        <v>6.5</v>
      </c>
      <c r="CI16" s="29">
        <v>1</v>
      </c>
    </row>
    <row r="17" spans="2:92" ht="50.1" customHeight="1" thickBot="1" x14ac:dyDescent="0.55000000000000004">
      <c r="B17" s="20">
        <v>2</v>
      </c>
      <c r="C17" s="21" t="s">
        <v>139</v>
      </c>
      <c r="D17" s="21" t="s">
        <v>42</v>
      </c>
      <c r="E17" s="25">
        <v>0</v>
      </c>
      <c r="F17" s="25">
        <v>1</v>
      </c>
      <c r="G17" s="25">
        <v>0</v>
      </c>
      <c r="H17" s="25">
        <v>2</v>
      </c>
      <c r="I17" s="25">
        <v>0</v>
      </c>
      <c r="J17" s="25">
        <v>4</v>
      </c>
      <c r="K17" s="25">
        <v>4</v>
      </c>
      <c r="L17" s="25">
        <v>5</v>
      </c>
      <c r="M17" s="25"/>
      <c r="N17" s="26"/>
      <c r="O17" s="22"/>
      <c r="P17" s="22"/>
      <c r="Q17" s="22"/>
      <c r="R17" s="22"/>
      <c r="S17" s="22"/>
      <c r="T17" s="22"/>
      <c r="U17" s="22"/>
      <c r="V17" s="22"/>
      <c r="W17" s="22"/>
      <c r="X17" s="23"/>
      <c r="Y17" s="30">
        <v>1</v>
      </c>
      <c r="Z17" s="31">
        <v>0</v>
      </c>
      <c r="AA17" s="31">
        <v>2</v>
      </c>
      <c r="AB17" s="31">
        <v>0</v>
      </c>
      <c r="AC17" s="31">
        <v>4</v>
      </c>
      <c r="AD17" s="31">
        <v>1</v>
      </c>
      <c r="AE17" s="31">
        <v>4</v>
      </c>
      <c r="AF17" s="31">
        <v>0</v>
      </c>
      <c r="AG17" s="31"/>
      <c r="AH17" s="32"/>
      <c r="AI17" s="24"/>
      <c r="AJ17" s="25"/>
      <c r="AK17" s="25"/>
      <c r="AL17" s="25"/>
      <c r="AM17" s="25"/>
      <c r="AN17" s="25"/>
      <c r="AO17" s="25"/>
      <c r="AP17" s="25"/>
      <c r="AQ17" s="25"/>
      <c r="AR17" s="26"/>
      <c r="AS17" s="25"/>
      <c r="AT17" s="26"/>
      <c r="AU17" s="25"/>
      <c r="AV17" s="25"/>
      <c r="AW17" s="25"/>
      <c r="AX17" s="25"/>
      <c r="AY17" s="25"/>
      <c r="AZ17" s="25"/>
      <c r="BA17" s="25"/>
      <c r="BB17" s="25"/>
      <c r="BC17" s="25"/>
      <c r="BD17" s="25"/>
      <c r="BE17" s="24"/>
      <c r="BF17" s="25"/>
      <c r="BG17" s="25"/>
      <c r="BH17" s="25"/>
      <c r="BI17" s="25"/>
      <c r="BJ17" s="25"/>
      <c r="BK17" s="25"/>
      <c r="BL17" s="25"/>
      <c r="BM17" s="25"/>
      <c r="BN17" s="26"/>
      <c r="BO17" s="24"/>
      <c r="BP17" s="25"/>
      <c r="BQ17" s="25"/>
      <c r="BR17" s="25"/>
      <c r="BS17" s="25"/>
      <c r="BT17" s="25"/>
      <c r="BU17" s="25"/>
      <c r="BV17" s="25"/>
      <c r="BW17" s="25"/>
      <c r="BX17" s="26"/>
      <c r="BY17" s="27">
        <f t="shared" si="3"/>
        <v>1</v>
      </c>
      <c r="BZ17" s="27">
        <f t="shared" si="3"/>
        <v>1</v>
      </c>
      <c r="CA17" s="27">
        <v>2</v>
      </c>
      <c r="CB17" s="28">
        <f>(BY17-BZ17)/CA17</f>
        <v>0</v>
      </c>
      <c r="CC17" s="27">
        <f t="shared" si="4"/>
        <v>2</v>
      </c>
      <c r="CD17" s="27">
        <f t="shared" si="4"/>
        <v>2</v>
      </c>
      <c r="CE17" s="28">
        <f>(CC17-CD17)/CA17</f>
        <v>0</v>
      </c>
      <c r="CF17" s="27">
        <f t="shared" si="5"/>
        <v>12</v>
      </c>
      <c r="CG17" s="27">
        <f t="shared" si="5"/>
        <v>10</v>
      </c>
      <c r="CH17" s="28">
        <f>(CF17-CG17)/CA17</f>
        <v>1</v>
      </c>
      <c r="CI17" s="29">
        <v>2</v>
      </c>
    </row>
    <row r="18" spans="2:92" ht="50.1" customHeight="1" thickBot="1" x14ac:dyDescent="0.55000000000000004">
      <c r="B18" s="20">
        <v>3</v>
      </c>
      <c r="C18" s="21" t="s">
        <v>140</v>
      </c>
      <c r="D18" s="21" t="s">
        <v>141</v>
      </c>
      <c r="E18" s="25">
        <v>0</v>
      </c>
      <c r="F18" s="25">
        <v>1</v>
      </c>
      <c r="G18" s="25">
        <v>0</v>
      </c>
      <c r="H18" s="25">
        <v>2</v>
      </c>
      <c r="I18" s="25">
        <v>0</v>
      </c>
      <c r="J18" s="25">
        <v>4</v>
      </c>
      <c r="K18" s="25">
        <v>0</v>
      </c>
      <c r="L18" s="25">
        <v>4</v>
      </c>
      <c r="M18" s="25"/>
      <c r="N18" s="26"/>
      <c r="O18" s="24">
        <v>0</v>
      </c>
      <c r="P18" s="25">
        <v>1</v>
      </c>
      <c r="Q18" s="25">
        <v>0</v>
      </c>
      <c r="R18" s="25">
        <v>2</v>
      </c>
      <c r="S18" s="25">
        <v>1</v>
      </c>
      <c r="T18" s="25">
        <v>4</v>
      </c>
      <c r="U18" s="25">
        <v>0</v>
      </c>
      <c r="V18" s="25">
        <v>4</v>
      </c>
      <c r="W18" s="25"/>
      <c r="X18" s="25"/>
      <c r="Y18" s="22"/>
      <c r="Z18" s="22"/>
      <c r="AA18" s="22"/>
      <c r="AB18" s="22"/>
      <c r="AC18" s="22"/>
      <c r="AD18" s="22"/>
      <c r="AE18" s="22"/>
      <c r="AF18" s="22"/>
      <c r="AG18" s="22"/>
      <c r="AH18" s="23"/>
      <c r="AI18" s="24"/>
      <c r="AJ18" s="25"/>
      <c r="AK18" s="25"/>
      <c r="AL18" s="25"/>
      <c r="AM18" s="25"/>
      <c r="AN18" s="25"/>
      <c r="AO18" s="25"/>
      <c r="AP18" s="25"/>
      <c r="AQ18" s="25"/>
      <c r="AR18" s="26"/>
      <c r="AS18" s="25"/>
      <c r="AT18" s="26"/>
      <c r="AU18" s="25"/>
      <c r="AV18" s="25"/>
      <c r="AW18" s="25"/>
      <c r="AX18" s="25"/>
      <c r="AY18" s="25"/>
      <c r="AZ18" s="25"/>
      <c r="BA18" s="25"/>
      <c r="BB18" s="25"/>
      <c r="BC18" s="25"/>
      <c r="BD18" s="25"/>
      <c r="BE18" s="24"/>
      <c r="BF18" s="25"/>
      <c r="BG18" s="25"/>
      <c r="BH18" s="25"/>
      <c r="BI18" s="25"/>
      <c r="BJ18" s="25"/>
      <c r="BK18" s="25"/>
      <c r="BL18" s="25"/>
      <c r="BM18" s="25"/>
      <c r="BN18" s="26"/>
      <c r="BO18" s="24"/>
      <c r="BP18" s="25"/>
      <c r="BQ18" s="25"/>
      <c r="BR18" s="25"/>
      <c r="BS18" s="25"/>
      <c r="BT18" s="25"/>
      <c r="BU18" s="25"/>
      <c r="BV18" s="25"/>
      <c r="BW18" s="25"/>
      <c r="BX18" s="26"/>
      <c r="BY18" s="27">
        <f t="shared" si="3"/>
        <v>0</v>
      </c>
      <c r="BZ18" s="27">
        <f t="shared" si="3"/>
        <v>2</v>
      </c>
      <c r="CA18" s="27">
        <v>2</v>
      </c>
      <c r="CB18" s="28">
        <f>(BY18-BZ18)/CA18</f>
        <v>-1</v>
      </c>
      <c r="CC18" s="27">
        <f t="shared" si="4"/>
        <v>0</v>
      </c>
      <c r="CD18" s="27">
        <f t="shared" si="4"/>
        <v>4</v>
      </c>
      <c r="CE18" s="28">
        <f>(CC18-CD18)/CA18</f>
        <v>-2</v>
      </c>
      <c r="CF18" s="27">
        <f t="shared" si="5"/>
        <v>1</v>
      </c>
      <c r="CG18" s="27">
        <f t="shared" si="5"/>
        <v>16</v>
      </c>
      <c r="CH18" s="28">
        <f>(CF18-CG18)/CA18</f>
        <v>-7.5</v>
      </c>
      <c r="CI18" s="29">
        <v>3</v>
      </c>
    </row>
    <row r="19" spans="2:92" ht="50.1" customHeight="1" thickBot="1" x14ac:dyDescent="0.55000000000000004">
      <c r="B19" s="34">
        <v>4</v>
      </c>
      <c r="C19" s="47"/>
      <c r="D19" s="47"/>
      <c r="E19" s="25"/>
      <c r="F19" s="25"/>
      <c r="G19" s="25"/>
      <c r="H19" s="25"/>
      <c r="I19" s="25"/>
      <c r="J19" s="25"/>
      <c r="K19" s="25"/>
      <c r="L19" s="25"/>
      <c r="M19" s="25"/>
      <c r="N19" s="26"/>
      <c r="O19" s="24"/>
      <c r="P19" s="25"/>
      <c r="Q19" s="25"/>
      <c r="R19" s="25"/>
      <c r="S19" s="25"/>
      <c r="T19" s="25"/>
      <c r="U19" s="25"/>
      <c r="V19" s="25"/>
      <c r="W19" s="25"/>
      <c r="X19" s="25"/>
      <c r="Y19" s="36"/>
      <c r="Z19" s="37"/>
      <c r="AA19" s="37"/>
      <c r="AB19" s="37"/>
      <c r="AC19" s="37"/>
      <c r="AD19" s="37"/>
      <c r="AE19" s="37"/>
      <c r="AF19" s="37"/>
      <c r="AG19" s="37"/>
      <c r="AH19" s="38"/>
      <c r="AI19" s="22"/>
      <c r="AJ19" s="22"/>
      <c r="AK19" s="22"/>
      <c r="AL19" s="22"/>
      <c r="AM19" s="22"/>
      <c r="AN19" s="22"/>
      <c r="AO19" s="22"/>
      <c r="AP19" s="22"/>
      <c r="AQ19" s="22"/>
      <c r="AR19" s="23"/>
      <c r="AS19" s="25"/>
      <c r="AT19" s="26"/>
      <c r="AU19" s="25"/>
      <c r="AV19" s="25"/>
      <c r="AW19" s="25"/>
      <c r="AX19" s="25"/>
      <c r="AY19" s="25"/>
      <c r="AZ19" s="25"/>
      <c r="BA19" s="25"/>
      <c r="BB19" s="25"/>
      <c r="BC19" s="25"/>
      <c r="BD19" s="25"/>
      <c r="BE19" s="24"/>
      <c r="BF19" s="25"/>
      <c r="BG19" s="25"/>
      <c r="BH19" s="25"/>
      <c r="BI19" s="25"/>
      <c r="BJ19" s="25"/>
      <c r="BK19" s="25"/>
      <c r="BL19" s="25"/>
      <c r="BM19" s="25"/>
      <c r="BN19" s="26"/>
      <c r="BO19" s="24"/>
      <c r="BP19" s="25"/>
      <c r="BQ19" s="25"/>
      <c r="BR19" s="25"/>
      <c r="BS19" s="25"/>
      <c r="BT19" s="25"/>
      <c r="BU19" s="25"/>
      <c r="BV19" s="25"/>
      <c r="BW19" s="25"/>
      <c r="BX19" s="26"/>
      <c r="BY19" s="39">
        <f t="shared" si="3"/>
        <v>0</v>
      </c>
      <c r="BZ19" s="39">
        <f t="shared" si="3"/>
        <v>0</v>
      </c>
      <c r="CA19" s="39">
        <v>2</v>
      </c>
      <c r="CB19" s="40">
        <f>(BY19-BZ19)/CA19</f>
        <v>0</v>
      </c>
      <c r="CC19" s="39">
        <f t="shared" si="4"/>
        <v>0</v>
      </c>
      <c r="CD19" s="39">
        <f t="shared" si="4"/>
        <v>0</v>
      </c>
      <c r="CE19" s="40">
        <f>(CC19-CD19)/CA19</f>
        <v>0</v>
      </c>
      <c r="CF19" s="39">
        <f t="shared" si="5"/>
        <v>0</v>
      </c>
      <c r="CG19" s="39">
        <f t="shared" si="5"/>
        <v>0</v>
      </c>
      <c r="CH19" s="40">
        <f>(CF19-CG19)/CA19</f>
        <v>0</v>
      </c>
      <c r="CI19" s="41"/>
    </row>
    <row r="20" spans="2:92" ht="69.95" customHeight="1" thickBot="1" x14ac:dyDescent="0.45">
      <c r="B20" s="4" t="s">
        <v>34</v>
      </c>
      <c r="C20" s="42"/>
      <c r="D20" s="42"/>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4"/>
      <c r="BZ20" s="44"/>
      <c r="CA20" s="44"/>
      <c r="CB20" s="45"/>
      <c r="CC20" s="44"/>
      <c r="CD20" s="44"/>
      <c r="CE20" s="45"/>
      <c r="CF20" s="44"/>
      <c r="CG20" s="44"/>
      <c r="CH20" s="45"/>
      <c r="CI20" s="45"/>
    </row>
    <row r="21" spans="2:92" ht="137.25" thickBot="1" x14ac:dyDescent="0.25">
      <c r="B21" s="9"/>
      <c r="C21" s="10" t="s">
        <v>9</v>
      </c>
      <c r="D21" s="10"/>
      <c r="E21" s="11" t="s">
        <v>10</v>
      </c>
      <c r="F21" s="11" t="s">
        <v>11</v>
      </c>
      <c r="G21" s="11" t="s">
        <v>12</v>
      </c>
      <c r="H21" s="11" t="s">
        <v>13</v>
      </c>
      <c r="I21" s="12" t="s">
        <v>14</v>
      </c>
      <c r="J21" s="13"/>
      <c r="K21" s="13"/>
      <c r="L21" s="13"/>
      <c r="M21" s="13"/>
      <c r="N21" s="14"/>
      <c r="O21" s="11" t="s">
        <v>10</v>
      </c>
      <c r="P21" s="11" t="s">
        <v>11</v>
      </c>
      <c r="Q21" s="11" t="s">
        <v>12</v>
      </c>
      <c r="R21" s="11" t="s">
        <v>13</v>
      </c>
      <c r="S21" s="12" t="s">
        <v>14</v>
      </c>
      <c r="T21" s="13"/>
      <c r="U21" s="13"/>
      <c r="V21" s="13"/>
      <c r="W21" s="13"/>
      <c r="X21" s="13"/>
      <c r="Y21" s="15" t="s">
        <v>10</v>
      </c>
      <c r="Z21" s="11" t="s">
        <v>11</v>
      </c>
      <c r="AA21" s="11" t="s">
        <v>12</v>
      </c>
      <c r="AB21" s="11"/>
      <c r="AC21" s="12" t="s">
        <v>14</v>
      </c>
      <c r="AD21" s="13"/>
      <c r="AE21" s="13"/>
      <c r="AF21" s="13"/>
      <c r="AG21" s="13"/>
      <c r="AH21" s="14"/>
      <c r="AI21" s="11" t="s">
        <v>10</v>
      </c>
      <c r="AJ21" s="11" t="s">
        <v>11</v>
      </c>
      <c r="AK21" s="11" t="s">
        <v>12</v>
      </c>
      <c r="AL21" s="11" t="s">
        <v>13</v>
      </c>
      <c r="AM21" s="12" t="s">
        <v>14</v>
      </c>
      <c r="AN21" s="13"/>
      <c r="AO21" s="13"/>
      <c r="AP21" s="13"/>
      <c r="AQ21" s="13"/>
      <c r="AR21" s="14"/>
      <c r="AS21" s="13"/>
      <c r="AT21" s="14"/>
      <c r="AU21" s="13"/>
      <c r="AV21" s="13"/>
      <c r="AW21" s="13"/>
      <c r="AX21" s="13"/>
      <c r="AY21" s="13"/>
      <c r="AZ21" s="13"/>
      <c r="BA21" s="13"/>
      <c r="BB21" s="13"/>
      <c r="BC21" s="13"/>
      <c r="BD21" s="13"/>
      <c r="BE21" s="16"/>
      <c r="BF21" s="13"/>
      <c r="BG21" s="13"/>
      <c r="BH21" s="13"/>
      <c r="BI21" s="13"/>
      <c r="BJ21" s="13"/>
      <c r="BK21" s="13"/>
      <c r="BL21" s="13"/>
      <c r="BM21" s="13"/>
      <c r="BN21" s="14"/>
      <c r="BO21" s="16"/>
      <c r="BP21" s="13"/>
      <c r="BQ21" s="13"/>
      <c r="BR21" s="13"/>
      <c r="BS21" s="13"/>
      <c r="BT21" s="13"/>
      <c r="BU21" s="13"/>
      <c r="BV21" s="13"/>
      <c r="BW21" s="13"/>
      <c r="BX21" s="14"/>
      <c r="BY21" s="17" t="s">
        <v>10</v>
      </c>
      <c r="BZ21" s="17" t="s">
        <v>11</v>
      </c>
      <c r="CA21" s="17" t="s">
        <v>15</v>
      </c>
      <c r="CB21" s="18" t="s">
        <v>35</v>
      </c>
      <c r="CC21" s="17" t="s">
        <v>12</v>
      </c>
      <c r="CD21" s="17" t="s">
        <v>13</v>
      </c>
      <c r="CE21" s="18" t="s">
        <v>17</v>
      </c>
      <c r="CF21" s="17" t="s">
        <v>18</v>
      </c>
      <c r="CG21" s="17" t="s">
        <v>19</v>
      </c>
      <c r="CH21" s="18" t="s">
        <v>36</v>
      </c>
      <c r="CI21" s="19" t="s">
        <v>21</v>
      </c>
    </row>
    <row r="22" spans="2:92" ht="50.1" customHeight="1" thickBot="1" x14ac:dyDescent="0.55000000000000004">
      <c r="B22" s="20">
        <v>1</v>
      </c>
      <c r="C22" s="21" t="s">
        <v>142</v>
      </c>
      <c r="D22" s="21" t="s">
        <v>143</v>
      </c>
      <c r="E22" s="22"/>
      <c r="F22" s="22"/>
      <c r="G22" s="22"/>
      <c r="H22" s="22"/>
      <c r="I22" s="22"/>
      <c r="J22" s="22"/>
      <c r="K22" s="22"/>
      <c r="L22" s="22"/>
      <c r="M22" s="22"/>
      <c r="N22" s="23"/>
      <c r="O22" s="24">
        <v>0</v>
      </c>
      <c r="P22" s="25">
        <v>1</v>
      </c>
      <c r="Q22" s="25">
        <v>0</v>
      </c>
      <c r="R22" s="25">
        <v>2</v>
      </c>
      <c r="S22" s="25">
        <v>3</v>
      </c>
      <c r="T22" s="25">
        <v>5</v>
      </c>
      <c r="U22" s="25">
        <v>1</v>
      </c>
      <c r="V22" s="25">
        <v>4</v>
      </c>
      <c r="W22" s="25"/>
      <c r="X22" s="25"/>
      <c r="Y22" s="24">
        <v>1</v>
      </c>
      <c r="Z22" s="25">
        <v>0</v>
      </c>
      <c r="AA22" s="25">
        <v>2</v>
      </c>
      <c r="AB22" s="25">
        <v>0</v>
      </c>
      <c r="AC22" s="25">
        <v>4</v>
      </c>
      <c r="AD22" s="25">
        <v>1</v>
      </c>
      <c r="AE22" s="25">
        <v>4</v>
      </c>
      <c r="AF22" s="25">
        <v>1</v>
      </c>
      <c r="AG22" s="25"/>
      <c r="AH22" s="26"/>
      <c r="AI22" s="24"/>
      <c r="AJ22" s="25"/>
      <c r="AK22" s="25"/>
      <c r="AL22" s="25"/>
      <c r="AM22" s="25"/>
      <c r="AN22" s="25"/>
      <c r="AO22" s="25"/>
      <c r="AP22" s="25"/>
      <c r="AQ22" s="25"/>
      <c r="AR22" s="26"/>
      <c r="AS22" s="25"/>
      <c r="AT22" s="26"/>
      <c r="AU22" s="25"/>
      <c r="AV22" s="25"/>
      <c r="AW22" s="25"/>
      <c r="AX22" s="25"/>
      <c r="AY22" s="25"/>
      <c r="AZ22" s="25"/>
      <c r="BA22" s="25"/>
      <c r="BB22" s="25"/>
      <c r="BC22" s="25"/>
      <c r="BD22" s="25"/>
      <c r="BE22" s="24"/>
      <c r="BF22" s="25"/>
      <c r="BG22" s="25"/>
      <c r="BH22" s="25"/>
      <c r="BI22" s="25"/>
      <c r="BJ22" s="25"/>
      <c r="BK22" s="25"/>
      <c r="BL22" s="25"/>
      <c r="BM22" s="25"/>
      <c r="BN22" s="26"/>
      <c r="BO22" s="24"/>
      <c r="BP22" s="25"/>
      <c r="BQ22" s="25"/>
      <c r="BR22" s="25"/>
      <c r="BS22" s="25"/>
      <c r="BT22" s="25"/>
      <c r="BU22" s="25"/>
      <c r="BV22" s="25"/>
      <c r="BW22" s="25"/>
      <c r="BX22" s="26"/>
      <c r="BY22" s="27">
        <f t="shared" ref="BY22:BZ25" si="6">E22+O22+Y22+AI22</f>
        <v>1</v>
      </c>
      <c r="BZ22" s="27">
        <f t="shared" si="6"/>
        <v>1</v>
      </c>
      <c r="CA22" s="27">
        <v>2</v>
      </c>
      <c r="CB22" s="28">
        <f>(BY22-BZ22)/CA22</f>
        <v>0</v>
      </c>
      <c r="CC22" s="27">
        <f t="shared" ref="CC22:CD25" si="7">G22+Q22+AA22+AK22</f>
        <v>2</v>
      </c>
      <c r="CD22" s="27">
        <f t="shared" si="7"/>
        <v>2</v>
      </c>
      <c r="CE22" s="28">
        <f>(CC22-CD22)/CA22</f>
        <v>0</v>
      </c>
      <c r="CF22" s="27">
        <f t="shared" ref="CF22:CG25" si="8">I22+K22+M22+S22+U22+W22+AC22+AE22+AG22+AM22+AO22+AQ22</f>
        <v>12</v>
      </c>
      <c r="CG22" s="27">
        <f t="shared" si="8"/>
        <v>11</v>
      </c>
      <c r="CH22" s="28">
        <f>(CF22-CG22)/CA22</f>
        <v>0.5</v>
      </c>
      <c r="CI22" s="29">
        <v>2</v>
      </c>
    </row>
    <row r="23" spans="2:92" ht="50.1" customHeight="1" thickBot="1" x14ac:dyDescent="0.55000000000000004">
      <c r="B23" s="20">
        <v>2</v>
      </c>
      <c r="C23" s="50" t="s">
        <v>112</v>
      </c>
      <c r="D23" s="50" t="s">
        <v>144</v>
      </c>
      <c r="E23" s="25">
        <v>1</v>
      </c>
      <c r="F23" s="25">
        <v>0</v>
      </c>
      <c r="G23" s="25">
        <v>2</v>
      </c>
      <c r="H23" s="25">
        <v>0</v>
      </c>
      <c r="I23" s="25">
        <v>5</v>
      </c>
      <c r="J23" s="25">
        <v>3</v>
      </c>
      <c r="K23" s="25">
        <v>4</v>
      </c>
      <c r="L23" s="25">
        <v>1</v>
      </c>
      <c r="M23" s="25"/>
      <c r="N23" s="26"/>
      <c r="O23" s="22"/>
      <c r="P23" s="22"/>
      <c r="Q23" s="22"/>
      <c r="R23" s="22"/>
      <c r="S23" s="22"/>
      <c r="T23" s="22"/>
      <c r="U23" s="22"/>
      <c r="V23" s="22"/>
      <c r="W23" s="22"/>
      <c r="X23" s="23"/>
      <c r="Y23" s="30">
        <v>1</v>
      </c>
      <c r="Z23" s="31">
        <v>0</v>
      </c>
      <c r="AA23" s="31">
        <v>2</v>
      </c>
      <c r="AB23" s="31">
        <v>0</v>
      </c>
      <c r="AC23" s="31">
        <v>4</v>
      </c>
      <c r="AD23" s="31">
        <v>0</v>
      </c>
      <c r="AE23" s="31">
        <v>4</v>
      </c>
      <c r="AF23" s="31">
        <v>0</v>
      </c>
      <c r="AG23" s="31"/>
      <c r="AH23" s="32"/>
      <c r="AI23" s="24"/>
      <c r="AJ23" s="25"/>
      <c r="AK23" s="25"/>
      <c r="AL23" s="25"/>
      <c r="AM23" s="25"/>
      <c r="AN23" s="25"/>
      <c r="AO23" s="25"/>
      <c r="AP23" s="25"/>
      <c r="AQ23" s="25"/>
      <c r="AR23" s="26"/>
      <c r="AS23" s="25"/>
      <c r="AT23" s="26"/>
      <c r="AU23" s="25"/>
      <c r="AV23" s="25"/>
      <c r="AW23" s="25"/>
      <c r="AX23" s="25"/>
      <c r="AY23" s="25"/>
      <c r="AZ23" s="25"/>
      <c r="BA23" s="25"/>
      <c r="BB23" s="25"/>
      <c r="BC23" s="25"/>
      <c r="BD23" s="25"/>
      <c r="BE23" s="24"/>
      <c r="BF23" s="25"/>
      <c r="BG23" s="25"/>
      <c r="BH23" s="25"/>
      <c r="BI23" s="25"/>
      <c r="BJ23" s="25"/>
      <c r="BK23" s="25"/>
      <c r="BL23" s="25"/>
      <c r="BM23" s="25"/>
      <c r="BN23" s="26"/>
      <c r="BO23" s="24"/>
      <c r="BP23" s="25"/>
      <c r="BQ23" s="25"/>
      <c r="BR23" s="25"/>
      <c r="BS23" s="25"/>
      <c r="BT23" s="25"/>
      <c r="BU23" s="25"/>
      <c r="BV23" s="25"/>
      <c r="BW23" s="25"/>
      <c r="BX23" s="26"/>
      <c r="BY23" s="27">
        <f t="shared" si="6"/>
        <v>2</v>
      </c>
      <c r="BZ23" s="27">
        <f t="shared" si="6"/>
        <v>0</v>
      </c>
      <c r="CA23" s="27">
        <v>2</v>
      </c>
      <c r="CB23" s="28">
        <f>(BY23-BZ23)/CA23</f>
        <v>1</v>
      </c>
      <c r="CC23" s="27">
        <f t="shared" si="7"/>
        <v>4</v>
      </c>
      <c r="CD23" s="27">
        <f t="shared" si="7"/>
        <v>0</v>
      </c>
      <c r="CE23" s="28">
        <f>(CC23-CD23)/CA23</f>
        <v>2</v>
      </c>
      <c r="CF23" s="27">
        <f t="shared" si="8"/>
        <v>17</v>
      </c>
      <c r="CG23" s="27">
        <f t="shared" si="8"/>
        <v>4</v>
      </c>
      <c r="CH23" s="28">
        <f>(CF23-CG23)/CA23</f>
        <v>6.5</v>
      </c>
      <c r="CI23" s="29">
        <v>1</v>
      </c>
    </row>
    <row r="24" spans="2:92" ht="50.1" customHeight="1" thickBot="1" x14ac:dyDescent="0.55000000000000004">
      <c r="B24" s="20">
        <v>3</v>
      </c>
      <c r="C24" s="21" t="s">
        <v>145</v>
      </c>
      <c r="D24" s="21" t="s">
        <v>22</v>
      </c>
      <c r="E24" s="25">
        <v>0</v>
      </c>
      <c r="F24" s="25">
        <v>1</v>
      </c>
      <c r="G24" s="25">
        <v>0</v>
      </c>
      <c r="H24" s="25">
        <v>2</v>
      </c>
      <c r="I24" s="25">
        <v>1</v>
      </c>
      <c r="J24" s="25">
        <v>4</v>
      </c>
      <c r="K24" s="25">
        <v>1</v>
      </c>
      <c r="L24" s="25">
        <v>4</v>
      </c>
      <c r="M24" s="25"/>
      <c r="N24" s="26"/>
      <c r="O24" s="24">
        <v>0</v>
      </c>
      <c r="P24" s="25">
        <v>1</v>
      </c>
      <c r="Q24" s="25">
        <v>0</v>
      </c>
      <c r="R24" s="25">
        <v>2</v>
      </c>
      <c r="S24" s="25">
        <v>0</v>
      </c>
      <c r="T24" s="25">
        <v>4</v>
      </c>
      <c r="U24" s="25">
        <v>0</v>
      </c>
      <c r="V24" s="25">
        <v>4</v>
      </c>
      <c r="W24" s="25"/>
      <c r="X24" s="25"/>
      <c r="Y24" s="22"/>
      <c r="Z24" s="22"/>
      <c r="AA24" s="22"/>
      <c r="AB24" s="22"/>
      <c r="AC24" s="22"/>
      <c r="AD24" s="22"/>
      <c r="AE24" s="22"/>
      <c r="AF24" s="22"/>
      <c r="AG24" s="22"/>
      <c r="AH24" s="23"/>
      <c r="AI24" s="24"/>
      <c r="AJ24" s="25"/>
      <c r="AK24" s="25"/>
      <c r="AL24" s="25"/>
      <c r="AM24" s="25"/>
      <c r="AN24" s="25"/>
      <c r="AO24" s="25"/>
      <c r="AP24" s="25"/>
      <c r="AQ24" s="25"/>
      <c r="AR24" s="26"/>
      <c r="AS24" s="25"/>
      <c r="AT24" s="26"/>
      <c r="AU24" s="25"/>
      <c r="AV24" s="25"/>
      <c r="AW24" s="25"/>
      <c r="AX24" s="25"/>
      <c r="AY24" s="25"/>
      <c r="AZ24" s="25"/>
      <c r="BA24" s="25"/>
      <c r="BB24" s="25"/>
      <c r="BC24" s="25"/>
      <c r="BD24" s="25"/>
      <c r="BE24" s="24"/>
      <c r="BF24" s="25"/>
      <c r="BG24" s="25"/>
      <c r="BH24" s="25"/>
      <c r="BI24" s="25"/>
      <c r="BJ24" s="25"/>
      <c r="BK24" s="25"/>
      <c r="BL24" s="25"/>
      <c r="BM24" s="25"/>
      <c r="BN24" s="26"/>
      <c r="BO24" s="24"/>
      <c r="BP24" s="25"/>
      <c r="BQ24" s="25"/>
      <c r="BR24" s="25"/>
      <c r="BS24" s="25"/>
      <c r="BT24" s="25"/>
      <c r="BU24" s="25"/>
      <c r="BV24" s="25"/>
      <c r="BW24" s="25"/>
      <c r="BX24" s="26"/>
      <c r="BY24" s="27">
        <f t="shared" si="6"/>
        <v>0</v>
      </c>
      <c r="BZ24" s="27">
        <f t="shared" si="6"/>
        <v>2</v>
      </c>
      <c r="CA24" s="27">
        <v>2</v>
      </c>
      <c r="CB24" s="28">
        <f>(BY24-BZ24)/CA24</f>
        <v>-1</v>
      </c>
      <c r="CC24" s="27">
        <f t="shared" si="7"/>
        <v>0</v>
      </c>
      <c r="CD24" s="27">
        <f t="shared" si="7"/>
        <v>4</v>
      </c>
      <c r="CE24" s="28">
        <f>(CC24-CD24)/CA24</f>
        <v>-2</v>
      </c>
      <c r="CF24" s="27">
        <f t="shared" si="8"/>
        <v>2</v>
      </c>
      <c r="CG24" s="27">
        <f t="shared" si="8"/>
        <v>16</v>
      </c>
      <c r="CH24" s="28">
        <f>(CF24-CG24)/CA24</f>
        <v>-7</v>
      </c>
      <c r="CI24" s="29">
        <v>3</v>
      </c>
      <c r="CL24" t="s">
        <v>293</v>
      </c>
    </row>
    <row r="25" spans="2:92" ht="50.1" customHeight="1" thickBot="1" x14ac:dyDescent="0.55000000000000004">
      <c r="B25" s="34">
        <v>4</v>
      </c>
      <c r="C25" s="48"/>
      <c r="D25" s="48"/>
      <c r="E25" s="25"/>
      <c r="F25" s="25"/>
      <c r="G25" s="25"/>
      <c r="H25" s="25"/>
      <c r="I25" s="25"/>
      <c r="J25" s="25"/>
      <c r="K25" s="25"/>
      <c r="L25" s="25"/>
      <c r="M25" s="25"/>
      <c r="N25" s="26"/>
      <c r="O25" s="24"/>
      <c r="P25" s="25"/>
      <c r="Q25" s="25"/>
      <c r="R25" s="25"/>
      <c r="S25" s="25"/>
      <c r="T25" s="25"/>
      <c r="U25" s="25"/>
      <c r="V25" s="25"/>
      <c r="W25" s="25"/>
      <c r="X25" s="25"/>
      <c r="Y25" s="36"/>
      <c r="Z25" s="37"/>
      <c r="AA25" s="37"/>
      <c r="AB25" s="37"/>
      <c r="AC25" s="37"/>
      <c r="AD25" s="37"/>
      <c r="AE25" s="37"/>
      <c r="AF25" s="37"/>
      <c r="AG25" s="37"/>
      <c r="AH25" s="38"/>
      <c r="AI25" s="22"/>
      <c r="AJ25" s="22"/>
      <c r="AK25" s="22"/>
      <c r="AL25" s="22"/>
      <c r="AM25" s="22"/>
      <c r="AN25" s="22"/>
      <c r="AO25" s="22"/>
      <c r="AP25" s="22"/>
      <c r="AQ25" s="22"/>
      <c r="AR25" s="23"/>
      <c r="AS25" s="25"/>
      <c r="AT25" s="26"/>
      <c r="AU25" s="25"/>
      <c r="AV25" s="25"/>
      <c r="AW25" s="25"/>
      <c r="AX25" s="25"/>
      <c r="AY25" s="25"/>
      <c r="AZ25" s="25"/>
      <c r="BA25" s="25"/>
      <c r="BB25" s="25"/>
      <c r="BC25" s="25"/>
      <c r="BD25" s="25"/>
      <c r="BE25" s="24"/>
      <c r="BF25" s="25"/>
      <c r="BG25" s="25"/>
      <c r="BH25" s="25"/>
      <c r="BI25" s="25"/>
      <c r="BJ25" s="25"/>
      <c r="BK25" s="25"/>
      <c r="BL25" s="25"/>
      <c r="BM25" s="25"/>
      <c r="BN25" s="26"/>
      <c r="BO25" s="24"/>
      <c r="BP25" s="25"/>
      <c r="BQ25" s="25"/>
      <c r="BR25" s="25"/>
      <c r="BS25" s="25"/>
      <c r="BT25" s="25"/>
      <c r="BU25" s="25"/>
      <c r="BV25" s="25"/>
      <c r="BW25" s="25"/>
      <c r="BX25" s="26"/>
      <c r="BY25" s="39">
        <f t="shared" si="6"/>
        <v>0</v>
      </c>
      <c r="BZ25" s="39">
        <f t="shared" si="6"/>
        <v>0</v>
      </c>
      <c r="CA25" s="39">
        <v>2</v>
      </c>
      <c r="CB25" s="40">
        <f>(BY25-BZ25)/CA25</f>
        <v>0</v>
      </c>
      <c r="CC25" s="39">
        <f t="shared" si="7"/>
        <v>0</v>
      </c>
      <c r="CD25" s="39">
        <f t="shared" si="7"/>
        <v>0</v>
      </c>
      <c r="CE25" s="40">
        <f>(CC25-CD25)/CA25</f>
        <v>0</v>
      </c>
      <c r="CF25" s="39">
        <f t="shared" si="8"/>
        <v>0</v>
      </c>
      <c r="CG25" s="39">
        <f t="shared" si="8"/>
        <v>0</v>
      </c>
      <c r="CH25" s="40">
        <f>(CF25-CG25)/CA25</f>
        <v>0</v>
      </c>
      <c r="CI25" s="41"/>
    </row>
    <row r="26" spans="2:92" ht="69.95" customHeight="1" thickBot="1" x14ac:dyDescent="0.5">
      <c r="B26" s="4" t="s">
        <v>43</v>
      </c>
      <c r="C26" s="42"/>
      <c r="D26" s="42"/>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4"/>
      <c r="BZ26" s="44"/>
      <c r="CA26" s="49"/>
      <c r="CB26" s="45"/>
      <c r="CC26" s="44"/>
      <c r="CD26" s="44"/>
      <c r="CE26" s="45"/>
      <c r="CF26" s="44"/>
      <c r="CG26" s="44"/>
      <c r="CH26" s="45"/>
      <c r="CI26" s="45"/>
    </row>
    <row r="27" spans="2:92" ht="137.25" thickBot="1" x14ac:dyDescent="0.25">
      <c r="B27" s="9"/>
      <c r="C27" s="10" t="s">
        <v>9</v>
      </c>
      <c r="D27" s="10"/>
      <c r="E27" s="11" t="s">
        <v>10</v>
      </c>
      <c r="F27" s="11" t="s">
        <v>11</v>
      </c>
      <c r="G27" s="11" t="s">
        <v>12</v>
      </c>
      <c r="H27" s="11" t="s">
        <v>13</v>
      </c>
      <c r="I27" s="12" t="s">
        <v>14</v>
      </c>
      <c r="J27" s="13"/>
      <c r="K27" s="13"/>
      <c r="L27" s="13"/>
      <c r="M27" s="13"/>
      <c r="N27" s="14"/>
      <c r="O27" s="11" t="s">
        <v>10</v>
      </c>
      <c r="P27" s="11" t="s">
        <v>11</v>
      </c>
      <c r="Q27" s="11" t="s">
        <v>12</v>
      </c>
      <c r="R27" s="11" t="s">
        <v>13</v>
      </c>
      <c r="S27" s="12" t="s">
        <v>14</v>
      </c>
      <c r="T27" s="13"/>
      <c r="U27" s="13"/>
      <c r="V27" s="13"/>
      <c r="W27" s="13"/>
      <c r="X27" s="13"/>
      <c r="Y27" s="15" t="s">
        <v>10</v>
      </c>
      <c r="Z27" s="11" t="s">
        <v>11</v>
      </c>
      <c r="AA27" s="11" t="s">
        <v>12</v>
      </c>
      <c r="AB27" s="11" t="s">
        <v>13</v>
      </c>
      <c r="AC27" s="12" t="s">
        <v>14</v>
      </c>
      <c r="AD27" s="13"/>
      <c r="AE27" s="13"/>
      <c r="AF27" s="13"/>
      <c r="AG27" s="13"/>
      <c r="AH27" s="14"/>
      <c r="AI27" s="11" t="s">
        <v>10</v>
      </c>
      <c r="AJ27" s="11" t="s">
        <v>11</v>
      </c>
      <c r="AK27" s="11" t="s">
        <v>12</v>
      </c>
      <c r="AL27" s="11" t="s">
        <v>13</v>
      </c>
      <c r="AM27" s="12" t="s">
        <v>14</v>
      </c>
      <c r="AN27" s="13"/>
      <c r="AO27" s="13"/>
      <c r="AP27" s="13"/>
      <c r="AQ27" s="13"/>
      <c r="AR27" s="14"/>
      <c r="AS27" s="13"/>
      <c r="AT27" s="14"/>
      <c r="AU27" s="13"/>
      <c r="AV27" s="13"/>
      <c r="AW27" s="13"/>
      <c r="AX27" s="13"/>
      <c r="AY27" s="13"/>
      <c r="AZ27" s="13"/>
      <c r="BA27" s="13"/>
      <c r="BB27" s="13"/>
      <c r="BC27" s="13"/>
      <c r="BD27" s="13"/>
      <c r="BE27" s="16"/>
      <c r="BF27" s="13"/>
      <c r="BG27" s="13"/>
      <c r="BH27" s="13"/>
      <c r="BI27" s="13"/>
      <c r="BJ27" s="13"/>
      <c r="BK27" s="13"/>
      <c r="BL27" s="13"/>
      <c r="BM27" s="13"/>
      <c r="BN27" s="14"/>
      <c r="BO27" s="16"/>
      <c r="BP27" s="13"/>
      <c r="BQ27" s="13"/>
      <c r="BR27" s="13"/>
      <c r="BS27" s="13"/>
      <c r="BT27" s="13"/>
      <c r="BU27" s="13"/>
      <c r="BV27" s="13"/>
      <c r="BW27" s="13"/>
      <c r="BX27" s="14"/>
      <c r="BY27" s="17" t="s">
        <v>10</v>
      </c>
      <c r="BZ27" s="17" t="s">
        <v>11</v>
      </c>
      <c r="CA27" s="17" t="s">
        <v>15</v>
      </c>
      <c r="CB27" s="18" t="s">
        <v>35</v>
      </c>
      <c r="CC27" s="17" t="s">
        <v>12</v>
      </c>
      <c r="CD27" s="17" t="s">
        <v>13</v>
      </c>
      <c r="CE27" s="18" t="s">
        <v>17</v>
      </c>
      <c r="CF27" s="17" t="s">
        <v>18</v>
      </c>
      <c r="CG27" s="17" t="s">
        <v>19</v>
      </c>
      <c r="CH27" s="18" t="s">
        <v>36</v>
      </c>
      <c r="CI27" s="19" t="s">
        <v>21</v>
      </c>
    </row>
    <row r="28" spans="2:92" ht="50.1" customHeight="1" thickBot="1" x14ac:dyDescent="0.55000000000000004">
      <c r="B28" s="20">
        <v>1</v>
      </c>
      <c r="C28" s="21" t="s">
        <v>146</v>
      </c>
      <c r="D28" s="21" t="s">
        <v>147</v>
      </c>
      <c r="E28" s="22"/>
      <c r="F28" s="22"/>
      <c r="G28" s="22"/>
      <c r="H28" s="22"/>
      <c r="I28" s="22"/>
      <c r="J28" s="22"/>
      <c r="K28" s="22"/>
      <c r="L28" s="22"/>
      <c r="M28" s="22"/>
      <c r="N28" s="23"/>
      <c r="O28" s="24">
        <v>1</v>
      </c>
      <c r="P28" s="25">
        <v>0</v>
      </c>
      <c r="Q28" s="25">
        <v>2</v>
      </c>
      <c r="R28" s="25">
        <v>0</v>
      </c>
      <c r="S28" s="25">
        <v>5</v>
      </c>
      <c r="T28" s="25">
        <v>4</v>
      </c>
      <c r="U28" s="25">
        <v>4</v>
      </c>
      <c r="V28" s="25">
        <v>1</v>
      </c>
      <c r="W28" s="25"/>
      <c r="X28" s="25"/>
      <c r="Y28" s="24">
        <v>1</v>
      </c>
      <c r="Z28" s="25">
        <v>0</v>
      </c>
      <c r="AA28" s="25">
        <v>2</v>
      </c>
      <c r="AB28" s="25">
        <v>0</v>
      </c>
      <c r="AC28" s="25">
        <v>4</v>
      </c>
      <c r="AD28" s="25">
        <v>1</v>
      </c>
      <c r="AE28" s="25">
        <v>4</v>
      </c>
      <c r="AF28" s="25">
        <v>2</v>
      </c>
      <c r="AG28" s="25"/>
      <c r="AH28" s="26"/>
      <c r="AI28" s="24">
        <v>1</v>
      </c>
      <c r="AJ28" s="25">
        <v>0</v>
      </c>
      <c r="AK28" s="25">
        <v>2</v>
      </c>
      <c r="AL28" s="25">
        <v>0</v>
      </c>
      <c r="AM28" s="25">
        <v>4</v>
      </c>
      <c r="AN28" s="25">
        <v>0</v>
      </c>
      <c r="AO28" s="25">
        <v>4</v>
      </c>
      <c r="AP28" s="25">
        <v>0</v>
      </c>
      <c r="AQ28" s="25"/>
      <c r="AR28" s="26"/>
      <c r="AS28" s="25"/>
      <c r="AT28" s="26"/>
      <c r="AU28" s="25"/>
      <c r="AV28" s="25"/>
      <c r="AW28" s="25"/>
      <c r="AX28" s="25"/>
      <c r="AY28" s="25"/>
      <c r="AZ28" s="25"/>
      <c r="BA28" s="25"/>
      <c r="BB28" s="25"/>
      <c r="BC28" s="25"/>
      <c r="BD28" s="25"/>
      <c r="BE28" s="24"/>
      <c r="BF28" s="25"/>
      <c r="BG28" s="25"/>
      <c r="BH28" s="25"/>
      <c r="BI28" s="25"/>
      <c r="BJ28" s="25"/>
      <c r="BK28" s="25"/>
      <c r="BL28" s="25"/>
      <c r="BM28" s="25"/>
      <c r="BN28" s="26"/>
      <c r="BO28" s="24"/>
      <c r="BP28" s="25"/>
      <c r="BQ28" s="25"/>
      <c r="BR28" s="25"/>
      <c r="BS28" s="25"/>
      <c r="BT28" s="25"/>
      <c r="BU28" s="25"/>
      <c r="BV28" s="25"/>
      <c r="BW28" s="25"/>
      <c r="BX28" s="26"/>
      <c r="BY28" s="27">
        <f t="shared" ref="BY28:BZ31" si="9">E28+O28+Y28+AI28</f>
        <v>3</v>
      </c>
      <c r="BZ28" s="27">
        <f t="shared" si="9"/>
        <v>0</v>
      </c>
      <c r="CA28" s="27">
        <v>3</v>
      </c>
      <c r="CB28" s="28">
        <f>(BY28-BZ28)/CA28</f>
        <v>1</v>
      </c>
      <c r="CC28" s="27">
        <f t="shared" ref="CC28:CD31" si="10">G28+Q28+AA28+AK28</f>
        <v>6</v>
      </c>
      <c r="CD28" s="27">
        <f t="shared" si="10"/>
        <v>0</v>
      </c>
      <c r="CE28" s="28">
        <f>(CC28-CD28)/CA28</f>
        <v>2</v>
      </c>
      <c r="CF28" s="27">
        <f t="shared" ref="CF28:CG31" si="11">I28+K28+M28+S28+U28+W28+AC28+AE28+AG28+AM28+AO28+AQ28</f>
        <v>25</v>
      </c>
      <c r="CG28" s="27">
        <f t="shared" si="11"/>
        <v>8</v>
      </c>
      <c r="CH28" s="28">
        <f>(CF28-CG28)/CA28</f>
        <v>5.666666666666667</v>
      </c>
      <c r="CI28" s="29">
        <v>1</v>
      </c>
    </row>
    <row r="29" spans="2:92" ht="50.1" customHeight="1" thickBot="1" x14ac:dyDescent="0.55000000000000004">
      <c r="B29" s="20">
        <v>2</v>
      </c>
      <c r="C29" s="50" t="s">
        <v>109</v>
      </c>
      <c r="D29" s="50" t="s">
        <v>92</v>
      </c>
      <c r="E29" s="25">
        <v>0</v>
      </c>
      <c r="F29" s="25">
        <v>1</v>
      </c>
      <c r="G29" s="25">
        <v>0</v>
      </c>
      <c r="H29" s="25">
        <v>2</v>
      </c>
      <c r="I29" s="25">
        <v>4</v>
      </c>
      <c r="J29" s="25">
        <v>5</v>
      </c>
      <c r="K29" s="25">
        <v>1</v>
      </c>
      <c r="L29" s="25">
        <v>4</v>
      </c>
      <c r="M29" s="25"/>
      <c r="N29" s="26"/>
      <c r="O29" s="22"/>
      <c r="P29" s="22"/>
      <c r="Q29" s="22"/>
      <c r="R29" s="22"/>
      <c r="S29" s="22"/>
      <c r="T29" s="22"/>
      <c r="U29" s="22"/>
      <c r="V29" s="22"/>
      <c r="W29" s="22"/>
      <c r="X29" s="23"/>
      <c r="Y29" s="30">
        <v>1</v>
      </c>
      <c r="Z29" s="31">
        <v>0</v>
      </c>
      <c r="AA29" s="31">
        <v>2</v>
      </c>
      <c r="AB29" s="31">
        <v>0</v>
      </c>
      <c r="AC29" s="31">
        <v>4</v>
      </c>
      <c r="AD29" s="31">
        <v>0</v>
      </c>
      <c r="AE29" s="31">
        <v>4</v>
      </c>
      <c r="AF29" s="31">
        <v>2</v>
      </c>
      <c r="AG29" s="31"/>
      <c r="AH29" s="32"/>
      <c r="AI29" s="24">
        <v>1</v>
      </c>
      <c r="AJ29" s="25">
        <v>0</v>
      </c>
      <c r="AK29" s="25">
        <v>2</v>
      </c>
      <c r="AL29" s="25">
        <v>0</v>
      </c>
      <c r="AM29" s="25">
        <v>4</v>
      </c>
      <c r="AN29" s="25">
        <v>2</v>
      </c>
      <c r="AO29" s="25">
        <v>4</v>
      </c>
      <c r="AP29" s="25">
        <v>1</v>
      </c>
      <c r="AQ29" s="25"/>
      <c r="AR29" s="26"/>
      <c r="AS29" s="25"/>
      <c r="AT29" s="26"/>
      <c r="AU29" s="25"/>
      <c r="AV29" s="25"/>
      <c r="AW29" s="25"/>
      <c r="AX29" s="25"/>
      <c r="AY29" s="25"/>
      <c r="AZ29" s="25"/>
      <c r="BA29" s="25"/>
      <c r="BB29" s="25"/>
      <c r="BC29" s="25"/>
      <c r="BD29" s="25"/>
      <c r="BE29" s="24"/>
      <c r="BF29" s="25"/>
      <c r="BG29" s="25"/>
      <c r="BH29" s="25"/>
      <c r="BI29" s="25"/>
      <c r="BJ29" s="25"/>
      <c r="BK29" s="25"/>
      <c r="BL29" s="25"/>
      <c r="BM29" s="25"/>
      <c r="BN29" s="26"/>
      <c r="BO29" s="24"/>
      <c r="BP29" s="25"/>
      <c r="BQ29" s="25"/>
      <c r="BR29" s="25"/>
      <c r="BS29" s="25"/>
      <c r="BT29" s="25"/>
      <c r="BU29" s="25"/>
      <c r="BV29" s="25"/>
      <c r="BW29" s="25"/>
      <c r="BX29" s="26"/>
      <c r="BY29" s="27">
        <f t="shared" si="9"/>
        <v>2</v>
      </c>
      <c r="BZ29" s="27">
        <f t="shared" si="9"/>
        <v>1</v>
      </c>
      <c r="CA29" s="27">
        <v>3</v>
      </c>
      <c r="CB29" s="28">
        <f>(BY29-BZ29)/CA29</f>
        <v>0.33333333333333331</v>
      </c>
      <c r="CC29" s="27">
        <f t="shared" si="10"/>
        <v>4</v>
      </c>
      <c r="CD29" s="27">
        <f t="shared" si="10"/>
        <v>2</v>
      </c>
      <c r="CE29" s="28">
        <f>(CC29-CD29)/CA29</f>
        <v>0.66666666666666663</v>
      </c>
      <c r="CF29" s="27">
        <f t="shared" si="11"/>
        <v>21</v>
      </c>
      <c r="CG29" s="27">
        <f t="shared" si="11"/>
        <v>14</v>
      </c>
      <c r="CH29" s="28">
        <f>(CF29-CG29)/CA29</f>
        <v>2.3333333333333335</v>
      </c>
      <c r="CI29" s="29">
        <v>2</v>
      </c>
    </row>
    <row r="30" spans="2:92" ht="50.1" customHeight="1" thickBot="1" x14ac:dyDescent="0.55000000000000004">
      <c r="B30" s="20">
        <v>3</v>
      </c>
      <c r="C30" s="21" t="s">
        <v>148</v>
      </c>
      <c r="D30" s="21" t="s">
        <v>149</v>
      </c>
      <c r="E30" s="25">
        <v>0</v>
      </c>
      <c r="F30" s="25">
        <v>1</v>
      </c>
      <c r="G30" s="25">
        <v>0</v>
      </c>
      <c r="H30" s="25">
        <v>2</v>
      </c>
      <c r="I30" s="25">
        <v>1</v>
      </c>
      <c r="J30" s="25">
        <v>4</v>
      </c>
      <c r="K30" s="25">
        <v>2</v>
      </c>
      <c r="L30" s="25">
        <v>4</v>
      </c>
      <c r="M30" s="25"/>
      <c r="N30" s="26"/>
      <c r="O30" s="24">
        <v>0</v>
      </c>
      <c r="P30" s="25">
        <v>1</v>
      </c>
      <c r="Q30" s="25">
        <v>0</v>
      </c>
      <c r="R30" s="25">
        <v>2</v>
      </c>
      <c r="S30" s="25">
        <v>0</v>
      </c>
      <c r="T30" s="25">
        <v>4</v>
      </c>
      <c r="U30" s="25">
        <v>2</v>
      </c>
      <c r="V30" s="25">
        <v>4</v>
      </c>
      <c r="W30" s="25"/>
      <c r="X30" s="25"/>
      <c r="Y30" s="22"/>
      <c r="Z30" s="22"/>
      <c r="AA30" s="22"/>
      <c r="AB30" s="22"/>
      <c r="AC30" s="22"/>
      <c r="AD30" s="22"/>
      <c r="AE30" s="22"/>
      <c r="AF30" s="22"/>
      <c r="AG30" s="22"/>
      <c r="AH30" s="23"/>
      <c r="AI30" s="24">
        <v>1</v>
      </c>
      <c r="AJ30" s="25">
        <v>0</v>
      </c>
      <c r="AK30" s="25">
        <v>2</v>
      </c>
      <c r="AL30" s="25">
        <v>0</v>
      </c>
      <c r="AM30" s="25">
        <v>5</v>
      </c>
      <c r="AN30" s="25">
        <v>4</v>
      </c>
      <c r="AO30" s="25">
        <v>5</v>
      </c>
      <c r="AP30" s="25">
        <v>4</v>
      </c>
      <c r="AQ30" s="25"/>
      <c r="AR30" s="26"/>
      <c r="AS30" s="25"/>
      <c r="AT30" s="26"/>
      <c r="AU30" s="25"/>
      <c r="AV30" s="25"/>
      <c r="AW30" s="25"/>
      <c r="AX30" s="25"/>
      <c r="AY30" s="25"/>
      <c r="AZ30" s="25"/>
      <c r="BA30" s="25"/>
      <c r="BB30" s="25"/>
      <c r="BC30" s="25"/>
      <c r="BD30" s="25"/>
      <c r="BE30" s="24"/>
      <c r="BF30" s="25"/>
      <c r="BG30" s="25"/>
      <c r="BH30" s="25"/>
      <c r="BI30" s="25"/>
      <c r="BJ30" s="25"/>
      <c r="BK30" s="25"/>
      <c r="BL30" s="25"/>
      <c r="BM30" s="25"/>
      <c r="BN30" s="26"/>
      <c r="BO30" s="24"/>
      <c r="BP30" s="25"/>
      <c r="BQ30" s="25"/>
      <c r="BR30" s="25"/>
      <c r="BS30" s="25"/>
      <c r="BT30" s="25"/>
      <c r="BU30" s="25"/>
      <c r="BV30" s="25"/>
      <c r="BW30" s="25"/>
      <c r="BX30" s="26"/>
      <c r="BY30" s="27">
        <f t="shared" si="9"/>
        <v>1</v>
      </c>
      <c r="BZ30" s="27">
        <f t="shared" si="9"/>
        <v>2</v>
      </c>
      <c r="CA30" s="27">
        <v>3</v>
      </c>
      <c r="CB30" s="28">
        <f>(BY30-BZ30)/CA30</f>
        <v>-0.33333333333333331</v>
      </c>
      <c r="CC30" s="27">
        <f t="shared" si="10"/>
        <v>2</v>
      </c>
      <c r="CD30" s="27">
        <f t="shared" si="10"/>
        <v>4</v>
      </c>
      <c r="CE30" s="28">
        <f>(CC30-CD30)/CA30</f>
        <v>-0.66666666666666663</v>
      </c>
      <c r="CF30" s="27">
        <f t="shared" si="11"/>
        <v>15</v>
      </c>
      <c r="CG30" s="27">
        <f t="shared" si="11"/>
        <v>24</v>
      </c>
      <c r="CH30" s="28">
        <f>(CF30-CG30)/CA30</f>
        <v>-3</v>
      </c>
      <c r="CI30" s="29">
        <v>3</v>
      </c>
    </row>
    <row r="31" spans="2:92" ht="50.1" customHeight="1" thickBot="1" x14ac:dyDescent="0.55000000000000004">
      <c r="B31" s="34">
        <v>4</v>
      </c>
      <c r="C31" s="46" t="s">
        <v>93</v>
      </c>
      <c r="D31" s="46" t="s">
        <v>150</v>
      </c>
      <c r="E31" s="25">
        <v>0</v>
      </c>
      <c r="F31" s="25">
        <v>1</v>
      </c>
      <c r="G31" s="25">
        <v>0</v>
      </c>
      <c r="H31" s="25">
        <v>2</v>
      </c>
      <c r="I31" s="25">
        <v>0</v>
      </c>
      <c r="J31" s="25">
        <v>4</v>
      </c>
      <c r="K31" s="25">
        <v>0</v>
      </c>
      <c r="L31" s="25">
        <v>4</v>
      </c>
      <c r="M31" s="25"/>
      <c r="N31" s="26"/>
      <c r="O31" s="24">
        <v>0</v>
      </c>
      <c r="P31" s="25">
        <v>1</v>
      </c>
      <c r="Q31" s="25">
        <v>0</v>
      </c>
      <c r="R31" s="25">
        <v>2</v>
      </c>
      <c r="S31" s="25">
        <v>2</v>
      </c>
      <c r="T31" s="25">
        <v>4</v>
      </c>
      <c r="U31" s="25">
        <v>1</v>
      </c>
      <c r="V31" s="25">
        <v>4</v>
      </c>
      <c r="W31" s="25"/>
      <c r="X31" s="25"/>
      <c r="Y31" s="36">
        <v>0</v>
      </c>
      <c r="Z31" s="37">
        <v>1</v>
      </c>
      <c r="AA31" s="37">
        <v>0</v>
      </c>
      <c r="AB31" s="37">
        <v>2</v>
      </c>
      <c r="AC31" s="37">
        <v>4</v>
      </c>
      <c r="AD31" s="37">
        <v>5</v>
      </c>
      <c r="AE31" s="37">
        <v>4</v>
      </c>
      <c r="AF31" s="37">
        <v>5</v>
      </c>
      <c r="AG31" s="37"/>
      <c r="AH31" s="38"/>
      <c r="AI31" s="22"/>
      <c r="AJ31" s="22"/>
      <c r="AK31" s="22"/>
      <c r="AL31" s="22"/>
      <c r="AM31" s="22"/>
      <c r="AN31" s="22"/>
      <c r="AO31" s="22"/>
      <c r="AP31" s="22"/>
      <c r="AQ31" s="22"/>
      <c r="AR31" s="23"/>
      <c r="AS31" s="25"/>
      <c r="AT31" s="26"/>
      <c r="AU31" s="25"/>
      <c r="AV31" s="25"/>
      <c r="AW31" s="25"/>
      <c r="AX31" s="25"/>
      <c r="AY31" s="25"/>
      <c r="AZ31" s="25"/>
      <c r="BA31" s="25"/>
      <c r="BB31" s="25"/>
      <c r="BC31" s="25"/>
      <c r="BD31" s="25"/>
      <c r="BE31" s="24"/>
      <c r="BF31" s="25"/>
      <c r="BG31" s="25"/>
      <c r="BH31" s="25"/>
      <c r="BI31" s="25"/>
      <c r="BJ31" s="25"/>
      <c r="BK31" s="25"/>
      <c r="BL31" s="25"/>
      <c r="BM31" s="25"/>
      <c r="BN31" s="26"/>
      <c r="BO31" s="24"/>
      <c r="BP31" s="25"/>
      <c r="BQ31" s="25"/>
      <c r="BR31" s="25"/>
      <c r="BS31" s="25"/>
      <c r="BT31" s="25"/>
      <c r="BU31" s="25"/>
      <c r="BV31" s="25"/>
      <c r="BW31" s="25"/>
      <c r="BX31" s="26"/>
      <c r="BY31" s="39">
        <f t="shared" si="9"/>
        <v>0</v>
      </c>
      <c r="BZ31" s="39">
        <f t="shared" si="9"/>
        <v>3</v>
      </c>
      <c r="CA31" s="39">
        <v>3</v>
      </c>
      <c r="CB31" s="40">
        <f>(BY31-BZ31)/CA31</f>
        <v>-1</v>
      </c>
      <c r="CC31" s="39">
        <f t="shared" si="10"/>
        <v>0</v>
      </c>
      <c r="CD31" s="39">
        <f t="shared" si="10"/>
        <v>6</v>
      </c>
      <c r="CE31" s="40">
        <f>(CC31-CD31)/CA31</f>
        <v>-2</v>
      </c>
      <c r="CF31" s="39">
        <f t="shared" si="11"/>
        <v>11</v>
      </c>
      <c r="CG31" s="39">
        <f t="shared" si="11"/>
        <v>26</v>
      </c>
      <c r="CH31" s="40">
        <f>(CF31-CG31)/CA31</f>
        <v>-5</v>
      </c>
      <c r="CI31" s="41">
        <v>4</v>
      </c>
    </row>
    <row r="32" spans="2:92" ht="69.95" customHeight="1" thickBot="1" x14ac:dyDescent="0.45">
      <c r="B32" s="4" t="s">
        <v>50</v>
      </c>
      <c r="C32" s="42"/>
      <c r="D32" s="42"/>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4"/>
      <c r="BZ32" s="44"/>
      <c r="CA32" s="44"/>
      <c r="CB32" s="45"/>
      <c r="CC32" s="44"/>
      <c r="CD32" s="44"/>
      <c r="CE32" s="45"/>
      <c r="CF32" s="44"/>
      <c r="CG32" s="44"/>
      <c r="CH32" s="45"/>
      <c r="CI32" s="45"/>
      <c r="CN32" t="s">
        <v>294</v>
      </c>
    </row>
    <row r="33" spans="2:90" ht="137.25" thickBot="1" x14ac:dyDescent="0.25">
      <c r="B33" s="51"/>
      <c r="C33" s="52" t="s">
        <v>9</v>
      </c>
      <c r="D33" s="53"/>
      <c r="E33" s="11" t="s">
        <v>10</v>
      </c>
      <c r="F33" s="11" t="s">
        <v>11</v>
      </c>
      <c r="G33" s="11" t="s">
        <v>12</v>
      </c>
      <c r="H33" s="11" t="s">
        <v>13</v>
      </c>
      <c r="I33" s="12" t="s">
        <v>14</v>
      </c>
      <c r="J33" s="13"/>
      <c r="K33" s="13"/>
      <c r="L33" s="13"/>
      <c r="M33" s="13"/>
      <c r="N33" s="14"/>
      <c r="O33" s="11" t="s">
        <v>10</v>
      </c>
      <c r="P33" s="11" t="s">
        <v>11</v>
      </c>
      <c r="Q33" s="11" t="s">
        <v>12</v>
      </c>
      <c r="R33" s="11" t="s">
        <v>13</v>
      </c>
      <c r="S33" s="12" t="s">
        <v>14</v>
      </c>
      <c r="T33" s="13"/>
      <c r="U33" s="13"/>
      <c r="V33" s="13"/>
      <c r="W33" s="13"/>
      <c r="X33" s="13"/>
      <c r="Y33" s="15" t="s">
        <v>10</v>
      </c>
      <c r="Z33" s="11" t="s">
        <v>11</v>
      </c>
      <c r="AA33" s="11" t="s">
        <v>12</v>
      </c>
      <c r="AB33" s="11" t="s">
        <v>13</v>
      </c>
      <c r="AC33" s="12" t="s">
        <v>14</v>
      </c>
      <c r="AD33" s="13"/>
      <c r="AE33" s="13"/>
      <c r="AF33" s="13"/>
      <c r="AG33" s="13"/>
      <c r="AH33" s="14"/>
      <c r="AI33" s="11" t="s">
        <v>10</v>
      </c>
      <c r="AJ33" s="11" t="s">
        <v>11</v>
      </c>
      <c r="AK33" s="11" t="s">
        <v>12</v>
      </c>
      <c r="AL33" s="11" t="s">
        <v>13</v>
      </c>
      <c r="AM33" s="12" t="s">
        <v>14</v>
      </c>
      <c r="AN33" s="13"/>
      <c r="AO33" s="13"/>
      <c r="AP33" s="13"/>
      <c r="AQ33" s="13"/>
      <c r="AR33" s="14"/>
      <c r="AS33" s="13"/>
      <c r="AT33" s="14"/>
      <c r="AU33" s="13"/>
      <c r="AV33" s="13"/>
      <c r="AW33" s="13"/>
      <c r="AX33" s="13"/>
      <c r="AY33" s="13"/>
      <c r="AZ33" s="13"/>
      <c r="BA33" s="13"/>
      <c r="BB33" s="13"/>
      <c r="BC33" s="13"/>
      <c r="BD33" s="13"/>
      <c r="BE33" s="16"/>
      <c r="BF33" s="13"/>
      <c r="BG33" s="13"/>
      <c r="BH33" s="13"/>
      <c r="BI33" s="13"/>
      <c r="BJ33" s="13"/>
      <c r="BK33" s="13"/>
      <c r="BL33" s="13"/>
      <c r="BM33" s="13"/>
      <c r="BN33" s="14"/>
      <c r="BO33" s="16"/>
      <c r="BP33" s="13"/>
      <c r="BQ33" s="13"/>
      <c r="BR33" s="13"/>
      <c r="BS33" s="13"/>
      <c r="BT33" s="13"/>
      <c r="BU33" s="13"/>
      <c r="BV33" s="13"/>
      <c r="BW33" s="13"/>
      <c r="BX33" s="14"/>
      <c r="BY33" s="17" t="s">
        <v>10</v>
      </c>
      <c r="BZ33" s="17" t="s">
        <v>11</v>
      </c>
      <c r="CA33" s="17" t="s">
        <v>15</v>
      </c>
      <c r="CB33" s="18" t="s">
        <v>35</v>
      </c>
      <c r="CC33" s="17" t="s">
        <v>12</v>
      </c>
      <c r="CD33" s="17" t="s">
        <v>13</v>
      </c>
      <c r="CE33" s="18" t="s">
        <v>17</v>
      </c>
      <c r="CF33" s="17" t="s">
        <v>18</v>
      </c>
      <c r="CG33" s="17" t="s">
        <v>19</v>
      </c>
      <c r="CH33" s="18" t="s">
        <v>36</v>
      </c>
      <c r="CI33" s="19" t="s">
        <v>21</v>
      </c>
    </row>
    <row r="34" spans="2:90" ht="50.1" customHeight="1" thickBot="1" x14ac:dyDescent="0.55000000000000004">
      <c r="B34" s="54">
        <v>1</v>
      </c>
      <c r="C34" s="21" t="s">
        <v>151</v>
      </c>
      <c r="D34" s="21" t="s">
        <v>152</v>
      </c>
      <c r="E34" s="22"/>
      <c r="F34" s="22"/>
      <c r="G34" s="22"/>
      <c r="H34" s="22"/>
      <c r="I34" s="22"/>
      <c r="J34" s="22"/>
      <c r="K34" s="22"/>
      <c r="L34" s="22"/>
      <c r="M34" s="22"/>
      <c r="N34" s="23"/>
      <c r="O34" s="24">
        <v>1</v>
      </c>
      <c r="P34" s="25">
        <v>0</v>
      </c>
      <c r="Q34" s="25">
        <v>2</v>
      </c>
      <c r="R34" s="25">
        <v>1</v>
      </c>
      <c r="S34" s="25">
        <v>4</v>
      </c>
      <c r="T34" s="25">
        <v>0</v>
      </c>
      <c r="U34" s="25">
        <v>3</v>
      </c>
      <c r="V34" s="25">
        <v>5</v>
      </c>
      <c r="W34" s="25">
        <v>5</v>
      </c>
      <c r="X34" s="25">
        <v>4</v>
      </c>
      <c r="Y34" s="24">
        <v>1</v>
      </c>
      <c r="Z34" s="25">
        <v>0</v>
      </c>
      <c r="AA34" s="25">
        <v>2</v>
      </c>
      <c r="AB34" s="25">
        <v>0</v>
      </c>
      <c r="AC34" s="25">
        <v>4</v>
      </c>
      <c r="AD34" s="25">
        <v>2</v>
      </c>
      <c r="AE34" s="25">
        <v>4</v>
      </c>
      <c r="AF34" s="25">
        <v>2</v>
      </c>
      <c r="AG34" s="25"/>
      <c r="AH34" s="26"/>
      <c r="AI34" s="24">
        <v>1</v>
      </c>
      <c r="AJ34" s="25">
        <v>0</v>
      </c>
      <c r="AK34" s="25">
        <v>2</v>
      </c>
      <c r="AL34" s="25">
        <v>0</v>
      </c>
      <c r="AM34" s="25">
        <v>4</v>
      </c>
      <c r="AN34" s="25">
        <v>2</v>
      </c>
      <c r="AO34" s="25">
        <v>5</v>
      </c>
      <c r="AP34" s="25">
        <v>3</v>
      </c>
      <c r="AQ34" s="25"/>
      <c r="AR34" s="26"/>
      <c r="AS34" s="25"/>
      <c r="AT34" s="26"/>
      <c r="AU34" s="25"/>
      <c r="AV34" s="25"/>
      <c r="AW34" s="25"/>
      <c r="AX34" s="25"/>
      <c r="AY34" s="25"/>
      <c r="AZ34" s="25"/>
      <c r="BA34" s="25"/>
      <c r="BB34" s="25"/>
      <c r="BC34" s="25"/>
      <c r="BD34" s="25"/>
      <c r="BE34" s="24"/>
      <c r="BF34" s="25"/>
      <c r="BG34" s="25"/>
      <c r="BH34" s="25"/>
      <c r="BI34" s="25"/>
      <c r="BJ34" s="25"/>
      <c r="BK34" s="25"/>
      <c r="BL34" s="25"/>
      <c r="BM34" s="25"/>
      <c r="BN34" s="26"/>
      <c r="BO34" s="24"/>
      <c r="BP34" s="25"/>
      <c r="BQ34" s="25"/>
      <c r="BR34" s="25"/>
      <c r="BS34" s="25"/>
      <c r="BT34" s="25"/>
      <c r="BU34" s="25"/>
      <c r="BV34" s="25"/>
      <c r="BW34" s="25"/>
      <c r="BX34" s="26"/>
      <c r="BY34" s="27">
        <f t="shared" ref="BY34:BZ37" si="12">E34+O34+Y34+AI34</f>
        <v>3</v>
      </c>
      <c r="BZ34" s="27">
        <f t="shared" si="12"/>
        <v>0</v>
      </c>
      <c r="CA34" s="27">
        <v>3</v>
      </c>
      <c r="CB34" s="28">
        <f>(BY34-BZ34)/CA34</f>
        <v>1</v>
      </c>
      <c r="CC34" s="27">
        <f t="shared" ref="CC34:CD37" si="13">G34+Q34+AA34+AK34</f>
        <v>6</v>
      </c>
      <c r="CD34" s="27">
        <f t="shared" si="13"/>
        <v>1</v>
      </c>
      <c r="CE34" s="28">
        <f>(CC34-CD34)/CA34</f>
        <v>1.6666666666666667</v>
      </c>
      <c r="CF34" s="27">
        <f t="shared" ref="CF34:CG37" si="14">I34+K34+M34+S34+U34+W34+AC34+AE34+AG34+AM34+AO34+AQ34</f>
        <v>29</v>
      </c>
      <c r="CG34" s="27">
        <f t="shared" si="14"/>
        <v>18</v>
      </c>
      <c r="CH34" s="28">
        <f>(CF34-CG34)/CA34</f>
        <v>3.6666666666666665</v>
      </c>
      <c r="CI34" s="29">
        <v>1</v>
      </c>
    </row>
    <row r="35" spans="2:90" ht="50.1" customHeight="1" thickBot="1" x14ac:dyDescent="0.55000000000000004">
      <c r="B35" s="54">
        <v>2</v>
      </c>
      <c r="C35" s="21" t="s">
        <v>153</v>
      </c>
      <c r="D35" s="21" t="s">
        <v>154</v>
      </c>
      <c r="E35" s="25">
        <v>0</v>
      </c>
      <c r="F35" s="25">
        <v>1</v>
      </c>
      <c r="G35" s="25">
        <v>1</v>
      </c>
      <c r="H35" s="25">
        <v>2</v>
      </c>
      <c r="I35" s="25">
        <v>0</v>
      </c>
      <c r="J35" s="25">
        <v>4</v>
      </c>
      <c r="K35" s="25">
        <v>5</v>
      </c>
      <c r="L35" s="25">
        <v>3</v>
      </c>
      <c r="M35" s="25">
        <v>4</v>
      </c>
      <c r="N35" s="26">
        <v>5</v>
      </c>
      <c r="O35" s="22"/>
      <c r="P35" s="22"/>
      <c r="Q35" s="22"/>
      <c r="R35" s="22"/>
      <c r="S35" s="22"/>
      <c r="T35" s="22"/>
      <c r="U35" s="22"/>
      <c r="V35" s="22"/>
      <c r="W35" s="22"/>
      <c r="X35" s="23"/>
      <c r="Y35" s="30">
        <v>1</v>
      </c>
      <c r="Z35" s="31">
        <v>0</v>
      </c>
      <c r="AA35" s="31">
        <v>2</v>
      </c>
      <c r="AB35" s="31">
        <v>0</v>
      </c>
      <c r="AC35" s="31">
        <v>4</v>
      </c>
      <c r="AD35" s="31">
        <v>1</v>
      </c>
      <c r="AE35" s="31">
        <v>4</v>
      </c>
      <c r="AF35" s="31">
        <v>1</v>
      </c>
      <c r="AG35" s="31"/>
      <c r="AH35" s="32"/>
      <c r="AI35" s="24">
        <v>0</v>
      </c>
      <c r="AJ35" s="25">
        <v>1</v>
      </c>
      <c r="AK35" s="25">
        <v>0</v>
      </c>
      <c r="AL35" s="25">
        <v>2</v>
      </c>
      <c r="AM35" s="25">
        <v>1</v>
      </c>
      <c r="AN35" s="25">
        <v>4</v>
      </c>
      <c r="AO35" s="25">
        <v>3</v>
      </c>
      <c r="AP35" s="25">
        <v>5</v>
      </c>
      <c r="AQ35" s="25"/>
      <c r="AR35" s="26"/>
      <c r="AS35" s="25"/>
      <c r="AT35" s="26"/>
      <c r="AU35" s="25"/>
      <c r="AV35" s="25"/>
      <c r="AW35" s="25"/>
      <c r="AX35" s="25"/>
      <c r="AY35" s="25"/>
      <c r="AZ35" s="25"/>
      <c r="BA35" s="25"/>
      <c r="BB35" s="25"/>
      <c r="BC35" s="25"/>
      <c r="BD35" s="25"/>
      <c r="BE35" s="24"/>
      <c r="BF35" s="25"/>
      <c r="BG35" s="25"/>
      <c r="BH35" s="25"/>
      <c r="BI35" s="25"/>
      <c r="BJ35" s="25"/>
      <c r="BK35" s="25"/>
      <c r="BL35" s="25"/>
      <c r="BM35" s="25"/>
      <c r="BN35" s="26"/>
      <c r="BO35" s="24"/>
      <c r="BP35" s="25"/>
      <c r="BQ35" s="25"/>
      <c r="BR35" s="25"/>
      <c r="BS35" s="25"/>
      <c r="BT35" s="25"/>
      <c r="BU35" s="25"/>
      <c r="BV35" s="25"/>
      <c r="BW35" s="25"/>
      <c r="BX35" s="26"/>
      <c r="BY35" s="27">
        <f t="shared" si="12"/>
        <v>1</v>
      </c>
      <c r="BZ35" s="27">
        <f t="shared" si="12"/>
        <v>2</v>
      </c>
      <c r="CA35" s="27">
        <v>3</v>
      </c>
      <c r="CB35" s="28">
        <f>(BY35-BZ35)/CA35</f>
        <v>-0.33333333333333331</v>
      </c>
      <c r="CC35" s="27">
        <f t="shared" si="13"/>
        <v>3</v>
      </c>
      <c r="CD35" s="27">
        <f t="shared" si="13"/>
        <v>4</v>
      </c>
      <c r="CE35" s="28">
        <f>(CC35-CD35)/CA35</f>
        <v>-0.33333333333333331</v>
      </c>
      <c r="CF35" s="27">
        <f t="shared" si="14"/>
        <v>21</v>
      </c>
      <c r="CG35" s="27">
        <f t="shared" si="14"/>
        <v>23</v>
      </c>
      <c r="CH35" s="28">
        <f>(CF35-CG35)/CA35</f>
        <v>-0.66666666666666663</v>
      </c>
      <c r="CI35" s="29">
        <v>3</v>
      </c>
      <c r="CL35">
        <v>0</v>
      </c>
    </row>
    <row r="36" spans="2:90" ht="50.1" customHeight="1" thickBot="1" x14ac:dyDescent="0.55000000000000004">
      <c r="B36" s="54">
        <v>3</v>
      </c>
      <c r="C36" s="21" t="s">
        <v>155</v>
      </c>
      <c r="D36" s="21" t="s">
        <v>156</v>
      </c>
      <c r="E36" s="25">
        <v>0</v>
      </c>
      <c r="F36" s="25">
        <v>1</v>
      </c>
      <c r="G36" s="25">
        <v>0</v>
      </c>
      <c r="H36" s="25">
        <v>2</v>
      </c>
      <c r="I36" s="25">
        <v>2</v>
      </c>
      <c r="J36" s="25">
        <v>4</v>
      </c>
      <c r="K36" s="25">
        <v>2</v>
      </c>
      <c r="L36" s="25">
        <v>4</v>
      </c>
      <c r="M36" s="25"/>
      <c r="N36" s="26"/>
      <c r="O36" s="24">
        <v>0</v>
      </c>
      <c r="P36" s="25">
        <v>1</v>
      </c>
      <c r="Q36" s="25">
        <v>0</v>
      </c>
      <c r="R36" s="25">
        <v>2</v>
      </c>
      <c r="S36" s="25">
        <v>1</v>
      </c>
      <c r="T36" s="25">
        <v>4</v>
      </c>
      <c r="U36" s="25">
        <v>1</v>
      </c>
      <c r="V36" s="25">
        <v>4</v>
      </c>
      <c r="W36" s="25"/>
      <c r="X36" s="25"/>
      <c r="Y36" s="22"/>
      <c r="Z36" s="22"/>
      <c r="AA36" s="22"/>
      <c r="AB36" s="22"/>
      <c r="AC36" s="22"/>
      <c r="AD36" s="22"/>
      <c r="AE36" s="22"/>
      <c r="AF36" s="22"/>
      <c r="AG36" s="22"/>
      <c r="AH36" s="23"/>
      <c r="AI36" s="24">
        <v>0</v>
      </c>
      <c r="AJ36" s="25">
        <v>1</v>
      </c>
      <c r="AK36" s="25">
        <v>0</v>
      </c>
      <c r="AL36" s="25">
        <v>2</v>
      </c>
      <c r="AM36" s="25">
        <v>2</v>
      </c>
      <c r="AN36" s="25">
        <v>4</v>
      </c>
      <c r="AO36" s="25">
        <v>3</v>
      </c>
      <c r="AP36" s="25">
        <v>5</v>
      </c>
      <c r="AQ36" s="25"/>
      <c r="AR36" s="26"/>
      <c r="AS36" s="25"/>
      <c r="AT36" s="26"/>
      <c r="AU36" s="25"/>
      <c r="AV36" s="25"/>
      <c r="AW36" s="25"/>
      <c r="AX36" s="25"/>
      <c r="AY36" s="25"/>
      <c r="AZ36" s="25"/>
      <c r="BA36" s="25"/>
      <c r="BB36" s="25"/>
      <c r="BC36" s="25"/>
      <c r="BD36" s="25"/>
      <c r="BE36" s="24"/>
      <c r="BF36" s="25"/>
      <c r="BG36" s="25"/>
      <c r="BH36" s="25"/>
      <c r="BI36" s="25"/>
      <c r="BJ36" s="25"/>
      <c r="BK36" s="25"/>
      <c r="BL36" s="25"/>
      <c r="BM36" s="25"/>
      <c r="BN36" s="26"/>
      <c r="BO36" s="24"/>
      <c r="BP36" s="25"/>
      <c r="BQ36" s="25"/>
      <c r="BR36" s="25"/>
      <c r="BS36" s="25"/>
      <c r="BT36" s="25"/>
      <c r="BU36" s="25"/>
      <c r="BV36" s="25"/>
      <c r="BW36" s="25"/>
      <c r="BX36" s="26"/>
      <c r="BY36" s="27">
        <f t="shared" si="12"/>
        <v>0</v>
      </c>
      <c r="BZ36" s="27">
        <f t="shared" si="12"/>
        <v>3</v>
      </c>
      <c r="CA36" s="27">
        <v>3</v>
      </c>
      <c r="CB36" s="28">
        <f>(BY36-BZ36)/CA36</f>
        <v>-1</v>
      </c>
      <c r="CC36" s="27">
        <f t="shared" si="13"/>
        <v>0</v>
      </c>
      <c r="CD36" s="27">
        <f t="shared" si="13"/>
        <v>6</v>
      </c>
      <c r="CE36" s="28">
        <f>(CC36-CD36)/CA36</f>
        <v>-2</v>
      </c>
      <c r="CF36" s="27">
        <f t="shared" si="14"/>
        <v>11</v>
      </c>
      <c r="CG36" s="27">
        <f t="shared" si="14"/>
        <v>25</v>
      </c>
      <c r="CH36" s="28">
        <f>(CF36-CG36)/CA36</f>
        <v>-4.666666666666667</v>
      </c>
      <c r="CI36" s="29">
        <v>4</v>
      </c>
    </row>
    <row r="37" spans="2:90" ht="50.1" customHeight="1" thickBot="1" x14ac:dyDescent="0.55000000000000004">
      <c r="B37" s="55">
        <v>4</v>
      </c>
      <c r="C37" s="21" t="s">
        <v>157</v>
      </c>
      <c r="D37" s="21" t="s">
        <v>158</v>
      </c>
      <c r="E37" s="25">
        <v>0</v>
      </c>
      <c r="F37" s="25">
        <v>1</v>
      </c>
      <c r="G37" s="25">
        <v>0</v>
      </c>
      <c r="H37" s="25">
        <v>2</v>
      </c>
      <c r="I37" s="25">
        <v>2</v>
      </c>
      <c r="J37" s="25">
        <v>4</v>
      </c>
      <c r="K37" s="25">
        <v>3</v>
      </c>
      <c r="L37" s="25">
        <v>5</v>
      </c>
      <c r="M37" s="25"/>
      <c r="N37" s="26"/>
      <c r="O37" s="24">
        <v>1</v>
      </c>
      <c r="P37" s="25">
        <v>0</v>
      </c>
      <c r="Q37" s="25">
        <v>2</v>
      </c>
      <c r="R37" s="25">
        <v>0</v>
      </c>
      <c r="S37" s="25">
        <v>4</v>
      </c>
      <c r="T37" s="25">
        <v>2</v>
      </c>
      <c r="U37" s="25">
        <v>5</v>
      </c>
      <c r="V37" s="25">
        <v>3</v>
      </c>
      <c r="W37" s="25"/>
      <c r="X37" s="25"/>
      <c r="Y37" s="36">
        <v>1</v>
      </c>
      <c r="Z37" s="37">
        <v>0</v>
      </c>
      <c r="AA37" s="37">
        <v>2</v>
      </c>
      <c r="AB37" s="37">
        <v>0</v>
      </c>
      <c r="AC37" s="37">
        <v>4</v>
      </c>
      <c r="AD37" s="37">
        <v>2</v>
      </c>
      <c r="AE37" s="37">
        <v>5</v>
      </c>
      <c r="AF37" s="37">
        <v>3</v>
      </c>
      <c r="AG37" s="37"/>
      <c r="AH37" s="38"/>
      <c r="AI37" s="22"/>
      <c r="AJ37" s="22"/>
      <c r="AK37" s="22"/>
      <c r="AL37" s="22"/>
      <c r="AM37" s="22"/>
      <c r="AN37" s="22"/>
      <c r="AO37" s="22"/>
      <c r="AP37" s="22"/>
      <c r="AQ37" s="22"/>
      <c r="AR37" s="23"/>
      <c r="AS37" s="25"/>
      <c r="AT37" s="26"/>
      <c r="AU37" s="25"/>
      <c r="AV37" s="25"/>
      <c r="AW37" s="25"/>
      <c r="AX37" s="25"/>
      <c r="AY37" s="25"/>
      <c r="AZ37" s="25"/>
      <c r="BA37" s="25"/>
      <c r="BB37" s="25"/>
      <c r="BC37" s="25"/>
      <c r="BD37" s="25"/>
      <c r="BE37" s="24"/>
      <c r="BF37" s="25"/>
      <c r="BG37" s="25"/>
      <c r="BH37" s="25"/>
      <c r="BI37" s="25"/>
      <c r="BJ37" s="25"/>
      <c r="BK37" s="25"/>
      <c r="BL37" s="25"/>
      <c r="BM37" s="25"/>
      <c r="BN37" s="26"/>
      <c r="BO37" s="24"/>
      <c r="BP37" s="25"/>
      <c r="BQ37" s="25"/>
      <c r="BR37" s="25"/>
      <c r="BS37" s="25"/>
      <c r="BT37" s="25"/>
      <c r="BU37" s="25"/>
      <c r="BV37" s="25"/>
      <c r="BW37" s="25"/>
      <c r="BX37" s="26"/>
      <c r="BY37" s="39">
        <f t="shared" si="12"/>
        <v>2</v>
      </c>
      <c r="BZ37" s="39">
        <f t="shared" si="12"/>
        <v>1</v>
      </c>
      <c r="CA37" s="39">
        <v>3</v>
      </c>
      <c r="CB37" s="40">
        <f>(BY37-BZ37)/CA37</f>
        <v>0.33333333333333331</v>
      </c>
      <c r="CC37" s="39">
        <f t="shared" si="13"/>
        <v>4</v>
      </c>
      <c r="CD37" s="39">
        <f t="shared" si="13"/>
        <v>2</v>
      </c>
      <c r="CE37" s="40">
        <f>(CC37-CD37)/CA37</f>
        <v>0.66666666666666663</v>
      </c>
      <c r="CF37" s="39">
        <f t="shared" si="14"/>
        <v>23</v>
      </c>
      <c r="CG37" s="39">
        <f t="shared" si="14"/>
        <v>19</v>
      </c>
      <c r="CH37" s="40">
        <f>(CF37-CG37)/CA37</f>
        <v>1.3333333333333333</v>
      </c>
      <c r="CI37" s="41">
        <v>2</v>
      </c>
    </row>
    <row r="38" spans="2:90" ht="69.95" customHeight="1" thickBot="1" x14ac:dyDescent="0.45">
      <c r="B38" s="4" t="s">
        <v>102</v>
      </c>
      <c r="C38" s="42"/>
      <c r="D38" s="42"/>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4"/>
      <c r="BZ38" s="44"/>
      <c r="CA38" s="44"/>
      <c r="CB38" s="45"/>
      <c r="CC38" s="44"/>
      <c r="CD38" s="44"/>
      <c r="CE38" s="45"/>
      <c r="CF38" s="44"/>
      <c r="CG38" s="44"/>
      <c r="CH38" s="45"/>
      <c r="CI38" s="45"/>
    </row>
    <row r="39" spans="2:90" ht="137.25" thickBot="1" x14ac:dyDescent="0.25">
      <c r="B39" s="9"/>
      <c r="C39" s="10" t="s">
        <v>9</v>
      </c>
      <c r="D39" s="10"/>
      <c r="E39" s="11" t="s">
        <v>10</v>
      </c>
      <c r="F39" s="11" t="s">
        <v>11</v>
      </c>
      <c r="G39" s="11" t="s">
        <v>12</v>
      </c>
      <c r="H39" s="11" t="s">
        <v>13</v>
      </c>
      <c r="I39" s="12" t="s">
        <v>14</v>
      </c>
      <c r="J39" s="13"/>
      <c r="K39" s="13"/>
      <c r="L39" s="13"/>
      <c r="M39" s="13"/>
      <c r="N39" s="14"/>
      <c r="O39" s="11" t="s">
        <v>10</v>
      </c>
      <c r="P39" s="11" t="s">
        <v>11</v>
      </c>
      <c r="Q39" s="11" t="s">
        <v>12</v>
      </c>
      <c r="R39" s="11" t="s">
        <v>13</v>
      </c>
      <c r="S39" s="12" t="s">
        <v>14</v>
      </c>
      <c r="T39" s="13"/>
      <c r="U39" s="13"/>
      <c r="V39" s="13"/>
      <c r="W39" s="13"/>
      <c r="X39" s="13"/>
      <c r="Y39" s="15" t="s">
        <v>10</v>
      </c>
      <c r="Z39" s="11" t="s">
        <v>11</v>
      </c>
      <c r="AA39" s="11" t="s">
        <v>12</v>
      </c>
      <c r="AB39" s="11" t="s">
        <v>13</v>
      </c>
      <c r="AC39" s="12" t="s">
        <v>14</v>
      </c>
      <c r="AD39" s="13"/>
      <c r="AE39" s="13"/>
      <c r="AF39" s="13"/>
      <c r="AG39" s="13"/>
      <c r="AH39" s="14"/>
      <c r="AI39" s="11" t="s">
        <v>10</v>
      </c>
      <c r="AJ39" s="11" t="s">
        <v>11</v>
      </c>
      <c r="AK39" s="11" t="s">
        <v>12</v>
      </c>
      <c r="AL39" s="11" t="s">
        <v>13</v>
      </c>
      <c r="AM39" s="12" t="s">
        <v>14</v>
      </c>
      <c r="AN39" s="13"/>
      <c r="AO39" s="13"/>
      <c r="AP39" s="13"/>
      <c r="AQ39" s="13"/>
      <c r="AR39" s="14"/>
      <c r="AS39" s="13"/>
      <c r="AT39" s="14"/>
      <c r="AU39" s="13"/>
      <c r="AV39" s="13"/>
      <c r="AW39" s="13"/>
      <c r="AX39" s="13"/>
      <c r="AY39" s="13"/>
      <c r="AZ39" s="13"/>
      <c r="BA39" s="13"/>
      <c r="BB39" s="13"/>
      <c r="BC39" s="13"/>
      <c r="BD39" s="13"/>
      <c r="BE39" s="16"/>
      <c r="BF39" s="13"/>
      <c r="BG39" s="13"/>
      <c r="BH39" s="13"/>
      <c r="BI39" s="13"/>
      <c r="BJ39" s="13"/>
      <c r="BK39" s="13"/>
      <c r="BL39" s="13"/>
      <c r="BM39" s="13"/>
      <c r="BN39" s="14"/>
      <c r="BO39" s="16"/>
      <c r="BP39" s="13"/>
      <c r="BQ39" s="13"/>
      <c r="BR39" s="13"/>
      <c r="BS39" s="13"/>
      <c r="BT39" s="13"/>
      <c r="BU39" s="13"/>
      <c r="BV39" s="13"/>
      <c r="BW39" s="13"/>
      <c r="BX39" s="14"/>
      <c r="BY39" s="17" t="s">
        <v>10</v>
      </c>
      <c r="BZ39" s="17" t="s">
        <v>11</v>
      </c>
      <c r="CA39" s="17" t="s">
        <v>15</v>
      </c>
      <c r="CB39" s="18" t="s">
        <v>35</v>
      </c>
      <c r="CC39" s="17" t="s">
        <v>12</v>
      </c>
      <c r="CD39" s="17" t="s">
        <v>13</v>
      </c>
      <c r="CE39" s="18" t="s">
        <v>17</v>
      </c>
      <c r="CF39" s="17" t="s">
        <v>18</v>
      </c>
      <c r="CG39" s="17" t="s">
        <v>19</v>
      </c>
      <c r="CH39" s="18" t="s">
        <v>36</v>
      </c>
      <c r="CI39" s="19" t="s">
        <v>21</v>
      </c>
    </row>
    <row r="40" spans="2:90" ht="50.1" customHeight="1" thickBot="1" x14ac:dyDescent="0.55000000000000004">
      <c r="B40" s="20">
        <v>1</v>
      </c>
      <c r="C40" s="60"/>
      <c r="D40" s="60"/>
      <c r="E40" s="22"/>
      <c r="F40" s="22"/>
      <c r="G40" s="22"/>
      <c r="H40" s="22"/>
      <c r="I40" s="22"/>
      <c r="J40" s="22"/>
      <c r="K40" s="22"/>
      <c r="L40" s="22"/>
      <c r="M40" s="22"/>
      <c r="N40" s="23"/>
      <c r="O40" s="24"/>
      <c r="P40" s="25"/>
      <c r="Q40" s="25"/>
      <c r="R40" s="25"/>
      <c r="S40" s="25"/>
      <c r="T40" s="25"/>
      <c r="U40" s="25"/>
      <c r="V40" s="25"/>
      <c r="W40" s="25"/>
      <c r="X40" s="25"/>
      <c r="Y40" s="24"/>
      <c r="Z40" s="25"/>
      <c r="AA40" s="25"/>
      <c r="AB40" s="25"/>
      <c r="AC40" s="25"/>
      <c r="AD40" s="25"/>
      <c r="AE40" s="25"/>
      <c r="AF40" s="25"/>
      <c r="AG40" s="25"/>
      <c r="AH40" s="26"/>
      <c r="AI40" s="24"/>
      <c r="AJ40" s="25"/>
      <c r="AK40" s="25"/>
      <c r="AL40" s="25"/>
      <c r="AM40" s="25"/>
      <c r="AN40" s="25"/>
      <c r="AO40" s="25"/>
      <c r="AP40" s="25"/>
      <c r="AQ40" s="25"/>
      <c r="AR40" s="26"/>
      <c r="AS40" s="25"/>
      <c r="AT40" s="26"/>
      <c r="AU40" s="25"/>
      <c r="AV40" s="25"/>
      <c r="AW40" s="25"/>
      <c r="AX40" s="25"/>
      <c r="AY40" s="25"/>
      <c r="AZ40" s="25"/>
      <c r="BA40" s="25"/>
      <c r="BB40" s="25"/>
      <c r="BC40" s="25"/>
      <c r="BD40" s="25"/>
      <c r="BE40" s="24"/>
      <c r="BF40" s="25"/>
      <c r="BG40" s="25"/>
      <c r="BH40" s="25"/>
      <c r="BI40" s="25"/>
      <c r="BJ40" s="25"/>
      <c r="BK40" s="25"/>
      <c r="BL40" s="25"/>
      <c r="BM40" s="25"/>
      <c r="BN40" s="26"/>
      <c r="BO40" s="24"/>
      <c r="BP40" s="25"/>
      <c r="BQ40" s="25"/>
      <c r="BR40" s="25"/>
      <c r="BS40" s="25"/>
      <c r="BT40" s="25"/>
      <c r="BU40" s="25"/>
      <c r="BV40" s="25"/>
      <c r="BW40" s="25"/>
      <c r="BX40" s="26"/>
      <c r="BY40" s="27">
        <f t="shared" ref="BY40:BZ43" si="15">E40+O40+Y40+AI40</f>
        <v>0</v>
      </c>
      <c r="BZ40" s="27">
        <f t="shared" si="15"/>
        <v>0</v>
      </c>
      <c r="CA40" s="27">
        <v>3</v>
      </c>
      <c r="CB40" s="28">
        <f>(BY40-BZ40)/CA40</f>
        <v>0</v>
      </c>
      <c r="CC40" s="27">
        <f t="shared" ref="CC40:CD43" si="16">G40+Q40+AA40+AK40</f>
        <v>0</v>
      </c>
      <c r="CD40" s="27">
        <f t="shared" si="16"/>
        <v>0</v>
      </c>
      <c r="CE40" s="28">
        <f>(CC40-CD40)/CA40</f>
        <v>0</v>
      </c>
      <c r="CF40" s="27">
        <f t="shared" ref="CF40:CG43" si="17">I40+K40+M40+S40+U40+W40+AC40+AE40+AG40+AM40+AO40+AQ40</f>
        <v>0</v>
      </c>
      <c r="CG40" s="27">
        <f t="shared" si="17"/>
        <v>0</v>
      </c>
      <c r="CH40" s="28">
        <f>(CF40-CG40)/CA40</f>
        <v>0</v>
      </c>
      <c r="CI40" s="29"/>
    </row>
    <row r="41" spans="2:90" ht="50.1" customHeight="1" thickBot="1" x14ac:dyDescent="0.55000000000000004">
      <c r="B41" s="20">
        <v>2</v>
      </c>
      <c r="C41" s="61"/>
      <c r="D41" s="61"/>
      <c r="E41" s="25"/>
      <c r="F41" s="25"/>
      <c r="G41" s="25"/>
      <c r="H41" s="25"/>
      <c r="I41" s="25"/>
      <c r="J41" s="25"/>
      <c r="K41" s="25"/>
      <c r="L41" s="25"/>
      <c r="M41" s="25"/>
      <c r="N41" s="26"/>
      <c r="O41" s="22"/>
      <c r="P41" s="22"/>
      <c r="Q41" s="22"/>
      <c r="R41" s="22"/>
      <c r="S41" s="22"/>
      <c r="T41" s="22"/>
      <c r="U41" s="22"/>
      <c r="V41" s="22"/>
      <c r="W41" s="22"/>
      <c r="X41" s="23"/>
      <c r="Y41" s="30"/>
      <c r="Z41" s="31"/>
      <c r="AA41" s="31"/>
      <c r="AB41" s="31"/>
      <c r="AC41" s="31"/>
      <c r="AD41" s="31"/>
      <c r="AE41" s="31"/>
      <c r="AF41" s="31"/>
      <c r="AG41" s="31"/>
      <c r="AH41" s="32"/>
      <c r="AI41" s="24"/>
      <c r="AJ41" s="25"/>
      <c r="AK41" s="25"/>
      <c r="AL41" s="25"/>
      <c r="AM41" s="25"/>
      <c r="AN41" s="25"/>
      <c r="AO41" s="25"/>
      <c r="AP41" s="25"/>
      <c r="AQ41" s="25"/>
      <c r="AR41" s="26"/>
      <c r="AS41" s="25"/>
      <c r="AT41" s="26"/>
      <c r="AU41" s="25"/>
      <c r="AV41" s="25"/>
      <c r="AW41" s="25"/>
      <c r="AX41" s="25"/>
      <c r="AY41" s="25"/>
      <c r="AZ41" s="25"/>
      <c r="BA41" s="25"/>
      <c r="BB41" s="25"/>
      <c r="BC41" s="25"/>
      <c r="BD41" s="25"/>
      <c r="BE41" s="24"/>
      <c r="BF41" s="25"/>
      <c r="BG41" s="25"/>
      <c r="BH41" s="25"/>
      <c r="BI41" s="25"/>
      <c r="BJ41" s="25"/>
      <c r="BK41" s="25"/>
      <c r="BL41" s="25"/>
      <c r="BM41" s="25"/>
      <c r="BN41" s="26"/>
      <c r="BO41" s="24"/>
      <c r="BP41" s="25"/>
      <c r="BQ41" s="25"/>
      <c r="BR41" s="25"/>
      <c r="BS41" s="25"/>
      <c r="BT41" s="25"/>
      <c r="BU41" s="25"/>
      <c r="BV41" s="25"/>
      <c r="BW41" s="25"/>
      <c r="BX41" s="26"/>
      <c r="BY41" s="27">
        <f t="shared" si="15"/>
        <v>0</v>
      </c>
      <c r="BZ41" s="27">
        <f t="shared" si="15"/>
        <v>0</v>
      </c>
      <c r="CA41" s="27">
        <v>3</v>
      </c>
      <c r="CB41" s="28">
        <f>(BY41-BZ41)/CA41</f>
        <v>0</v>
      </c>
      <c r="CC41" s="27">
        <f t="shared" si="16"/>
        <v>0</v>
      </c>
      <c r="CD41" s="27">
        <f t="shared" si="16"/>
        <v>0</v>
      </c>
      <c r="CE41" s="28">
        <f>(CC41-CD41)/CA41</f>
        <v>0</v>
      </c>
      <c r="CF41" s="27">
        <f t="shared" si="17"/>
        <v>0</v>
      </c>
      <c r="CG41" s="27">
        <f t="shared" si="17"/>
        <v>0</v>
      </c>
      <c r="CH41" s="28">
        <f>(CF41-CG41)/CA41</f>
        <v>0</v>
      </c>
      <c r="CI41" s="29"/>
    </row>
    <row r="42" spans="2:90" ht="50.1" customHeight="1" thickBot="1" x14ac:dyDescent="0.55000000000000004">
      <c r="B42" s="20">
        <v>3</v>
      </c>
      <c r="C42" s="61"/>
      <c r="D42" s="61"/>
      <c r="E42" s="25"/>
      <c r="F42" s="25"/>
      <c r="G42" s="25"/>
      <c r="H42" s="25"/>
      <c r="I42" s="25"/>
      <c r="J42" s="25"/>
      <c r="K42" s="25"/>
      <c r="L42" s="25"/>
      <c r="M42" s="25"/>
      <c r="N42" s="26"/>
      <c r="O42" s="24"/>
      <c r="P42" s="25"/>
      <c r="Q42" s="25"/>
      <c r="R42" s="25"/>
      <c r="S42" s="25"/>
      <c r="T42" s="25"/>
      <c r="U42" s="25"/>
      <c r="V42" s="25"/>
      <c r="W42" s="25"/>
      <c r="X42" s="25"/>
      <c r="Y42" s="22"/>
      <c r="Z42" s="22"/>
      <c r="AA42" s="22"/>
      <c r="AB42" s="22"/>
      <c r="AC42" s="22"/>
      <c r="AD42" s="22"/>
      <c r="AE42" s="22"/>
      <c r="AF42" s="22"/>
      <c r="AG42" s="22"/>
      <c r="AH42" s="23"/>
      <c r="AI42" s="24"/>
      <c r="AJ42" s="25"/>
      <c r="AK42" s="25"/>
      <c r="AL42" s="25"/>
      <c r="AM42" s="25"/>
      <c r="AN42" s="25"/>
      <c r="AO42" s="25"/>
      <c r="AP42" s="25"/>
      <c r="AQ42" s="25"/>
      <c r="AR42" s="26"/>
      <c r="AS42" s="25"/>
      <c r="AT42" s="26"/>
      <c r="AU42" s="25"/>
      <c r="AV42" s="25"/>
      <c r="AW42" s="25"/>
      <c r="AX42" s="25"/>
      <c r="AY42" s="25"/>
      <c r="AZ42" s="25"/>
      <c r="BA42" s="25"/>
      <c r="BB42" s="25"/>
      <c r="BC42" s="25"/>
      <c r="BD42" s="25"/>
      <c r="BE42" s="24"/>
      <c r="BF42" s="25"/>
      <c r="BG42" s="25"/>
      <c r="BH42" s="25"/>
      <c r="BI42" s="25"/>
      <c r="BJ42" s="25"/>
      <c r="BK42" s="25"/>
      <c r="BL42" s="25"/>
      <c r="BM42" s="25"/>
      <c r="BN42" s="26"/>
      <c r="BO42" s="24"/>
      <c r="BP42" s="25"/>
      <c r="BQ42" s="25"/>
      <c r="BR42" s="25"/>
      <c r="BS42" s="25"/>
      <c r="BT42" s="25"/>
      <c r="BU42" s="25"/>
      <c r="BV42" s="25"/>
      <c r="BW42" s="25"/>
      <c r="BX42" s="26"/>
      <c r="BY42" s="27">
        <f t="shared" si="15"/>
        <v>0</v>
      </c>
      <c r="BZ42" s="27">
        <f t="shared" si="15"/>
        <v>0</v>
      </c>
      <c r="CA42" s="27">
        <v>3</v>
      </c>
      <c r="CB42" s="28">
        <f>(BY42-BZ42)/CA42</f>
        <v>0</v>
      </c>
      <c r="CC42" s="27">
        <f t="shared" si="16"/>
        <v>0</v>
      </c>
      <c r="CD42" s="27">
        <f t="shared" si="16"/>
        <v>0</v>
      </c>
      <c r="CE42" s="28">
        <f>(CC42-CD42)/CA42</f>
        <v>0</v>
      </c>
      <c r="CF42" s="27">
        <f t="shared" si="17"/>
        <v>0</v>
      </c>
      <c r="CG42" s="27">
        <f t="shared" si="17"/>
        <v>0</v>
      </c>
      <c r="CH42" s="28">
        <f>(CF42-CG42)/CA42</f>
        <v>0</v>
      </c>
      <c r="CI42" s="29"/>
    </row>
    <row r="43" spans="2:90" ht="50.1" customHeight="1" thickBot="1" x14ac:dyDescent="0.55000000000000004">
      <c r="B43" s="34">
        <v>4</v>
      </c>
      <c r="C43" s="62"/>
      <c r="D43" s="62"/>
      <c r="E43" s="25"/>
      <c r="F43" s="25"/>
      <c r="G43" s="25"/>
      <c r="H43" s="25"/>
      <c r="I43" s="25"/>
      <c r="J43" s="25"/>
      <c r="K43" s="25"/>
      <c r="L43" s="25"/>
      <c r="M43" s="25"/>
      <c r="N43" s="26"/>
      <c r="O43" s="24"/>
      <c r="P43" s="25"/>
      <c r="Q43" s="25"/>
      <c r="R43" s="25"/>
      <c r="S43" s="25"/>
      <c r="T43" s="25"/>
      <c r="U43" s="25"/>
      <c r="V43" s="25"/>
      <c r="W43" s="25"/>
      <c r="X43" s="25"/>
      <c r="Y43" s="36"/>
      <c r="Z43" s="37"/>
      <c r="AA43" s="37"/>
      <c r="AB43" s="37"/>
      <c r="AC43" s="37"/>
      <c r="AD43" s="37"/>
      <c r="AE43" s="37"/>
      <c r="AF43" s="37"/>
      <c r="AG43" s="37"/>
      <c r="AH43" s="38"/>
      <c r="AI43" s="22"/>
      <c r="AJ43" s="22"/>
      <c r="AK43" s="22"/>
      <c r="AL43" s="22"/>
      <c r="AM43" s="22"/>
      <c r="AN43" s="22"/>
      <c r="AO43" s="22"/>
      <c r="AP43" s="22"/>
      <c r="AQ43" s="22"/>
      <c r="AR43" s="23"/>
      <c r="AS43" s="25"/>
      <c r="AT43" s="26"/>
      <c r="AU43" s="25"/>
      <c r="AV43" s="25"/>
      <c r="AW43" s="25"/>
      <c r="AX43" s="25"/>
      <c r="AY43" s="25"/>
      <c r="AZ43" s="25"/>
      <c r="BA43" s="25"/>
      <c r="BB43" s="25"/>
      <c r="BC43" s="25"/>
      <c r="BD43" s="25"/>
      <c r="BE43" s="24"/>
      <c r="BF43" s="25"/>
      <c r="BG43" s="25"/>
      <c r="BH43" s="25"/>
      <c r="BI43" s="25"/>
      <c r="BJ43" s="25"/>
      <c r="BK43" s="25"/>
      <c r="BL43" s="25"/>
      <c r="BM43" s="25"/>
      <c r="BN43" s="26"/>
      <c r="BO43" s="24"/>
      <c r="BP43" s="25"/>
      <c r="BQ43" s="25"/>
      <c r="BR43" s="25"/>
      <c r="BS43" s="25"/>
      <c r="BT43" s="25"/>
      <c r="BU43" s="25"/>
      <c r="BV43" s="25"/>
      <c r="BW43" s="25"/>
      <c r="BX43" s="26"/>
      <c r="BY43" s="39">
        <f t="shared" si="15"/>
        <v>0</v>
      </c>
      <c r="BZ43" s="39">
        <f t="shared" si="15"/>
        <v>0</v>
      </c>
      <c r="CA43" s="39">
        <v>3</v>
      </c>
      <c r="CB43" s="40">
        <f>(BY43-BZ43)/CA43</f>
        <v>0</v>
      </c>
      <c r="CC43" s="39">
        <f t="shared" si="16"/>
        <v>0</v>
      </c>
      <c r="CD43" s="39">
        <f t="shared" si="16"/>
        <v>0</v>
      </c>
      <c r="CE43" s="40">
        <f>(CC43-CD43)/CA43</f>
        <v>0</v>
      </c>
      <c r="CF43" s="39">
        <f t="shared" si="17"/>
        <v>0</v>
      </c>
      <c r="CG43" s="39">
        <f t="shared" si="17"/>
        <v>0</v>
      </c>
      <c r="CH43" s="40">
        <f>(CF43-CG43)/CA43</f>
        <v>0</v>
      </c>
      <c r="CI43" s="41"/>
    </row>
  </sheetData>
  <mergeCells count="2">
    <mergeCell ref="H1:AL2"/>
    <mergeCell ref="E5:AR5"/>
  </mergeCells>
  <pageMargins left="0.74803149606299202" right="0.74803149606299202" top="0.23622047244094499" bottom="0.23622047244094499" header="0" footer="0"/>
  <pageSetup scale="32" fitToHeight="2" orientation="landscape" horizontalDpi="300" verticalDpi="300" r:id="rId1"/>
  <headerFooter alignWithMargins="0"/>
  <rowBreaks count="1" manualBreakCount="1">
    <brk id="31" max="87"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002060"/>
    <pageSetUpPr fitToPage="1"/>
  </sheetPr>
  <dimension ref="A1:T81"/>
  <sheetViews>
    <sheetView showGridLines="0" showZeros="0" tabSelected="1" topLeftCell="A22" workbookViewId="0">
      <selection activeCell="U29" sqref="U29"/>
    </sheetView>
  </sheetViews>
  <sheetFormatPr defaultRowHeight="12.75" x14ac:dyDescent="0.2"/>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97" customWidth="1"/>
    <col min="10" max="10" width="10.7109375" customWidth="1"/>
    <col min="11" max="11" width="1.7109375" style="197" customWidth="1"/>
    <col min="12" max="12" width="10.7109375" customWidth="1"/>
    <col min="13" max="13" width="1.7109375" style="198" customWidth="1"/>
    <col min="14" max="14" width="10.7109375" customWidth="1"/>
    <col min="15" max="15" width="1.7109375" style="197" customWidth="1"/>
    <col min="16" max="16" width="10.7109375" customWidth="1"/>
    <col min="17" max="17" width="1.7109375" style="198" customWidth="1"/>
    <col min="19" max="19" width="8.7109375" customWidth="1"/>
    <col min="20" max="20" width="8.85546875" hidden="1" customWidth="1"/>
    <col min="21" max="21" width="5.7109375" customWidth="1"/>
    <col min="257" max="258" width="3.28515625" customWidth="1"/>
    <col min="259" max="259" width="4.7109375" customWidth="1"/>
    <col min="260" max="260" width="4.28515625" customWidth="1"/>
    <col min="261" max="261" width="12.7109375" customWidth="1"/>
    <col min="262" max="262" width="2.7109375" customWidth="1"/>
    <col min="263" max="263" width="7.7109375" customWidth="1"/>
    <col min="264" max="264" width="5.85546875" customWidth="1"/>
    <col min="265" max="265" width="1.7109375" customWidth="1"/>
    <col min="266" max="266" width="10.7109375" customWidth="1"/>
    <col min="267" max="267" width="1.7109375" customWidth="1"/>
    <col min="268" max="268" width="10.7109375" customWidth="1"/>
    <col min="269" max="269" width="1.7109375" customWidth="1"/>
    <col min="270" max="270" width="10.7109375" customWidth="1"/>
    <col min="271" max="271" width="1.7109375" customWidth="1"/>
    <col min="272" max="272" width="10.7109375" customWidth="1"/>
    <col min="273" max="273" width="1.7109375" customWidth="1"/>
    <col min="275" max="275" width="8.7109375" customWidth="1"/>
    <col min="276" max="276" width="0" hidden="1" customWidth="1"/>
    <col min="277" max="277" width="5.7109375" customWidth="1"/>
    <col min="513" max="514" width="3.28515625" customWidth="1"/>
    <col min="515" max="515" width="4.7109375" customWidth="1"/>
    <col min="516" max="516" width="4.28515625" customWidth="1"/>
    <col min="517" max="517" width="12.7109375" customWidth="1"/>
    <col min="518" max="518" width="2.7109375" customWidth="1"/>
    <col min="519" max="519" width="7.7109375" customWidth="1"/>
    <col min="520" max="520" width="5.85546875" customWidth="1"/>
    <col min="521" max="521" width="1.7109375" customWidth="1"/>
    <col min="522" max="522" width="10.7109375" customWidth="1"/>
    <col min="523" max="523" width="1.7109375" customWidth="1"/>
    <col min="524" max="524" width="10.7109375" customWidth="1"/>
    <col min="525" max="525" width="1.7109375" customWidth="1"/>
    <col min="526" max="526" width="10.7109375" customWidth="1"/>
    <col min="527" max="527" width="1.7109375" customWidth="1"/>
    <col min="528" max="528" width="10.7109375" customWidth="1"/>
    <col min="529" max="529" width="1.7109375" customWidth="1"/>
    <col min="531" max="531" width="8.7109375" customWidth="1"/>
    <col min="532" max="532" width="0" hidden="1" customWidth="1"/>
    <col min="533" max="533" width="5.7109375" customWidth="1"/>
    <col min="769" max="770" width="3.28515625" customWidth="1"/>
    <col min="771" max="771" width="4.7109375" customWidth="1"/>
    <col min="772" max="772" width="4.28515625" customWidth="1"/>
    <col min="773" max="773" width="12.7109375" customWidth="1"/>
    <col min="774" max="774" width="2.7109375" customWidth="1"/>
    <col min="775" max="775" width="7.7109375" customWidth="1"/>
    <col min="776" max="776" width="5.85546875" customWidth="1"/>
    <col min="777" max="777" width="1.7109375" customWidth="1"/>
    <col min="778" max="778" width="10.7109375" customWidth="1"/>
    <col min="779" max="779" width="1.7109375" customWidth="1"/>
    <col min="780" max="780" width="10.7109375" customWidth="1"/>
    <col min="781" max="781" width="1.7109375" customWidth="1"/>
    <col min="782" max="782" width="10.7109375" customWidth="1"/>
    <col min="783" max="783" width="1.7109375" customWidth="1"/>
    <col min="784" max="784" width="10.7109375" customWidth="1"/>
    <col min="785" max="785" width="1.7109375" customWidth="1"/>
    <col min="787" max="787" width="8.7109375" customWidth="1"/>
    <col min="788" max="788" width="0" hidden="1" customWidth="1"/>
    <col min="789" max="789" width="5.7109375" customWidth="1"/>
    <col min="1025" max="1026" width="3.28515625" customWidth="1"/>
    <col min="1027" max="1027" width="4.7109375" customWidth="1"/>
    <col min="1028" max="1028" width="4.28515625" customWidth="1"/>
    <col min="1029" max="1029" width="12.7109375" customWidth="1"/>
    <col min="1030" max="1030" width="2.7109375" customWidth="1"/>
    <col min="1031" max="1031" width="7.7109375" customWidth="1"/>
    <col min="1032" max="1032" width="5.85546875" customWidth="1"/>
    <col min="1033" max="1033" width="1.7109375" customWidth="1"/>
    <col min="1034" max="1034" width="10.7109375" customWidth="1"/>
    <col min="1035" max="1035" width="1.7109375" customWidth="1"/>
    <col min="1036" max="1036" width="10.7109375" customWidth="1"/>
    <col min="1037" max="1037" width="1.7109375" customWidth="1"/>
    <col min="1038" max="1038" width="10.7109375" customWidth="1"/>
    <col min="1039" max="1039" width="1.7109375" customWidth="1"/>
    <col min="1040" max="1040" width="10.7109375" customWidth="1"/>
    <col min="1041" max="1041" width="1.7109375" customWidth="1"/>
    <col min="1043" max="1043" width="8.7109375" customWidth="1"/>
    <col min="1044" max="1044" width="0" hidden="1" customWidth="1"/>
    <col min="1045" max="1045" width="5.7109375" customWidth="1"/>
    <col min="1281" max="1282" width="3.28515625" customWidth="1"/>
    <col min="1283" max="1283" width="4.7109375" customWidth="1"/>
    <col min="1284" max="1284" width="4.28515625" customWidth="1"/>
    <col min="1285" max="1285" width="12.7109375" customWidth="1"/>
    <col min="1286" max="1286" width="2.7109375" customWidth="1"/>
    <col min="1287" max="1287" width="7.7109375" customWidth="1"/>
    <col min="1288" max="1288" width="5.85546875" customWidth="1"/>
    <col min="1289" max="1289" width="1.7109375" customWidth="1"/>
    <col min="1290" max="1290" width="10.7109375" customWidth="1"/>
    <col min="1291" max="1291" width="1.7109375" customWidth="1"/>
    <col min="1292" max="1292" width="10.7109375" customWidth="1"/>
    <col min="1293" max="1293" width="1.7109375" customWidth="1"/>
    <col min="1294" max="1294" width="10.7109375" customWidth="1"/>
    <col min="1295" max="1295" width="1.7109375" customWidth="1"/>
    <col min="1296" max="1296" width="10.7109375" customWidth="1"/>
    <col min="1297" max="1297" width="1.7109375" customWidth="1"/>
    <col min="1299" max="1299" width="8.7109375" customWidth="1"/>
    <col min="1300" max="1300" width="0" hidden="1" customWidth="1"/>
    <col min="1301" max="1301" width="5.7109375" customWidth="1"/>
    <col min="1537" max="1538" width="3.28515625" customWidth="1"/>
    <col min="1539" max="1539" width="4.7109375" customWidth="1"/>
    <col min="1540" max="1540" width="4.28515625" customWidth="1"/>
    <col min="1541" max="1541" width="12.7109375" customWidth="1"/>
    <col min="1542" max="1542" width="2.7109375" customWidth="1"/>
    <col min="1543" max="1543" width="7.7109375" customWidth="1"/>
    <col min="1544" max="1544" width="5.85546875" customWidth="1"/>
    <col min="1545" max="1545" width="1.7109375" customWidth="1"/>
    <col min="1546" max="1546" width="10.7109375" customWidth="1"/>
    <col min="1547" max="1547" width="1.7109375" customWidth="1"/>
    <col min="1548" max="1548" width="10.7109375" customWidth="1"/>
    <col min="1549" max="1549" width="1.7109375" customWidth="1"/>
    <col min="1550" max="1550" width="10.7109375" customWidth="1"/>
    <col min="1551" max="1551" width="1.7109375" customWidth="1"/>
    <col min="1552" max="1552" width="10.7109375" customWidth="1"/>
    <col min="1553" max="1553" width="1.7109375" customWidth="1"/>
    <col min="1555" max="1555" width="8.7109375" customWidth="1"/>
    <col min="1556" max="1556" width="0" hidden="1" customWidth="1"/>
    <col min="1557" max="1557" width="5.7109375" customWidth="1"/>
    <col min="1793" max="1794" width="3.28515625" customWidth="1"/>
    <col min="1795" max="1795" width="4.7109375" customWidth="1"/>
    <col min="1796" max="1796" width="4.28515625" customWidth="1"/>
    <col min="1797" max="1797" width="12.7109375" customWidth="1"/>
    <col min="1798" max="1798" width="2.7109375" customWidth="1"/>
    <col min="1799" max="1799" width="7.7109375" customWidth="1"/>
    <col min="1800" max="1800" width="5.85546875" customWidth="1"/>
    <col min="1801" max="1801" width="1.7109375" customWidth="1"/>
    <col min="1802" max="1802" width="10.7109375" customWidth="1"/>
    <col min="1803" max="1803" width="1.7109375" customWidth="1"/>
    <col min="1804" max="1804" width="10.7109375" customWidth="1"/>
    <col min="1805" max="1805" width="1.7109375" customWidth="1"/>
    <col min="1806" max="1806" width="10.7109375" customWidth="1"/>
    <col min="1807" max="1807" width="1.7109375" customWidth="1"/>
    <col min="1808" max="1808" width="10.7109375" customWidth="1"/>
    <col min="1809" max="1809" width="1.7109375" customWidth="1"/>
    <col min="1811" max="1811" width="8.7109375" customWidth="1"/>
    <col min="1812" max="1812" width="0" hidden="1" customWidth="1"/>
    <col min="1813" max="1813" width="5.7109375" customWidth="1"/>
    <col min="2049" max="2050" width="3.28515625" customWidth="1"/>
    <col min="2051" max="2051" width="4.7109375" customWidth="1"/>
    <col min="2052" max="2052" width="4.28515625" customWidth="1"/>
    <col min="2053" max="2053" width="12.7109375" customWidth="1"/>
    <col min="2054" max="2054" width="2.7109375" customWidth="1"/>
    <col min="2055" max="2055" width="7.7109375" customWidth="1"/>
    <col min="2056" max="2056" width="5.85546875" customWidth="1"/>
    <col min="2057" max="2057" width="1.7109375" customWidth="1"/>
    <col min="2058" max="2058" width="10.7109375" customWidth="1"/>
    <col min="2059" max="2059" width="1.7109375" customWidth="1"/>
    <col min="2060" max="2060" width="10.7109375" customWidth="1"/>
    <col min="2061" max="2061" width="1.7109375" customWidth="1"/>
    <col min="2062" max="2062" width="10.7109375" customWidth="1"/>
    <col min="2063" max="2063" width="1.7109375" customWidth="1"/>
    <col min="2064" max="2064" width="10.7109375" customWidth="1"/>
    <col min="2065" max="2065" width="1.7109375" customWidth="1"/>
    <col min="2067" max="2067" width="8.7109375" customWidth="1"/>
    <col min="2068" max="2068" width="0" hidden="1" customWidth="1"/>
    <col min="2069" max="2069" width="5.7109375" customWidth="1"/>
    <col min="2305" max="2306" width="3.28515625" customWidth="1"/>
    <col min="2307" max="2307" width="4.7109375" customWidth="1"/>
    <col min="2308" max="2308" width="4.28515625" customWidth="1"/>
    <col min="2309" max="2309" width="12.7109375" customWidth="1"/>
    <col min="2310" max="2310" width="2.7109375" customWidth="1"/>
    <col min="2311" max="2311" width="7.7109375" customWidth="1"/>
    <col min="2312" max="2312" width="5.85546875" customWidth="1"/>
    <col min="2313" max="2313" width="1.7109375" customWidth="1"/>
    <col min="2314" max="2314" width="10.7109375" customWidth="1"/>
    <col min="2315" max="2315" width="1.7109375" customWidth="1"/>
    <col min="2316" max="2316" width="10.7109375" customWidth="1"/>
    <col min="2317" max="2317" width="1.7109375" customWidth="1"/>
    <col min="2318" max="2318" width="10.7109375" customWidth="1"/>
    <col min="2319" max="2319" width="1.7109375" customWidth="1"/>
    <col min="2320" max="2320" width="10.7109375" customWidth="1"/>
    <col min="2321" max="2321" width="1.7109375" customWidth="1"/>
    <col min="2323" max="2323" width="8.7109375" customWidth="1"/>
    <col min="2324" max="2324" width="0" hidden="1" customWidth="1"/>
    <col min="2325" max="2325" width="5.7109375" customWidth="1"/>
    <col min="2561" max="2562" width="3.28515625" customWidth="1"/>
    <col min="2563" max="2563" width="4.7109375" customWidth="1"/>
    <col min="2564" max="2564" width="4.28515625" customWidth="1"/>
    <col min="2565" max="2565" width="12.7109375" customWidth="1"/>
    <col min="2566" max="2566" width="2.7109375" customWidth="1"/>
    <col min="2567" max="2567" width="7.7109375" customWidth="1"/>
    <col min="2568" max="2568" width="5.85546875" customWidth="1"/>
    <col min="2569" max="2569" width="1.7109375" customWidth="1"/>
    <col min="2570" max="2570" width="10.7109375" customWidth="1"/>
    <col min="2571" max="2571" width="1.7109375" customWidth="1"/>
    <col min="2572" max="2572" width="10.7109375" customWidth="1"/>
    <col min="2573" max="2573" width="1.7109375" customWidth="1"/>
    <col min="2574" max="2574" width="10.7109375" customWidth="1"/>
    <col min="2575" max="2575" width="1.7109375" customWidth="1"/>
    <col min="2576" max="2576" width="10.7109375" customWidth="1"/>
    <col min="2577" max="2577" width="1.7109375" customWidth="1"/>
    <col min="2579" max="2579" width="8.7109375" customWidth="1"/>
    <col min="2580" max="2580" width="0" hidden="1" customWidth="1"/>
    <col min="2581" max="2581" width="5.7109375" customWidth="1"/>
    <col min="2817" max="2818" width="3.28515625" customWidth="1"/>
    <col min="2819" max="2819" width="4.7109375" customWidth="1"/>
    <col min="2820" max="2820" width="4.28515625" customWidth="1"/>
    <col min="2821" max="2821" width="12.7109375" customWidth="1"/>
    <col min="2822" max="2822" width="2.7109375" customWidth="1"/>
    <col min="2823" max="2823" width="7.7109375" customWidth="1"/>
    <col min="2824" max="2824" width="5.85546875" customWidth="1"/>
    <col min="2825" max="2825" width="1.7109375" customWidth="1"/>
    <col min="2826" max="2826" width="10.7109375" customWidth="1"/>
    <col min="2827" max="2827" width="1.7109375" customWidth="1"/>
    <col min="2828" max="2828" width="10.7109375" customWidth="1"/>
    <col min="2829" max="2829" width="1.7109375" customWidth="1"/>
    <col min="2830" max="2830" width="10.7109375" customWidth="1"/>
    <col min="2831" max="2831" width="1.7109375" customWidth="1"/>
    <col min="2832" max="2832" width="10.7109375" customWidth="1"/>
    <col min="2833" max="2833" width="1.7109375" customWidth="1"/>
    <col min="2835" max="2835" width="8.7109375" customWidth="1"/>
    <col min="2836" max="2836" width="0" hidden="1" customWidth="1"/>
    <col min="2837" max="2837" width="5.7109375" customWidth="1"/>
    <col min="3073" max="3074" width="3.28515625" customWidth="1"/>
    <col min="3075" max="3075" width="4.7109375" customWidth="1"/>
    <col min="3076" max="3076" width="4.28515625" customWidth="1"/>
    <col min="3077" max="3077" width="12.7109375" customWidth="1"/>
    <col min="3078" max="3078" width="2.7109375" customWidth="1"/>
    <col min="3079" max="3079" width="7.7109375" customWidth="1"/>
    <col min="3080" max="3080" width="5.85546875" customWidth="1"/>
    <col min="3081" max="3081" width="1.7109375" customWidth="1"/>
    <col min="3082" max="3082" width="10.7109375" customWidth="1"/>
    <col min="3083" max="3083" width="1.7109375" customWidth="1"/>
    <col min="3084" max="3084" width="10.7109375" customWidth="1"/>
    <col min="3085" max="3085" width="1.7109375" customWidth="1"/>
    <col min="3086" max="3086" width="10.7109375" customWidth="1"/>
    <col min="3087" max="3087" width="1.7109375" customWidth="1"/>
    <col min="3088" max="3088" width="10.7109375" customWidth="1"/>
    <col min="3089" max="3089" width="1.7109375" customWidth="1"/>
    <col min="3091" max="3091" width="8.7109375" customWidth="1"/>
    <col min="3092" max="3092" width="0" hidden="1" customWidth="1"/>
    <col min="3093" max="3093" width="5.7109375" customWidth="1"/>
    <col min="3329" max="3330" width="3.28515625" customWidth="1"/>
    <col min="3331" max="3331" width="4.7109375" customWidth="1"/>
    <col min="3332" max="3332" width="4.28515625" customWidth="1"/>
    <col min="3333" max="3333" width="12.7109375" customWidth="1"/>
    <col min="3334" max="3334" width="2.7109375" customWidth="1"/>
    <col min="3335" max="3335" width="7.7109375" customWidth="1"/>
    <col min="3336" max="3336" width="5.85546875" customWidth="1"/>
    <col min="3337" max="3337" width="1.7109375" customWidth="1"/>
    <col min="3338" max="3338" width="10.7109375" customWidth="1"/>
    <col min="3339" max="3339" width="1.7109375" customWidth="1"/>
    <col min="3340" max="3340" width="10.7109375" customWidth="1"/>
    <col min="3341" max="3341" width="1.7109375" customWidth="1"/>
    <col min="3342" max="3342" width="10.7109375" customWidth="1"/>
    <col min="3343" max="3343" width="1.7109375" customWidth="1"/>
    <col min="3344" max="3344" width="10.7109375" customWidth="1"/>
    <col min="3345" max="3345" width="1.7109375" customWidth="1"/>
    <col min="3347" max="3347" width="8.7109375" customWidth="1"/>
    <col min="3348" max="3348" width="0" hidden="1" customWidth="1"/>
    <col min="3349" max="3349" width="5.7109375" customWidth="1"/>
    <col min="3585" max="3586" width="3.28515625" customWidth="1"/>
    <col min="3587" max="3587" width="4.7109375" customWidth="1"/>
    <col min="3588" max="3588" width="4.28515625" customWidth="1"/>
    <col min="3589" max="3589" width="12.7109375" customWidth="1"/>
    <col min="3590" max="3590" width="2.7109375" customWidth="1"/>
    <col min="3591" max="3591" width="7.7109375" customWidth="1"/>
    <col min="3592" max="3592" width="5.85546875" customWidth="1"/>
    <col min="3593" max="3593" width="1.7109375" customWidth="1"/>
    <col min="3594" max="3594" width="10.7109375" customWidth="1"/>
    <col min="3595" max="3595" width="1.7109375" customWidth="1"/>
    <col min="3596" max="3596" width="10.7109375" customWidth="1"/>
    <col min="3597" max="3597" width="1.7109375" customWidth="1"/>
    <col min="3598" max="3598" width="10.7109375" customWidth="1"/>
    <col min="3599" max="3599" width="1.7109375" customWidth="1"/>
    <col min="3600" max="3600" width="10.7109375" customWidth="1"/>
    <col min="3601" max="3601" width="1.7109375" customWidth="1"/>
    <col min="3603" max="3603" width="8.7109375" customWidth="1"/>
    <col min="3604" max="3604" width="0" hidden="1" customWidth="1"/>
    <col min="3605" max="3605" width="5.7109375" customWidth="1"/>
    <col min="3841" max="3842" width="3.28515625" customWidth="1"/>
    <col min="3843" max="3843" width="4.7109375" customWidth="1"/>
    <col min="3844" max="3844" width="4.28515625" customWidth="1"/>
    <col min="3845" max="3845" width="12.7109375" customWidth="1"/>
    <col min="3846" max="3846" width="2.7109375" customWidth="1"/>
    <col min="3847" max="3847" width="7.7109375" customWidth="1"/>
    <col min="3848" max="3848" width="5.85546875" customWidth="1"/>
    <col min="3849" max="3849" width="1.7109375" customWidth="1"/>
    <col min="3850" max="3850" width="10.7109375" customWidth="1"/>
    <col min="3851" max="3851" width="1.7109375" customWidth="1"/>
    <col min="3852" max="3852" width="10.7109375" customWidth="1"/>
    <col min="3853" max="3853" width="1.7109375" customWidth="1"/>
    <col min="3854" max="3854" width="10.7109375" customWidth="1"/>
    <col min="3855" max="3855" width="1.7109375" customWidth="1"/>
    <col min="3856" max="3856" width="10.7109375" customWidth="1"/>
    <col min="3857" max="3857" width="1.7109375" customWidth="1"/>
    <col min="3859" max="3859" width="8.7109375" customWidth="1"/>
    <col min="3860" max="3860" width="0" hidden="1" customWidth="1"/>
    <col min="3861" max="3861" width="5.7109375" customWidth="1"/>
    <col min="4097" max="4098" width="3.28515625" customWidth="1"/>
    <col min="4099" max="4099" width="4.7109375" customWidth="1"/>
    <col min="4100" max="4100" width="4.28515625" customWidth="1"/>
    <col min="4101" max="4101" width="12.7109375" customWidth="1"/>
    <col min="4102" max="4102" width="2.7109375" customWidth="1"/>
    <col min="4103" max="4103" width="7.7109375" customWidth="1"/>
    <col min="4104" max="4104" width="5.85546875" customWidth="1"/>
    <col min="4105" max="4105" width="1.7109375" customWidth="1"/>
    <col min="4106" max="4106" width="10.7109375" customWidth="1"/>
    <col min="4107" max="4107" width="1.7109375" customWidth="1"/>
    <col min="4108" max="4108" width="10.7109375" customWidth="1"/>
    <col min="4109" max="4109" width="1.7109375" customWidth="1"/>
    <col min="4110" max="4110" width="10.7109375" customWidth="1"/>
    <col min="4111" max="4111" width="1.7109375" customWidth="1"/>
    <col min="4112" max="4112" width="10.7109375" customWidth="1"/>
    <col min="4113" max="4113" width="1.7109375" customWidth="1"/>
    <col min="4115" max="4115" width="8.7109375" customWidth="1"/>
    <col min="4116" max="4116" width="0" hidden="1" customWidth="1"/>
    <col min="4117" max="4117" width="5.7109375" customWidth="1"/>
    <col min="4353" max="4354" width="3.28515625" customWidth="1"/>
    <col min="4355" max="4355" width="4.7109375" customWidth="1"/>
    <col min="4356" max="4356" width="4.28515625" customWidth="1"/>
    <col min="4357" max="4357" width="12.7109375" customWidth="1"/>
    <col min="4358" max="4358" width="2.7109375" customWidth="1"/>
    <col min="4359" max="4359" width="7.7109375" customWidth="1"/>
    <col min="4360" max="4360" width="5.85546875" customWidth="1"/>
    <col min="4361" max="4361" width="1.7109375" customWidth="1"/>
    <col min="4362" max="4362" width="10.7109375" customWidth="1"/>
    <col min="4363" max="4363" width="1.7109375" customWidth="1"/>
    <col min="4364" max="4364" width="10.7109375" customWidth="1"/>
    <col min="4365" max="4365" width="1.7109375" customWidth="1"/>
    <col min="4366" max="4366" width="10.7109375" customWidth="1"/>
    <col min="4367" max="4367" width="1.7109375" customWidth="1"/>
    <col min="4368" max="4368" width="10.7109375" customWidth="1"/>
    <col min="4369" max="4369" width="1.7109375" customWidth="1"/>
    <col min="4371" max="4371" width="8.7109375" customWidth="1"/>
    <col min="4372" max="4372" width="0" hidden="1" customWidth="1"/>
    <col min="4373" max="4373" width="5.7109375" customWidth="1"/>
    <col min="4609" max="4610" width="3.28515625" customWidth="1"/>
    <col min="4611" max="4611" width="4.7109375" customWidth="1"/>
    <col min="4612" max="4612" width="4.28515625" customWidth="1"/>
    <col min="4613" max="4613" width="12.7109375" customWidth="1"/>
    <col min="4614" max="4614" width="2.7109375" customWidth="1"/>
    <col min="4615" max="4615" width="7.7109375" customWidth="1"/>
    <col min="4616" max="4616" width="5.85546875" customWidth="1"/>
    <col min="4617" max="4617" width="1.7109375" customWidth="1"/>
    <col min="4618" max="4618" width="10.7109375" customWidth="1"/>
    <col min="4619" max="4619" width="1.7109375" customWidth="1"/>
    <col min="4620" max="4620" width="10.7109375" customWidth="1"/>
    <col min="4621" max="4621" width="1.7109375" customWidth="1"/>
    <col min="4622" max="4622" width="10.7109375" customWidth="1"/>
    <col min="4623" max="4623" width="1.7109375" customWidth="1"/>
    <col min="4624" max="4624" width="10.7109375" customWidth="1"/>
    <col min="4625" max="4625" width="1.7109375" customWidth="1"/>
    <col min="4627" max="4627" width="8.7109375" customWidth="1"/>
    <col min="4628" max="4628" width="0" hidden="1" customWidth="1"/>
    <col min="4629" max="4629" width="5.7109375" customWidth="1"/>
    <col min="4865" max="4866" width="3.28515625" customWidth="1"/>
    <col min="4867" max="4867" width="4.7109375" customWidth="1"/>
    <col min="4868" max="4868" width="4.28515625" customWidth="1"/>
    <col min="4869" max="4869" width="12.7109375" customWidth="1"/>
    <col min="4870" max="4870" width="2.7109375" customWidth="1"/>
    <col min="4871" max="4871" width="7.7109375" customWidth="1"/>
    <col min="4872" max="4872" width="5.85546875" customWidth="1"/>
    <col min="4873" max="4873" width="1.7109375" customWidth="1"/>
    <col min="4874" max="4874" width="10.7109375" customWidth="1"/>
    <col min="4875" max="4875" width="1.7109375" customWidth="1"/>
    <col min="4876" max="4876" width="10.7109375" customWidth="1"/>
    <col min="4877" max="4877" width="1.7109375" customWidth="1"/>
    <col min="4878" max="4878" width="10.7109375" customWidth="1"/>
    <col min="4879" max="4879" width="1.7109375" customWidth="1"/>
    <col min="4880" max="4880" width="10.7109375" customWidth="1"/>
    <col min="4881" max="4881" width="1.7109375" customWidth="1"/>
    <col min="4883" max="4883" width="8.7109375" customWidth="1"/>
    <col min="4884" max="4884" width="0" hidden="1" customWidth="1"/>
    <col min="4885" max="4885" width="5.7109375" customWidth="1"/>
    <col min="5121" max="5122" width="3.28515625" customWidth="1"/>
    <col min="5123" max="5123" width="4.7109375" customWidth="1"/>
    <col min="5124" max="5124" width="4.28515625" customWidth="1"/>
    <col min="5125" max="5125" width="12.7109375" customWidth="1"/>
    <col min="5126" max="5126" width="2.7109375" customWidth="1"/>
    <col min="5127" max="5127" width="7.7109375" customWidth="1"/>
    <col min="5128" max="5128" width="5.85546875" customWidth="1"/>
    <col min="5129" max="5129" width="1.7109375" customWidth="1"/>
    <col min="5130" max="5130" width="10.7109375" customWidth="1"/>
    <col min="5131" max="5131" width="1.7109375" customWidth="1"/>
    <col min="5132" max="5132" width="10.7109375" customWidth="1"/>
    <col min="5133" max="5133" width="1.7109375" customWidth="1"/>
    <col min="5134" max="5134" width="10.7109375" customWidth="1"/>
    <col min="5135" max="5135" width="1.7109375" customWidth="1"/>
    <col min="5136" max="5136" width="10.7109375" customWidth="1"/>
    <col min="5137" max="5137" width="1.7109375" customWidth="1"/>
    <col min="5139" max="5139" width="8.7109375" customWidth="1"/>
    <col min="5140" max="5140" width="0" hidden="1" customWidth="1"/>
    <col min="5141" max="5141" width="5.7109375" customWidth="1"/>
    <col min="5377" max="5378" width="3.28515625" customWidth="1"/>
    <col min="5379" max="5379" width="4.7109375" customWidth="1"/>
    <col min="5380" max="5380" width="4.28515625" customWidth="1"/>
    <col min="5381" max="5381" width="12.7109375" customWidth="1"/>
    <col min="5382" max="5382" width="2.7109375" customWidth="1"/>
    <col min="5383" max="5383" width="7.7109375" customWidth="1"/>
    <col min="5384" max="5384" width="5.85546875" customWidth="1"/>
    <col min="5385" max="5385" width="1.7109375" customWidth="1"/>
    <col min="5386" max="5386" width="10.7109375" customWidth="1"/>
    <col min="5387" max="5387" width="1.7109375" customWidth="1"/>
    <col min="5388" max="5388" width="10.7109375" customWidth="1"/>
    <col min="5389" max="5389" width="1.7109375" customWidth="1"/>
    <col min="5390" max="5390" width="10.7109375" customWidth="1"/>
    <col min="5391" max="5391" width="1.7109375" customWidth="1"/>
    <col min="5392" max="5392" width="10.7109375" customWidth="1"/>
    <col min="5393" max="5393" width="1.7109375" customWidth="1"/>
    <col min="5395" max="5395" width="8.7109375" customWidth="1"/>
    <col min="5396" max="5396" width="0" hidden="1" customWidth="1"/>
    <col min="5397" max="5397" width="5.7109375" customWidth="1"/>
    <col min="5633" max="5634" width="3.28515625" customWidth="1"/>
    <col min="5635" max="5635" width="4.7109375" customWidth="1"/>
    <col min="5636" max="5636" width="4.28515625" customWidth="1"/>
    <col min="5637" max="5637" width="12.7109375" customWidth="1"/>
    <col min="5638" max="5638" width="2.7109375" customWidth="1"/>
    <col min="5639" max="5639" width="7.7109375" customWidth="1"/>
    <col min="5640" max="5640" width="5.85546875" customWidth="1"/>
    <col min="5641" max="5641" width="1.7109375" customWidth="1"/>
    <col min="5642" max="5642" width="10.7109375" customWidth="1"/>
    <col min="5643" max="5643" width="1.7109375" customWidth="1"/>
    <col min="5644" max="5644" width="10.7109375" customWidth="1"/>
    <col min="5645" max="5645" width="1.7109375" customWidth="1"/>
    <col min="5646" max="5646" width="10.7109375" customWidth="1"/>
    <col min="5647" max="5647" width="1.7109375" customWidth="1"/>
    <col min="5648" max="5648" width="10.7109375" customWidth="1"/>
    <col min="5649" max="5649" width="1.7109375" customWidth="1"/>
    <col min="5651" max="5651" width="8.7109375" customWidth="1"/>
    <col min="5652" max="5652" width="0" hidden="1" customWidth="1"/>
    <col min="5653" max="5653" width="5.7109375" customWidth="1"/>
    <col min="5889" max="5890" width="3.28515625" customWidth="1"/>
    <col min="5891" max="5891" width="4.7109375" customWidth="1"/>
    <col min="5892" max="5892" width="4.28515625" customWidth="1"/>
    <col min="5893" max="5893" width="12.7109375" customWidth="1"/>
    <col min="5894" max="5894" width="2.7109375" customWidth="1"/>
    <col min="5895" max="5895" width="7.7109375" customWidth="1"/>
    <col min="5896" max="5896" width="5.85546875" customWidth="1"/>
    <col min="5897" max="5897" width="1.7109375" customWidth="1"/>
    <col min="5898" max="5898" width="10.7109375" customWidth="1"/>
    <col min="5899" max="5899" width="1.7109375" customWidth="1"/>
    <col min="5900" max="5900" width="10.7109375" customWidth="1"/>
    <col min="5901" max="5901" width="1.7109375" customWidth="1"/>
    <col min="5902" max="5902" width="10.7109375" customWidth="1"/>
    <col min="5903" max="5903" width="1.7109375" customWidth="1"/>
    <col min="5904" max="5904" width="10.7109375" customWidth="1"/>
    <col min="5905" max="5905" width="1.7109375" customWidth="1"/>
    <col min="5907" max="5907" width="8.7109375" customWidth="1"/>
    <col min="5908" max="5908" width="0" hidden="1" customWidth="1"/>
    <col min="5909" max="5909" width="5.7109375" customWidth="1"/>
    <col min="6145" max="6146" width="3.28515625" customWidth="1"/>
    <col min="6147" max="6147" width="4.7109375" customWidth="1"/>
    <col min="6148" max="6148" width="4.28515625" customWidth="1"/>
    <col min="6149" max="6149" width="12.7109375" customWidth="1"/>
    <col min="6150" max="6150" width="2.7109375" customWidth="1"/>
    <col min="6151" max="6151" width="7.7109375" customWidth="1"/>
    <col min="6152" max="6152" width="5.85546875" customWidth="1"/>
    <col min="6153" max="6153" width="1.7109375" customWidth="1"/>
    <col min="6154" max="6154" width="10.7109375" customWidth="1"/>
    <col min="6155" max="6155" width="1.7109375" customWidth="1"/>
    <col min="6156" max="6156" width="10.7109375" customWidth="1"/>
    <col min="6157" max="6157" width="1.7109375" customWidth="1"/>
    <col min="6158" max="6158" width="10.7109375" customWidth="1"/>
    <col min="6159" max="6159" width="1.7109375" customWidth="1"/>
    <col min="6160" max="6160" width="10.7109375" customWidth="1"/>
    <col min="6161" max="6161" width="1.7109375" customWidth="1"/>
    <col min="6163" max="6163" width="8.7109375" customWidth="1"/>
    <col min="6164" max="6164" width="0" hidden="1" customWidth="1"/>
    <col min="6165" max="6165" width="5.7109375" customWidth="1"/>
    <col min="6401" max="6402" width="3.28515625" customWidth="1"/>
    <col min="6403" max="6403" width="4.7109375" customWidth="1"/>
    <col min="6404" max="6404" width="4.28515625" customWidth="1"/>
    <col min="6405" max="6405" width="12.7109375" customWidth="1"/>
    <col min="6406" max="6406" width="2.7109375" customWidth="1"/>
    <col min="6407" max="6407" width="7.7109375" customWidth="1"/>
    <col min="6408" max="6408" width="5.85546875" customWidth="1"/>
    <col min="6409" max="6409" width="1.7109375" customWidth="1"/>
    <col min="6410" max="6410" width="10.7109375" customWidth="1"/>
    <col min="6411" max="6411" width="1.7109375" customWidth="1"/>
    <col min="6412" max="6412" width="10.7109375" customWidth="1"/>
    <col min="6413" max="6413" width="1.7109375" customWidth="1"/>
    <col min="6414" max="6414" width="10.7109375" customWidth="1"/>
    <col min="6415" max="6415" width="1.7109375" customWidth="1"/>
    <col min="6416" max="6416" width="10.7109375" customWidth="1"/>
    <col min="6417" max="6417" width="1.7109375" customWidth="1"/>
    <col min="6419" max="6419" width="8.7109375" customWidth="1"/>
    <col min="6420" max="6420" width="0" hidden="1" customWidth="1"/>
    <col min="6421" max="6421" width="5.7109375" customWidth="1"/>
    <col min="6657" max="6658" width="3.28515625" customWidth="1"/>
    <col min="6659" max="6659" width="4.7109375" customWidth="1"/>
    <col min="6660" max="6660" width="4.28515625" customWidth="1"/>
    <col min="6661" max="6661" width="12.7109375" customWidth="1"/>
    <col min="6662" max="6662" width="2.7109375" customWidth="1"/>
    <col min="6663" max="6663" width="7.7109375" customWidth="1"/>
    <col min="6664" max="6664" width="5.85546875" customWidth="1"/>
    <col min="6665" max="6665" width="1.7109375" customWidth="1"/>
    <col min="6666" max="6666" width="10.7109375" customWidth="1"/>
    <col min="6667" max="6667" width="1.7109375" customWidth="1"/>
    <col min="6668" max="6668" width="10.7109375" customWidth="1"/>
    <col min="6669" max="6669" width="1.7109375" customWidth="1"/>
    <col min="6670" max="6670" width="10.7109375" customWidth="1"/>
    <col min="6671" max="6671" width="1.7109375" customWidth="1"/>
    <col min="6672" max="6672" width="10.7109375" customWidth="1"/>
    <col min="6673" max="6673" width="1.7109375" customWidth="1"/>
    <col min="6675" max="6675" width="8.7109375" customWidth="1"/>
    <col min="6676" max="6676" width="0" hidden="1" customWidth="1"/>
    <col min="6677" max="6677" width="5.7109375" customWidth="1"/>
    <col min="6913" max="6914" width="3.28515625" customWidth="1"/>
    <col min="6915" max="6915" width="4.7109375" customWidth="1"/>
    <col min="6916" max="6916" width="4.28515625" customWidth="1"/>
    <col min="6917" max="6917" width="12.7109375" customWidth="1"/>
    <col min="6918" max="6918" width="2.7109375" customWidth="1"/>
    <col min="6919" max="6919" width="7.7109375" customWidth="1"/>
    <col min="6920" max="6920" width="5.85546875" customWidth="1"/>
    <col min="6921" max="6921" width="1.7109375" customWidth="1"/>
    <col min="6922" max="6922" width="10.7109375" customWidth="1"/>
    <col min="6923" max="6923" width="1.7109375" customWidth="1"/>
    <col min="6924" max="6924" width="10.7109375" customWidth="1"/>
    <col min="6925" max="6925" width="1.7109375" customWidth="1"/>
    <col min="6926" max="6926" width="10.7109375" customWidth="1"/>
    <col min="6927" max="6927" width="1.7109375" customWidth="1"/>
    <col min="6928" max="6928" width="10.7109375" customWidth="1"/>
    <col min="6929" max="6929" width="1.7109375" customWidth="1"/>
    <col min="6931" max="6931" width="8.7109375" customWidth="1"/>
    <col min="6932" max="6932" width="0" hidden="1" customWidth="1"/>
    <col min="6933" max="6933" width="5.7109375" customWidth="1"/>
    <col min="7169" max="7170" width="3.28515625" customWidth="1"/>
    <col min="7171" max="7171" width="4.7109375" customWidth="1"/>
    <col min="7172" max="7172" width="4.28515625" customWidth="1"/>
    <col min="7173" max="7173" width="12.7109375" customWidth="1"/>
    <col min="7174" max="7174" width="2.7109375" customWidth="1"/>
    <col min="7175" max="7175" width="7.7109375" customWidth="1"/>
    <col min="7176" max="7176" width="5.85546875" customWidth="1"/>
    <col min="7177" max="7177" width="1.7109375" customWidth="1"/>
    <col min="7178" max="7178" width="10.7109375" customWidth="1"/>
    <col min="7179" max="7179" width="1.7109375" customWidth="1"/>
    <col min="7180" max="7180" width="10.7109375" customWidth="1"/>
    <col min="7181" max="7181" width="1.7109375" customWidth="1"/>
    <col min="7182" max="7182" width="10.7109375" customWidth="1"/>
    <col min="7183" max="7183" width="1.7109375" customWidth="1"/>
    <col min="7184" max="7184" width="10.7109375" customWidth="1"/>
    <col min="7185" max="7185" width="1.7109375" customWidth="1"/>
    <col min="7187" max="7187" width="8.7109375" customWidth="1"/>
    <col min="7188" max="7188" width="0" hidden="1" customWidth="1"/>
    <col min="7189" max="7189" width="5.7109375" customWidth="1"/>
    <col min="7425" max="7426" width="3.28515625" customWidth="1"/>
    <col min="7427" max="7427" width="4.7109375" customWidth="1"/>
    <col min="7428" max="7428" width="4.28515625" customWidth="1"/>
    <col min="7429" max="7429" width="12.7109375" customWidth="1"/>
    <col min="7430" max="7430" width="2.7109375" customWidth="1"/>
    <col min="7431" max="7431" width="7.7109375" customWidth="1"/>
    <col min="7432" max="7432" width="5.85546875" customWidth="1"/>
    <col min="7433" max="7433" width="1.7109375" customWidth="1"/>
    <col min="7434" max="7434" width="10.7109375" customWidth="1"/>
    <col min="7435" max="7435" width="1.7109375" customWidth="1"/>
    <col min="7436" max="7436" width="10.7109375" customWidth="1"/>
    <col min="7437" max="7437" width="1.7109375" customWidth="1"/>
    <col min="7438" max="7438" width="10.7109375" customWidth="1"/>
    <col min="7439" max="7439" width="1.7109375" customWidth="1"/>
    <col min="7440" max="7440" width="10.7109375" customWidth="1"/>
    <col min="7441" max="7441" width="1.7109375" customWidth="1"/>
    <col min="7443" max="7443" width="8.7109375" customWidth="1"/>
    <col min="7444" max="7444" width="0" hidden="1" customWidth="1"/>
    <col min="7445" max="7445" width="5.7109375" customWidth="1"/>
    <col min="7681" max="7682" width="3.28515625" customWidth="1"/>
    <col min="7683" max="7683" width="4.7109375" customWidth="1"/>
    <col min="7684" max="7684" width="4.28515625" customWidth="1"/>
    <col min="7685" max="7685" width="12.7109375" customWidth="1"/>
    <col min="7686" max="7686" width="2.7109375" customWidth="1"/>
    <col min="7687" max="7687" width="7.7109375" customWidth="1"/>
    <col min="7688" max="7688" width="5.85546875" customWidth="1"/>
    <col min="7689" max="7689" width="1.7109375" customWidth="1"/>
    <col min="7690" max="7690" width="10.7109375" customWidth="1"/>
    <col min="7691" max="7691" width="1.7109375" customWidth="1"/>
    <col min="7692" max="7692" width="10.7109375" customWidth="1"/>
    <col min="7693" max="7693" width="1.7109375" customWidth="1"/>
    <col min="7694" max="7694" width="10.7109375" customWidth="1"/>
    <col min="7695" max="7695" width="1.7109375" customWidth="1"/>
    <col min="7696" max="7696" width="10.7109375" customWidth="1"/>
    <col min="7697" max="7697" width="1.7109375" customWidth="1"/>
    <col min="7699" max="7699" width="8.7109375" customWidth="1"/>
    <col min="7700" max="7700" width="0" hidden="1" customWidth="1"/>
    <col min="7701" max="7701" width="5.7109375" customWidth="1"/>
    <col min="7937" max="7938" width="3.28515625" customWidth="1"/>
    <col min="7939" max="7939" width="4.7109375" customWidth="1"/>
    <col min="7940" max="7940" width="4.28515625" customWidth="1"/>
    <col min="7941" max="7941" width="12.7109375" customWidth="1"/>
    <col min="7942" max="7942" width="2.7109375" customWidth="1"/>
    <col min="7943" max="7943" width="7.7109375" customWidth="1"/>
    <col min="7944" max="7944" width="5.85546875" customWidth="1"/>
    <col min="7945" max="7945" width="1.7109375" customWidth="1"/>
    <col min="7946" max="7946" width="10.7109375" customWidth="1"/>
    <col min="7947" max="7947" width="1.7109375" customWidth="1"/>
    <col min="7948" max="7948" width="10.7109375" customWidth="1"/>
    <col min="7949" max="7949" width="1.7109375" customWidth="1"/>
    <col min="7950" max="7950" width="10.7109375" customWidth="1"/>
    <col min="7951" max="7951" width="1.7109375" customWidth="1"/>
    <col min="7952" max="7952" width="10.7109375" customWidth="1"/>
    <col min="7953" max="7953" width="1.7109375" customWidth="1"/>
    <col min="7955" max="7955" width="8.7109375" customWidth="1"/>
    <col min="7956" max="7956" width="0" hidden="1" customWidth="1"/>
    <col min="7957" max="7957" width="5.7109375" customWidth="1"/>
    <col min="8193" max="8194" width="3.28515625" customWidth="1"/>
    <col min="8195" max="8195" width="4.7109375" customWidth="1"/>
    <col min="8196" max="8196" width="4.28515625" customWidth="1"/>
    <col min="8197" max="8197" width="12.7109375" customWidth="1"/>
    <col min="8198" max="8198" width="2.7109375" customWidth="1"/>
    <col min="8199" max="8199" width="7.7109375" customWidth="1"/>
    <col min="8200" max="8200" width="5.85546875" customWidth="1"/>
    <col min="8201" max="8201" width="1.7109375" customWidth="1"/>
    <col min="8202" max="8202" width="10.7109375" customWidth="1"/>
    <col min="8203" max="8203" width="1.7109375" customWidth="1"/>
    <col min="8204" max="8204" width="10.7109375" customWidth="1"/>
    <col min="8205" max="8205" width="1.7109375" customWidth="1"/>
    <col min="8206" max="8206" width="10.7109375" customWidth="1"/>
    <col min="8207" max="8207" width="1.7109375" customWidth="1"/>
    <col min="8208" max="8208" width="10.7109375" customWidth="1"/>
    <col min="8209" max="8209" width="1.7109375" customWidth="1"/>
    <col min="8211" max="8211" width="8.7109375" customWidth="1"/>
    <col min="8212" max="8212" width="0" hidden="1" customWidth="1"/>
    <col min="8213" max="8213" width="5.7109375" customWidth="1"/>
    <col min="8449" max="8450" width="3.28515625" customWidth="1"/>
    <col min="8451" max="8451" width="4.7109375" customWidth="1"/>
    <col min="8452" max="8452" width="4.28515625" customWidth="1"/>
    <col min="8453" max="8453" width="12.7109375" customWidth="1"/>
    <col min="8454" max="8454" width="2.7109375" customWidth="1"/>
    <col min="8455" max="8455" width="7.7109375" customWidth="1"/>
    <col min="8456" max="8456" width="5.85546875" customWidth="1"/>
    <col min="8457" max="8457" width="1.7109375" customWidth="1"/>
    <col min="8458" max="8458" width="10.7109375" customWidth="1"/>
    <col min="8459" max="8459" width="1.7109375" customWidth="1"/>
    <col min="8460" max="8460" width="10.7109375" customWidth="1"/>
    <col min="8461" max="8461" width="1.7109375" customWidth="1"/>
    <col min="8462" max="8462" width="10.7109375" customWidth="1"/>
    <col min="8463" max="8463" width="1.7109375" customWidth="1"/>
    <col min="8464" max="8464" width="10.7109375" customWidth="1"/>
    <col min="8465" max="8465" width="1.7109375" customWidth="1"/>
    <col min="8467" max="8467" width="8.7109375" customWidth="1"/>
    <col min="8468" max="8468" width="0" hidden="1" customWidth="1"/>
    <col min="8469" max="8469" width="5.7109375" customWidth="1"/>
    <col min="8705" max="8706" width="3.28515625" customWidth="1"/>
    <col min="8707" max="8707" width="4.7109375" customWidth="1"/>
    <col min="8708" max="8708" width="4.28515625" customWidth="1"/>
    <col min="8709" max="8709" width="12.7109375" customWidth="1"/>
    <col min="8710" max="8710" width="2.7109375" customWidth="1"/>
    <col min="8711" max="8711" width="7.7109375" customWidth="1"/>
    <col min="8712" max="8712" width="5.85546875" customWidth="1"/>
    <col min="8713" max="8713" width="1.7109375" customWidth="1"/>
    <col min="8714" max="8714" width="10.7109375" customWidth="1"/>
    <col min="8715" max="8715" width="1.7109375" customWidth="1"/>
    <col min="8716" max="8716" width="10.7109375" customWidth="1"/>
    <col min="8717" max="8717" width="1.7109375" customWidth="1"/>
    <col min="8718" max="8718" width="10.7109375" customWidth="1"/>
    <col min="8719" max="8719" width="1.7109375" customWidth="1"/>
    <col min="8720" max="8720" width="10.7109375" customWidth="1"/>
    <col min="8721" max="8721" width="1.7109375" customWidth="1"/>
    <col min="8723" max="8723" width="8.7109375" customWidth="1"/>
    <col min="8724" max="8724" width="0" hidden="1" customWidth="1"/>
    <col min="8725" max="8725" width="5.7109375" customWidth="1"/>
    <col min="8961" max="8962" width="3.28515625" customWidth="1"/>
    <col min="8963" max="8963" width="4.7109375" customWidth="1"/>
    <col min="8964" max="8964" width="4.28515625" customWidth="1"/>
    <col min="8965" max="8965" width="12.7109375" customWidth="1"/>
    <col min="8966" max="8966" width="2.7109375" customWidth="1"/>
    <col min="8967" max="8967" width="7.7109375" customWidth="1"/>
    <col min="8968" max="8968" width="5.85546875" customWidth="1"/>
    <col min="8969" max="8969" width="1.7109375" customWidth="1"/>
    <col min="8970" max="8970" width="10.7109375" customWidth="1"/>
    <col min="8971" max="8971" width="1.7109375" customWidth="1"/>
    <col min="8972" max="8972" width="10.7109375" customWidth="1"/>
    <col min="8973" max="8973" width="1.7109375" customWidth="1"/>
    <col min="8974" max="8974" width="10.7109375" customWidth="1"/>
    <col min="8975" max="8975" width="1.7109375" customWidth="1"/>
    <col min="8976" max="8976" width="10.7109375" customWidth="1"/>
    <col min="8977" max="8977" width="1.7109375" customWidth="1"/>
    <col min="8979" max="8979" width="8.7109375" customWidth="1"/>
    <col min="8980" max="8980" width="0" hidden="1" customWidth="1"/>
    <col min="8981" max="8981" width="5.7109375" customWidth="1"/>
    <col min="9217" max="9218" width="3.28515625" customWidth="1"/>
    <col min="9219" max="9219" width="4.7109375" customWidth="1"/>
    <col min="9220" max="9220" width="4.28515625" customWidth="1"/>
    <col min="9221" max="9221" width="12.7109375" customWidth="1"/>
    <col min="9222" max="9222" width="2.7109375" customWidth="1"/>
    <col min="9223" max="9223" width="7.7109375" customWidth="1"/>
    <col min="9224" max="9224" width="5.85546875" customWidth="1"/>
    <col min="9225" max="9225" width="1.7109375" customWidth="1"/>
    <col min="9226" max="9226" width="10.7109375" customWidth="1"/>
    <col min="9227" max="9227" width="1.7109375" customWidth="1"/>
    <col min="9228" max="9228" width="10.7109375" customWidth="1"/>
    <col min="9229" max="9229" width="1.7109375" customWidth="1"/>
    <col min="9230" max="9230" width="10.7109375" customWidth="1"/>
    <col min="9231" max="9231" width="1.7109375" customWidth="1"/>
    <col min="9232" max="9232" width="10.7109375" customWidth="1"/>
    <col min="9233" max="9233" width="1.7109375" customWidth="1"/>
    <col min="9235" max="9235" width="8.7109375" customWidth="1"/>
    <col min="9236" max="9236" width="0" hidden="1" customWidth="1"/>
    <col min="9237" max="9237" width="5.7109375" customWidth="1"/>
    <col min="9473" max="9474" width="3.28515625" customWidth="1"/>
    <col min="9475" max="9475" width="4.7109375" customWidth="1"/>
    <col min="9476" max="9476" width="4.28515625" customWidth="1"/>
    <col min="9477" max="9477" width="12.7109375" customWidth="1"/>
    <col min="9478" max="9478" width="2.7109375" customWidth="1"/>
    <col min="9479" max="9479" width="7.7109375" customWidth="1"/>
    <col min="9480" max="9480" width="5.85546875" customWidth="1"/>
    <col min="9481" max="9481" width="1.7109375" customWidth="1"/>
    <col min="9482" max="9482" width="10.7109375" customWidth="1"/>
    <col min="9483" max="9483" width="1.7109375" customWidth="1"/>
    <col min="9484" max="9484" width="10.7109375" customWidth="1"/>
    <col min="9485" max="9485" width="1.7109375" customWidth="1"/>
    <col min="9486" max="9486" width="10.7109375" customWidth="1"/>
    <col min="9487" max="9487" width="1.7109375" customWidth="1"/>
    <col min="9488" max="9488" width="10.7109375" customWidth="1"/>
    <col min="9489" max="9489" width="1.7109375" customWidth="1"/>
    <col min="9491" max="9491" width="8.7109375" customWidth="1"/>
    <col min="9492" max="9492" width="0" hidden="1" customWidth="1"/>
    <col min="9493" max="9493" width="5.7109375" customWidth="1"/>
    <col min="9729" max="9730" width="3.28515625" customWidth="1"/>
    <col min="9731" max="9731" width="4.7109375" customWidth="1"/>
    <col min="9732" max="9732" width="4.28515625" customWidth="1"/>
    <col min="9733" max="9733" width="12.7109375" customWidth="1"/>
    <col min="9734" max="9734" width="2.7109375" customWidth="1"/>
    <col min="9735" max="9735" width="7.7109375" customWidth="1"/>
    <col min="9736" max="9736" width="5.85546875" customWidth="1"/>
    <col min="9737" max="9737" width="1.7109375" customWidth="1"/>
    <col min="9738" max="9738" width="10.7109375" customWidth="1"/>
    <col min="9739" max="9739" width="1.7109375" customWidth="1"/>
    <col min="9740" max="9740" width="10.7109375" customWidth="1"/>
    <col min="9741" max="9741" width="1.7109375" customWidth="1"/>
    <col min="9742" max="9742" width="10.7109375" customWidth="1"/>
    <col min="9743" max="9743" width="1.7109375" customWidth="1"/>
    <col min="9744" max="9744" width="10.7109375" customWidth="1"/>
    <col min="9745" max="9745" width="1.7109375" customWidth="1"/>
    <col min="9747" max="9747" width="8.7109375" customWidth="1"/>
    <col min="9748" max="9748" width="0" hidden="1" customWidth="1"/>
    <col min="9749" max="9749" width="5.7109375" customWidth="1"/>
    <col min="9985" max="9986" width="3.28515625" customWidth="1"/>
    <col min="9987" max="9987" width="4.7109375" customWidth="1"/>
    <col min="9988" max="9988" width="4.28515625" customWidth="1"/>
    <col min="9989" max="9989" width="12.7109375" customWidth="1"/>
    <col min="9990" max="9990" width="2.7109375" customWidth="1"/>
    <col min="9991" max="9991" width="7.7109375" customWidth="1"/>
    <col min="9992" max="9992" width="5.85546875" customWidth="1"/>
    <col min="9993" max="9993" width="1.7109375" customWidth="1"/>
    <col min="9994" max="9994" width="10.7109375" customWidth="1"/>
    <col min="9995" max="9995" width="1.7109375" customWidth="1"/>
    <col min="9996" max="9996" width="10.7109375" customWidth="1"/>
    <col min="9997" max="9997" width="1.7109375" customWidth="1"/>
    <col min="9998" max="9998" width="10.7109375" customWidth="1"/>
    <col min="9999" max="9999" width="1.7109375" customWidth="1"/>
    <col min="10000" max="10000" width="10.7109375" customWidth="1"/>
    <col min="10001" max="10001" width="1.7109375" customWidth="1"/>
    <col min="10003" max="10003" width="8.7109375" customWidth="1"/>
    <col min="10004" max="10004" width="0" hidden="1" customWidth="1"/>
    <col min="10005" max="10005" width="5.7109375" customWidth="1"/>
    <col min="10241" max="10242" width="3.28515625" customWidth="1"/>
    <col min="10243" max="10243" width="4.7109375" customWidth="1"/>
    <col min="10244" max="10244" width="4.28515625" customWidth="1"/>
    <col min="10245" max="10245" width="12.7109375" customWidth="1"/>
    <col min="10246" max="10246" width="2.7109375" customWidth="1"/>
    <col min="10247" max="10247" width="7.7109375" customWidth="1"/>
    <col min="10248" max="10248" width="5.85546875" customWidth="1"/>
    <col min="10249" max="10249" width="1.7109375" customWidth="1"/>
    <col min="10250" max="10250" width="10.7109375" customWidth="1"/>
    <col min="10251" max="10251" width="1.7109375" customWidth="1"/>
    <col min="10252" max="10252" width="10.7109375" customWidth="1"/>
    <col min="10253" max="10253" width="1.7109375" customWidth="1"/>
    <col min="10254" max="10254" width="10.7109375" customWidth="1"/>
    <col min="10255" max="10255" width="1.7109375" customWidth="1"/>
    <col min="10256" max="10256" width="10.7109375" customWidth="1"/>
    <col min="10257" max="10257" width="1.7109375" customWidth="1"/>
    <col min="10259" max="10259" width="8.7109375" customWidth="1"/>
    <col min="10260" max="10260" width="0" hidden="1" customWidth="1"/>
    <col min="10261" max="10261" width="5.7109375" customWidth="1"/>
    <col min="10497" max="10498" width="3.28515625" customWidth="1"/>
    <col min="10499" max="10499" width="4.7109375" customWidth="1"/>
    <col min="10500" max="10500" width="4.28515625" customWidth="1"/>
    <col min="10501" max="10501" width="12.7109375" customWidth="1"/>
    <col min="10502" max="10502" width="2.7109375" customWidth="1"/>
    <col min="10503" max="10503" width="7.7109375" customWidth="1"/>
    <col min="10504" max="10504" width="5.85546875" customWidth="1"/>
    <col min="10505" max="10505" width="1.7109375" customWidth="1"/>
    <col min="10506" max="10506" width="10.7109375" customWidth="1"/>
    <col min="10507" max="10507" width="1.7109375" customWidth="1"/>
    <col min="10508" max="10508" width="10.7109375" customWidth="1"/>
    <col min="10509" max="10509" width="1.7109375" customWidth="1"/>
    <col min="10510" max="10510" width="10.7109375" customWidth="1"/>
    <col min="10511" max="10511" width="1.7109375" customWidth="1"/>
    <col min="10512" max="10512" width="10.7109375" customWidth="1"/>
    <col min="10513" max="10513" width="1.7109375" customWidth="1"/>
    <col min="10515" max="10515" width="8.7109375" customWidth="1"/>
    <col min="10516" max="10516" width="0" hidden="1" customWidth="1"/>
    <col min="10517" max="10517" width="5.7109375" customWidth="1"/>
    <col min="10753" max="10754" width="3.28515625" customWidth="1"/>
    <col min="10755" max="10755" width="4.7109375" customWidth="1"/>
    <col min="10756" max="10756" width="4.28515625" customWidth="1"/>
    <col min="10757" max="10757" width="12.7109375" customWidth="1"/>
    <col min="10758" max="10758" width="2.7109375" customWidth="1"/>
    <col min="10759" max="10759" width="7.7109375" customWidth="1"/>
    <col min="10760" max="10760" width="5.85546875" customWidth="1"/>
    <col min="10761" max="10761" width="1.7109375" customWidth="1"/>
    <col min="10762" max="10762" width="10.7109375" customWidth="1"/>
    <col min="10763" max="10763" width="1.7109375" customWidth="1"/>
    <col min="10764" max="10764" width="10.7109375" customWidth="1"/>
    <col min="10765" max="10765" width="1.7109375" customWidth="1"/>
    <col min="10766" max="10766" width="10.7109375" customWidth="1"/>
    <col min="10767" max="10767" width="1.7109375" customWidth="1"/>
    <col min="10768" max="10768" width="10.7109375" customWidth="1"/>
    <col min="10769" max="10769" width="1.7109375" customWidth="1"/>
    <col min="10771" max="10771" width="8.7109375" customWidth="1"/>
    <col min="10772" max="10772" width="0" hidden="1" customWidth="1"/>
    <col min="10773" max="10773" width="5.7109375" customWidth="1"/>
    <col min="11009" max="11010" width="3.28515625" customWidth="1"/>
    <col min="11011" max="11011" width="4.7109375" customWidth="1"/>
    <col min="11012" max="11012" width="4.28515625" customWidth="1"/>
    <col min="11013" max="11013" width="12.7109375" customWidth="1"/>
    <col min="11014" max="11014" width="2.7109375" customWidth="1"/>
    <col min="11015" max="11015" width="7.7109375" customWidth="1"/>
    <col min="11016" max="11016" width="5.85546875" customWidth="1"/>
    <col min="11017" max="11017" width="1.7109375" customWidth="1"/>
    <col min="11018" max="11018" width="10.7109375" customWidth="1"/>
    <col min="11019" max="11019" width="1.7109375" customWidth="1"/>
    <col min="11020" max="11020" width="10.7109375" customWidth="1"/>
    <col min="11021" max="11021" width="1.7109375" customWidth="1"/>
    <col min="11022" max="11022" width="10.7109375" customWidth="1"/>
    <col min="11023" max="11023" width="1.7109375" customWidth="1"/>
    <col min="11024" max="11024" width="10.7109375" customWidth="1"/>
    <col min="11025" max="11025" width="1.7109375" customWidth="1"/>
    <col min="11027" max="11027" width="8.7109375" customWidth="1"/>
    <col min="11028" max="11028" width="0" hidden="1" customWidth="1"/>
    <col min="11029" max="11029" width="5.7109375" customWidth="1"/>
    <col min="11265" max="11266" width="3.28515625" customWidth="1"/>
    <col min="11267" max="11267" width="4.7109375" customWidth="1"/>
    <col min="11268" max="11268" width="4.28515625" customWidth="1"/>
    <col min="11269" max="11269" width="12.7109375" customWidth="1"/>
    <col min="11270" max="11270" width="2.7109375" customWidth="1"/>
    <col min="11271" max="11271" width="7.7109375" customWidth="1"/>
    <col min="11272" max="11272" width="5.85546875" customWidth="1"/>
    <col min="11273" max="11273" width="1.7109375" customWidth="1"/>
    <col min="11274" max="11274" width="10.7109375" customWidth="1"/>
    <col min="11275" max="11275" width="1.7109375" customWidth="1"/>
    <col min="11276" max="11276" width="10.7109375" customWidth="1"/>
    <col min="11277" max="11277" width="1.7109375" customWidth="1"/>
    <col min="11278" max="11278" width="10.7109375" customWidth="1"/>
    <col min="11279" max="11279" width="1.7109375" customWidth="1"/>
    <col min="11280" max="11280" width="10.7109375" customWidth="1"/>
    <col min="11281" max="11281" width="1.7109375" customWidth="1"/>
    <col min="11283" max="11283" width="8.7109375" customWidth="1"/>
    <col min="11284" max="11284" width="0" hidden="1" customWidth="1"/>
    <col min="11285" max="11285" width="5.7109375" customWidth="1"/>
    <col min="11521" max="11522" width="3.28515625" customWidth="1"/>
    <col min="11523" max="11523" width="4.7109375" customWidth="1"/>
    <col min="11524" max="11524" width="4.28515625" customWidth="1"/>
    <col min="11525" max="11525" width="12.7109375" customWidth="1"/>
    <col min="11526" max="11526" width="2.7109375" customWidth="1"/>
    <col min="11527" max="11527" width="7.7109375" customWidth="1"/>
    <col min="11528" max="11528" width="5.85546875" customWidth="1"/>
    <col min="11529" max="11529" width="1.7109375" customWidth="1"/>
    <col min="11530" max="11530" width="10.7109375" customWidth="1"/>
    <col min="11531" max="11531" width="1.7109375" customWidth="1"/>
    <col min="11532" max="11532" width="10.7109375" customWidth="1"/>
    <col min="11533" max="11533" width="1.7109375" customWidth="1"/>
    <col min="11534" max="11534" width="10.7109375" customWidth="1"/>
    <col min="11535" max="11535" width="1.7109375" customWidth="1"/>
    <col min="11536" max="11536" width="10.7109375" customWidth="1"/>
    <col min="11537" max="11537" width="1.7109375" customWidth="1"/>
    <col min="11539" max="11539" width="8.7109375" customWidth="1"/>
    <col min="11540" max="11540" width="0" hidden="1" customWidth="1"/>
    <col min="11541" max="11541" width="5.7109375" customWidth="1"/>
    <col min="11777" max="11778" width="3.28515625" customWidth="1"/>
    <col min="11779" max="11779" width="4.7109375" customWidth="1"/>
    <col min="11780" max="11780" width="4.28515625" customWidth="1"/>
    <col min="11781" max="11781" width="12.7109375" customWidth="1"/>
    <col min="11782" max="11782" width="2.7109375" customWidth="1"/>
    <col min="11783" max="11783" width="7.7109375" customWidth="1"/>
    <col min="11784" max="11784" width="5.85546875" customWidth="1"/>
    <col min="11785" max="11785" width="1.7109375" customWidth="1"/>
    <col min="11786" max="11786" width="10.7109375" customWidth="1"/>
    <col min="11787" max="11787" width="1.7109375" customWidth="1"/>
    <col min="11788" max="11788" width="10.7109375" customWidth="1"/>
    <col min="11789" max="11789" width="1.7109375" customWidth="1"/>
    <col min="11790" max="11790" width="10.7109375" customWidth="1"/>
    <col min="11791" max="11791" width="1.7109375" customWidth="1"/>
    <col min="11792" max="11792" width="10.7109375" customWidth="1"/>
    <col min="11793" max="11793" width="1.7109375" customWidth="1"/>
    <col min="11795" max="11795" width="8.7109375" customWidth="1"/>
    <col min="11796" max="11796" width="0" hidden="1" customWidth="1"/>
    <col min="11797" max="11797" width="5.7109375" customWidth="1"/>
    <col min="12033" max="12034" width="3.28515625" customWidth="1"/>
    <col min="12035" max="12035" width="4.7109375" customWidth="1"/>
    <col min="12036" max="12036" width="4.28515625" customWidth="1"/>
    <col min="12037" max="12037" width="12.7109375" customWidth="1"/>
    <col min="12038" max="12038" width="2.7109375" customWidth="1"/>
    <col min="12039" max="12039" width="7.7109375" customWidth="1"/>
    <col min="12040" max="12040" width="5.85546875" customWidth="1"/>
    <col min="12041" max="12041" width="1.7109375" customWidth="1"/>
    <col min="12042" max="12042" width="10.7109375" customWidth="1"/>
    <col min="12043" max="12043" width="1.7109375" customWidth="1"/>
    <col min="12044" max="12044" width="10.7109375" customWidth="1"/>
    <col min="12045" max="12045" width="1.7109375" customWidth="1"/>
    <col min="12046" max="12046" width="10.7109375" customWidth="1"/>
    <col min="12047" max="12047" width="1.7109375" customWidth="1"/>
    <col min="12048" max="12048" width="10.7109375" customWidth="1"/>
    <col min="12049" max="12049" width="1.7109375" customWidth="1"/>
    <col min="12051" max="12051" width="8.7109375" customWidth="1"/>
    <col min="12052" max="12052" width="0" hidden="1" customWidth="1"/>
    <col min="12053" max="12053" width="5.7109375" customWidth="1"/>
    <col min="12289" max="12290" width="3.28515625" customWidth="1"/>
    <col min="12291" max="12291" width="4.7109375" customWidth="1"/>
    <col min="12292" max="12292" width="4.28515625" customWidth="1"/>
    <col min="12293" max="12293" width="12.7109375" customWidth="1"/>
    <col min="12294" max="12294" width="2.7109375" customWidth="1"/>
    <col min="12295" max="12295" width="7.7109375" customWidth="1"/>
    <col min="12296" max="12296" width="5.85546875" customWidth="1"/>
    <col min="12297" max="12297" width="1.7109375" customWidth="1"/>
    <col min="12298" max="12298" width="10.7109375" customWidth="1"/>
    <col min="12299" max="12299" width="1.7109375" customWidth="1"/>
    <col min="12300" max="12300" width="10.7109375" customWidth="1"/>
    <col min="12301" max="12301" width="1.7109375" customWidth="1"/>
    <col min="12302" max="12302" width="10.7109375" customWidth="1"/>
    <col min="12303" max="12303" width="1.7109375" customWidth="1"/>
    <col min="12304" max="12304" width="10.7109375" customWidth="1"/>
    <col min="12305" max="12305" width="1.7109375" customWidth="1"/>
    <col min="12307" max="12307" width="8.7109375" customWidth="1"/>
    <col min="12308" max="12308" width="0" hidden="1" customWidth="1"/>
    <col min="12309" max="12309" width="5.7109375" customWidth="1"/>
    <col min="12545" max="12546" width="3.28515625" customWidth="1"/>
    <col min="12547" max="12547" width="4.7109375" customWidth="1"/>
    <col min="12548" max="12548" width="4.28515625" customWidth="1"/>
    <col min="12549" max="12549" width="12.7109375" customWidth="1"/>
    <col min="12550" max="12550" width="2.7109375" customWidth="1"/>
    <col min="12551" max="12551" width="7.7109375" customWidth="1"/>
    <col min="12552" max="12552" width="5.85546875" customWidth="1"/>
    <col min="12553" max="12553" width="1.7109375" customWidth="1"/>
    <col min="12554" max="12554" width="10.7109375" customWidth="1"/>
    <col min="12555" max="12555" width="1.7109375" customWidth="1"/>
    <col min="12556" max="12556" width="10.7109375" customWidth="1"/>
    <col min="12557" max="12557" width="1.7109375" customWidth="1"/>
    <col min="12558" max="12558" width="10.7109375" customWidth="1"/>
    <col min="12559" max="12559" width="1.7109375" customWidth="1"/>
    <col min="12560" max="12560" width="10.7109375" customWidth="1"/>
    <col min="12561" max="12561" width="1.7109375" customWidth="1"/>
    <col min="12563" max="12563" width="8.7109375" customWidth="1"/>
    <col min="12564" max="12564" width="0" hidden="1" customWidth="1"/>
    <col min="12565" max="12565" width="5.7109375" customWidth="1"/>
    <col min="12801" max="12802" width="3.28515625" customWidth="1"/>
    <col min="12803" max="12803" width="4.7109375" customWidth="1"/>
    <col min="12804" max="12804" width="4.28515625" customWidth="1"/>
    <col min="12805" max="12805" width="12.7109375" customWidth="1"/>
    <col min="12806" max="12806" width="2.7109375" customWidth="1"/>
    <col min="12807" max="12807" width="7.7109375" customWidth="1"/>
    <col min="12808" max="12808" width="5.85546875" customWidth="1"/>
    <col min="12809" max="12809" width="1.7109375" customWidth="1"/>
    <col min="12810" max="12810" width="10.7109375" customWidth="1"/>
    <col min="12811" max="12811" width="1.7109375" customWidth="1"/>
    <col min="12812" max="12812" width="10.7109375" customWidth="1"/>
    <col min="12813" max="12813" width="1.7109375" customWidth="1"/>
    <col min="12814" max="12814" width="10.7109375" customWidth="1"/>
    <col min="12815" max="12815" width="1.7109375" customWidth="1"/>
    <col min="12816" max="12816" width="10.7109375" customWidth="1"/>
    <col min="12817" max="12817" width="1.7109375" customWidth="1"/>
    <col min="12819" max="12819" width="8.7109375" customWidth="1"/>
    <col min="12820" max="12820" width="0" hidden="1" customWidth="1"/>
    <col min="12821" max="12821" width="5.7109375" customWidth="1"/>
    <col min="13057" max="13058" width="3.28515625" customWidth="1"/>
    <col min="13059" max="13059" width="4.7109375" customWidth="1"/>
    <col min="13060" max="13060" width="4.28515625" customWidth="1"/>
    <col min="13061" max="13061" width="12.7109375" customWidth="1"/>
    <col min="13062" max="13062" width="2.7109375" customWidth="1"/>
    <col min="13063" max="13063" width="7.7109375" customWidth="1"/>
    <col min="13064" max="13064" width="5.85546875" customWidth="1"/>
    <col min="13065" max="13065" width="1.7109375" customWidth="1"/>
    <col min="13066" max="13066" width="10.7109375" customWidth="1"/>
    <col min="13067" max="13067" width="1.7109375" customWidth="1"/>
    <col min="13068" max="13068" width="10.7109375" customWidth="1"/>
    <col min="13069" max="13069" width="1.7109375" customWidth="1"/>
    <col min="13070" max="13070" width="10.7109375" customWidth="1"/>
    <col min="13071" max="13071" width="1.7109375" customWidth="1"/>
    <col min="13072" max="13072" width="10.7109375" customWidth="1"/>
    <col min="13073" max="13073" width="1.7109375" customWidth="1"/>
    <col min="13075" max="13075" width="8.7109375" customWidth="1"/>
    <col min="13076" max="13076" width="0" hidden="1" customWidth="1"/>
    <col min="13077" max="13077" width="5.7109375" customWidth="1"/>
    <col min="13313" max="13314" width="3.28515625" customWidth="1"/>
    <col min="13315" max="13315" width="4.7109375" customWidth="1"/>
    <col min="13316" max="13316" width="4.28515625" customWidth="1"/>
    <col min="13317" max="13317" width="12.7109375" customWidth="1"/>
    <col min="13318" max="13318" width="2.7109375" customWidth="1"/>
    <col min="13319" max="13319" width="7.7109375" customWidth="1"/>
    <col min="13320" max="13320" width="5.85546875" customWidth="1"/>
    <col min="13321" max="13321" width="1.7109375" customWidth="1"/>
    <col min="13322" max="13322" width="10.7109375" customWidth="1"/>
    <col min="13323" max="13323" width="1.7109375" customWidth="1"/>
    <col min="13324" max="13324" width="10.7109375" customWidth="1"/>
    <col min="13325" max="13325" width="1.7109375" customWidth="1"/>
    <col min="13326" max="13326" width="10.7109375" customWidth="1"/>
    <col min="13327" max="13327" width="1.7109375" customWidth="1"/>
    <col min="13328" max="13328" width="10.7109375" customWidth="1"/>
    <col min="13329" max="13329" width="1.7109375" customWidth="1"/>
    <col min="13331" max="13331" width="8.7109375" customWidth="1"/>
    <col min="13332" max="13332" width="0" hidden="1" customWidth="1"/>
    <col min="13333" max="13333" width="5.7109375" customWidth="1"/>
    <col min="13569" max="13570" width="3.28515625" customWidth="1"/>
    <col min="13571" max="13571" width="4.7109375" customWidth="1"/>
    <col min="13572" max="13572" width="4.28515625" customWidth="1"/>
    <col min="13573" max="13573" width="12.7109375" customWidth="1"/>
    <col min="13574" max="13574" width="2.7109375" customWidth="1"/>
    <col min="13575" max="13575" width="7.7109375" customWidth="1"/>
    <col min="13576" max="13576" width="5.85546875" customWidth="1"/>
    <col min="13577" max="13577" width="1.7109375" customWidth="1"/>
    <col min="13578" max="13578" width="10.7109375" customWidth="1"/>
    <col min="13579" max="13579" width="1.7109375" customWidth="1"/>
    <col min="13580" max="13580" width="10.7109375" customWidth="1"/>
    <col min="13581" max="13581" width="1.7109375" customWidth="1"/>
    <col min="13582" max="13582" width="10.7109375" customWidth="1"/>
    <col min="13583" max="13583" width="1.7109375" customWidth="1"/>
    <col min="13584" max="13584" width="10.7109375" customWidth="1"/>
    <col min="13585" max="13585" width="1.7109375" customWidth="1"/>
    <col min="13587" max="13587" width="8.7109375" customWidth="1"/>
    <col min="13588" max="13588" width="0" hidden="1" customWidth="1"/>
    <col min="13589" max="13589" width="5.7109375" customWidth="1"/>
    <col min="13825" max="13826" width="3.28515625" customWidth="1"/>
    <col min="13827" max="13827" width="4.7109375" customWidth="1"/>
    <col min="13828" max="13828" width="4.28515625" customWidth="1"/>
    <col min="13829" max="13829" width="12.7109375" customWidth="1"/>
    <col min="13830" max="13830" width="2.7109375" customWidth="1"/>
    <col min="13831" max="13831" width="7.7109375" customWidth="1"/>
    <col min="13832" max="13832" width="5.85546875" customWidth="1"/>
    <col min="13833" max="13833" width="1.7109375" customWidth="1"/>
    <col min="13834" max="13834" width="10.7109375" customWidth="1"/>
    <col min="13835" max="13835" width="1.7109375" customWidth="1"/>
    <col min="13836" max="13836" width="10.7109375" customWidth="1"/>
    <col min="13837" max="13837" width="1.7109375" customWidth="1"/>
    <col min="13838" max="13838" width="10.7109375" customWidth="1"/>
    <col min="13839" max="13839" width="1.7109375" customWidth="1"/>
    <col min="13840" max="13840" width="10.7109375" customWidth="1"/>
    <col min="13841" max="13841" width="1.7109375" customWidth="1"/>
    <col min="13843" max="13843" width="8.7109375" customWidth="1"/>
    <col min="13844" max="13844" width="0" hidden="1" customWidth="1"/>
    <col min="13845" max="13845" width="5.7109375" customWidth="1"/>
    <col min="14081" max="14082" width="3.28515625" customWidth="1"/>
    <col min="14083" max="14083" width="4.7109375" customWidth="1"/>
    <col min="14084" max="14084" width="4.28515625" customWidth="1"/>
    <col min="14085" max="14085" width="12.7109375" customWidth="1"/>
    <col min="14086" max="14086" width="2.7109375" customWidth="1"/>
    <col min="14087" max="14087" width="7.7109375" customWidth="1"/>
    <col min="14088" max="14088" width="5.85546875" customWidth="1"/>
    <col min="14089" max="14089" width="1.7109375" customWidth="1"/>
    <col min="14090" max="14090" width="10.7109375" customWidth="1"/>
    <col min="14091" max="14091" width="1.7109375" customWidth="1"/>
    <col min="14092" max="14092" width="10.7109375" customWidth="1"/>
    <col min="14093" max="14093" width="1.7109375" customWidth="1"/>
    <col min="14094" max="14094" width="10.7109375" customWidth="1"/>
    <col min="14095" max="14095" width="1.7109375" customWidth="1"/>
    <col min="14096" max="14096" width="10.7109375" customWidth="1"/>
    <col min="14097" max="14097" width="1.7109375" customWidth="1"/>
    <col min="14099" max="14099" width="8.7109375" customWidth="1"/>
    <col min="14100" max="14100" width="0" hidden="1" customWidth="1"/>
    <col min="14101" max="14101" width="5.7109375" customWidth="1"/>
    <col min="14337" max="14338" width="3.28515625" customWidth="1"/>
    <col min="14339" max="14339" width="4.7109375" customWidth="1"/>
    <col min="14340" max="14340" width="4.28515625" customWidth="1"/>
    <col min="14341" max="14341" width="12.7109375" customWidth="1"/>
    <col min="14342" max="14342" width="2.7109375" customWidth="1"/>
    <col min="14343" max="14343" width="7.7109375" customWidth="1"/>
    <col min="14344" max="14344" width="5.85546875" customWidth="1"/>
    <col min="14345" max="14345" width="1.7109375" customWidth="1"/>
    <col min="14346" max="14346" width="10.7109375" customWidth="1"/>
    <col min="14347" max="14347" width="1.7109375" customWidth="1"/>
    <col min="14348" max="14348" width="10.7109375" customWidth="1"/>
    <col min="14349" max="14349" width="1.7109375" customWidth="1"/>
    <col min="14350" max="14350" width="10.7109375" customWidth="1"/>
    <col min="14351" max="14351" width="1.7109375" customWidth="1"/>
    <col min="14352" max="14352" width="10.7109375" customWidth="1"/>
    <col min="14353" max="14353" width="1.7109375" customWidth="1"/>
    <col min="14355" max="14355" width="8.7109375" customWidth="1"/>
    <col min="14356" max="14356" width="0" hidden="1" customWidth="1"/>
    <col min="14357" max="14357" width="5.7109375" customWidth="1"/>
    <col min="14593" max="14594" width="3.28515625" customWidth="1"/>
    <col min="14595" max="14595" width="4.7109375" customWidth="1"/>
    <col min="14596" max="14596" width="4.28515625" customWidth="1"/>
    <col min="14597" max="14597" width="12.7109375" customWidth="1"/>
    <col min="14598" max="14598" width="2.7109375" customWidth="1"/>
    <col min="14599" max="14599" width="7.7109375" customWidth="1"/>
    <col min="14600" max="14600" width="5.85546875" customWidth="1"/>
    <col min="14601" max="14601" width="1.7109375" customWidth="1"/>
    <col min="14602" max="14602" width="10.7109375" customWidth="1"/>
    <col min="14603" max="14603" width="1.7109375" customWidth="1"/>
    <col min="14604" max="14604" width="10.7109375" customWidth="1"/>
    <col min="14605" max="14605" width="1.7109375" customWidth="1"/>
    <col min="14606" max="14606" width="10.7109375" customWidth="1"/>
    <col min="14607" max="14607" width="1.7109375" customWidth="1"/>
    <col min="14608" max="14608" width="10.7109375" customWidth="1"/>
    <col min="14609" max="14609" width="1.7109375" customWidth="1"/>
    <col min="14611" max="14611" width="8.7109375" customWidth="1"/>
    <col min="14612" max="14612" width="0" hidden="1" customWidth="1"/>
    <col min="14613" max="14613" width="5.7109375" customWidth="1"/>
    <col min="14849" max="14850" width="3.28515625" customWidth="1"/>
    <col min="14851" max="14851" width="4.7109375" customWidth="1"/>
    <col min="14852" max="14852" width="4.28515625" customWidth="1"/>
    <col min="14853" max="14853" width="12.7109375" customWidth="1"/>
    <col min="14854" max="14854" width="2.7109375" customWidth="1"/>
    <col min="14855" max="14855" width="7.7109375" customWidth="1"/>
    <col min="14856" max="14856" width="5.85546875" customWidth="1"/>
    <col min="14857" max="14857" width="1.7109375" customWidth="1"/>
    <col min="14858" max="14858" width="10.7109375" customWidth="1"/>
    <col min="14859" max="14859" width="1.7109375" customWidth="1"/>
    <col min="14860" max="14860" width="10.7109375" customWidth="1"/>
    <col min="14861" max="14861" width="1.7109375" customWidth="1"/>
    <col min="14862" max="14862" width="10.7109375" customWidth="1"/>
    <col min="14863" max="14863" width="1.7109375" customWidth="1"/>
    <col min="14864" max="14864" width="10.7109375" customWidth="1"/>
    <col min="14865" max="14865" width="1.7109375" customWidth="1"/>
    <col min="14867" max="14867" width="8.7109375" customWidth="1"/>
    <col min="14868" max="14868" width="0" hidden="1" customWidth="1"/>
    <col min="14869" max="14869" width="5.7109375" customWidth="1"/>
    <col min="15105" max="15106" width="3.28515625" customWidth="1"/>
    <col min="15107" max="15107" width="4.7109375" customWidth="1"/>
    <col min="15108" max="15108" width="4.28515625" customWidth="1"/>
    <col min="15109" max="15109" width="12.7109375" customWidth="1"/>
    <col min="15110" max="15110" width="2.7109375" customWidth="1"/>
    <col min="15111" max="15111" width="7.7109375" customWidth="1"/>
    <col min="15112" max="15112" width="5.85546875" customWidth="1"/>
    <col min="15113" max="15113" width="1.7109375" customWidth="1"/>
    <col min="15114" max="15114" width="10.7109375" customWidth="1"/>
    <col min="15115" max="15115" width="1.7109375" customWidth="1"/>
    <col min="15116" max="15116" width="10.7109375" customWidth="1"/>
    <col min="15117" max="15117" width="1.7109375" customWidth="1"/>
    <col min="15118" max="15118" width="10.7109375" customWidth="1"/>
    <col min="15119" max="15119" width="1.7109375" customWidth="1"/>
    <col min="15120" max="15120" width="10.7109375" customWidth="1"/>
    <col min="15121" max="15121" width="1.7109375" customWidth="1"/>
    <col min="15123" max="15123" width="8.7109375" customWidth="1"/>
    <col min="15124" max="15124" width="0" hidden="1" customWidth="1"/>
    <col min="15125" max="15125" width="5.7109375" customWidth="1"/>
    <col min="15361" max="15362" width="3.28515625" customWidth="1"/>
    <col min="15363" max="15363" width="4.7109375" customWidth="1"/>
    <col min="15364" max="15364" width="4.28515625" customWidth="1"/>
    <col min="15365" max="15365" width="12.7109375" customWidth="1"/>
    <col min="15366" max="15366" width="2.7109375" customWidth="1"/>
    <col min="15367" max="15367" width="7.7109375" customWidth="1"/>
    <col min="15368" max="15368" width="5.85546875" customWidth="1"/>
    <col min="15369" max="15369" width="1.7109375" customWidth="1"/>
    <col min="15370" max="15370" width="10.7109375" customWidth="1"/>
    <col min="15371" max="15371" width="1.7109375" customWidth="1"/>
    <col min="15372" max="15372" width="10.7109375" customWidth="1"/>
    <col min="15373" max="15373" width="1.7109375" customWidth="1"/>
    <col min="15374" max="15374" width="10.7109375" customWidth="1"/>
    <col min="15375" max="15375" width="1.7109375" customWidth="1"/>
    <col min="15376" max="15376" width="10.7109375" customWidth="1"/>
    <col min="15377" max="15377" width="1.7109375" customWidth="1"/>
    <col min="15379" max="15379" width="8.7109375" customWidth="1"/>
    <col min="15380" max="15380" width="0" hidden="1" customWidth="1"/>
    <col min="15381" max="15381" width="5.7109375" customWidth="1"/>
    <col min="15617" max="15618" width="3.28515625" customWidth="1"/>
    <col min="15619" max="15619" width="4.7109375" customWidth="1"/>
    <col min="15620" max="15620" width="4.28515625" customWidth="1"/>
    <col min="15621" max="15621" width="12.7109375" customWidth="1"/>
    <col min="15622" max="15622" width="2.7109375" customWidth="1"/>
    <col min="15623" max="15623" width="7.7109375" customWidth="1"/>
    <col min="15624" max="15624" width="5.85546875" customWidth="1"/>
    <col min="15625" max="15625" width="1.7109375" customWidth="1"/>
    <col min="15626" max="15626" width="10.7109375" customWidth="1"/>
    <col min="15627" max="15627" width="1.7109375" customWidth="1"/>
    <col min="15628" max="15628" width="10.7109375" customWidth="1"/>
    <col min="15629" max="15629" width="1.7109375" customWidth="1"/>
    <col min="15630" max="15630" width="10.7109375" customWidth="1"/>
    <col min="15631" max="15631" width="1.7109375" customWidth="1"/>
    <col min="15632" max="15632" width="10.7109375" customWidth="1"/>
    <col min="15633" max="15633" width="1.7109375" customWidth="1"/>
    <col min="15635" max="15635" width="8.7109375" customWidth="1"/>
    <col min="15636" max="15636" width="0" hidden="1" customWidth="1"/>
    <col min="15637" max="15637" width="5.7109375" customWidth="1"/>
    <col min="15873" max="15874" width="3.28515625" customWidth="1"/>
    <col min="15875" max="15875" width="4.7109375" customWidth="1"/>
    <col min="15876" max="15876" width="4.28515625" customWidth="1"/>
    <col min="15877" max="15877" width="12.7109375" customWidth="1"/>
    <col min="15878" max="15878" width="2.7109375" customWidth="1"/>
    <col min="15879" max="15879" width="7.7109375" customWidth="1"/>
    <col min="15880" max="15880" width="5.85546875" customWidth="1"/>
    <col min="15881" max="15881" width="1.7109375" customWidth="1"/>
    <col min="15882" max="15882" width="10.7109375" customWidth="1"/>
    <col min="15883" max="15883" width="1.7109375" customWidth="1"/>
    <col min="15884" max="15884" width="10.7109375" customWidth="1"/>
    <col min="15885" max="15885" width="1.7109375" customWidth="1"/>
    <col min="15886" max="15886" width="10.7109375" customWidth="1"/>
    <col min="15887" max="15887" width="1.7109375" customWidth="1"/>
    <col min="15888" max="15888" width="10.7109375" customWidth="1"/>
    <col min="15889" max="15889" width="1.7109375" customWidth="1"/>
    <col min="15891" max="15891" width="8.7109375" customWidth="1"/>
    <col min="15892" max="15892" width="0" hidden="1" customWidth="1"/>
    <col min="15893" max="15893" width="5.7109375" customWidth="1"/>
    <col min="16129" max="16130" width="3.28515625" customWidth="1"/>
    <col min="16131" max="16131" width="4.7109375" customWidth="1"/>
    <col min="16132" max="16132" width="4.28515625" customWidth="1"/>
    <col min="16133" max="16133" width="12.7109375" customWidth="1"/>
    <col min="16134" max="16134" width="2.7109375" customWidth="1"/>
    <col min="16135" max="16135" width="7.7109375" customWidth="1"/>
    <col min="16136" max="16136" width="5.85546875" customWidth="1"/>
    <col min="16137" max="16137" width="1.7109375" customWidth="1"/>
    <col min="16138" max="16138" width="10.7109375" customWidth="1"/>
    <col min="16139" max="16139" width="1.7109375" customWidth="1"/>
    <col min="16140" max="16140" width="10.7109375" customWidth="1"/>
    <col min="16141" max="16141" width="1.7109375" customWidth="1"/>
    <col min="16142" max="16142" width="10.7109375" customWidth="1"/>
    <col min="16143" max="16143" width="1.7109375" customWidth="1"/>
    <col min="16144" max="16144" width="10.7109375" customWidth="1"/>
    <col min="16145" max="16145" width="1.7109375" customWidth="1"/>
    <col min="16147" max="16147" width="8.7109375" customWidth="1"/>
    <col min="16148" max="16148" width="0" hidden="1" customWidth="1"/>
    <col min="16149" max="16149" width="5.7109375" customWidth="1"/>
  </cols>
  <sheetData>
    <row r="1" spans="1:20" s="68" customFormat="1" ht="72" customHeight="1" x14ac:dyDescent="0.2">
      <c r="A1" s="63">
        <f>'[7]Week SetUp'!$A$6</f>
        <v>0</v>
      </c>
      <c r="B1" s="352"/>
      <c r="I1" s="353"/>
      <c r="J1" s="354"/>
      <c r="K1" s="354"/>
      <c r="L1" s="355"/>
      <c r="M1" s="353"/>
      <c r="N1" s="353"/>
      <c r="O1" s="353"/>
      <c r="Q1" s="353"/>
    </row>
    <row r="2" spans="1:20" s="73" customFormat="1" ht="18" x14ac:dyDescent="0.25">
      <c r="A2" s="69"/>
      <c r="B2" s="69"/>
      <c r="C2" s="69"/>
      <c r="D2" s="69"/>
      <c r="E2" s="460" t="s">
        <v>325</v>
      </c>
      <c r="F2" s="460"/>
      <c r="G2" s="460"/>
      <c r="H2" s="460"/>
      <c r="I2" s="460"/>
      <c r="J2" s="460"/>
      <c r="K2" s="460"/>
      <c r="L2" s="460"/>
      <c r="M2" s="198"/>
      <c r="O2" s="198"/>
      <c r="Q2" s="198"/>
    </row>
    <row r="3" spans="1:20" s="78" customFormat="1" ht="10.5" customHeight="1" x14ac:dyDescent="0.2">
      <c r="A3" s="356" t="s">
        <v>192</v>
      </c>
      <c r="B3" s="356"/>
      <c r="C3" s="356"/>
      <c r="D3" s="356"/>
      <c r="E3" s="356"/>
      <c r="F3" s="356"/>
      <c r="G3" s="356"/>
      <c r="H3" s="356"/>
      <c r="I3" s="357"/>
      <c r="J3" s="76"/>
      <c r="K3" s="75"/>
      <c r="L3" s="358"/>
      <c r="M3" s="357"/>
      <c r="N3" s="356"/>
      <c r="O3" s="357"/>
      <c r="P3" s="356"/>
      <c r="Q3" s="359" t="s">
        <v>193</v>
      </c>
    </row>
    <row r="4" spans="1:20" s="88" customFormat="1" ht="16.5" customHeight="1" thickBot="1" x14ac:dyDescent="0.25">
      <c r="A4" s="79" t="str">
        <f>'[7]Week SetUp'!$A$10</f>
        <v>17th - 22nd December 2016</v>
      </c>
      <c r="B4" s="79"/>
      <c r="C4" s="79"/>
      <c r="D4" s="360"/>
      <c r="E4" s="360"/>
      <c r="F4" s="81">
        <f>'[7]Week SetUp'!$C$10</f>
        <v>0</v>
      </c>
      <c r="G4" s="361"/>
      <c r="H4" s="362"/>
      <c r="I4" s="363"/>
      <c r="J4" s="84">
        <f>'[7]Week SetUp'!$D$10</f>
        <v>0</v>
      </c>
      <c r="K4" s="83"/>
      <c r="L4" s="364">
        <f>'[7]Week SetUp'!$A$12</f>
        <v>0</v>
      </c>
      <c r="M4" s="363"/>
      <c r="N4" s="360"/>
      <c r="O4" s="365"/>
      <c r="P4" s="360"/>
      <c r="Q4" s="87" t="str">
        <f>'[7]Week SetUp'!$E$10</f>
        <v>Lamech Kevin Clarke</v>
      </c>
    </row>
    <row r="5" spans="1:20" s="78" customFormat="1" ht="12" x14ac:dyDescent="0.2">
      <c r="A5" s="366"/>
      <c r="B5" s="367" t="s">
        <v>194</v>
      </c>
      <c r="C5" s="367" t="str">
        <f>IF(OR(F2="Week 3",F2="Masters"),"CP","Rank")</f>
        <v>Rank</v>
      </c>
      <c r="D5" s="367" t="s">
        <v>196</v>
      </c>
      <c r="E5" s="368" t="s">
        <v>197</v>
      </c>
      <c r="F5" s="368" t="s">
        <v>198</v>
      </c>
      <c r="G5" s="368"/>
      <c r="H5" s="368"/>
      <c r="I5" s="368"/>
      <c r="J5" s="369" t="s">
        <v>199</v>
      </c>
      <c r="K5" s="370"/>
      <c r="L5" s="369" t="s">
        <v>200</v>
      </c>
      <c r="M5" s="370"/>
      <c r="N5" s="369" t="s">
        <v>201</v>
      </c>
      <c r="O5" s="370"/>
      <c r="P5" s="369" t="s">
        <v>304</v>
      </c>
      <c r="Q5" s="371"/>
    </row>
    <row r="6" spans="1:20" s="78" customFormat="1" ht="3.75" customHeight="1" thickBot="1" x14ac:dyDescent="0.25">
      <c r="A6" s="372"/>
      <c r="B6" s="97"/>
      <c r="C6" s="97"/>
      <c r="D6" s="97"/>
      <c r="E6" s="373"/>
      <c r="F6" s="373"/>
      <c r="G6" s="374"/>
      <c r="H6" s="373"/>
      <c r="I6" s="375"/>
      <c r="J6" s="97"/>
      <c r="K6" s="375"/>
      <c r="L6" s="97"/>
      <c r="M6" s="375"/>
      <c r="N6" s="97"/>
      <c r="O6" s="375"/>
      <c r="P6" s="97"/>
      <c r="Q6" s="376"/>
    </row>
    <row r="7" spans="1:20" s="113" customFormat="1" ht="10.5" customHeight="1" x14ac:dyDescent="0.2">
      <c r="A7" s="377">
        <v>1</v>
      </c>
      <c r="B7" s="103">
        <f>IF($D7="","",VLOOKUP($D7,'[7]Boys Do Main Draw Prep'!$A$7:$V$23,20))</f>
        <v>0</v>
      </c>
      <c r="C7" s="103">
        <f>IF($D7="","",VLOOKUP($D7,'[7]Boys Do Main Draw Prep'!$A$7:$V$23,21))</f>
        <v>0</v>
      </c>
      <c r="D7" s="104">
        <v>1</v>
      </c>
      <c r="E7" s="105" t="str">
        <f>UPPER(IF($D7="","",VLOOKUP($D7,'[7]Boys Do Main Draw Prep'!$A$7:$V$23,2)))</f>
        <v>HACKSHAW</v>
      </c>
      <c r="F7" s="105" t="str">
        <f>IF($D7="","",VLOOKUP($D7,'[7]Boys Do Main Draw Prep'!$A$7:$V$23,3))</f>
        <v>SCOTT</v>
      </c>
      <c r="G7" s="378"/>
      <c r="H7" s="105">
        <f>IF($D7="","",VLOOKUP($D7,'[7]Boys Do Main Draw Prep'!$A$7:$V$23,4))</f>
        <v>0</v>
      </c>
      <c r="I7" s="379"/>
      <c r="J7" s="140"/>
      <c r="K7" s="380"/>
      <c r="L7" s="140"/>
      <c r="M7" s="380"/>
      <c r="N7" s="140"/>
      <c r="O7" s="380"/>
      <c r="P7" s="140"/>
      <c r="Q7" s="109"/>
      <c r="R7" s="112"/>
      <c r="T7" s="114" t="str">
        <f>'[7]SetUp Officials'!P21</f>
        <v>Umpire</v>
      </c>
    </row>
    <row r="8" spans="1:20" s="113" customFormat="1" ht="9.6" customHeight="1" x14ac:dyDescent="0.2">
      <c r="A8" s="381"/>
      <c r="B8" s="116"/>
      <c r="C8" s="116"/>
      <c r="D8" s="116"/>
      <c r="E8" s="105" t="str">
        <f>UPPER(IF($D7="","",VLOOKUP($D7,'[7]Boys Do Main Draw Prep'!$A$7:$V$23,7)))</f>
        <v xml:space="preserve">HACKSHAW </v>
      </c>
      <c r="F8" s="105" t="str">
        <f>IF($D7="","",VLOOKUP($D7,'[7]Boys Do Main Draw Prep'!$A$7:$V$23,8))</f>
        <v>ROSS</v>
      </c>
      <c r="G8" s="378"/>
      <c r="H8" s="105">
        <f>IF($D7="","",VLOOKUP($D7,'[7]Boys Do Main Draw Prep'!$A$7:$V$23,9))</f>
        <v>0</v>
      </c>
      <c r="I8" s="382"/>
      <c r="J8" s="383" t="str">
        <f>IF(I8="a",E7,IF(I8="b",E9,""))</f>
        <v/>
      </c>
      <c r="K8" s="380"/>
      <c r="L8" s="140"/>
      <c r="M8" s="380"/>
      <c r="N8" s="140"/>
      <c r="O8" s="380"/>
      <c r="P8" s="140"/>
      <c r="Q8" s="109"/>
      <c r="R8" s="112"/>
      <c r="T8" s="121" t="str">
        <f>'[7]SetUp Officials'!P22</f>
        <v xml:space="preserve"> </v>
      </c>
    </row>
    <row r="9" spans="1:20" s="113" customFormat="1" ht="9.6" customHeight="1" x14ac:dyDescent="0.2">
      <c r="A9" s="381"/>
      <c r="B9" s="116"/>
      <c r="C9" s="116"/>
      <c r="D9" s="116"/>
      <c r="E9" s="140"/>
      <c r="F9" s="140"/>
      <c r="G9" s="374"/>
      <c r="H9" s="140"/>
      <c r="I9" s="384"/>
      <c r="J9" s="385" t="str">
        <f>UPPER(IF(OR(I10="a",I10="as"),E7,IF(OR(I10="b",I10="bs"),E11,)))</f>
        <v>HACKSHAW</v>
      </c>
      <c r="K9" s="386"/>
      <c r="L9" s="140"/>
      <c r="M9" s="380"/>
      <c r="N9" s="140"/>
      <c r="O9" s="380"/>
      <c r="P9" s="140"/>
      <c r="Q9" s="109"/>
      <c r="R9" s="112"/>
      <c r="T9" s="121" t="str">
        <f>'[7]SetUp Officials'!P23</f>
        <v xml:space="preserve"> </v>
      </c>
    </row>
    <row r="10" spans="1:20" s="113" customFormat="1" ht="9.6" customHeight="1" x14ac:dyDescent="0.2">
      <c r="A10" s="381"/>
      <c r="B10" s="116"/>
      <c r="C10" s="116"/>
      <c r="D10" s="116"/>
      <c r="E10" s="140"/>
      <c r="F10" s="140"/>
      <c r="G10" s="374"/>
      <c r="H10" s="118" t="s">
        <v>203</v>
      </c>
      <c r="I10" s="126" t="s">
        <v>204</v>
      </c>
      <c r="J10" s="387" t="str">
        <f>UPPER(IF(OR(I10="a",I10="as"),E8,IF(OR(I10="b",I10="bs"),E12,)))</f>
        <v xml:space="preserve">HACKSHAW </v>
      </c>
      <c r="K10" s="388"/>
      <c r="L10" s="140"/>
      <c r="M10" s="380"/>
      <c r="N10" s="140"/>
      <c r="O10" s="380"/>
      <c r="P10" s="140"/>
      <c r="Q10" s="109"/>
      <c r="R10" s="112"/>
      <c r="T10" s="121" t="str">
        <f>'[7]SetUp Officials'!P24</f>
        <v xml:space="preserve"> </v>
      </c>
    </row>
    <row r="11" spans="1:20" s="113" customFormat="1" ht="9.6" customHeight="1" x14ac:dyDescent="0.2">
      <c r="A11" s="381">
        <v>2</v>
      </c>
      <c r="B11" s="103">
        <f>IF($D11="","",VLOOKUP($D11,'[7]Boys Do Main Draw Prep'!$A$7:$V$23,20))</f>
        <v>0</v>
      </c>
      <c r="C11" s="103">
        <f>IF($D11="","",VLOOKUP($D11,'[7]Boys Do Main Draw Prep'!$A$7:$V$23,21))</f>
        <v>0</v>
      </c>
      <c r="D11" s="104">
        <v>16</v>
      </c>
      <c r="E11" s="103" t="str">
        <f>UPPER(IF($D11="","",VLOOKUP($D11,'[7]Boys Do Main Draw Prep'!$A$7:$V$23,2)))</f>
        <v>BYE</v>
      </c>
      <c r="F11" s="103">
        <f>IF($D11="","",VLOOKUP($D11,'[7]Boys Do Main Draw Prep'!$A$7:$V$23,3))</f>
        <v>0</v>
      </c>
      <c r="G11" s="389"/>
      <c r="H11" s="103">
        <f>IF($D11="","",VLOOKUP($D11,'[7]Boys Do Main Draw Prep'!$A$7:$V$23,4))</f>
        <v>0</v>
      </c>
      <c r="I11" s="390"/>
      <c r="J11" s="140"/>
      <c r="K11" s="391"/>
      <c r="L11" s="143"/>
      <c r="M11" s="386"/>
      <c r="N11" s="140"/>
      <c r="O11" s="380"/>
      <c r="P11" s="140"/>
      <c r="Q11" s="109"/>
      <c r="R11" s="112"/>
      <c r="T11" s="121" t="str">
        <f>'[7]SetUp Officials'!P25</f>
        <v xml:space="preserve"> </v>
      </c>
    </row>
    <row r="12" spans="1:20" s="113" customFormat="1" ht="9.6" customHeight="1" x14ac:dyDescent="0.2">
      <c r="A12" s="381"/>
      <c r="B12" s="116"/>
      <c r="C12" s="116"/>
      <c r="D12" s="116"/>
      <c r="E12" s="103" t="str">
        <f>UPPER(IF($D11="","",VLOOKUP($D11,'[7]Boys Do Main Draw Prep'!$A$7:$V$23,7)))</f>
        <v>BYE</v>
      </c>
      <c r="F12" s="103">
        <f>IF($D11="","",VLOOKUP($D11,'[7]Boys Do Main Draw Prep'!$A$7:$V$23,8))</f>
        <v>0</v>
      </c>
      <c r="G12" s="389"/>
      <c r="H12" s="103">
        <f>IF($D11="","",VLOOKUP($D11,'[7]Boys Do Main Draw Prep'!$A$7:$V$23,9))</f>
        <v>0</v>
      </c>
      <c r="I12" s="382"/>
      <c r="J12" s="140"/>
      <c r="K12" s="391"/>
      <c r="L12" s="392"/>
      <c r="M12" s="393"/>
      <c r="N12" s="140"/>
      <c r="O12" s="380"/>
      <c r="P12" s="140"/>
      <c r="Q12" s="109"/>
      <c r="R12" s="112"/>
      <c r="T12" s="121" t="str">
        <f>'[7]SetUp Officials'!P26</f>
        <v xml:space="preserve"> </v>
      </c>
    </row>
    <row r="13" spans="1:20" s="113" customFormat="1" ht="9.6" customHeight="1" x14ac:dyDescent="0.2">
      <c r="A13" s="381"/>
      <c r="B13" s="116"/>
      <c r="C13" s="116"/>
      <c r="D13" s="124"/>
      <c r="E13" s="140"/>
      <c r="F13" s="140"/>
      <c r="G13" s="374"/>
      <c r="H13" s="140"/>
      <c r="I13" s="394"/>
      <c r="J13" s="140"/>
      <c r="K13" s="384"/>
      <c r="L13" s="385" t="str">
        <f>UPPER(IF(OR(K14="a",K14="as"),J9,IF(OR(K14="b",K14="bs"),J17,)))</f>
        <v/>
      </c>
      <c r="M13" s="380"/>
      <c r="N13" s="140"/>
      <c r="O13" s="380"/>
      <c r="P13" s="140"/>
      <c r="Q13" s="109"/>
      <c r="R13" s="112"/>
      <c r="T13" s="121" t="str">
        <f>'[7]SetUp Officials'!P27</f>
        <v xml:space="preserve"> </v>
      </c>
    </row>
    <row r="14" spans="1:20" s="113" customFormat="1" ht="9.6" customHeight="1" x14ac:dyDescent="0.2">
      <c r="A14" s="381"/>
      <c r="B14" s="116"/>
      <c r="C14" s="116"/>
      <c r="D14" s="124"/>
      <c r="E14" s="140"/>
      <c r="F14" s="140"/>
      <c r="G14" s="374"/>
      <c r="H14" s="140"/>
      <c r="I14" s="394"/>
      <c r="J14" s="118" t="s">
        <v>203</v>
      </c>
      <c r="K14" s="126"/>
      <c r="L14" s="387" t="str">
        <f>UPPER(IF(OR(K14="a",K14="as"),J10,IF(OR(K14="b",K14="bs"),J18,)))</f>
        <v/>
      </c>
      <c r="M14" s="388"/>
      <c r="N14" s="140"/>
      <c r="O14" s="380"/>
      <c r="P14" s="140"/>
      <c r="Q14" s="109"/>
      <c r="R14" s="112"/>
      <c r="T14" s="121" t="str">
        <f>'[7]SetUp Officials'!P28</f>
        <v xml:space="preserve"> </v>
      </c>
    </row>
    <row r="15" spans="1:20" s="113" customFormat="1" ht="9.6" customHeight="1" x14ac:dyDescent="0.2">
      <c r="A15" s="381">
        <v>3</v>
      </c>
      <c r="B15" s="103">
        <f>IF($D15="","",VLOOKUP($D15,'[7]Boys Do Main Draw Prep'!$A$7:$V$23,20))</f>
        <v>0</v>
      </c>
      <c r="C15" s="103">
        <f>IF($D15="","",VLOOKUP($D15,'[7]Boys Do Main Draw Prep'!$A$7:$V$23,21))</f>
        <v>0</v>
      </c>
      <c r="D15" s="104">
        <v>5</v>
      </c>
      <c r="E15" s="103" t="str">
        <f>UPPER(IF($D15="","",VLOOKUP($D15,'[7]Boys Do Main Draw Prep'!$A$7:$V$23,2)))</f>
        <v>ALEXIS</v>
      </c>
      <c r="F15" s="103" t="str">
        <f>IF($D15="","",VLOOKUP($D15,'[7]Boys Do Main Draw Prep'!$A$7:$V$23,3))</f>
        <v>JAYDON</v>
      </c>
      <c r="G15" s="389"/>
      <c r="H15" s="103">
        <f>IF($D15="","",VLOOKUP($D15,'[7]Boys Do Main Draw Prep'!$A$7:$V$23,4))</f>
        <v>0</v>
      </c>
      <c r="I15" s="379"/>
      <c r="J15" s="140"/>
      <c r="K15" s="391"/>
      <c r="L15" s="140"/>
      <c r="M15" s="391"/>
      <c r="N15" s="143"/>
      <c r="O15" s="380"/>
      <c r="P15" s="140"/>
      <c r="Q15" s="109"/>
      <c r="R15" s="112"/>
      <c r="T15" s="121" t="str">
        <f>'[7]SetUp Officials'!P29</f>
        <v xml:space="preserve"> </v>
      </c>
    </row>
    <row r="16" spans="1:20" s="113" customFormat="1" ht="9.6" customHeight="1" thickBot="1" x14ac:dyDescent="0.25">
      <c r="A16" s="381"/>
      <c r="B16" s="116"/>
      <c r="C16" s="116"/>
      <c r="D16" s="116"/>
      <c r="E16" s="103" t="str">
        <f>UPPER(IF($D15="","",VLOOKUP($D15,'[7]Boys Do Main Draw Prep'!$A$7:$V$23,7)))</f>
        <v>RAMKISOON</v>
      </c>
      <c r="F16" s="103" t="str">
        <f>IF($D15="","",VLOOKUP($D15,'[7]Boys Do Main Draw Prep'!$A$7:$V$23,8))</f>
        <v>ADAM</v>
      </c>
      <c r="G16" s="389"/>
      <c r="H16" s="103">
        <f>IF($D15="","",VLOOKUP($D15,'[7]Boys Do Main Draw Prep'!$A$7:$V$23,9))</f>
        <v>0</v>
      </c>
      <c r="I16" s="382"/>
      <c r="J16" s="383" t="str">
        <f>IF(I16="a",E15,IF(I16="b",E17,""))</f>
        <v/>
      </c>
      <c r="K16" s="391"/>
      <c r="L16" s="140"/>
      <c r="M16" s="391"/>
      <c r="N16" s="140"/>
      <c r="O16" s="380"/>
      <c r="P16" s="140"/>
      <c r="Q16" s="109"/>
      <c r="R16" s="112"/>
      <c r="T16" s="135" t="str">
        <f>'[7]SetUp Officials'!P30</f>
        <v>None</v>
      </c>
    </row>
    <row r="17" spans="1:18" s="113" customFormat="1" ht="9.6" customHeight="1" x14ac:dyDescent="0.2">
      <c r="A17" s="381"/>
      <c r="B17" s="116"/>
      <c r="C17" s="116"/>
      <c r="D17" s="124"/>
      <c r="E17" s="140"/>
      <c r="F17" s="140"/>
      <c r="G17" s="374"/>
      <c r="H17" s="140"/>
      <c r="I17" s="384"/>
      <c r="J17" s="385" t="str">
        <f>UPPER(IF(OR(I18="a",I18="as"),E15,IF(OR(I18="b",I18="bs"),E19,)))</f>
        <v/>
      </c>
      <c r="K17" s="395"/>
      <c r="L17" s="140"/>
      <c r="M17" s="391"/>
      <c r="N17" s="140"/>
      <c r="O17" s="380"/>
      <c r="P17" s="140"/>
      <c r="Q17" s="109"/>
      <c r="R17" s="112"/>
    </row>
    <row r="18" spans="1:18" s="113" customFormat="1" ht="9.6" customHeight="1" x14ac:dyDescent="0.2">
      <c r="A18" s="381"/>
      <c r="B18" s="116"/>
      <c r="C18" s="116"/>
      <c r="D18" s="124"/>
      <c r="E18" s="140"/>
      <c r="F18" s="140"/>
      <c r="G18" s="374"/>
      <c r="H18" s="118" t="s">
        <v>203</v>
      </c>
      <c r="I18" s="126"/>
      <c r="J18" s="387" t="str">
        <f>UPPER(IF(OR(I18="a",I18="as"),E16,IF(OR(I18="b",I18="bs"),E20,)))</f>
        <v/>
      </c>
      <c r="K18" s="382"/>
      <c r="L18" s="140"/>
      <c r="M18" s="391"/>
      <c r="N18" s="140"/>
      <c r="O18" s="380"/>
      <c r="P18" s="140"/>
      <c r="Q18" s="109"/>
      <c r="R18" s="112"/>
    </row>
    <row r="19" spans="1:18" s="113" customFormat="1" ht="9.6" customHeight="1" x14ac:dyDescent="0.2">
      <c r="A19" s="381">
        <v>4</v>
      </c>
      <c r="B19" s="103">
        <f>IF($D19="","",VLOOKUP($D19,'[7]Boys Do Main Draw Prep'!$A$7:$V$23,20))</f>
        <v>0</v>
      </c>
      <c r="C19" s="103">
        <f>IF($D19="","",VLOOKUP($D19,'[7]Boys Do Main Draw Prep'!$A$7:$V$23,21))</f>
        <v>0</v>
      </c>
      <c r="D19" s="104">
        <v>11</v>
      </c>
      <c r="E19" s="103" t="str">
        <f>UPPER(IF($D19="","",VLOOKUP($D19,'[7]Boys Do Main Draw Prep'!$A$7:$V$23,2)))</f>
        <v>GREIG</v>
      </c>
      <c r="F19" s="103" t="str">
        <f>IF($D19="","",VLOOKUP($D19,'[7]Boys Do Main Draw Prep'!$A$7:$V$23,3))</f>
        <v>JUANALDO</v>
      </c>
      <c r="G19" s="389"/>
      <c r="H19" s="103">
        <f>IF($D19="","",VLOOKUP($D19,'[7]Boys Do Main Draw Prep'!$A$7:$V$23,4))</f>
        <v>0</v>
      </c>
      <c r="I19" s="390"/>
      <c r="J19" s="140"/>
      <c r="K19" s="380"/>
      <c r="L19" s="143"/>
      <c r="M19" s="395"/>
      <c r="N19" s="140"/>
      <c r="O19" s="380"/>
      <c r="P19" s="140"/>
      <c r="Q19" s="109"/>
      <c r="R19" s="112"/>
    </row>
    <row r="20" spans="1:18" s="113" customFormat="1" ht="9.6" customHeight="1" x14ac:dyDescent="0.2">
      <c r="A20" s="381"/>
      <c r="B20" s="116"/>
      <c r="C20" s="116"/>
      <c r="D20" s="116"/>
      <c r="E20" s="103" t="str">
        <f>UPPER(IF($D19="","",VLOOKUP($D19,'[7]Boys Do Main Draw Prep'!$A$7:$V$23,7)))</f>
        <v>JOEFIELD</v>
      </c>
      <c r="F20" s="103" t="str">
        <f>IF($D19="","",VLOOKUP($D19,'[7]Boys Do Main Draw Prep'!$A$7:$V$23,8))</f>
        <v>ZAREK</v>
      </c>
      <c r="G20" s="389"/>
      <c r="H20" s="103">
        <f>IF($D19="","",VLOOKUP($D19,'[7]Boys Do Main Draw Prep'!$A$7:$V$23,9))</f>
        <v>0</v>
      </c>
      <c r="I20" s="382"/>
      <c r="J20" s="140"/>
      <c r="K20" s="380"/>
      <c r="L20" s="392"/>
      <c r="M20" s="396"/>
      <c r="N20" s="140"/>
      <c r="O20" s="380"/>
      <c r="P20" s="140"/>
      <c r="Q20" s="109"/>
      <c r="R20" s="112"/>
    </row>
    <row r="21" spans="1:18" s="113" customFormat="1" ht="9.6" customHeight="1" x14ac:dyDescent="0.2">
      <c r="A21" s="381"/>
      <c r="B21" s="116"/>
      <c r="C21" s="116"/>
      <c r="D21" s="116"/>
      <c r="E21" s="140"/>
      <c r="F21" s="140"/>
      <c r="G21" s="374"/>
      <c r="H21" s="140"/>
      <c r="I21" s="394"/>
      <c r="J21" s="140"/>
      <c r="K21" s="380"/>
      <c r="L21" s="140"/>
      <c r="M21" s="384"/>
      <c r="N21" s="385" t="str">
        <f>UPPER(IF(OR(M22="a",M22="as"),L13,IF(OR(M22="b",M22="bs"),L29,)))</f>
        <v/>
      </c>
      <c r="O21" s="380"/>
      <c r="P21" s="140"/>
      <c r="Q21" s="109"/>
      <c r="R21" s="112"/>
    </row>
    <row r="22" spans="1:18" s="113" customFormat="1" ht="9.6" customHeight="1" x14ac:dyDescent="0.2">
      <c r="A22" s="381"/>
      <c r="B22" s="116"/>
      <c r="C22" s="116"/>
      <c r="D22" s="116"/>
      <c r="E22" s="140"/>
      <c r="F22" s="140"/>
      <c r="G22" s="374"/>
      <c r="H22" s="140"/>
      <c r="I22" s="394"/>
      <c r="J22" s="140"/>
      <c r="K22" s="380"/>
      <c r="L22" s="118" t="s">
        <v>203</v>
      </c>
      <c r="M22" s="126"/>
      <c r="N22" s="387" t="str">
        <f>UPPER(IF(OR(M22="a",M22="as"),L14,IF(OR(M22="b",M22="bs"),L30,)))</f>
        <v/>
      </c>
      <c r="O22" s="388"/>
      <c r="P22" s="140"/>
      <c r="Q22" s="109"/>
      <c r="R22" s="112"/>
    </row>
    <row r="23" spans="1:18" s="113" customFormat="1" ht="9.6" customHeight="1" x14ac:dyDescent="0.2">
      <c r="A23" s="377">
        <v>5</v>
      </c>
      <c r="B23" s="103">
        <f>IF($D23="","",VLOOKUP($D23,'[7]Boys Do Main Draw Prep'!$A$7:$V$23,20))</f>
        <v>0</v>
      </c>
      <c r="C23" s="103">
        <f>IF($D23="","",VLOOKUP($D23,'[7]Boys Do Main Draw Prep'!$A$7:$V$23,21))</f>
        <v>0</v>
      </c>
      <c r="D23" s="104">
        <v>4</v>
      </c>
      <c r="E23" s="105" t="str">
        <f>UPPER(IF($D23="","",VLOOKUP($D23,'[7]Boys Do Main Draw Prep'!$A$7:$V$23,2)))</f>
        <v>GREGOIRE</v>
      </c>
      <c r="F23" s="105" t="str">
        <f>IF($D23="","",VLOOKUP($D23,'[7]Boys Do Main Draw Prep'!$A$7:$V$23,3))</f>
        <v>BRANDON</v>
      </c>
      <c r="G23" s="378"/>
      <c r="H23" s="105">
        <f>IF($D23="","",VLOOKUP($D23,'[7]Boys Do Main Draw Prep'!$A$7:$V$23,4))</f>
        <v>0</v>
      </c>
      <c r="I23" s="379"/>
      <c r="J23" s="140"/>
      <c r="K23" s="380"/>
      <c r="L23" s="140"/>
      <c r="M23" s="391"/>
      <c r="N23" s="140"/>
      <c r="O23" s="391"/>
      <c r="P23" s="140"/>
      <c r="Q23" s="109"/>
      <c r="R23" s="112"/>
    </row>
    <row r="24" spans="1:18" s="113" customFormat="1" ht="9.6" customHeight="1" x14ac:dyDescent="0.2">
      <c r="A24" s="381"/>
      <c r="B24" s="116"/>
      <c r="C24" s="116"/>
      <c r="D24" s="116"/>
      <c r="E24" s="105" t="str">
        <f>UPPER(IF($D23="","",VLOOKUP($D23,'[7]Boys Do Main Draw Prep'!$A$7:$V$23,7)))</f>
        <v>TOM</v>
      </c>
      <c r="F24" s="105" t="str">
        <f>IF($D23="","",VLOOKUP($D23,'[7]Boys Do Main Draw Prep'!$A$7:$V$23,8))</f>
        <v>BRANDON</v>
      </c>
      <c r="G24" s="378"/>
      <c r="H24" s="105">
        <f>IF($D23="","",VLOOKUP($D23,'[7]Boys Do Main Draw Prep'!$A$7:$V$23,9))</f>
        <v>0</v>
      </c>
      <c r="I24" s="382"/>
      <c r="J24" s="383" t="str">
        <f>IF(I24="a",E23,IF(I24="b",E25,""))</f>
        <v/>
      </c>
      <c r="K24" s="380"/>
      <c r="L24" s="140"/>
      <c r="M24" s="391"/>
      <c r="N24" s="140"/>
      <c r="O24" s="391"/>
      <c r="P24" s="140"/>
      <c r="Q24" s="109"/>
      <c r="R24" s="112"/>
    </row>
    <row r="25" spans="1:18" s="113" customFormat="1" ht="9.6" customHeight="1" x14ac:dyDescent="0.2">
      <c r="A25" s="381"/>
      <c r="B25" s="116"/>
      <c r="C25" s="116"/>
      <c r="D25" s="116"/>
      <c r="E25" s="140"/>
      <c r="F25" s="140"/>
      <c r="G25" s="374"/>
      <c r="H25" s="140"/>
      <c r="I25" s="384"/>
      <c r="J25" s="385" t="str">
        <f>UPPER(IF(OR(I26="a",I26="as"),E23,IF(OR(I26="b",I26="bs"),E27,)))</f>
        <v/>
      </c>
      <c r="K25" s="386"/>
      <c r="L25" s="140"/>
      <c r="M25" s="391"/>
      <c r="N25" s="140"/>
      <c r="O25" s="391"/>
      <c r="P25" s="140"/>
      <c r="Q25" s="109"/>
      <c r="R25" s="112"/>
    </row>
    <row r="26" spans="1:18" s="113" customFormat="1" ht="9.6" customHeight="1" x14ac:dyDescent="0.2">
      <c r="A26" s="381"/>
      <c r="B26" s="116"/>
      <c r="C26" s="116"/>
      <c r="D26" s="116"/>
      <c r="E26" s="140"/>
      <c r="F26" s="140"/>
      <c r="G26" s="374"/>
      <c r="H26" s="118" t="s">
        <v>203</v>
      </c>
      <c r="I26" s="126"/>
      <c r="J26" s="387" t="str">
        <f>UPPER(IF(OR(I26="a",I26="as"),E24,IF(OR(I26="b",I26="bs"),E28,)))</f>
        <v/>
      </c>
      <c r="K26" s="388"/>
      <c r="L26" s="140"/>
      <c r="M26" s="391"/>
      <c r="N26" s="140"/>
      <c r="O26" s="391"/>
      <c r="P26" s="140"/>
      <c r="Q26" s="109"/>
      <c r="R26" s="112"/>
    </row>
    <row r="27" spans="1:18" s="113" customFormat="1" ht="9.6" customHeight="1" x14ac:dyDescent="0.2">
      <c r="A27" s="381">
        <v>6</v>
      </c>
      <c r="B27" s="103">
        <f>IF($D27="","",VLOOKUP($D27,'[7]Boys Do Main Draw Prep'!$A$7:$V$23,20))</f>
        <v>0</v>
      </c>
      <c r="C27" s="103">
        <f>IF($D27="","",VLOOKUP($D27,'[7]Boys Do Main Draw Prep'!$A$7:$V$23,21))</f>
        <v>0</v>
      </c>
      <c r="D27" s="104">
        <v>9</v>
      </c>
      <c r="E27" s="103" t="str">
        <f>UPPER(IF($D27="","",VLOOKUP($D27,'[7]Boys Do Main Draw Prep'!$A$7:$V$23,2)))</f>
        <v>GREIG</v>
      </c>
      <c r="F27" s="103" t="str">
        <f>IF($D27="","",VLOOKUP($D27,'[7]Boys Do Main Draw Prep'!$A$7:$V$23,3))</f>
        <v>JUALON</v>
      </c>
      <c r="G27" s="389"/>
      <c r="H27" s="103">
        <f>IF($D27="","",VLOOKUP($D27,'[7]Boys Do Main Draw Prep'!$A$7:$V$23,4))</f>
        <v>0</v>
      </c>
      <c r="I27" s="390"/>
      <c r="J27" s="140"/>
      <c r="K27" s="391"/>
      <c r="L27" s="143"/>
      <c r="M27" s="395"/>
      <c r="N27" s="140"/>
      <c r="O27" s="391"/>
      <c r="P27" s="140"/>
      <c r="Q27" s="109"/>
      <c r="R27" s="112"/>
    </row>
    <row r="28" spans="1:18" s="113" customFormat="1" ht="9.6" customHeight="1" x14ac:dyDescent="0.2">
      <c r="A28" s="381"/>
      <c r="B28" s="116"/>
      <c r="C28" s="116"/>
      <c r="D28" s="116"/>
      <c r="E28" s="103" t="str">
        <f>UPPER(IF($D27="","",VLOOKUP($D27,'[7]Boys Do Main Draw Prep'!$A$7:$V$23,7)))</f>
        <v>TRIM</v>
      </c>
      <c r="F28" s="103" t="str">
        <f>IF($D27="","",VLOOKUP($D27,'[7]Boys Do Main Draw Prep'!$A$7:$V$23,8))</f>
        <v>KYREL</v>
      </c>
      <c r="G28" s="389"/>
      <c r="H28" s="103">
        <f>IF($D27="","",VLOOKUP($D27,'[7]Boys Do Main Draw Prep'!$A$7:$V$23,9))</f>
        <v>0</v>
      </c>
      <c r="I28" s="382"/>
      <c r="J28" s="140"/>
      <c r="K28" s="391"/>
      <c r="L28" s="392"/>
      <c r="M28" s="396"/>
      <c r="N28" s="140"/>
      <c r="O28" s="391"/>
      <c r="P28" s="140"/>
      <c r="Q28" s="109"/>
      <c r="R28" s="112"/>
    </row>
    <row r="29" spans="1:18" s="113" customFormat="1" ht="9.6" customHeight="1" x14ac:dyDescent="0.2">
      <c r="A29" s="381"/>
      <c r="B29" s="116"/>
      <c r="C29" s="116"/>
      <c r="D29" s="124"/>
      <c r="E29" s="140"/>
      <c r="F29" s="140"/>
      <c r="G29" s="374"/>
      <c r="H29" s="140"/>
      <c r="I29" s="394"/>
      <c r="J29" s="140"/>
      <c r="K29" s="384"/>
      <c r="L29" s="385" t="str">
        <f>UPPER(IF(OR(K30="a",K30="as"),J25,IF(OR(K30="b",K30="bs"),J33,)))</f>
        <v/>
      </c>
      <c r="M29" s="391"/>
      <c r="N29" s="140"/>
      <c r="O29" s="391"/>
      <c r="P29" s="140"/>
      <c r="Q29" s="109"/>
      <c r="R29" s="112"/>
    </row>
    <row r="30" spans="1:18" s="113" customFormat="1" ht="9.6" customHeight="1" x14ac:dyDescent="0.2">
      <c r="A30" s="381"/>
      <c r="B30" s="116"/>
      <c r="C30" s="116"/>
      <c r="D30" s="124"/>
      <c r="E30" s="140"/>
      <c r="F30" s="140"/>
      <c r="G30" s="374"/>
      <c r="H30" s="140"/>
      <c r="I30" s="394"/>
      <c r="J30" s="118" t="s">
        <v>203</v>
      </c>
      <c r="K30" s="126"/>
      <c r="L30" s="387" t="str">
        <f>UPPER(IF(OR(K30="a",K30="as"),J26,IF(OR(K30="b",K30="bs"),J34,)))</f>
        <v/>
      </c>
      <c r="M30" s="382"/>
      <c r="N30" s="140"/>
      <c r="O30" s="391"/>
      <c r="P30" s="140"/>
      <c r="Q30" s="109"/>
      <c r="R30" s="112"/>
    </row>
    <row r="31" spans="1:18" s="113" customFormat="1" ht="9.6" customHeight="1" x14ac:dyDescent="0.2">
      <c r="A31" s="381">
        <v>7</v>
      </c>
      <c r="B31" s="103">
        <f>IF($D31="","",VLOOKUP($D31,'[7]Boys Do Main Draw Prep'!$A$7:$V$23,20))</f>
        <v>0</v>
      </c>
      <c r="C31" s="103">
        <f>IF($D31="","",VLOOKUP($D31,'[7]Boys Do Main Draw Prep'!$A$7:$V$23,21))</f>
        <v>0</v>
      </c>
      <c r="D31" s="104">
        <v>12</v>
      </c>
      <c r="E31" s="103" t="str">
        <f>UPPER(IF($D31="","",VLOOKUP($D31,'[7]Boys Do Main Draw Prep'!$A$7:$V$23,2)))</f>
        <v>BACHEW</v>
      </c>
      <c r="F31" s="103" t="str">
        <f>IF($D31="","",VLOOKUP($D31,'[7]Boys Do Main Draw Prep'!$A$7:$V$23,3))</f>
        <v>CALEB</v>
      </c>
      <c r="G31" s="389"/>
      <c r="H31" s="103">
        <f>IF($D31="","",VLOOKUP($D31,'[7]Boys Do Main Draw Prep'!$A$7:$V$23,4))</f>
        <v>0</v>
      </c>
      <c r="I31" s="379"/>
      <c r="J31" s="140"/>
      <c r="K31" s="391"/>
      <c r="L31" s="140"/>
      <c r="M31" s="380"/>
      <c r="N31" s="143"/>
      <c r="O31" s="391"/>
      <c r="P31" s="140"/>
      <c r="Q31" s="109"/>
      <c r="R31" s="112"/>
    </row>
    <row r="32" spans="1:18" s="113" customFormat="1" ht="9.6" customHeight="1" x14ac:dyDescent="0.2">
      <c r="A32" s="381"/>
      <c r="B32" s="116"/>
      <c r="C32" s="116"/>
      <c r="D32" s="116"/>
      <c r="E32" s="103" t="str">
        <f>UPPER(IF($D31="","",VLOOKUP($D31,'[7]Boys Do Main Draw Prep'!$A$7:$V$23,7)))</f>
        <v>FRECTION</v>
      </c>
      <c r="F32" s="103" t="str">
        <f>IF($D31="","",VLOOKUP($D31,'[7]Boys Do Main Draw Prep'!$A$7:$V$23,8))</f>
        <v>ADRIAN</v>
      </c>
      <c r="G32" s="389"/>
      <c r="H32" s="103">
        <f>IF($D31="","",VLOOKUP($D31,'[7]Boys Do Main Draw Prep'!$A$7:$V$23,9))</f>
        <v>0</v>
      </c>
      <c r="I32" s="382"/>
      <c r="J32" s="383" t="str">
        <f>IF(I32="a",E31,IF(I32="b",E33,""))</f>
        <v/>
      </c>
      <c r="K32" s="391"/>
      <c r="L32" s="140"/>
      <c r="M32" s="380"/>
      <c r="N32" s="140"/>
      <c r="O32" s="391"/>
      <c r="P32" s="140"/>
      <c r="Q32" s="109"/>
      <c r="R32" s="112"/>
    </row>
    <row r="33" spans="1:18" s="113" customFormat="1" ht="9.6" customHeight="1" x14ac:dyDescent="0.2">
      <c r="A33" s="381"/>
      <c r="B33" s="116"/>
      <c r="C33" s="116"/>
      <c r="D33" s="124"/>
      <c r="E33" s="140"/>
      <c r="F33" s="140"/>
      <c r="G33" s="374"/>
      <c r="H33" s="140"/>
      <c r="I33" s="384"/>
      <c r="J33" s="385" t="str">
        <f>UPPER(IF(OR(I34="a",I34="as"),E31,IF(OR(I34="b",I34="bs"),E35,)))</f>
        <v/>
      </c>
      <c r="K33" s="395"/>
      <c r="L33" s="140"/>
      <c r="M33" s="380"/>
      <c r="N33" s="140"/>
      <c r="O33" s="391"/>
      <c r="P33" s="140"/>
      <c r="Q33" s="109"/>
      <c r="R33" s="112"/>
    </row>
    <row r="34" spans="1:18" s="113" customFormat="1" ht="9.6" customHeight="1" x14ac:dyDescent="0.2">
      <c r="A34" s="381"/>
      <c r="B34" s="116"/>
      <c r="C34" s="116"/>
      <c r="D34" s="124"/>
      <c r="E34" s="140"/>
      <c r="F34" s="140"/>
      <c r="G34" s="374"/>
      <c r="H34" s="118" t="s">
        <v>203</v>
      </c>
      <c r="I34" s="126"/>
      <c r="J34" s="387" t="str">
        <f>UPPER(IF(OR(I34="a",I34="as"),E32,IF(OR(I34="b",I34="bs"),E36,)))</f>
        <v/>
      </c>
      <c r="K34" s="382"/>
      <c r="L34" s="140"/>
      <c r="M34" s="380"/>
      <c r="N34" s="140"/>
      <c r="O34" s="391"/>
      <c r="P34" s="140"/>
      <c r="Q34" s="109"/>
      <c r="R34" s="112"/>
    </row>
    <row r="35" spans="1:18" s="113" customFormat="1" ht="9.6" customHeight="1" x14ac:dyDescent="0.2">
      <c r="A35" s="381">
        <v>8</v>
      </c>
      <c r="B35" s="103">
        <f>IF($D35="","",VLOOKUP($D35,'[7]Boys Do Main Draw Prep'!$A$7:$V$23,20))</f>
        <v>0</v>
      </c>
      <c r="C35" s="103">
        <f>IF($D35="","",VLOOKUP($D35,'[7]Boys Do Main Draw Prep'!$A$7:$V$23,21))</f>
        <v>0</v>
      </c>
      <c r="D35" s="104">
        <v>10</v>
      </c>
      <c r="E35" s="103" t="str">
        <f>UPPER(IF($D35="","",VLOOKUP($D35,'[7]Boys Do Main Draw Prep'!$A$7:$V$23,2)))</f>
        <v>LEE YOUNG</v>
      </c>
      <c r="F35" s="103" t="str">
        <f>IF($D35="","",VLOOKUP($D35,'[7]Boys Do Main Draw Prep'!$A$7:$V$23,3))</f>
        <v>KYLE</v>
      </c>
      <c r="G35" s="389"/>
      <c r="H35" s="103">
        <f>IF($D35="","",VLOOKUP($D35,'[7]Boys Do Main Draw Prep'!$A$7:$V$23,4))</f>
        <v>0</v>
      </c>
      <c r="I35" s="390"/>
      <c r="J35" s="140"/>
      <c r="K35" s="380"/>
      <c r="L35" s="143"/>
      <c r="M35" s="386"/>
      <c r="N35" s="140"/>
      <c r="O35" s="391"/>
      <c r="P35" s="140"/>
      <c r="Q35" s="109"/>
      <c r="R35" s="112"/>
    </row>
    <row r="36" spans="1:18" s="113" customFormat="1" ht="9.6" customHeight="1" x14ac:dyDescent="0.2">
      <c r="A36" s="381"/>
      <c r="B36" s="116"/>
      <c r="C36" s="116"/>
      <c r="D36" s="116"/>
      <c r="E36" s="103" t="str">
        <f>UPPER(IF($D35="","",VLOOKUP($D35,'[7]Boys Do Main Draw Prep'!$A$7:$V$23,7)))</f>
        <v>WILKINSON</v>
      </c>
      <c r="F36" s="103" t="str">
        <f>IF($D35="","",VLOOKUP($D35,'[7]Boys Do Main Draw Prep'!$A$7:$V$23,8))</f>
        <v>RAHSAAN</v>
      </c>
      <c r="G36" s="389"/>
      <c r="H36" s="103">
        <f>IF($D35="","",VLOOKUP($D35,'[7]Boys Do Main Draw Prep'!$A$7:$V$23,9))</f>
        <v>0</v>
      </c>
      <c r="I36" s="382"/>
      <c r="J36" s="140"/>
      <c r="K36" s="380"/>
      <c r="L36" s="392"/>
      <c r="M36" s="393"/>
      <c r="N36" s="140"/>
      <c r="O36" s="391"/>
      <c r="P36" s="140"/>
      <c r="Q36" s="109"/>
      <c r="R36" s="112"/>
    </row>
    <row r="37" spans="1:18" s="113" customFormat="1" ht="9.6" customHeight="1" x14ac:dyDescent="0.2">
      <c r="A37" s="381"/>
      <c r="B37" s="116"/>
      <c r="C37" s="116"/>
      <c r="D37" s="124"/>
      <c r="E37" s="140"/>
      <c r="F37" s="140"/>
      <c r="G37" s="374"/>
      <c r="H37" s="140"/>
      <c r="I37" s="394"/>
      <c r="J37" s="140"/>
      <c r="K37" s="380"/>
      <c r="L37" s="140"/>
      <c r="M37" s="380"/>
      <c r="N37" s="380"/>
      <c r="O37" s="384"/>
      <c r="P37" s="385" t="str">
        <f>UPPER(IF(OR(O38="a",O38="as"),N21,IF(OR(O38="b",O38="bs"),N53,)))</f>
        <v/>
      </c>
      <c r="Q37" s="420"/>
      <c r="R37" s="112"/>
    </row>
    <row r="38" spans="1:18" s="113" customFormat="1" ht="9.6" customHeight="1" x14ac:dyDescent="0.2">
      <c r="A38" s="381"/>
      <c r="B38" s="116"/>
      <c r="C38" s="116"/>
      <c r="D38" s="124"/>
      <c r="E38" s="140"/>
      <c r="F38" s="140"/>
      <c r="G38" s="374"/>
      <c r="H38" s="140"/>
      <c r="I38" s="394"/>
      <c r="J38" s="140"/>
      <c r="K38" s="380"/>
      <c r="L38" s="140"/>
      <c r="M38" s="380"/>
      <c r="N38" s="118" t="s">
        <v>203</v>
      </c>
      <c r="O38" s="126"/>
      <c r="P38" s="387" t="str">
        <f>UPPER(IF(OR(O38="a",O38="as"),N22,IF(OR(O38="b",O38="bs"),N54,)))</f>
        <v/>
      </c>
      <c r="Q38" s="403"/>
      <c r="R38" s="112"/>
    </row>
    <row r="39" spans="1:18" s="113" customFormat="1" ht="9.6" customHeight="1" x14ac:dyDescent="0.2">
      <c r="A39" s="381">
        <v>9</v>
      </c>
      <c r="B39" s="103">
        <f>IF($D39="","",VLOOKUP($D39,'[7]Boys Do Main Draw Prep'!$A$7:$V$23,20))</f>
        <v>0</v>
      </c>
      <c r="C39" s="103">
        <f>IF($D39="","",VLOOKUP($D39,'[7]Boys Do Main Draw Prep'!$A$7:$V$23,21))</f>
        <v>0</v>
      </c>
      <c r="D39" s="104">
        <v>8</v>
      </c>
      <c r="E39" s="103" t="str">
        <f>UPPER(IF($D39="","",VLOOKUP($D39,'[7]Boys Do Main Draw Prep'!$A$7:$V$23,2)))</f>
        <v>DAVIS</v>
      </c>
      <c r="F39" s="103" t="str">
        <f>IF($D39="","",VLOOKUP($D39,'[7]Boys Do Main Draw Prep'!$A$7:$V$23,3))</f>
        <v>THIMOTY</v>
      </c>
      <c r="G39" s="389"/>
      <c r="H39" s="103">
        <f>IF($D39="","",VLOOKUP($D39,'[7]Boys Do Main Draw Prep'!$A$7:$V$23,4))</f>
        <v>0</v>
      </c>
      <c r="I39" s="379"/>
      <c r="J39" s="140"/>
      <c r="K39" s="380"/>
      <c r="L39" s="140"/>
      <c r="M39" s="380"/>
      <c r="N39" s="140"/>
      <c r="O39" s="391"/>
      <c r="P39" s="143"/>
      <c r="Q39" s="109"/>
      <c r="R39" s="112"/>
    </row>
    <row r="40" spans="1:18" s="113" customFormat="1" ht="9.6" customHeight="1" x14ac:dyDescent="0.2">
      <c r="A40" s="381"/>
      <c r="B40" s="116"/>
      <c r="C40" s="116"/>
      <c r="D40" s="116"/>
      <c r="E40" s="103" t="str">
        <f>UPPER(IF($D39="","",VLOOKUP($D39,'[7]Boys Do Main Draw Prep'!$A$7:$V$23,7)))</f>
        <v>VON WALDAU</v>
      </c>
      <c r="F40" s="103" t="str">
        <f>IF($D39="","",VLOOKUP($D39,'[7]Boys Do Main Draw Prep'!$A$7:$V$23,8))</f>
        <v>FLYNN</v>
      </c>
      <c r="G40" s="389"/>
      <c r="H40" s="103">
        <f>IF($D39="","",VLOOKUP($D39,'[7]Boys Do Main Draw Prep'!$A$7:$V$23,9))</f>
        <v>0</v>
      </c>
      <c r="I40" s="382"/>
      <c r="J40" s="383" t="str">
        <f>IF(I40="a",E39,IF(I40="b",E41,""))</f>
        <v/>
      </c>
      <c r="K40" s="380"/>
      <c r="L40" s="140"/>
      <c r="M40" s="380"/>
      <c r="N40" s="140"/>
      <c r="O40" s="391"/>
      <c r="P40" s="392"/>
      <c r="Q40" s="421"/>
      <c r="R40" s="112"/>
    </row>
    <row r="41" spans="1:18" s="113" customFormat="1" ht="9.6" customHeight="1" x14ac:dyDescent="0.2">
      <c r="A41" s="381"/>
      <c r="B41" s="116"/>
      <c r="C41" s="116"/>
      <c r="D41" s="124"/>
      <c r="E41" s="140"/>
      <c r="F41" s="140"/>
      <c r="G41" s="374"/>
      <c r="H41" s="140"/>
      <c r="I41" s="384"/>
      <c r="J41" s="385" t="str">
        <f>UPPER(IF(OR(I42="a",I42="as"),E39,IF(OR(I42="b",I42="bs"),E43,)))</f>
        <v/>
      </c>
      <c r="K41" s="386"/>
      <c r="L41" s="140"/>
      <c r="M41" s="380"/>
      <c r="N41" s="140"/>
      <c r="O41" s="391"/>
      <c r="P41" s="140"/>
      <c r="Q41" s="109"/>
      <c r="R41" s="112"/>
    </row>
    <row r="42" spans="1:18" s="113" customFormat="1" ht="9.6" customHeight="1" x14ac:dyDescent="0.2">
      <c r="A42" s="381"/>
      <c r="B42" s="116"/>
      <c r="C42" s="116"/>
      <c r="D42" s="124"/>
      <c r="E42" s="140"/>
      <c r="F42" s="140"/>
      <c r="G42" s="374"/>
      <c r="H42" s="118" t="s">
        <v>203</v>
      </c>
      <c r="I42" s="126"/>
      <c r="J42" s="387" t="str">
        <f>UPPER(IF(OR(I42="a",I42="as"),E40,IF(OR(I42="b",I42="bs"),E44,)))</f>
        <v/>
      </c>
      <c r="K42" s="388"/>
      <c r="L42" s="140"/>
      <c r="M42" s="380"/>
      <c r="N42" s="140"/>
      <c r="O42" s="391"/>
      <c r="P42" s="140"/>
      <c r="Q42" s="109"/>
      <c r="R42" s="112"/>
    </row>
    <row r="43" spans="1:18" s="113" customFormat="1" ht="9.6" customHeight="1" x14ac:dyDescent="0.2">
      <c r="A43" s="381">
        <v>10</v>
      </c>
      <c r="B43" s="103">
        <f>IF($D43="","",VLOOKUP($D43,'[7]Boys Do Main Draw Prep'!$A$7:$V$23,20))</f>
        <v>0</v>
      </c>
      <c r="C43" s="103">
        <f>IF($D43="","",VLOOKUP($D43,'[7]Boys Do Main Draw Prep'!$A$7:$V$23,21))</f>
        <v>0</v>
      </c>
      <c r="D43" s="104">
        <v>6</v>
      </c>
      <c r="E43" s="103" t="str">
        <f>UPPER(IF($D43="","",VLOOKUP($D43,'[7]Boys Do Main Draw Prep'!$A$7:$V$23,2)))</f>
        <v>DE FREITAS</v>
      </c>
      <c r="F43" s="103" t="str">
        <f>IF($D43="","",VLOOKUP($D43,'[7]Boys Do Main Draw Prep'!$A$7:$V$23,3))</f>
        <v>ADAM</v>
      </c>
      <c r="G43" s="389"/>
      <c r="H43" s="103">
        <f>IF($D43="","",VLOOKUP($D43,'[7]Boys Do Main Draw Prep'!$A$7:$V$23,4))</f>
        <v>0</v>
      </c>
      <c r="I43" s="390"/>
      <c r="J43" s="140"/>
      <c r="K43" s="391"/>
      <c r="L43" s="143"/>
      <c r="M43" s="386"/>
      <c r="N43" s="140"/>
      <c r="O43" s="391"/>
      <c r="P43" s="140"/>
      <c r="Q43" s="109"/>
      <c r="R43" s="112"/>
    </row>
    <row r="44" spans="1:18" s="113" customFormat="1" ht="9.6" customHeight="1" x14ac:dyDescent="0.2">
      <c r="A44" s="381"/>
      <c r="B44" s="116"/>
      <c r="C44" s="116"/>
      <c r="D44" s="116"/>
      <c r="E44" s="103" t="str">
        <f>UPPER(IF($D43="","",VLOOKUP($D43,'[7]Boys Do Main Draw Prep'!$A$7:$V$23,7)))</f>
        <v>ESCALANTE</v>
      </c>
      <c r="F44" s="103" t="str">
        <f>IF($D43="","",VLOOKUP($D43,'[7]Boys Do Main Draw Prep'!$A$7:$V$23,8))</f>
        <v>ADAM</v>
      </c>
      <c r="G44" s="389"/>
      <c r="H44" s="103">
        <f>IF($D43="","",VLOOKUP($D43,'[7]Boys Do Main Draw Prep'!$A$7:$V$23,9))</f>
        <v>0</v>
      </c>
      <c r="I44" s="382"/>
      <c r="J44" s="140"/>
      <c r="K44" s="391"/>
      <c r="L44" s="392"/>
      <c r="M44" s="393"/>
      <c r="N44" s="140"/>
      <c r="O44" s="391"/>
      <c r="P44" s="140"/>
      <c r="Q44" s="109"/>
      <c r="R44" s="112"/>
    </row>
    <row r="45" spans="1:18" s="113" customFormat="1" ht="9.6" customHeight="1" x14ac:dyDescent="0.2">
      <c r="A45" s="381"/>
      <c r="B45" s="116"/>
      <c r="C45" s="116"/>
      <c r="D45" s="124"/>
      <c r="E45" s="140"/>
      <c r="F45" s="140"/>
      <c r="G45" s="374"/>
      <c r="H45" s="140"/>
      <c r="I45" s="394"/>
      <c r="J45" s="140"/>
      <c r="K45" s="384"/>
      <c r="L45" s="385" t="str">
        <f>UPPER(IF(OR(K46="a",K46="as"),J41,IF(OR(K46="b",K46="bs"),J49,)))</f>
        <v/>
      </c>
      <c r="M45" s="380"/>
      <c r="N45" s="140"/>
      <c r="O45" s="391"/>
      <c r="P45" s="140"/>
      <c r="Q45" s="109"/>
      <c r="R45" s="112"/>
    </row>
    <row r="46" spans="1:18" s="113" customFormat="1" ht="9.6" customHeight="1" x14ac:dyDescent="0.2">
      <c r="A46" s="381"/>
      <c r="B46" s="116"/>
      <c r="C46" s="116"/>
      <c r="D46" s="124"/>
      <c r="E46" s="140"/>
      <c r="F46" s="140"/>
      <c r="G46" s="374"/>
      <c r="H46" s="140"/>
      <c r="I46" s="394"/>
      <c r="J46" s="118" t="s">
        <v>203</v>
      </c>
      <c r="K46" s="126"/>
      <c r="L46" s="387" t="str">
        <f>UPPER(IF(OR(K46="a",K46="as"),J42,IF(OR(K46="b",K46="bs"),J50,)))</f>
        <v/>
      </c>
      <c r="M46" s="388"/>
      <c r="N46" s="140"/>
      <c r="O46" s="391"/>
      <c r="P46" s="140"/>
      <c r="Q46" s="109"/>
      <c r="R46" s="112"/>
    </row>
    <row r="47" spans="1:18" s="113" customFormat="1" ht="9.6" customHeight="1" x14ac:dyDescent="0.2">
      <c r="A47" s="381">
        <v>11</v>
      </c>
      <c r="B47" s="103">
        <f>IF($D47="","",VLOOKUP($D47,'[7]Boys Do Main Draw Prep'!$A$7:$V$23,20))</f>
        <v>0</v>
      </c>
      <c r="C47" s="103">
        <f>IF($D47="","",VLOOKUP($D47,'[7]Boys Do Main Draw Prep'!$A$7:$V$23,21))</f>
        <v>0</v>
      </c>
      <c r="D47" s="104">
        <v>14</v>
      </c>
      <c r="E47" s="103" t="str">
        <f>UPPER(IF($D47="","",VLOOKUP($D47,'[7]Boys Do Main Draw Prep'!$A$7:$V$23,2)))</f>
        <v>ALEONG</v>
      </c>
      <c r="F47" s="103" t="str">
        <f>IF($D47="","",VLOOKUP($D47,'[7]Boys Do Main Draw Prep'!$A$7:$V$23,3))</f>
        <v>JOSEPH</v>
      </c>
      <c r="G47" s="389"/>
      <c r="H47" s="103">
        <f>IF($D47="","",VLOOKUP($D47,'[7]Boys Do Main Draw Prep'!$A$7:$V$23,4))</f>
        <v>0</v>
      </c>
      <c r="I47" s="379"/>
      <c r="J47" s="140"/>
      <c r="K47" s="391"/>
      <c r="L47" s="140"/>
      <c r="M47" s="391"/>
      <c r="N47" s="143"/>
      <c r="O47" s="391"/>
      <c r="P47" s="140"/>
      <c r="Q47" s="109"/>
      <c r="R47" s="112"/>
    </row>
    <row r="48" spans="1:18" s="113" customFormat="1" ht="9.6" customHeight="1" x14ac:dyDescent="0.2">
      <c r="A48" s="381"/>
      <c r="B48" s="116"/>
      <c r="C48" s="116"/>
      <c r="D48" s="116"/>
      <c r="E48" s="103" t="str">
        <f>UPPER(IF($D47="","",VLOOKUP($D47,'[7]Boys Do Main Draw Prep'!$A$7:$V$23,7)))</f>
        <v>MUKERJI</v>
      </c>
      <c r="F48" s="103" t="str">
        <f>IF($D47="","",VLOOKUP($D47,'[7]Boys Do Main Draw Prep'!$A$7:$V$23,8))</f>
        <v>JORDAN</v>
      </c>
      <c r="G48" s="389"/>
      <c r="H48" s="103">
        <f>IF($D47="","",VLOOKUP($D47,'[7]Boys Do Main Draw Prep'!$A$7:$V$23,9))</f>
        <v>0</v>
      </c>
      <c r="I48" s="382"/>
      <c r="J48" s="383" t="str">
        <f>IF(I48="a",E47,IF(I48="b",E49,""))</f>
        <v/>
      </c>
      <c r="K48" s="391"/>
      <c r="L48" s="140"/>
      <c r="M48" s="391"/>
      <c r="N48" s="140"/>
      <c r="O48" s="391"/>
      <c r="P48" s="140"/>
      <c r="Q48" s="109"/>
      <c r="R48" s="112"/>
    </row>
    <row r="49" spans="1:18" s="113" customFormat="1" ht="9.6" customHeight="1" x14ac:dyDescent="0.2">
      <c r="A49" s="381"/>
      <c r="B49" s="116"/>
      <c r="C49" s="116"/>
      <c r="D49" s="116"/>
      <c r="E49" s="140"/>
      <c r="F49" s="140"/>
      <c r="G49" s="374"/>
      <c r="H49" s="140"/>
      <c r="I49" s="384"/>
      <c r="J49" s="385" t="str">
        <f>UPPER(IF(OR(I50="a",I50="as"),E47,IF(OR(I50="b",I50="bs"),E51,)))</f>
        <v/>
      </c>
      <c r="K49" s="395"/>
      <c r="L49" s="140"/>
      <c r="M49" s="391"/>
      <c r="N49" s="140"/>
      <c r="O49" s="391"/>
      <c r="P49" s="140"/>
      <c r="Q49" s="109"/>
      <c r="R49" s="112"/>
    </row>
    <row r="50" spans="1:18" s="113" customFormat="1" ht="9.6" customHeight="1" x14ac:dyDescent="0.2">
      <c r="A50" s="381"/>
      <c r="B50" s="116"/>
      <c r="C50" s="116"/>
      <c r="D50" s="116"/>
      <c r="E50" s="140"/>
      <c r="F50" s="140"/>
      <c r="G50" s="374"/>
      <c r="H50" s="118" t="s">
        <v>203</v>
      </c>
      <c r="I50" s="126"/>
      <c r="J50" s="387" t="str">
        <f>UPPER(IF(OR(I50="a",I50="as"),E48,IF(OR(I50="b",I50="bs"),E52,)))</f>
        <v/>
      </c>
      <c r="K50" s="382"/>
      <c r="L50" s="140"/>
      <c r="M50" s="391"/>
      <c r="N50" s="140"/>
      <c r="O50" s="391"/>
      <c r="P50" s="140"/>
      <c r="Q50" s="109"/>
      <c r="R50" s="112"/>
    </row>
    <row r="51" spans="1:18" s="113" customFormat="1" ht="9.6" customHeight="1" x14ac:dyDescent="0.2">
      <c r="A51" s="377">
        <v>12</v>
      </c>
      <c r="B51" s="103">
        <f>IF($D51="","",VLOOKUP($D51,'[7]Boys Do Main Draw Prep'!$A$7:$V$23,20))</f>
        <v>0</v>
      </c>
      <c r="C51" s="103">
        <f>IF($D51="","",VLOOKUP($D51,'[7]Boys Do Main Draw Prep'!$A$7:$V$23,21))</f>
        <v>0</v>
      </c>
      <c r="D51" s="104">
        <v>3</v>
      </c>
      <c r="E51" s="105" t="str">
        <f>UPPER(IF($D51="","",VLOOKUP($D51,'[7]Boys Do Main Draw Prep'!$A$7:$V$23,2)))</f>
        <v>ARNOLD</v>
      </c>
      <c r="F51" s="105" t="str">
        <f>IF($D51="","",VLOOKUP($D51,'[7]Boys Do Main Draw Prep'!$A$7:$V$23,3))</f>
        <v>JOSHUA</v>
      </c>
      <c r="G51" s="378"/>
      <c r="H51" s="105">
        <f>IF($D51="","",VLOOKUP($D51,'[7]Boys Do Main Draw Prep'!$A$7:$V$23,4))</f>
        <v>0</v>
      </c>
      <c r="I51" s="390"/>
      <c r="J51" s="140"/>
      <c r="K51" s="380"/>
      <c r="L51" s="143"/>
      <c r="M51" s="395"/>
      <c r="N51" s="140"/>
      <c r="O51" s="391"/>
      <c r="P51" s="140"/>
      <c r="Q51" s="109"/>
      <c r="R51" s="112"/>
    </row>
    <row r="52" spans="1:18" s="113" customFormat="1" ht="9.6" customHeight="1" x14ac:dyDescent="0.2">
      <c r="A52" s="381"/>
      <c r="B52" s="116"/>
      <c r="C52" s="116"/>
      <c r="D52" s="116"/>
      <c r="E52" s="105" t="str">
        <f>UPPER(IF($D51="","",VLOOKUP($D51,'[7]Boys Do Main Draw Prep'!$A$7:$V$23,7)))</f>
        <v>JAMES</v>
      </c>
      <c r="F52" s="105" t="str">
        <f>IF($D51="","",VLOOKUP($D51,'[7]Boys Do Main Draw Prep'!$A$7:$V$23,8))</f>
        <v>KOBE</v>
      </c>
      <c r="G52" s="378"/>
      <c r="H52" s="105">
        <f>IF($D51="","",VLOOKUP($D51,'[7]Boys Do Main Draw Prep'!$A$7:$V$23,9))</f>
        <v>0</v>
      </c>
      <c r="I52" s="382"/>
      <c r="J52" s="140"/>
      <c r="K52" s="380"/>
      <c r="L52" s="392"/>
      <c r="M52" s="396"/>
      <c r="N52" s="140"/>
      <c r="O52" s="391"/>
      <c r="P52" s="140"/>
      <c r="Q52" s="109"/>
      <c r="R52" s="112"/>
    </row>
    <row r="53" spans="1:18" s="113" customFormat="1" ht="9.6" customHeight="1" x14ac:dyDescent="0.2">
      <c r="A53" s="381"/>
      <c r="B53" s="116"/>
      <c r="C53" s="116"/>
      <c r="D53" s="116"/>
      <c r="E53" s="140"/>
      <c r="F53" s="140"/>
      <c r="G53" s="374"/>
      <c r="H53" s="140"/>
      <c r="I53" s="394"/>
      <c r="J53" s="140"/>
      <c r="K53" s="380"/>
      <c r="L53" s="140"/>
      <c r="M53" s="384"/>
      <c r="N53" s="385" t="str">
        <f>UPPER(IF(OR(M54="a",M54="as"),L45,IF(OR(M54="b",M54="bs"),L61,)))</f>
        <v/>
      </c>
      <c r="O53" s="391"/>
      <c r="P53" s="140"/>
      <c r="Q53" s="109"/>
      <c r="R53" s="112"/>
    </row>
    <row r="54" spans="1:18" s="113" customFormat="1" ht="9.6" customHeight="1" x14ac:dyDescent="0.2">
      <c r="A54" s="381"/>
      <c r="B54" s="116"/>
      <c r="C54" s="116"/>
      <c r="D54" s="116"/>
      <c r="E54" s="140"/>
      <c r="F54" s="140"/>
      <c r="G54" s="374"/>
      <c r="H54" s="140"/>
      <c r="I54" s="394"/>
      <c r="J54" s="140"/>
      <c r="K54" s="380"/>
      <c r="L54" s="118" t="s">
        <v>203</v>
      </c>
      <c r="M54" s="126"/>
      <c r="N54" s="387" t="str">
        <f>UPPER(IF(OR(M54="a",M54="as"),L46,IF(OR(M54="b",M54="bs"),L62,)))</f>
        <v/>
      </c>
      <c r="O54" s="382"/>
      <c r="P54" s="140"/>
      <c r="Q54" s="109"/>
      <c r="R54" s="112"/>
    </row>
    <row r="55" spans="1:18" s="113" customFormat="1" ht="9.6" customHeight="1" x14ac:dyDescent="0.2">
      <c r="A55" s="381">
        <v>13</v>
      </c>
      <c r="B55" s="103">
        <f>IF($D55="","",VLOOKUP($D55,'[7]Boys Do Main Draw Prep'!$A$7:$V$23,20))</f>
        <v>0</v>
      </c>
      <c r="C55" s="103">
        <f>IF($D55="","",VLOOKUP($D55,'[7]Boys Do Main Draw Prep'!$A$7:$V$23,21))</f>
        <v>0</v>
      </c>
      <c r="D55" s="104">
        <v>13</v>
      </c>
      <c r="E55" s="103" t="str">
        <f>UPPER(IF($D55="","",VLOOKUP($D55,'[7]Boys Do Main Draw Prep'!$A$7:$V$23,2)))</f>
        <v>LESSEY</v>
      </c>
      <c r="F55" s="103" t="str">
        <f>IF($D55="","",VLOOKUP($D55,'[7]Boys Do Main Draw Prep'!$A$7:$V$23,3))</f>
        <v>MARK</v>
      </c>
      <c r="G55" s="389"/>
      <c r="H55" s="103">
        <f>IF($D55="","",VLOOKUP($D55,'[7]Boys Do Main Draw Prep'!$A$7:$V$23,4))</f>
        <v>0</v>
      </c>
      <c r="I55" s="379"/>
      <c r="J55" s="140"/>
      <c r="K55" s="380"/>
      <c r="L55" s="140"/>
      <c r="M55" s="391"/>
      <c r="N55" s="140"/>
      <c r="O55" s="380"/>
      <c r="P55" s="140"/>
      <c r="Q55" s="109"/>
      <c r="R55" s="112"/>
    </row>
    <row r="56" spans="1:18" s="113" customFormat="1" ht="9.6" customHeight="1" x14ac:dyDescent="0.2">
      <c r="A56" s="381"/>
      <c r="B56" s="116"/>
      <c r="C56" s="116"/>
      <c r="D56" s="116"/>
      <c r="E56" s="103" t="str">
        <f>UPPER(IF($D55="","",VLOOKUP($D55,'[7]Boys Do Main Draw Prep'!$A$7:$V$23,7)))</f>
        <v>OLIVIER</v>
      </c>
      <c r="F56" s="103" t="str">
        <f>IF($D55="","",VLOOKUP($D55,'[7]Boys Do Main Draw Prep'!$A$7:$V$23,8))</f>
        <v>DERREL</v>
      </c>
      <c r="G56" s="389"/>
      <c r="H56" s="103">
        <f>IF($D55="","",VLOOKUP($D55,'[7]Boys Do Main Draw Prep'!$A$7:$V$23,9))</f>
        <v>0</v>
      </c>
      <c r="I56" s="382"/>
      <c r="J56" s="383" t="str">
        <f>IF(I56="a",E55,IF(I56="b",E57,""))</f>
        <v/>
      </c>
      <c r="K56" s="380"/>
      <c r="L56" s="140"/>
      <c r="M56" s="391"/>
      <c r="N56" s="140"/>
      <c r="O56" s="380"/>
      <c r="P56" s="140"/>
      <c r="Q56" s="109"/>
      <c r="R56" s="112"/>
    </row>
    <row r="57" spans="1:18" s="113" customFormat="1" ht="9.6" customHeight="1" x14ac:dyDescent="0.2">
      <c r="A57" s="381"/>
      <c r="B57" s="116"/>
      <c r="C57" s="116"/>
      <c r="D57" s="124"/>
      <c r="E57" s="140"/>
      <c r="F57" s="140"/>
      <c r="G57" s="374"/>
      <c r="H57" s="140"/>
      <c r="I57" s="384"/>
      <c r="J57" s="385" t="str">
        <f>UPPER(IF(OR(I58="a",I58="as"),E55,IF(OR(I58="b",I58="bs"),E59,)))</f>
        <v/>
      </c>
      <c r="K57" s="386"/>
      <c r="L57" s="140"/>
      <c r="M57" s="391"/>
      <c r="N57" s="140"/>
      <c r="O57" s="380"/>
      <c r="P57" s="140"/>
      <c r="Q57" s="109"/>
      <c r="R57" s="112"/>
    </row>
    <row r="58" spans="1:18" s="113" customFormat="1" ht="9.6" customHeight="1" x14ac:dyDescent="0.2">
      <c r="A58" s="381"/>
      <c r="B58" s="116"/>
      <c r="C58" s="116"/>
      <c r="D58" s="124"/>
      <c r="E58" s="140"/>
      <c r="F58" s="140"/>
      <c r="G58" s="374"/>
      <c r="H58" s="118" t="s">
        <v>203</v>
      </c>
      <c r="I58" s="126"/>
      <c r="J58" s="387" t="str">
        <f>UPPER(IF(OR(I58="a",I58="as"),E56,IF(OR(I58="b",I58="bs"),E60,)))</f>
        <v/>
      </c>
      <c r="K58" s="388"/>
      <c r="L58" s="140"/>
      <c r="M58" s="391"/>
      <c r="N58" s="140"/>
      <c r="O58" s="380"/>
      <c r="P58" s="140"/>
      <c r="Q58" s="109"/>
      <c r="R58" s="112"/>
    </row>
    <row r="59" spans="1:18" s="113" customFormat="1" ht="9.6" customHeight="1" x14ac:dyDescent="0.2">
      <c r="A59" s="381">
        <v>14</v>
      </c>
      <c r="B59" s="103">
        <f>IF($D59="","",VLOOKUP($D59,'[7]Boys Do Main Draw Prep'!$A$7:$V$23,20))</f>
        <v>0</v>
      </c>
      <c r="C59" s="103">
        <f>IF($D59="","",VLOOKUP($D59,'[7]Boys Do Main Draw Prep'!$A$7:$V$23,21))</f>
        <v>0</v>
      </c>
      <c r="D59" s="104">
        <v>7</v>
      </c>
      <c r="E59" s="103" t="str">
        <f>UPPER(IF($D59="","",VLOOKUP($D59,'[7]Boys Do Main Draw Prep'!$A$7:$V$23,2)))</f>
        <v>JEARY</v>
      </c>
      <c r="F59" s="103" t="str">
        <f>IF($D59="","",VLOOKUP($D59,'[7]Boys Do Main Draw Prep'!$A$7:$V$23,3))</f>
        <v>ETHAN</v>
      </c>
      <c r="G59" s="389"/>
      <c r="H59" s="103">
        <f>IF($D59="","",VLOOKUP($D59,'[7]Boys Do Main Draw Prep'!$A$7:$V$23,4))</f>
        <v>0</v>
      </c>
      <c r="I59" s="390"/>
      <c r="J59" s="140"/>
      <c r="K59" s="391"/>
      <c r="L59" s="143"/>
      <c r="M59" s="395"/>
      <c r="N59" s="140"/>
      <c r="O59" s="380"/>
      <c r="P59" s="140"/>
      <c r="Q59" s="109"/>
      <c r="R59" s="112"/>
    </row>
    <row r="60" spans="1:18" s="113" customFormat="1" ht="9.6" customHeight="1" x14ac:dyDescent="0.2">
      <c r="A60" s="381"/>
      <c r="B60" s="116"/>
      <c r="C60" s="116"/>
      <c r="D60" s="116"/>
      <c r="E60" s="103" t="str">
        <f>UPPER(IF($D59="","",VLOOKUP($D59,'[7]Boys Do Main Draw Prep'!$A$7:$V$23,7)))</f>
        <v>LAQUIS</v>
      </c>
      <c r="F60" s="103" t="str">
        <f>IF($D59="","",VLOOKUP($D59,'[7]Boys Do Main Draw Prep'!$A$7:$V$23,8))</f>
        <v>EDWARD</v>
      </c>
      <c r="G60" s="389"/>
      <c r="H60" s="103">
        <f>IF($D59="","",VLOOKUP($D59,'[7]Boys Do Main Draw Prep'!$A$7:$V$23,9))</f>
        <v>0</v>
      </c>
      <c r="I60" s="382"/>
      <c r="J60" s="140"/>
      <c r="K60" s="391"/>
      <c r="L60" s="392"/>
      <c r="M60" s="396"/>
      <c r="N60" s="140"/>
      <c r="O60" s="380"/>
      <c r="P60" s="140"/>
      <c r="Q60" s="109"/>
      <c r="R60" s="112"/>
    </row>
    <row r="61" spans="1:18" s="113" customFormat="1" ht="9.6" customHeight="1" x14ac:dyDescent="0.2">
      <c r="A61" s="381"/>
      <c r="B61" s="116"/>
      <c r="C61" s="116"/>
      <c r="D61" s="124"/>
      <c r="E61" s="140"/>
      <c r="F61" s="140"/>
      <c r="G61" s="374"/>
      <c r="H61" s="140"/>
      <c r="I61" s="394"/>
      <c r="J61" s="140"/>
      <c r="K61" s="384"/>
      <c r="L61" s="385" t="str">
        <f>UPPER(IF(OR(K62="a",K62="as"),J57,IF(OR(K62="b",K62="bs"),J65,)))</f>
        <v/>
      </c>
      <c r="M61" s="391"/>
      <c r="N61" s="140"/>
      <c r="O61" s="380"/>
      <c r="P61" s="140"/>
      <c r="Q61" s="109"/>
      <c r="R61" s="112"/>
    </row>
    <row r="62" spans="1:18" s="113" customFormat="1" ht="9.6" customHeight="1" x14ac:dyDescent="0.2">
      <c r="A62" s="381"/>
      <c r="B62" s="116"/>
      <c r="C62" s="116"/>
      <c r="D62" s="124"/>
      <c r="E62" s="140"/>
      <c r="F62" s="140"/>
      <c r="G62" s="374"/>
      <c r="H62" s="140"/>
      <c r="I62" s="394"/>
      <c r="J62" s="118" t="s">
        <v>203</v>
      </c>
      <c r="K62" s="126"/>
      <c r="L62" s="387" t="str">
        <f>UPPER(IF(OR(K62="a",K62="as"),J58,IF(OR(K62="b",K62="bs"),J66,)))</f>
        <v/>
      </c>
      <c r="M62" s="382"/>
      <c r="N62" s="140"/>
      <c r="O62" s="380"/>
      <c r="P62" s="140"/>
      <c r="Q62" s="109"/>
      <c r="R62" s="112"/>
    </row>
    <row r="63" spans="1:18" s="113" customFormat="1" ht="9.6" customHeight="1" x14ac:dyDescent="0.2">
      <c r="A63" s="381">
        <v>15</v>
      </c>
      <c r="B63" s="103">
        <f>IF($D63="","",VLOOKUP($D63,'[7]Boys Do Main Draw Prep'!$A$7:$V$23,20))</f>
        <v>0</v>
      </c>
      <c r="C63" s="103">
        <f>IF($D63="","",VLOOKUP($D63,'[7]Boys Do Main Draw Prep'!$A$7:$V$23,21))</f>
        <v>0</v>
      </c>
      <c r="D63" s="104">
        <v>16</v>
      </c>
      <c r="E63" s="103" t="str">
        <f>UPPER(IF($D63="","",VLOOKUP($D63,'[7]Boys Do Main Draw Prep'!$A$7:$V$23,2)))</f>
        <v>BYE</v>
      </c>
      <c r="F63" s="103">
        <f>IF($D63="","",VLOOKUP($D63,'[7]Boys Do Main Draw Prep'!$A$7:$V$23,3))</f>
        <v>0</v>
      </c>
      <c r="G63" s="389"/>
      <c r="H63" s="103">
        <f>IF($D63="","",VLOOKUP($D63,'[7]Boys Do Main Draw Prep'!$A$7:$V$23,4))</f>
        <v>0</v>
      </c>
      <c r="I63" s="379"/>
      <c r="J63" s="140"/>
      <c r="K63" s="391"/>
      <c r="L63" s="140"/>
      <c r="M63" s="380"/>
      <c r="N63" s="143"/>
      <c r="O63" s="380"/>
      <c r="P63" s="140"/>
      <c r="Q63" s="109"/>
      <c r="R63" s="112"/>
    </row>
    <row r="64" spans="1:18" s="113" customFormat="1" ht="9.6" customHeight="1" x14ac:dyDescent="0.2">
      <c r="A64" s="381"/>
      <c r="B64" s="116"/>
      <c r="C64" s="116"/>
      <c r="D64" s="116"/>
      <c r="E64" s="103" t="str">
        <f>UPPER(IF($D63="","",VLOOKUP($D63,'[7]Boys Do Main Draw Prep'!$A$7:$V$23,7)))</f>
        <v>BYE</v>
      </c>
      <c r="F64" s="103">
        <f>IF($D63="","",VLOOKUP($D63,'[7]Boys Do Main Draw Prep'!$A$7:$V$23,8))</f>
        <v>0</v>
      </c>
      <c r="G64" s="389"/>
      <c r="H64" s="103">
        <f>IF($D63="","",VLOOKUP($D63,'[7]Boys Do Main Draw Prep'!$A$7:$V$23,9))</f>
        <v>0</v>
      </c>
      <c r="I64" s="382"/>
      <c r="J64" s="383" t="str">
        <f>IF(I64="a",E63,IF(I64="b",E65,""))</f>
        <v/>
      </c>
      <c r="K64" s="391"/>
      <c r="L64" s="140"/>
      <c r="M64" s="380"/>
      <c r="N64" s="140"/>
      <c r="O64" s="380"/>
      <c r="P64" s="140"/>
      <c r="Q64" s="109"/>
      <c r="R64" s="112"/>
    </row>
    <row r="65" spans="1:18" s="113" customFormat="1" ht="9.6" customHeight="1" x14ac:dyDescent="0.2">
      <c r="A65" s="381"/>
      <c r="B65" s="116"/>
      <c r="C65" s="116"/>
      <c r="D65" s="116"/>
      <c r="E65" s="383"/>
      <c r="F65" s="383"/>
      <c r="G65" s="422"/>
      <c r="H65" s="383"/>
      <c r="I65" s="384"/>
      <c r="J65" s="385" t="str">
        <f>UPPER(IF(OR(I66="a",I66="as"),E63,IF(OR(I66="b",I66="bs"),E67,)))</f>
        <v>PATRICK</v>
      </c>
      <c r="K65" s="395"/>
      <c r="L65" s="140"/>
      <c r="M65" s="380"/>
      <c r="N65" s="140"/>
      <c r="O65" s="380"/>
      <c r="P65" s="140"/>
      <c r="Q65" s="109"/>
      <c r="R65" s="112"/>
    </row>
    <row r="66" spans="1:18" s="113" customFormat="1" ht="9.6" customHeight="1" x14ac:dyDescent="0.2">
      <c r="A66" s="381"/>
      <c r="B66" s="116"/>
      <c r="C66" s="116"/>
      <c r="D66" s="116"/>
      <c r="E66" s="140"/>
      <c r="F66" s="140"/>
      <c r="G66" s="374"/>
      <c r="H66" s="118" t="s">
        <v>203</v>
      </c>
      <c r="I66" s="126" t="s">
        <v>205</v>
      </c>
      <c r="J66" s="387" t="str">
        <f>UPPER(IF(OR(I66="a",I66="as"),E64,IF(OR(I66="b",I66="bs"),E68,)))</f>
        <v>MOONASAR</v>
      </c>
      <c r="K66" s="382"/>
      <c r="L66" s="140"/>
      <c r="M66" s="380"/>
      <c r="N66" s="140"/>
      <c r="O66" s="380"/>
      <c r="P66" s="140"/>
      <c r="Q66" s="109"/>
      <c r="R66" s="112"/>
    </row>
    <row r="67" spans="1:18" s="113" customFormat="1" ht="9.6" customHeight="1" x14ac:dyDescent="0.2">
      <c r="A67" s="377">
        <v>16</v>
      </c>
      <c r="B67" s="103">
        <f>IF($D67="","",VLOOKUP($D67,'[7]Boys Do Main Draw Prep'!$A$7:$V$23,20))</f>
        <v>0</v>
      </c>
      <c r="C67" s="103">
        <f>IF($D67="","",VLOOKUP($D67,'[7]Boys Do Main Draw Prep'!$A$7:$V$23,21))</f>
        <v>0</v>
      </c>
      <c r="D67" s="104">
        <v>2</v>
      </c>
      <c r="E67" s="105" t="str">
        <f>UPPER(IF($D67="","",VLOOKUP($D67,'[7]Boys Do Main Draw Prep'!$A$7:$V$23,2)))</f>
        <v>PATRICK</v>
      </c>
      <c r="F67" s="105" t="str">
        <f>IF($D67="","",VLOOKUP($D67,'[7]Boys Do Main Draw Prep'!$A$7:$V$23,3))</f>
        <v>NKRUMAH</v>
      </c>
      <c r="G67" s="378"/>
      <c r="H67" s="105">
        <f>IF($D67="","",VLOOKUP($D67,'[7]Boys Do Main Draw Prep'!$A$7:$V$23,4))</f>
        <v>0</v>
      </c>
      <c r="I67" s="390"/>
      <c r="J67" s="140"/>
      <c r="K67" s="380"/>
      <c r="L67" s="143"/>
      <c r="M67" s="386"/>
      <c r="N67" s="140"/>
      <c r="O67" s="380"/>
      <c r="P67" s="140"/>
      <c r="Q67" s="109"/>
      <c r="R67" s="112"/>
    </row>
    <row r="68" spans="1:18" s="113" customFormat="1" ht="9.6" customHeight="1" x14ac:dyDescent="0.2">
      <c r="A68" s="381"/>
      <c r="B68" s="116"/>
      <c r="C68" s="116"/>
      <c r="D68" s="116"/>
      <c r="E68" s="105" t="str">
        <f>UPPER(IF($D67="","",VLOOKUP($D67,'[7]Boys Do Main Draw Prep'!$A$7:$V$23,7)))</f>
        <v>MOONASAR</v>
      </c>
      <c r="F68" s="105" t="str">
        <f>IF($D67="","",VLOOKUP($D67,'[7]Boys Do Main Draw Prep'!$A$7:$V$23,8))</f>
        <v>KESHAN</v>
      </c>
      <c r="G68" s="378"/>
      <c r="H68" s="105">
        <f>IF($D67="","",VLOOKUP($D67,'[7]Boys Do Main Draw Prep'!$A$7:$V$23,9))</f>
        <v>0</v>
      </c>
      <c r="I68" s="382"/>
      <c r="J68" s="140"/>
      <c r="K68" s="380"/>
      <c r="L68" s="392"/>
      <c r="M68" s="393"/>
      <c r="N68" s="140"/>
      <c r="O68" s="380"/>
      <c r="P68" s="140"/>
      <c r="Q68" s="109"/>
      <c r="R68" s="112"/>
    </row>
    <row r="69" spans="1:18" s="113" customFormat="1" ht="9.6" customHeight="1" x14ac:dyDescent="0.2">
      <c r="A69" s="404"/>
      <c r="B69" s="405"/>
      <c r="C69" s="405"/>
      <c r="D69" s="406"/>
      <c r="E69" s="141"/>
      <c r="F69" s="141"/>
      <c r="G69" s="99"/>
      <c r="H69" s="141"/>
      <c r="I69" s="408"/>
      <c r="J69" s="110"/>
      <c r="K69" s="111"/>
      <c r="L69" s="110"/>
      <c r="M69" s="111"/>
      <c r="N69" s="110"/>
      <c r="O69" s="111"/>
      <c r="P69" s="110"/>
      <c r="Q69" s="111"/>
      <c r="R69" s="112"/>
    </row>
    <row r="70" spans="1:18" s="151" customFormat="1" ht="6" customHeight="1" x14ac:dyDescent="0.2">
      <c r="A70" s="404"/>
      <c r="B70" s="405"/>
      <c r="C70" s="405"/>
      <c r="D70" s="406"/>
      <c r="E70" s="141"/>
      <c r="F70" s="141"/>
      <c r="G70" s="407"/>
      <c r="H70" s="141"/>
      <c r="I70" s="408"/>
      <c r="J70" s="110"/>
      <c r="K70" s="111"/>
      <c r="L70" s="148"/>
      <c r="M70" s="149"/>
      <c r="N70" s="148"/>
      <c r="O70" s="149"/>
      <c r="P70" s="148"/>
      <c r="Q70" s="149"/>
      <c r="R70" s="150"/>
    </row>
    <row r="71" spans="1:18" s="164" customFormat="1" ht="10.5" customHeight="1" x14ac:dyDescent="0.2">
      <c r="A71" s="152" t="s">
        <v>206</v>
      </c>
      <c r="B71" s="153"/>
      <c r="C71" s="154"/>
      <c r="D71" s="155" t="s">
        <v>207</v>
      </c>
      <c r="E71" s="156" t="s">
        <v>310</v>
      </c>
      <c r="F71" s="156"/>
      <c r="G71" s="156"/>
      <c r="H71" s="409"/>
      <c r="I71" s="156" t="s">
        <v>207</v>
      </c>
      <c r="J71" s="156" t="s">
        <v>311</v>
      </c>
      <c r="K71" s="159"/>
      <c r="L71" s="156" t="s">
        <v>210</v>
      </c>
      <c r="M71" s="160"/>
      <c r="N71" s="161" t="s">
        <v>211</v>
      </c>
      <c r="O71" s="161"/>
      <c r="P71" s="162"/>
      <c r="Q71" s="163"/>
    </row>
    <row r="72" spans="1:18" s="164" customFormat="1" ht="9" customHeight="1" x14ac:dyDescent="0.2">
      <c r="A72" s="165" t="s">
        <v>212</v>
      </c>
      <c r="B72" s="166"/>
      <c r="C72" s="167"/>
      <c r="D72" s="168">
        <v>1</v>
      </c>
      <c r="E72" s="169" t="str">
        <f>IF(D72&gt;$Q$79,,UPPER(VLOOKUP(D72,'[7]Boys Do Main Draw Prep'!$A$7:$R$23,2)))</f>
        <v>HACKSHAW</v>
      </c>
      <c r="F72" s="410"/>
      <c r="G72" s="410"/>
      <c r="H72" s="411"/>
      <c r="I72" s="412" t="s">
        <v>213</v>
      </c>
      <c r="J72" s="166"/>
      <c r="K72" s="173"/>
      <c r="L72" s="166"/>
      <c r="M72" s="174"/>
      <c r="N72" s="175" t="s">
        <v>312</v>
      </c>
      <c r="O72" s="176"/>
      <c r="P72" s="176"/>
      <c r="Q72" s="177"/>
    </row>
    <row r="73" spans="1:18" s="164" customFormat="1" ht="9" customHeight="1" x14ac:dyDescent="0.2">
      <c r="A73" s="165" t="s">
        <v>215</v>
      </c>
      <c r="B73" s="166"/>
      <c r="C73" s="167"/>
      <c r="D73" s="168"/>
      <c r="E73" s="169" t="str">
        <f>IF(D72&gt;$Q$79,,UPPER(VLOOKUP(D72,'[7]Boys Do Main Draw Prep'!$A$7:$R$23,7)))</f>
        <v xml:space="preserve">HACKSHAW </v>
      </c>
      <c r="F73" s="410"/>
      <c r="G73" s="410"/>
      <c r="H73" s="411"/>
      <c r="I73" s="412"/>
      <c r="J73" s="166"/>
      <c r="K73" s="173"/>
      <c r="L73" s="166"/>
      <c r="M73" s="174"/>
      <c r="N73" s="180"/>
      <c r="O73" s="179"/>
      <c r="P73" s="180"/>
      <c r="Q73" s="181"/>
    </row>
    <row r="74" spans="1:18" s="164" customFormat="1" ht="9" customHeight="1" x14ac:dyDescent="0.2">
      <c r="A74" s="182" t="s">
        <v>217</v>
      </c>
      <c r="B74" s="180"/>
      <c r="C74" s="183"/>
      <c r="D74" s="168">
        <v>2</v>
      </c>
      <c r="E74" s="169" t="str">
        <f>IF(D74&gt;$Q$79,,UPPER(VLOOKUP(D74,'[7]Boys Do Main Draw Prep'!$A$7:$R$23,2)))</f>
        <v>PATRICK</v>
      </c>
      <c r="F74" s="410"/>
      <c r="G74" s="410"/>
      <c r="H74" s="411"/>
      <c r="I74" s="412" t="s">
        <v>216</v>
      </c>
      <c r="J74" s="166"/>
      <c r="K74" s="173"/>
      <c r="L74" s="166"/>
      <c r="M74" s="174"/>
      <c r="N74" s="175" t="s">
        <v>219</v>
      </c>
      <c r="O74" s="176"/>
      <c r="P74" s="176"/>
      <c r="Q74" s="177"/>
    </row>
    <row r="75" spans="1:18" s="164" customFormat="1" ht="9" customHeight="1" x14ac:dyDescent="0.2">
      <c r="A75" s="184"/>
      <c r="B75" s="89"/>
      <c r="C75" s="185"/>
      <c r="D75" s="168"/>
      <c r="E75" s="169" t="str">
        <f>IF(D74&gt;$Q$79,,UPPER(VLOOKUP(D74,'[7]Boys Do Main Draw Prep'!$A$7:$R$23,7)))</f>
        <v>MOONASAR</v>
      </c>
      <c r="F75" s="410"/>
      <c r="G75" s="410"/>
      <c r="H75" s="411"/>
      <c r="I75" s="412"/>
      <c r="J75" s="166"/>
      <c r="K75" s="173"/>
      <c r="L75" s="166"/>
      <c r="M75" s="174"/>
      <c r="N75" s="166"/>
      <c r="O75" s="173"/>
      <c r="P75" s="166"/>
      <c r="Q75" s="174"/>
    </row>
    <row r="76" spans="1:18" s="164" customFormat="1" ht="9" customHeight="1" x14ac:dyDescent="0.2">
      <c r="A76" s="186" t="s">
        <v>221</v>
      </c>
      <c r="B76" s="187"/>
      <c r="C76" s="188"/>
      <c r="D76" s="168">
        <v>3</v>
      </c>
      <c r="E76" s="169" t="str">
        <f>IF(D76&gt;$Q$79,,UPPER(VLOOKUP(D76,'[7]Boys Do Main Draw Prep'!$A$7:$R$23,2)))</f>
        <v>ARNOLD</v>
      </c>
      <c r="F76" s="410"/>
      <c r="G76" s="410"/>
      <c r="H76" s="411"/>
      <c r="I76" s="412" t="s">
        <v>218</v>
      </c>
      <c r="J76" s="166"/>
      <c r="K76" s="173"/>
      <c r="L76" s="166"/>
      <c r="M76" s="174"/>
      <c r="N76" s="180"/>
      <c r="O76" s="179"/>
      <c r="P76" s="180"/>
      <c r="Q76" s="181"/>
    </row>
    <row r="77" spans="1:18" s="164" customFormat="1" ht="9" customHeight="1" x14ac:dyDescent="0.2">
      <c r="A77" s="165" t="s">
        <v>212</v>
      </c>
      <c r="B77" s="166"/>
      <c r="C77" s="167"/>
      <c r="D77" s="168"/>
      <c r="E77" s="169" t="str">
        <f>IF(D76&gt;$Q$79,,UPPER(VLOOKUP(D76,'[7]Boys Do Main Draw Prep'!$A$7:$R$23,7)))</f>
        <v>JAMES</v>
      </c>
      <c r="F77" s="410"/>
      <c r="G77" s="410"/>
      <c r="H77" s="411"/>
      <c r="I77" s="412"/>
      <c r="J77" s="166"/>
      <c r="K77" s="173"/>
      <c r="L77" s="166"/>
      <c r="M77" s="174"/>
      <c r="N77" s="175" t="s">
        <v>224</v>
      </c>
      <c r="O77" s="176"/>
      <c r="P77" s="176"/>
      <c r="Q77" s="177"/>
    </row>
    <row r="78" spans="1:18" s="164" customFormat="1" ht="9" customHeight="1" x14ac:dyDescent="0.2">
      <c r="A78" s="165" t="s">
        <v>225</v>
      </c>
      <c r="B78" s="166"/>
      <c r="C78" s="189"/>
      <c r="D78" s="168">
        <v>4</v>
      </c>
      <c r="E78" s="169" t="str">
        <f>IF(D78&gt;$Q$79,,UPPER(VLOOKUP(D78,'[7]Boys Do Main Draw Prep'!$A$7:$R$23,2)))</f>
        <v>GREGOIRE</v>
      </c>
      <c r="F78" s="410"/>
      <c r="G78" s="410"/>
      <c r="H78" s="411"/>
      <c r="I78" s="412" t="s">
        <v>220</v>
      </c>
      <c r="J78" s="166"/>
      <c r="K78" s="173"/>
      <c r="L78" s="166"/>
      <c r="M78" s="174"/>
      <c r="N78" s="166"/>
      <c r="O78" s="173"/>
      <c r="P78" s="166"/>
      <c r="Q78" s="174"/>
    </row>
    <row r="79" spans="1:18" s="164" customFormat="1" ht="9" customHeight="1" x14ac:dyDescent="0.2">
      <c r="A79" s="182" t="s">
        <v>227</v>
      </c>
      <c r="B79" s="180"/>
      <c r="C79" s="190"/>
      <c r="D79" s="191"/>
      <c r="E79" s="192" t="str">
        <f>IF(D78&gt;$Q$79,,UPPER(VLOOKUP(D78,'[7]Boys Do Main Draw Prep'!$A$7:$R$23,7)))</f>
        <v>TOM</v>
      </c>
      <c r="F79" s="413"/>
      <c r="G79" s="413"/>
      <c r="H79" s="414"/>
      <c r="I79" s="415"/>
      <c r="J79" s="180"/>
      <c r="K79" s="179"/>
      <c r="L79" s="180"/>
      <c r="M79" s="181"/>
      <c r="N79" s="180" t="str">
        <f>Q4</f>
        <v>Lamech Kevin Clarke</v>
      </c>
      <c r="O79" s="179"/>
      <c r="P79" s="180"/>
      <c r="Q79" s="416">
        <f>MIN(4,'[7]Boys Do Main Draw Prep'!$V$5)</f>
        <v>4</v>
      </c>
    </row>
    <row r="80" spans="1:18" ht="15.75" customHeight="1" x14ac:dyDescent="0.2"/>
    <row r="81" ht="9" customHeight="1" x14ac:dyDescent="0.2"/>
  </sheetData>
  <mergeCells count="1">
    <mergeCell ref="E2:L2"/>
  </mergeCells>
  <conditionalFormatting sqref="B7 B11 B15 B19 B23 B27 B31 B35 B39 B43 B47 B51 B55 B59 B63 B67">
    <cfRule type="cellIs" dxfId="69" priority="11" stopIfTrue="1" operator="equal">
      <formula>"DA"</formula>
    </cfRule>
  </conditionalFormatting>
  <conditionalFormatting sqref="H10 H58 H42 H50 H34 H26 H18 H66 J30 L22 N38 J62 J46 L54 J14">
    <cfRule type="expression" dxfId="68" priority="8" stopIfTrue="1">
      <formula>AND($N$1="CU",H10="Umpire")</formula>
    </cfRule>
    <cfRule type="expression" dxfId="67" priority="9" stopIfTrue="1">
      <formula>AND($N$1="CU",H10&lt;&gt;"Umpire",I10&lt;&gt;"")</formula>
    </cfRule>
    <cfRule type="expression" dxfId="66" priority="10" stopIfTrue="1">
      <formula>AND($N$1="CU",H10&lt;&gt;"Umpire")</formula>
    </cfRule>
  </conditionalFormatting>
  <conditionalFormatting sqref="L13 L29 L45 L61 N21 N53 P37 J9 J17 J25 J33 J41 J49 J57 J65">
    <cfRule type="expression" dxfId="65" priority="6" stopIfTrue="1">
      <formula>I10="as"</formula>
    </cfRule>
    <cfRule type="expression" dxfId="64" priority="7" stopIfTrue="1">
      <formula>I10="bs"</formula>
    </cfRule>
  </conditionalFormatting>
  <conditionalFormatting sqref="L14 L30 L46 L62 N22 N54 P38 J10 J18 J26 J34 J42 J50 J58 J66">
    <cfRule type="expression" dxfId="63" priority="4" stopIfTrue="1">
      <formula>I10="as"</formula>
    </cfRule>
    <cfRule type="expression" dxfId="62" priority="5" stopIfTrue="1">
      <formula>I10="bs"</formula>
    </cfRule>
  </conditionalFormatting>
  <conditionalFormatting sqref="I10 I18 I26 I34 I42 I50 I58 I66 K62 K46 K30 K14 M22 M54 O38">
    <cfRule type="expression" dxfId="61" priority="3" stopIfTrue="1">
      <formula>$N$1="CU"</formula>
    </cfRule>
  </conditionalFormatting>
  <conditionalFormatting sqref="E7 E11 E15 E19 E23 E27 E31 E35 E39 E43 E47 E51 E55 E59 E63 E67">
    <cfRule type="cellIs" dxfId="60" priority="2" stopIfTrue="1" operator="equal">
      <formula>"Bye"</formula>
    </cfRule>
  </conditionalFormatting>
  <conditionalFormatting sqref="D7 D11 D15 D19 D23 D27 D31 D35 D39 D43 D47 D51 D55 D59 D63 D67">
    <cfRule type="cellIs" dxfId="59" priority="1" stopIfTrue="1" operator="lessThan">
      <formula>5</formula>
    </cfRule>
  </conditionalFormatting>
  <printOptions horizontalCentered="1"/>
  <pageMargins left="0.35" right="0.35" top="0.39" bottom="0.39" header="0" footer="0"/>
  <pageSetup paperSize="9" scale="96"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Button 1">
              <controlPr defaultSize="0" print="0" autoFill="0" autoPict="0" macro="[0]!Jun_Show_CU">
                <anchor moveWithCells="1" sizeWithCells="1">
                  <from>
                    <xdr:col>11</xdr:col>
                    <xdr:colOff>495300</xdr:colOff>
                    <xdr:row>0</xdr:row>
                    <xdr:rowOff>9525</xdr:rowOff>
                  </from>
                  <to>
                    <xdr:col>13</xdr:col>
                    <xdr:colOff>342900</xdr:colOff>
                    <xdr:row>0</xdr:row>
                    <xdr:rowOff>171450</xdr:rowOff>
                  </to>
                </anchor>
              </controlPr>
            </control>
          </mc:Choice>
        </mc:AlternateContent>
        <mc:AlternateContent xmlns:mc="http://schemas.openxmlformats.org/markup-compatibility/2006">
          <mc:Choice Requires="x14">
            <control shapeId="23554" r:id="rId5" name="Button 2">
              <controlPr defaultSize="0" print="0" autoFill="0" autoPict="0" macro="[0]!Jun_Hide_CU">
                <anchor moveWithCells="1" sizeWithCells="1">
                  <from>
                    <xdr:col>11</xdr:col>
                    <xdr:colOff>485775</xdr:colOff>
                    <xdr:row>0</xdr:row>
                    <xdr:rowOff>171450</xdr:rowOff>
                  </from>
                  <to>
                    <xdr:col>13</xdr:col>
                    <xdr:colOff>342900</xdr:colOff>
                    <xdr:row>1</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14:formula1>
            <xm:f>$T$7:$T$16</xm:f>
          </x14:formula1>
          <xm: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J30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N38 JJ38 TF38 ADB38 AMX38 AWT38 BGP38 BQL38 CAH38 CKD38 CTZ38 DDV38 DNR38 DXN38 EHJ38 ERF38 FBB38 FKX38 FUT38 GEP38 GOL38 GYH38 HID38 HRZ38 IBV38 ILR38 IVN38 JFJ38 JPF38 JZB38 KIX38 KST38 LCP38 LML38 LWH38 MGD38 MPZ38 MZV38 NJR38 NTN38 ODJ38 ONF38 OXB38 PGX38 PQT38 QAP38 QKL38 QUH38 RED38 RNZ38 RXV38 SHR38 SRN38 TBJ38 TLF38 TVB38 UEX38 UOT38 UYP38 VIL38 VSH38 WCD38 WLZ38 WVV38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L54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L65590 JH65590 TD65590 ACZ65590 AMV65590 AWR65590 BGN65590 BQJ65590 CAF65590 CKB65590 CTX65590 DDT65590 DNP65590 DXL65590 EHH65590 ERD65590 FAZ65590 FKV65590 FUR65590 GEN65590 GOJ65590 GYF65590 HIB65590 HRX65590 IBT65590 ILP65590 IVL65590 JFH65590 JPD65590 JYZ65590 KIV65590 KSR65590 LCN65590 LMJ65590 LWF65590 MGB65590 MPX65590 MZT65590 NJP65590 NTL65590 ODH65590 OND65590 OWZ65590 PGV65590 PQR65590 QAN65590 QKJ65590 QUF65590 REB65590 RNX65590 RXT65590 SHP65590 SRL65590 TBH65590 TLD65590 TUZ65590 UEV65590 UOR65590 UYN65590 VIJ65590 VSF65590 WCB65590 WLX65590 WVT65590 L131126 JH131126 TD131126 ACZ131126 AMV131126 AWR131126 BGN131126 BQJ131126 CAF131126 CKB131126 CTX131126 DDT131126 DNP131126 DXL131126 EHH131126 ERD131126 FAZ131126 FKV131126 FUR131126 GEN131126 GOJ131126 GYF131126 HIB131126 HRX131126 IBT131126 ILP131126 IVL131126 JFH131126 JPD131126 JYZ131126 KIV131126 KSR131126 LCN131126 LMJ131126 LWF131126 MGB131126 MPX131126 MZT131126 NJP131126 NTL131126 ODH131126 OND131126 OWZ131126 PGV131126 PQR131126 QAN131126 QKJ131126 QUF131126 REB131126 RNX131126 RXT131126 SHP131126 SRL131126 TBH131126 TLD131126 TUZ131126 UEV131126 UOR131126 UYN131126 VIJ131126 VSF131126 WCB131126 WLX131126 WVT131126 L196662 JH196662 TD196662 ACZ196662 AMV196662 AWR196662 BGN196662 BQJ196662 CAF196662 CKB196662 CTX196662 DDT196662 DNP196662 DXL196662 EHH196662 ERD196662 FAZ196662 FKV196662 FUR196662 GEN196662 GOJ196662 GYF196662 HIB196662 HRX196662 IBT196662 ILP196662 IVL196662 JFH196662 JPD196662 JYZ196662 KIV196662 KSR196662 LCN196662 LMJ196662 LWF196662 MGB196662 MPX196662 MZT196662 NJP196662 NTL196662 ODH196662 OND196662 OWZ196662 PGV196662 PQR196662 QAN196662 QKJ196662 QUF196662 REB196662 RNX196662 RXT196662 SHP196662 SRL196662 TBH196662 TLD196662 TUZ196662 UEV196662 UOR196662 UYN196662 VIJ196662 VSF196662 WCB196662 WLX196662 WVT196662 L262198 JH262198 TD262198 ACZ262198 AMV262198 AWR262198 BGN262198 BQJ262198 CAF262198 CKB262198 CTX262198 DDT262198 DNP262198 DXL262198 EHH262198 ERD262198 FAZ262198 FKV262198 FUR262198 GEN262198 GOJ262198 GYF262198 HIB262198 HRX262198 IBT262198 ILP262198 IVL262198 JFH262198 JPD262198 JYZ262198 KIV262198 KSR262198 LCN262198 LMJ262198 LWF262198 MGB262198 MPX262198 MZT262198 NJP262198 NTL262198 ODH262198 OND262198 OWZ262198 PGV262198 PQR262198 QAN262198 QKJ262198 QUF262198 REB262198 RNX262198 RXT262198 SHP262198 SRL262198 TBH262198 TLD262198 TUZ262198 UEV262198 UOR262198 UYN262198 VIJ262198 VSF262198 WCB262198 WLX262198 WVT262198 L327734 JH327734 TD327734 ACZ327734 AMV327734 AWR327734 BGN327734 BQJ327734 CAF327734 CKB327734 CTX327734 DDT327734 DNP327734 DXL327734 EHH327734 ERD327734 FAZ327734 FKV327734 FUR327734 GEN327734 GOJ327734 GYF327734 HIB327734 HRX327734 IBT327734 ILP327734 IVL327734 JFH327734 JPD327734 JYZ327734 KIV327734 KSR327734 LCN327734 LMJ327734 LWF327734 MGB327734 MPX327734 MZT327734 NJP327734 NTL327734 ODH327734 OND327734 OWZ327734 PGV327734 PQR327734 QAN327734 QKJ327734 QUF327734 REB327734 RNX327734 RXT327734 SHP327734 SRL327734 TBH327734 TLD327734 TUZ327734 UEV327734 UOR327734 UYN327734 VIJ327734 VSF327734 WCB327734 WLX327734 WVT327734 L393270 JH393270 TD393270 ACZ393270 AMV393270 AWR393270 BGN393270 BQJ393270 CAF393270 CKB393270 CTX393270 DDT393270 DNP393270 DXL393270 EHH393270 ERD393270 FAZ393270 FKV393270 FUR393270 GEN393270 GOJ393270 GYF393270 HIB393270 HRX393270 IBT393270 ILP393270 IVL393270 JFH393270 JPD393270 JYZ393270 KIV393270 KSR393270 LCN393270 LMJ393270 LWF393270 MGB393270 MPX393270 MZT393270 NJP393270 NTL393270 ODH393270 OND393270 OWZ393270 PGV393270 PQR393270 QAN393270 QKJ393270 QUF393270 REB393270 RNX393270 RXT393270 SHP393270 SRL393270 TBH393270 TLD393270 TUZ393270 UEV393270 UOR393270 UYN393270 VIJ393270 VSF393270 WCB393270 WLX393270 WVT393270 L458806 JH458806 TD458806 ACZ458806 AMV458806 AWR458806 BGN458806 BQJ458806 CAF458806 CKB458806 CTX458806 DDT458806 DNP458806 DXL458806 EHH458806 ERD458806 FAZ458806 FKV458806 FUR458806 GEN458806 GOJ458806 GYF458806 HIB458806 HRX458806 IBT458806 ILP458806 IVL458806 JFH458806 JPD458806 JYZ458806 KIV458806 KSR458806 LCN458806 LMJ458806 LWF458806 MGB458806 MPX458806 MZT458806 NJP458806 NTL458806 ODH458806 OND458806 OWZ458806 PGV458806 PQR458806 QAN458806 QKJ458806 QUF458806 REB458806 RNX458806 RXT458806 SHP458806 SRL458806 TBH458806 TLD458806 TUZ458806 UEV458806 UOR458806 UYN458806 VIJ458806 VSF458806 WCB458806 WLX458806 WVT458806 L524342 JH524342 TD524342 ACZ524342 AMV524342 AWR524342 BGN524342 BQJ524342 CAF524342 CKB524342 CTX524342 DDT524342 DNP524342 DXL524342 EHH524342 ERD524342 FAZ524342 FKV524342 FUR524342 GEN524342 GOJ524342 GYF524342 HIB524342 HRX524342 IBT524342 ILP524342 IVL524342 JFH524342 JPD524342 JYZ524342 KIV524342 KSR524342 LCN524342 LMJ524342 LWF524342 MGB524342 MPX524342 MZT524342 NJP524342 NTL524342 ODH524342 OND524342 OWZ524342 PGV524342 PQR524342 QAN524342 QKJ524342 QUF524342 REB524342 RNX524342 RXT524342 SHP524342 SRL524342 TBH524342 TLD524342 TUZ524342 UEV524342 UOR524342 UYN524342 VIJ524342 VSF524342 WCB524342 WLX524342 WVT524342 L589878 JH589878 TD589878 ACZ589878 AMV589878 AWR589878 BGN589878 BQJ589878 CAF589878 CKB589878 CTX589878 DDT589878 DNP589878 DXL589878 EHH589878 ERD589878 FAZ589878 FKV589878 FUR589878 GEN589878 GOJ589878 GYF589878 HIB589878 HRX589878 IBT589878 ILP589878 IVL589878 JFH589878 JPD589878 JYZ589878 KIV589878 KSR589878 LCN589878 LMJ589878 LWF589878 MGB589878 MPX589878 MZT589878 NJP589878 NTL589878 ODH589878 OND589878 OWZ589878 PGV589878 PQR589878 QAN589878 QKJ589878 QUF589878 REB589878 RNX589878 RXT589878 SHP589878 SRL589878 TBH589878 TLD589878 TUZ589878 UEV589878 UOR589878 UYN589878 VIJ589878 VSF589878 WCB589878 WLX589878 WVT589878 L655414 JH655414 TD655414 ACZ655414 AMV655414 AWR655414 BGN655414 BQJ655414 CAF655414 CKB655414 CTX655414 DDT655414 DNP655414 DXL655414 EHH655414 ERD655414 FAZ655414 FKV655414 FUR655414 GEN655414 GOJ655414 GYF655414 HIB655414 HRX655414 IBT655414 ILP655414 IVL655414 JFH655414 JPD655414 JYZ655414 KIV655414 KSR655414 LCN655414 LMJ655414 LWF655414 MGB655414 MPX655414 MZT655414 NJP655414 NTL655414 ODH655414 OND655414 OWZ655414 PGV655414 PQR655414 QAN655414 QKJ655414 QUF655414 REB655414 RNX655414 RXT655414 SHP655414 SRL655414 TBH655414 TLD655414 TUZ655414 UEV655414 UOR655414 UYN655414 VIJ655414 VSF655414 WCB655414 WLX655414 WVT655414 L720950 JH720950 TD720950 ACZ720950 AMV720950 AWR720950 BGN720950 BQJ720950 CAF720950 CKB720950 CTX720950 DDT720950 DNP720950 DXL720950 EHH720950 ERD720950 FAZ720950 FKV720950 FUR720950 GEN720950 GOJ720950 GYF720950 HIB720950 HRX720950 IBT720950 ILP720950 IVL720950 JFH720950 JPD720950 JYZ720950 KIV720950 KSR720950 LCN720950 LMJ720950 LWF720950 MGB720950 MPX720950 MZT720950 NJP720950 NTL720950 ODH720950 OND720950 OWZ720950 PGV720950 PQR720950 QAN720950 QKJ720950 QUF720950 REB720950 RNX720950 RXT720950 SHP720950 SRL720950 TBH720950 TLD720950 TUZ720950 UEV720950 UOR720950 UYN720950 VIJ720950 VSF720950 WCB720950 WLX720950 WVT720950 L786486 JH786486 TD786486 ACZ786486 AMV786486 AWR786486 BGN786486 BQJ786486 CAF786486 CKB786486 CTX786486 DDT786486 DNP786486 DXL786486 EHH786486 ERD786486 FAZ786486 FKV786486 FUR786486 GEN786486 GOJ786486 GYF786486 HIB786486 HRX786486 IBT786486 ILP786486 IVL786486 JFH786486 JPD786486 JYZ786486 KIV786486 KSR786486 LCN786486 LMJ786486 LWF786486 MGB786486 MPX786486 MZT786486 NJP786486 NTL786486 ODH786486 OND786486 OWZ786486 PGV786486 PQR786486 QAN786486 QKJ786486 QUF786486 REB786486 RNX786486 RXT786486 SHP786486 SRL786486 TBH786486 TLD786486 TUZ786486 UEV786486 UOR786486 UYN786486 VIJ786486 VSF786486 WCB786486 WLX786486 WVT786486 L852022 JH852022 TD852022 ACZ852022 AMV852022 AWR852022 BGN852022 BQJ852022 CAF852022 CKB852022 CTX852022 DDT852022 DNP852022 DXL852022 EHH852022 ERD852022 FAZ852022 FKV852022 FUR852022 GEN852022 GOJ852022 GYF852022 HIB852022 HRX852022 IBT852022 ILP852022 IVL852022 JFH852022 JPD852022 JYZ852022 KIV852022 KSR852022 LCN852022 LMJ852022 LWF852022 MGB852022 MPX852022 MZT852022 NJP852022 NTL852022 ODH852022 OND852022 OWZ852022 PGV852022 PQR852022 QAN852022 QKJ852022 QUF852022 REB852022 RNX852022 RXT852022 SHP852022 SRL852022 TBH852022 TLD852022 TUZ852022 UEV852022 UOR852022 UYN852022 VIJ852022 VSF852022 WCB852022 WLX852022 WVT852022 L917558 JH917558 TD917558 ACZ917558 AMV917558 AWR917558 BGN917558 BQJ917558 CAF917558 CKB917558 CTX917558 DDT917558 DNP917558 DXL917558 EHH917558 ERD917558 FAZ917558 FKV917558 FUR917558 GEN917558 GOJ917558 GYF917558 HIB917558 HRX917558 IBT917558 ILP917558 IVL917558 JFH917558 JPD917558 JYZ917558 KIV917558 KSR917558 LCN917558 LMJ917558 LWF917558 MGB917558 MPX917558 MZT917558 NJP917558 NTL917558 ODH917558 OND917558 OWZ917558 PGV917558 PQR917558 QAN917558 QKJ917558 QUF917558 REB917558 RNX917558 RXT917558 SHP917558 SRL917558 TBH917558 TLD917558 TUZ917558 UEV917558 UOR917558 UYN917558 VIJ917558 VSF917558 WCB917558 WLX917558 WVT917558 L983094 JH983094 TD983094 ACZ983094 AMV983094 AWR983094 BGN983094 BQJ983094 CAF983094 CKB983094 CTX983094 DDT983094 DNP983094 DXL983094 EHH983094 ERD983094 FAZ983094 FKV983094 FUR983094 GEN983094 GOJ983094 GYF983094 HIB983094 HRX983094 IBT983094 ILP983094 IVL983094 JFH983094 JPD983094 JYZ983094 KIV983094 KSR983094 LCN983094 LMJ983094 LWF983094 MGB983094 MPX983094 MZT983094 NJP983094 NTL983094 ODH983094 OND983094 OWZ983094 PGV983094 PQR983094 QAN983094 QKJ983094 QUF983094 REB983094 RNX983094 RXT983094 SHP983094 SRL983094 TBH983094 TLD983094 TUZ983094 UEV983094 UOR983094 UYN983094 VIJ983094 VSF983094 WCB983094 WLX983094 WVT983094 J46 JF46 TB46 ACX46 AMT46 AWP46 BGL46 BQH46 CAD46 CJZ46 CTV46 DDR46 DNN46 DXJ46 EHF46 ERB46 FAX46 FKT46 FUP46 GEL46 GOH46 GYD46 HHZ46 HRV46 IBR46 ILN46 IVJ46 JFF46 JPB46 JYX46 KIT46 KSP46 LCL46 LMH46 LWD46 MFZ46 MPV46 MZR46 NJN46 NTJ46 ODF46 ONB46 OWX46 PGT46 PQP46 QAL46 QKH46 QUD46 RDZ46 RNV46 RXR46 SHN46 SRJ46 TBF46 TLB46 TUX46 UET46 UOP46 UYL46 VIH46 VSD46 WBZ46 WLV46 WVR46 J65582 JF65582 TB65582 ACX65582 AMT65582 AWP65582 BGL65582 BQH65582 CAD65582 CJZ65582 CTV65582 DDR65582 DNN65582 DXJ65582 EHF65582 ERB65582 FAX65582 FKT65582 FUP65582 GEL65582 GOH65582 GYD65582 HHZ65582 HRV65582 IBR65582 ILN65582 IVJ65582 JFF65582 JPB65582 JYX65582 KIT65582 KSP65582 LCL65582 LMH65582 LWD65582 MFZ65582 MPV65582 MZR65582 NJN65582 NTJ65582 ODF65582 ONB65582 OWX65582 PGT65582 PQP65582 QAL65582 QKH65582 QUD65582 RDZ65582 RNV65582 RXR65582 SHN65582 SRJ65582 TBF65582 TLB65582 TUX65582 UET65582 UOP65582 UYL65582 VIH65582 VSD65582 WBZ65582 WLV65582 WVR65582 J131118 JF131118 TB131118 ACX131118 AMT131118 AWP131118 BGL131118 BQH131118 CAD131118 CJZ131118 CTV131118 DDR131118 DNN131118 DXJ131118 EHF131118 ERB131118 FAX131118 FKT131118 FUP131118 GEL131118 GOH131118 GYD131118 HHZ131118 HRV131118 IBR131118 ILN131118 IVJ131118 JFF131118 JPB131118 JYX131118 KIT131118 KSP131118 LCL131118 LMH131118 LWD131118 MFZ131118 MPV131118 MZR131118 NJN131118 NTJ131118 ODF131118 ONB131118 OWX131118 PGT131118 PQP131118 QAL131118 QKH131118 QUD131118 RDZ131118 RNV131118 RXR131118 SHN131118 SRJ131118 TBF131118 TLB131118 TUX131118 UET131118 UOP131118 UYL131118 VIH131118 VSD131118 WBZ131118 WLV131118 WVR131118 J196654 JF196654 TB196654 ACX196654 AMT196654 AWP196654 BGL196654 BQH196654 CAD196654 CJZ196654 CTV196654 DDR196654 DNN196654 DXJ196654 EHF196654 ERB196654 FAX196654 FKT196654 FUP196654 GEL196654 GOH196654 GYD196654 HHZ196654 HRV196654 IBR196654 ILN196654 IVJ196654 JFF196654 JPB196654 JYX196654 KIT196654 KSP196654 LCL196654 LMH196654 LWD196654 MFZ196654 MPV196654 MZR196654 NJN196654 NTJ196654 ODF196654 ONB196654 OWX196654 PGT196654 PQP196654 QAL196654 QKH196654 QUD196654 RDZ196654 RNV196654 RXR196654 SHN196654 SRJ196654 TBF196654 TLB196654 TUX196654 UET196654 UOP196654 UYL196654 VIH196654 VSD196654 WBZ196654 WLV196654 WVR196654 J262190 JF262190 TB262190 ACX262190 AMT262190 AWP262190 BGL262190 BQH262190 CAD262190 CJZ262190 CTV262190 DDR262190 DNN262190 DXJ262190 EHF262190 ERB262190 FAX262190 FKT262190 FUP262190 GEL262190 GOH262190 GYD262190 HHZ262190 HRV262190 IBR262190 ILN262190 IVJ262190 JFF262190 JPB262190 JYX262190 KIT262190 KSP262190 LCL262190 LMH262190 LWD262190 MFZ262190 MPV262190 MZR262190 NJN262190 NTJ262190 ODF262190 ONB262190 OWX262190 PGT262190 PQP262190 QAL262190 QKH262190 QUD262190 RDZ262190 RNV262190 RXR262190 SHN262190 SRJ262190 TBF262190 TLB262190 TUX262190 UET262190 UOP262190 UYL262190 VIH262190 VSD262190 WBZ262190 WLV262190 WVR262190 J327726 JF327726 TB327726 ACX327726 AMT327726 AWP327726 BGL327726 BQH327726 CAD327726 CJZ327726 CTV327726 DDR327726 DNN327726 DXJ327726 EHF327726 ERB327726 FAX327726 FKT327726 FUP327726 GEL327726 GOH327726 GYD327726 HHZ327726 HRV327726 IBR327726 ILN327726 IVJ327726 JFF327726 JPB327726 JYX327726 KIT327726 KSP327726 LCL327726 LMH327726 LWD327726 MFZ327726 MPV327726 MZR327726 NJN327726 NTJ327726 ODF327726 ONB327726 OWX327726 PGT327726 PQP327726 QAL327726 QKH327726 QUD327726 RDZ327726 RNV327726 RXR327726 SHN327726 SRJ327726 TBF327726 TLB327726 TUX327726 UET327726 UOP327726 UYL327726 VIH327726 VSD327726 WBZ327726 WLV327726 WVR327726 J393262 JF393262 TB393262 ACX393262 AMT393262 AWP393262 BGL393262 BQH393262 CAD393262 CJZ393262 CTV393262 DDR393262 DNN393262 DXJ393262 EHF393262 ERB393262 FAX393262 FKT393262 FUP393262 GEL393262 GOH393262 GYD393262 HHZ393262 HRV393262 IBR393262 ILN393262 IVJ393262 JFF393262 JPB393262 JYX393262 KIT393262 KSP393262 LCL393262 LMH393262 LWD393262 MFZ393262 MPV393262 MZR393262 NJN393262 NTJ393262 ODF393262 ONB393262 OWX393262 PGT393262 PQP393262 QAL393262 QKH393262 QUD393262 RDZ393262 RNV393262 RXR393262 SHN393262 SRJ393262 TBF393262 TLB393262 TUX393262 UET393262 UOP393262 UYL393262 VIH393262 VSD393262 WBZ393262 WLV393262 WVR393262 J458798 JF458798 TB458798 ACX458798 AMT458798 AWP458798 BGL458798 BQH458798 CAD458798 CJZ458798 CTV458798 DDR458798 DNN458798 DXJ458798 EHF458798 ERB458798 FAX458798 FKT458798 FUP458798 GEL458798 GOH458798 GYD458798 HHZ458798 HRV458798 IBR458798 ILN458798 IVJ458798 JFF458798 JPB458798 JYX458798 KIT458798 KSP458798 LCL458798 LMH458798 LWD458798 MFZ458798 MPV458798 MZR458798 NJN458798 NTJ458798 ODF458798 ONB458798 OWX458798 PGT458798 PQP458798 QAL458798 QKH458798 QUD458798 RDZ458798 RNV458798 RXR458798 SHN458798 SRJ458798 TBF458798 TLB458798 TUX458798 UET458798 UOP458798 UYL458798 VIH458798 VSD458798 WBZ458798 WLV458798 WVR458798 J524334 JF524334 TB524334 ACX524334 AMT524334 AWP524334 BGL524334 BQH524334 CAD524334 CJZ524334 CTV524334 DDR524334 DNN524334 DXJ524334 EHF524334 ERB524334 FAX524334 FKT524334 FUP524334 GEL524334 GOH524334 GYD524334 HHZ524334 HRV524334 IBR524334 ILN524334 IVJ524334 JFF524334 JPB524334 JYX524334 KIT524334 KSP524334 LCL524334 LMH524334 LWD524334 MFZ524334 MPV524334 MZR524334 NJN524334 NTJ524334 ODF524334 ONB524334 OWX524334 PGT524334 PQP524334 QAL524334 QKH524334 QUD524334 RDZ524334 RNV524334 RXR524334 SHN524334 SRJ524334 TBF524334 TLB524334 TUX524334 UET524334 UOP524334 UYL524334 VIH524334 VSD524334 WBZ524334 WLV524334 WVR524334 J589870 JF589870 TB589870 ACX589870 AMT589870 AWP589870 BGL589870 BQH589870 CAD589870 CJZ589870 CTV589870 DDR589870 DNN589870 DXJ589870 EHF589870 ERB589870 FAX589870 FKT589870 FUP589870 GEL589870 GOH589870 GYD589870 HHZ589870 HRV589870 IBR589870 ILN589870 IVJ589870 JFF589870 JPB589870 JYX589870 KIT589870 KSP589870 LCL589870 LMH589870 LWD589870 MFZ589870 MPV589870 MZR589870 NJN589870 NTJ589870 ODF589870 ONB589870 OWX589870 PGT589870 PQP589870 QAL589870 QKH589870 QUD589870 RDZ589870 RNV589870 RXR589870 SHN589870 SRJ589870 TBF589870 TLB589870 TUX589870 UET589870 UOP589870 UYL589870 VIH589870 VSD589870 WBZ589870 WLV589870 WVR589870 J655406 JF655406 TB655406 ACX655406 AMT655406 AWP655406 BGL655406 BQH655406 CAD655406 CJZ655406 CTV655406 DDR655406 DNN655406 DXJ655406 EHF655406 ERB655406 FAX655406 FKT655406 FUP655406 GEL655406 GOH655406 GYD655406 HHZ655406 HRV655406 IBR655406 ILN655406 IVJ655406 JFF655406 JPB655406 JYX655406 KIT655406 KSP655406 LCL655406 LMH655406 LWD655406 MFZ655406 MPV655406 MZR655406 NJN655406 NTJ655406 ODF655406 ONB655406 OWX655406 PGT655406 PQP655406 QAL655406 QKH655406 QUD655406 RDZ655406 RNV655406 RXR655406 SHN655406 SRJ655406 TBF655406 TLB655406 TUX655406 UET655406 UOP655406 UYL655406 VIH655406 VSD655406 WBZ655406 WLV655406 WVR655406 J720942 JF720942 TB720942 ACX720942 AMT720942 AWP720942 BGL720942 BQH720942 CAD720942 CJZ720942 CTV720942 DDR720942 DNN720942 DXJ720942 EHF720942 ERB720942 FAX720942 FKT720942 FUP720942 GEL720942 GOH720942 GYD720942 HHZ720942 HRV720942 IBR720942 ILN720942 IVJ720942 JFF720942 JPB720942 JYX720942 KIT720942 KSP720942 LCL720942 LMH720942 LWD720942 MFZ720942 MPV720942 MZR720942 NJN720942 NTJ720942 ODF720942 ONB720942 OWX720942 PGT720942 PQP720942 QAL720942 QKH720942 QUD720942 RDZ720942 RNV720942 RXR720942 SHN720942 SRJ720942 TBF720942 TLB720942 TUX720942 UET720942 UOP720942 UYL720942 VIH720942 VSD720942 WBZ720942 WLV720942 WVR720942 J786478 JF786478 TB786478 ACX786478 AMT786478 AWP786478 BGL786478 BQH786478 CAD786478 CJZ786478 CTV786478 DDR786478 DNN786478 DXJ786478 EHF786478 ERB786478 FAX786478 FKT786478 FUP786478 GEL786478 GOH786478 GYD786478 HHZ786478 HRV786478 IBR786478 ILN786478 IVJ786478 JFF786478 JPB786478 JYX786478 KIT786478 KSP786478 LCL786478 LMH786478 LWD786478 MFZ786478 MPV786478 MZR786478 NJN786478 NTJ786478 ODF786478 ONB786478 OWX786478 PGT786478 PQP786478 QAL786478 QKH786478 QUD786478 RDZ786478 RNV786478 RXR786478 SHN786478 SRJ786478 TBF786478 TLB786478 TUX786478 UET786478 UOP786478 UYL786478 VIH786478 VSD786478 WBZ786478 WLV786478 WVR786478 J852014 JF852014 TB852014 ACX852014 AMT852014 AWP852014 BGL852014 BQH852014 CAD852014 CJZ852014 CTV852014 DDR852014 DNN852014 DXJ852014 EHF852014 ERB852014 FAX852014 FKT852014 FUP852014 GEL852014 GOH852014 GYD852014 HHZ852014 HRV852014 IBR852014 ILN852014 IVJ852014 JFF852014 JPB852014 JYX852014 KIT852014 KSP852014 LCL852014 LMH852014 LWD852014 MFZ852014 MPV852014 MZR852014 NJN852014 NTJ852014 ODF852014 ONB852014 OWX852014 PGT852014 PQP852014 QAL852014 QKH852014 QUD852014 RDZ852014 RNV852014 RXR852014 SHN852014 SRJ852014 TBF852014 TLB852014 TUX852014 UET852014 UOP852014 UYL852014 VIH852014 VSD852014 WBZ852014 WLV852014 WVR852014 J917550 JF917550 TB917550 ACX917550 AMT917550 AWP917550 BGL917550 BQH917550 CAD917550 CJZ917550 CTV917550 DDR917550 DNN917550 DXJ917550 EHF917550 ERB917550 FAX917550 FKT917550 FUP917550 GEL917550 GOH917550 GYD917550 HHZ917550 HRV917550 IBR917550 ILN917550 IVJ917550 JFF917550 JPB917550 JYX917550 KIT917550 KSP917550 LCL917550 LMH917550 LWD917550 MFZ917550 MPV917550 MZR917550 NJN917550 NTJ917550 ODF917550 ONB917550 OWX917550 PGT917550 PQP917550 QAL917550 QKH917550 QUD917550 RDZ917550 RNV917550 RXR917550 SHN917550 SRJ917550 TBF917550 TLB917550 TUX917550 UET917550 UOP917550 UYL917550 VIH917550 VSD917550 WBZ917550 WLV917550 WVR917550 J983086 JF983086 TB983086 ACX983086 AMT983086 AWP983086 BGL983086 BQH983086 CAD983086 CJZ983086 CTV983086 DDR983086 DNN983086 DXJ983086 EHF983086 ERB983086 FAX983086 FKT983086 FUP983086 GEL983086 GOH983086 GYD983086 HHZ983086 HRV983086 IBR983086 ILN983086 IVJ983086 JFF983086 JPB983086 JYX983086 KIT983086 KSP983086 LCL983086 LMH983086 LWD983086 MFZ983086 MPV983086 MZR983086 NJN983086 NTJ983086 ODF983086 ONB983086 OWX983086 PGT983086 PQP983086 QAL983086 QKH983086 QUD983086 RDZ983086 RNV983086 RXR983086 SHN983086 SRJ983086 TBF983086 TLB983086 TUX983086 UET983086 UOP983086 UYL983086 VIH983086 VSD983086 WBZ983086 WLV983086 WVR983086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H66 JD66 SZ66 ACV66 AMR66 AWN66 BGJ66 BQF66 CAB66 CJX66 CTT66 DDP66 DNL66 DXH66 EHD66 EQZ66 FAV66 FKR66 FUN66 GEJ66 GOF66 GYB66 HHX66 HRT66 IBP66 ILL66 IVH66 JFD66 JOZ66 JYV66 KIR66 KSN66 LCJ66 LMF66 LWB66 MFX66 MPT66 MZP66 NJL66 NTH66 ODD66 OMZ66 OWV66 PGR66 PQN66 QAJ66 QKF66 QUB66 RDX66 RNT66 RXP66 SHL66 SRH66 TBD66 TKZ66 TUV66 UER66 UON66 UYJ66 VIF66 VSB66 WBX66 WLT66 WVP66 H65602 JD65602 SZ65602 ACV65602 AMR65602 AWN65602 BGJ65602 BQF65602 CAB65602 CJX65602 CTT65602 DDP65602 DNL65602 DXH65602 EHD65602 EQZ65602 FAV65602 FKR65602 FUN65602 GEJ65602 GOF65602 GYB65602 HHX65602 HRT65602 IBP65602 ILL65602 IVH65602 JFD65602 JOZ65602 JYV65602 KIR65602 KSN65602 LCJ65602 LMF65602 LWB65602 MFX65602 MPT65602 MZP65602 NJL65602 NTH65602 ODD65602 OMZ65602 OWV65602 PGR65602 PQN65602 QAJ65602 QKF65602 QUB65602 RDX65602 RNT65602 RXP65602 SHL65602 SRH65602 TBD65602 TKZ65602 TUV65602 UER65602 UON65602 UYJ65602 VIF65602 VSB65602 WBX65602 WLT65602 WVP65602 H131138 JD131138 SZ131138 ACV131138 AMR131138 AWN131138 BGJ131138 BQF131138 CAB131138 CJX131138 CTT131138 DDP131138 DNL131138 DXH131138 EHD131138 EQZ131138 FAV131138 FKR131138 FUN131138 GEJ131138 GOF131138 GYB131138 HHX131138 HRT131138 IBP131138 ILL131138 IVH131138 JFD131138 JOZ131138 JYV131138 KIR131138 KSN131138 LCJ131138 LMF131138 LWB131138 MFX131138 MPT131138 MZP131138 NJL131138 NTH131138 ODD131138 OMZ131138 OWV131138 PGR131138 PQN131138 QAJ131138 QKF131138 QUB131138 RDX131138 RNT131138 RXP131138 SHL131138 SRH131138 TBD131138 TKZ131138 TUV131138 UER131138 UON131138 UYJ131138 VIF131138 VSB131138 WBX131138 WLT131138 WVP131138 H196674 JD196674 SZ196674 ACV196674 AMR196674 AWN196674 BGJ196674 BQF196674 CAB196674 CJX196674 CTT196674 DDP196674 DNL196674 DXH196674 EHD196674 EQZ196674 FAV196674 FKR196674 FUN196674 GEJ196674 GOF196674 GYB196674 HHX196674 HRT196674 IBP196674 ILL196674 IVH196674 JFD196674 JOZ196674 JYV196674 KIR196674 KSN196674 LCJ196674 LMF196674 LWB196674 MFX196674 MPT196674 MZP196674 NJL196674 NTH196674 ODD196674 OMZ196674 OWV196674 PGR196674 PQN196674 QAJ196674 QKF196674 QUB196674 RDX196674 RNT196674 RXP196674 SHL196674 SRH196674 TBD196674 TKZ196674 TUV196674 UER196674 UON196674 UYJ196674 VIF196674 VSB196674 WBX196674 WLT196674 WVP196674 H262210 JD262210 SZ262210 ACV262210 AMR262210 AWN262210 BGJ262210 BQF262210 CAB262210 CJX262210 CTT262210 DDP262210 DNL262210 DXH262210 EHD262210 EQZ262210 FAV262210 FKR262210 FUN262210 GEJ262210 GOF262210 GYB262210 HHX262210 HRT262210 IBP262210 ILL262210 IVH262210 JFD262210 JOZ262210 JYV262210 KIR262210 KSN262210 LCJ262210 LMF262210 LWB262210 MFX262210 MPT262210 MZP262210 NJL262210 NTH262210 ODD262210 OMZ262210 OWV262210 PGR262210 PQN262210 QAJ262210 QKF262210 QUB262210 RDX262210 RNT262210 RXP262210 SHL262210 SRH262210 TBD262210 TKZ262210 TUV262210 UER262210 UON262210 UYJ262210 VIF262210 VSB262210 WBX262210 WLT262210 WVP262210 H327746 JD327746 SZ327746 ACV327746 AMR327746 AWN327746 BGJ327746 BQF327746 CAB327746 CJX327746 CTT327746 DDP327746 DNL327746 DXH327746 EHD327746 EQZ327746 FAV327746 FKR327746 FUN327746 GEJ327746 GOF327746 GYB327746 HHX327746 HRT327746 IBP327746 ILL327746 IVH327746 JFD327746 JOZ327746 JYV327746 KIR327746 KSN327746 LCJ327746 LMF327746 LWB327746 MFX327746 MPT327746 MZP327746 NJL327746 NTH327746 ODD327746 OMZ327746 OWV327746 PGR327746 PQN327746 QAJ327746 QKF327746 QUB327746 RDX327746 RNT327746 RXP327746 SHL327746 SRH327746 TBD327746 TKZ327746 TUV327746 UER327746 UON327746 UYJ327746 VIF327746 VSB327746 WBX327746 WLT327746 WVP327746 H393282 JD393282 SZ393282 ACV393282 AMR393282 AWN393282 BGJ393282 BQF393282 CAB393282 CJX393282 CTT393282 DDP393282 DNL393282 DXH393282 EHD393282 EQZ393282 FAV393282 FKR393282 FUN393282 GEJ393282 GOF393282 GYB393282 HHX393282 HRT393282 IBP393282 ILL393282 IVH393282 JFD393282 JOZ393282 JYV393282 KIR393282 KSN393282 LCJ393282 LMF393282 LWB393282 MFX393282 MPT393282 MZP393282 NJL393282 NTH393282 ODD393282 OMZ393282 OWV393282 PGR393282 PQN393282 QAJ393282 QKF393282 QUB393282 RDX393282 RNT393282 RXP393282 SHL393282 SRH393282 TBD393282 TKZ393282 TUV393282 UER393282 UON393282 UYJ393282 VIF393282 VSB393282 WBX393282 WLT393282 WVP393282 H458818 JD458818 SZ458818 ACV458818 AMR458818 AWN458818 BGJ458818 BQF458818 CAB458818 CJX458818 CTT458818 DDP458818 DNL458818 DXH458818 EHD458818 EQZ458818 FAV458818 FKR458818 FUN458818 GEJ458818 GOF458818 GYB458818 HHX458818 HRT458818 IBP458818 ILL458818 IVH458818 JFD458818 JOZ458818 JYV458818 KIR458818 KSN458818 LCJ458818 LMF458818 LWB458818 MFX458818 MPT458818 MZP458818 NJL458818 NTH458818 ODD458818 OMZ458818 OWV458818 PGR458818 PQN458818 QAJ458818 QKF458818 QUB458818 RDX458818 RNT458818 RXP458818 SHL458818 SRH458818 TBD458818 TKZ458818 TUV458818 UER458818 UON458818 UYJ458818 VIF458818 VSB458818 WBX458818 WLT458818 WVP458818 H524354 JD524354 SZ524354 ACV524354 AMR524354 AWN524354 BGJ524354 BQF524354 CAB524354 CJX524354 CTT524354 DDP524354 DNL524354 DXH524354 EHD524354 EQZ524354 FAV524354 FKR524354 FUN524354 GEJ524354 GOF524354 GYB524354 HHX524354 HRT524354 IBP524354 ILL524354 IVH524354 JFD524354 JOZ524354 JYV524354 KIR524354 KSN524354 LCJ524354 LMF524354 LWB524354 MFX524354 MPT524354 MZP524354 NJL524354 NTH524354 ODD524354 OMZ524354 OWV524354 PGR524354 PQN524354 QAJ524354 QKF524354 QUB524354 RDX524354 RNT524354 RXP524354 SHL524354 SRH524354 TBD524354 TKZ524354 TUV524354 UER524354 UON524354 UYJ524354 VIF524354 VSB524354 WBX524354 WLT524354 WVP524354 H589890 JD589890 SZ589890 ACV589890 AMR589890 AWN589890 BGJ589890 BQF589890 CAB589890 CJX589890 CTT589890 DDP589890 DNL589890 DXH589890 EHD589890 EQZ589890 FAV589890 FKR589890 FUN589890 GEJ589890 GOF589890 GYB589890 HHX589890 HRT589890 IBP589890 ILL589890 IVH589890 JFD589890 JOZ589890 JYV589890 KIR589890 KSN589890 LCJ589890 LMF589890 LWB589890 MFX589890 MPT589890 MZP589890 NJL589890 NTH589890 ODD589890 OMZ589890 OWV589890 PGR589890 PQN589890 QAJ589890 QKF589890 QUB589890 RDX589890 RNT589890 RXP589890 SHL589890 SRH589890 TBD589890 TKZ589890 TUV589890 UER589890 UON589890 UYJ589890 VIF589890 VSB589890 WBX589890 WLT589890 WVP589890 H655426 JD655426 SZ655426 ACV655426 AMR655426 AWN655426 BGJ655426 BQF655426 CAB655426 CJX655426 CTT655426 DDP655426 DNL655426 DXH655426 EHD655426 EQZ655426 FAV655426 FKR655426 FUN655426 GEJ655426 GOF655426 GYB655426 HHX655426 HRT655426 IBP655426 ILL655426 IVH655426 JFD655426 JOZ655426 JYV655426 KIR655426 KSN655426 LCJ655426 LMF655426 LWB655426 MFX655426 MPT655426 MZP655426 NJL655426 NTH655426 ODD655426 OMZ655426 OWV655426 PGR655426 PQN655426 QAJ655426 QKF655426 QUB655426 RDX655426 RNT655426 RXP655426 SHL655426 SRH655426 TBD655426 TKZ655426 TUV655426 UER655426 UON655426 UYJ655426 VIF655426 VSB655426 WBX655426 WLT655426 WVP655426 H720962 JD720962 SZ720962 ACV720962 AMR720962 AWN720962 BGJ720962 BQF720962 CAB720962 CJX720962 CTT720962 DDP720962 DNL720962 DXH720962 EHD720962 EQZ720962 FAV720962 FKR720962 FUN720962 GEJ720962 GOF720962 GYB720962 HHX720962 HRT720962 IBP720962 ILL720962 IVH720962 JFD720962 JOZ720962 JYV720962 KIR720962 KSN720962 LCJ720962 LMF720962 LWB720962 MFX720962 MPT720962 MZP720962 NJL720962 NTH720962 ODD720962 OMZ720962 OWV720962 PGR720962 PQN720962 QAJ720962 QKF720962 QUB720962 RDX720962 RNT720962 RXP720962 SHL720962 SRH720962 TBD720962 TKZ720962 TUV720962 UER720962 UON720962 UYJ720962 VIF720962 VSB720962 WBX720962 WLT720962 WVP720962 H786498 JD786498 SZ786498 ACV786498 AMR786498 AWN786498 BGJ786498 BQF786498 CAB786498 CJX786498 CTT786498 DDP786498 DNL786498 DXH786498 EHD786498 EQZ786498 FAV786498 FKR786498 FUN786498 GEJ786498 GOF786498 GYB786498 HHX786498 HRT786498 IBP786498 ILL786498 IVH786498 JFD786498 JOZ786498 JYV786498 KIR786498 KSN786498 LCJ786498 LMF786498 LWB786498 MFX786498 MPT786498 MZP786498 NJL786498 NTH786498 ODD786498 OMZ786498 OWV786498 PGR786498 PQN786498 QAJ786498 QKF786498 QUB786498 RDX786498 RNT786498 RXP786498 SHL786498 SRH786498 TBD786498 TKZ786498 TUV786498 UER786498 UON786498 UYJ786498 VIF786498 VSB786498 WBX786498 WLT786498 WVP786498 H852034 JD852034 SZ852034 ACV852034 AMR852034 AWN852034 BGJ852034 BQF852034 CAB852034 CJX852034 CTT852034 DDP852034 DNL852034 DXH852034 EHD852034 EQZ852034 FAV852034 FKR852034 FUN852034 GEJ852034 GOF852034 GYB852034 HHX852034 HRT852034 IBP852034 ILL852034 IVH852034 JFD852034 JOZ852034 JYV852034 KIR852034 KSN852034 LCJ852034 LMF852034 LWB852034 MFX852034 MPT852034 MZP852034 NJL852034 NTH852034 ODD852034 OMZ852034 OWV852034 PGR852034 PQN852034 QAJ852034 QKF852034 QUB852034 RDX852034 RNT852034 RXP852034 SHL852034 SRH852034 TBD852034 TKZ852034 TUV852034 UER852034 UON852034 UYJ852034 VIF852034 VSB852034 WBX852034 WLT852034 WVP852034 H917570 JD917570 SZ917570 ACV917570 AMR917570 AWN917570 BGJ917570 BQF917570 CAB917570 CJX917570 CTT917570 DDP917570 DNL917570 DXH917570 EHD917570 EQZ917570 FAV917570 FKR917570 FUN917570 GEJ917570 GOF917570 GYB917570 HHX917570 HRT917570 IBP917570 ILL917570 IVH917570 JFD917570 JOZ917570 JYV917570 KIR917570 KSN917570 LCJ917570 LMF917570 LWB917570 MFX917570 MPT917570 MZP917570 NJL917570 NTH917570 ODD917570 OMZ917570 OWV917570 PGR917570 PQN917570 QAJ917570 QKF917570 QUB917570 RDX917570 RNT917570 RXP917570 SHL917570 SRH917570 TBD917570 TKZ917570 TUV917570 UER917570 UON917570 UYJ917570 VIF917570 VSB917570 WBX917570 WLT917570 WVP917570 H983106 JD983106 SZ983106 ACV983106 AMR983106 AWN983106 BGJ983106 BQF983106 CAB983106 CJX983106 CTT983106 DDP983106 DNL983106 DXH983106 EHD983106 EQZ983106 FAV983106 FKR983106 FUN983106 GEJ983106 GOF983106 GYB983106 HHX983106 HRT983106 IBP983106 ILL983106 IVH983106 JFD983106 JOZ983106 JYV983106 KIR983106 KSN983106 LCJ983106 LMF983106 LWB983106 MFX983106 MPT983106 MZP983106 NJL983106 NTH983106 ODD983106 OMZ983106 OWV983106 PGR983106 PQN983106 QAJ983106 QKF983106 QUB983106 RDX983106 RNT983106 RXP983106 SHL983106 SRH983106 TBD983106 TKZ983106 TUV983106 UER983106 UON983106 UYJ983106 VIF983106 VSB983106 WBX983106 WLT983106 WVP983106 H34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H50 JD50 SZ50 ACV50 AMR50 AWN50 BGJ50 BQF50 CAB50 CJX50 CTT50 DDP50 DNL50 DXH50 EHD50 EQZ50 FAV50 FKR50 FUN50 GEJ50 GOF50 GYB50 HHX50 HRT50 IBP50 ILL50 IVH50 JFD50 JOZ50 JYV50 KIR50 KSN50 LCJ50 LMF50 LWB50 MFX50 MPT50 MZP50 NJL50 NTH50 ODD50 OMZ50 OWV50 PGR50 PQN50 QAJ50 QKF50 QUB50 RDX50 RNT50 RXP50 SHL50 SRH50 TBD50 TKZ50 TUV50 UER50 UON50 UYJ50 VIF50 VSB50 WBX50 WLT50 WVP50 H65586 JD65586 SZ65586 ACV65586 AMR65586 AWN65586 BGJ65586 BQF65586 CAB65586 CJX65586 CTT65586 DDP65586 DNL65586 DXH65586 EHD65586 EQZ65586 FAV65586 FKR65586 FUN65586 GEJ65586 GOF65586 GYB65586 HHX65586 HRT65586 IBP65586 ILL65586 IVH65586 JFD65586 JOZ65586 JYV65586 KIR65586 KSN65586 LCJ65586 LMF65586 LWB65586 MFX65586 MPT65586 MZP65586 NJL65586 NTH65586 ODD65586 OMZ65586 OWV65586 PGR65586 PQN65586 QAJ65586 QKF65586 QUB65586 RDX65586 RNT65586 RXP65586 SHL65586 SRH65586 TBD65586 TKZ65586 TUV65586 UER65586 UON65586 UYJ65586 VIF65586 VSB65586 WBX65586 WLT65586 WVP65586 H131122 JD131122 SZ131122 ACV131122 AMR131122 AWN131122 BGJ131122 BQF131122 CAB131122 CJX131122 CTT131122 DDP131122 DNL131122 DXH131122 EHD131122 EQZ131122 FAV131122 FKR131122 FUN131122 GEJ131122 GOF131122 GYB131122 HHX131122 HRT131122 IBP131122 ILL131122 IVH131122 JFD131122 JOZ131122 JYV131122 KIR131122 KSN131122 LCJ131122 LMF131122 LWB131122 MFX131122 MPT131122 MZP131122 NJL131122 NTH131122 ODD131122 OMZ131122 OWV131122 PGR131122 PQN131122 QAJ131122 QKF131122 QUB131122 RDX131122 RNT131122 RXP131122 SHL131122 SRH131122 TBD131122 TKZ131122 TUV131122 UER131122 UON131122 UYJ131122 VIF131122 VSB131122 WBX131122 WLT131122 WVP131122 H196658 JD196658 SZ196658 ACV196658 AMR196658 AWN196658 BGJ196658 BQF196658 CAB196658 CJX196658 CTT196658 DDP196658 DNL196658 DXH196658 EHD196658 EQZ196658 FAV196658 FKR196658 FUN196658 GEJ196658 GOF196658 GYB196658 HHX196658 HRT196658 IBP196658 ILL196658 IVH196658 JFD196658 JOZ196658 JYV196658 KIR196658 KSN196658 LCJ196658 LMF196658 LWB196658 MFX196658 MPT196658 MZP196658 NJL196658 NTH196658 ODD196658 OMZ196658 OWV196658 PGR196658 PQN196658 QAJ196658 QKF196658 QUB196658 RDX196658 RNT196658 RXP196658 SHL196658 SRH196658 TBD196658 TKZ196658 TUV196658 UER196658 UON196658 UYJ196658 VIF196658 VSB196658 WBX196658 WLT196658 WVP196658 H262194 JD262194 SZ262194 ACV262194 AMR262194 AWN262194 BGJ262194 BQF262194 CAB262194 CJX262194 CTT262194 DDP262194 DNL262194 DXH262194 EHD262194 EQZ262194 FAV262194 FKR262194 FUN262194 GEJ262194 GOF262194 GYB262194 HHX262194 HRT262194 IBP262194 ILL262194 IVH262194 JFD262194 JOZ262194 JYV262194 KIR262194 KSN262194 LCJ262194 LMF262194 LWB262194 MFX262194 MPT262194 MZP262194 NJL262194 NTH262194 ODD262194 OMZ262194 OWV262194 PGR262194 PQN262194 QAJ262194 QKF262194 QUB262194 RDX262194 RNT262194 RXP262194 SHL262194 SRH262194 TBD262194 TKZ262194 TUV262194 UER262194 UON262194 UYJ262194 VIF262194 VSB262194 WBX262194 WLT262194 WVP262194 H327730 JD327730 SZ327730 ACV327730 AMR327730 AWN327730 BGJ327730 BQF327730 CAB327730 CJX327730 CTT327730 DDP327730 DNL327730 DXH327730 EHD327730 EQZ327730 FAV327730 FKR327730 FUN327730 GEJ327730 GOF327730 GYB327730 HHX327730 HRT327730 IBP327730 ILL327730 IVH327730 JFD327730 JOZ327730 JYV327730 KIR327730 KSN327730 LCJ327730 LMF327730 LWB327730 MFX327730 MPT327730 MZP327730 NJL327730 NTH327730 ODD327730 OMZ327730 OWV327730 PGR327730 PQN327730 QAJ327730 QKF327730 QUB327730 RDX327730 RNT327730 RXP327730 SHL327730 SRH327730 TBD327730 TKZ327730 TUV327730 UER327730 UON327730 UYJ327730 VIF327730 VSB327730 WBX327730 WLT327730 WVP327730 H393266 JD393266 SZ393266 ACV393266 AMR393266 AWN393266 BGJ393266 BQF393266 CAB393266 CJX393266 CTT393266 DDP393266 DNL393266 DXH393266 EHD393266 EQZ393266 FAV393266 FKR393266 FUN393266 GEJ393266 GOF393266 GYB393266 HHX393266 HRT393266 IBP393266 ILL393266 IVH393266 JFD393266 JOZ393266 JYV393266 KIR393266 KSN393266 LCJ393266 LMF393266 LWB393266 MFX393266 MPT393266 MZP393266 NJL393266 NTH393266 ODD393266 OMZ393266 OWV393266 PGR393266 PQN393266 QAJ393266 QKF393266 QUB393266 RDX393266 RNT393266 RXP393266 SHL393266 SRH393266 TBD393266 TKZ393266 TUV393266 UER393266 UON393266 UYJ393266 VIF393266 VSB393266 WBX393266 WLT393266 WVP393266 H458802 JD458802 SZ458802 ACV458802 AMR458802 AWN458802 BGJ458802 BQF458802 CAB458802 CJX458802 CTT458802 DDP458802 DNL458802 DXH458802 EHD458802 EQZ458802 FAV458802 FKR458802 FUN458802 GEJ458802 GOF458802 GYB458802 HHX458802 HRT458802 IBP458802 ILL458802 IVH458802 JFD458802 JOZ458802 JYV458802 KIR458802 KSN458802 LCJ458802 LMF458802 LWB458802 MFX458802 MPT458802 MZP458802 NJL458802 NTH458802 ODD458802 OMZ458802 OWV458802 PGR458802 PQN458802 QAJ458802 QKF458802 QUB458802 RDX458802 RNT458802 RXP458802 SHL458802 SRH458802 TBD458802 TKZ458802 TUV458802 UER458802 UON458802 UYJ458802 VIF458802 VSB458802 WBX458802 WLT458802 WVP458802 H524338 JD524338 SZ524338 ACV524338 AMR524338 AWN524338 BGJ524338 BQF524338 CAB524338 CJX524338 CTT524338 DDP524338 DNL524338 DXH524338 EHD524338 EQZ524338 FAV524338 FKR524338 FUN524338 GEJ524338 GOF524338 GYB524338 HHX524338 HRT524338 IBP524338 ILL524338 IVH524338 JFD524338 JOZ524338 JYV524338 KIR524338 KSN524338 LCJ524338 LMF524338 LWB524338 MFX524338 MPT524338 MZP524338 NJL524338 NTH524338 ODD524338 OMZ524338 OWV524338 PGR524338 PQN524338 QAJ524338 QKF524338 QUB524338 RDX524338 RNT524338 RXP524338 SHL524338 SRH524338 TBD524338 TKZ524338 TUV524338 UER524338 UON524338 UYJ524338 VIF524338 VSB524338 WBX524338 WLT524338 WVP524338 H589874 JD589874 SZ589874 ACV589874 AMR589874 AWN589874 BGJ589874 BQF589874 CAB589874 CJX589874 CTT589874 DDP589874 DNL589874 DXH589874 EHD589874 EQZ589874 FAV589874 FKR589874 FUN589874 GEJ589874 GOF589874 GYB589874 HHX589874 HRT589874 IBP589874 ILL589874 IVH589874 JFD589874 JOZ589874 JYV589874 KIR589874 KSN589874 LCJ589874 LMF589874 LWB589874 MFX589874 MPT589874 MZP589874 NJL589874 NTH589874 ODD589874 OMZ589874 OWV589874 PGR589874 PQN589874 QAJ589874 QKF589874 QUB589874 RDX589874 RNT589874 RXP589874 SHL589874 SRH589874 TBD589874 TKZ589874 TUV589874 UER589874 UON589874 UYJ589874 VIF589874 VSB589874 WBX589874 WLT589874 WVP589874 H655410 JD655410 SZ655410 ACV655410 AMR655410 AWN655410 BGJ655410 BQF655410 CAB655410 CJX655410 CTT655410 DDP655410 DNL655410 DXH655410 EHD655410 EQZ655410 FAV655410 FKR655410 FUN655410 GEJ655410 GOF655410 GYB655410 HHX655410 HRT655410 IBP655410 ILL655410 IVH655410 JFD655410 JOZ655410 JYV655410 KIR655410 KSN655410 LCJ655410 LMF655410 LWB655410 MFX655410 MPT655410 MZP655410 NJL655410 NTH655410 ODD655410 OMZ655410 OWV655410 PGR655410 PQN655410 QAJ655410 QKF655410 QUB655410 RDX655410 RNT655410 RXP655410 SHL655410 SRH655410 TBD655410 TKZ655410 TUV655410 UER655410 UON655410 UYJ655410 VIF655410 VSB655410 WBX655410 WLT655410 WVP655410 H720946 JD720946 SZ720946 ACV720946 AMR720946 AWN720946 BGJ720946 BQF720946 CAB720946 CJX720946 CTT720946 DDP720946 DNL720946 DXH720946 EHD720946 EQZ720946 FAV720946 FKR720946 FUN720946 GEJ720946 GOF720946 GYB720946 HHX720946 HRT720946 IBP720946 ILL720946 IVH720946 JFD720946 JOZ720946 JYV720946 KIR720946 KSN720946 LCJ720946 LMF720946 LWB720946 MFX720946 MPT720946 MZP720946 NJL720946 NTH720946 ODD720946 OMZ720946 OWV720946 PGR720946 PQN720946 QAJ720946 QKF720946 QUB720946 RDX720946 RNT720946 RXP720946 SHL720946 SRH720946 TBD720946 TKZ720946 TUV720946 UER720946 UON720946 UYJ720946 VIF720946 VSB720946 WBX720946 WLT720946 WVP720946 H786482 JD786482 SZ786482 ACV786482 AMR786482 AWN786482 BGJ786482 BQF786482 CAB786482 CJX786482 CTT786482 DDP786482 DNL786482 DXH786482 EHD786482 EQZ786482 FAV786482 FKR786482 FUN786482 GEJ786482 GOF786482 GYB786482 HHX786482 HRT786482 IBP786482 ILL786482 IVH786482 JFD786482 JOZ786482 JYV786482 KIR786482 KSN786482 LCJ786482 LMF786482 LWB786482 MFX786482 MPT786482 MZP786482 NJL786482 NTH786482 ODD786482 OMZ786482 OWV786482 PGR786482 PQN786482 QAJ786482 QKF786482 QUB786482 RDX786482 RNT786482 RXP786482 SHL786482 SRH786482 TBD786482 TKZ786482 TUV786482 UER786482 UON786482 UYJ786482 VIF786482 VSB786482 WBX786482 WLT786482 WVP786482 H852018 JD852018 SZ852018 ACV852018 AMR852018 AWN852018 BGJ852018 BQF852018 CAB852018 CJX852018 CTT852018 DDP852018 DNL852018 DXH852018 EHD852018 EQZ852018 FAV852018 FKR852018 FUN852018 GEJ852018 GOF852018 GYB852018 HHX852018 HRT852018 IBP852018 ILL852018 IVH852018 JFD852018 JOZ852018 JYV852018 KIR852018 KSN852018 LCJ852018 LMF852018 LWB852018 MFX852018 MPT852018 MZP852018 NJL852018 NTH852018 ODD852018 OMZ852018 OWV852018 PGR852018 PQN852018 QAJ852018 QKF852018 QUB852018 RDX852018 RNT852018 RXP852018 SHL852018 SRH852018 TBD852018 TKZ852018 TUV852018 UER852018 UON852018 UYJ852018 VIF852018 VSB852018 WBX852018 WLT852018 WVP852018 H917554 JD917554 SZ917554 ACV917554 AMR917554 AWN917554 BGJ917554 BQF917554 CAB917554 CJX917554 CTT917554 DDP917554 DNL917554 DXH917554 EHD917554 EQZ917554 FAV917554 FKR917554 FUN917554 GEJ917554 GOF917554 GYB917554 HHX917554 HRT917554 IBP917554 ILL917554 IVH917554 JFD917554 JOZ917554 JYV917554 KIR917554 KSN917554 LCJ917554 LMF917554 LWB917554 MFX917554 MPT917554 MZP917554 NJL917554 NTH917554 ODD917554 OMZ917554 OWV917554 PGR917554 PQN917554 QAJ917554 QKF917554 QUB917554 RDX917554 RNT917554 RXP917554 SHL917554 SRH917554 TBD917554 TKZ917554 TUV917554 UER917554 UON917554 UYJ917554 VIF917554 VSB917554 WBX917554 WLT917554 WVP917554 H983090 JD983090 SZ983090 ACV983090 AMR983090 AWN983090 BGJ983090 BQF983090 CAB983090 CJX983090 CTT983090 DDP983090 DNL983090 DXH983090 EHD983090 EQZ983090 FAV983090 FKR983090 FUN983090 GEJ983090 GOF983090 GYB983090 HHX983090 HRT983090 IBP983090 ILL983090 IVH983090 JFD983090 JOZ983090 JYV983090 KIR983090 KSN983090 LCJ983090 LMF983090 LWB983090 MFX983090 MPT983090 MZP983090 NJL983090 NTH983090 ODD983090 OMZ983090 OWV983090 PGR983090 PQN983090 QAJ983090 QKF983090 QUB983090 RDX983090 RNT983090 RXP983090 SHL983090 SRH983090 TBD983090 TKZ983090 TUV983090 UER983090 UON983090 UYJ983090 VIF983090 VSB983090 WBX983090 WLT983090 WVP983090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H58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H65594 JD65594 SZ65594 ACV65594 AMR65594 AWN65594 BGJ65594 BQF65594 CAB65594 CJX65594 CTT65594 DDP65594 DNL65594 DXH65594 EHD65594 EQZ65594 FAV65594 FKR65594 FUN65594 GEJ65594 GOF65594 GYB65594 HHX65594 HRT65594 IBP65594 ILL65594 IVH65594 JFD65594 JOZ65594 JYV65594 KIR65594 KSN65594 LCJ65594 LMF65594 LWB65594 MFX65594 MPT65594 MZP65594 NJL65594 NTH65594 ODD65594 OMZ65594 OWV65594 PGR65594 PQN65594 QAJ65594 QKF65594 QUB65594 RDX65594 RNT65594 RXP65594 SHL65594 SRH65594 TBD65594 TKZ65594 TUV65594 UER65594 UON65594 UYJ65594 VIF65594 VSB65594 WBX65594 WLT65594 WVP65594 H131130 JD131130 SZ131130 ACV131130 AMR131130 AWN131130 BGJ131130 BQF131130 CAB131130 CJX131130 CTT131130 DDP131130 DNL131130 DXH131130 EHD131130 EQZ131130 FAV131130 FKR131130 FUN131130 GEJ131130 GOF131130 GYB131130 HHX131130 HRT131130 IBP131130 ILL131130 IVH131130 JFD131130 JOZ131130 JYV131130 KIR131130 KSN131130 LCJ131130 LMF131130 LWB131130 MFX131130 MPT131130 MZP131130 NJL131130 NTH131130 ODD131130 OMZ131130 OWV131130 PGR131130 PQN131130 QAJ131130 QKF131130 QUB131130 RDX131130 RNT131130 RXP131130 SHL131130 SRH131130 TBD131130 TKZ131130 TUV131130 UER131130 UON131130 UYJ131130 VIF131130 VSB131130 WBX131130 WLT131130 WVP131130 H196666 JD196666 SZ196666 ACV196666 AMR196666 AWN196666 BGJ196666 BQF196666 CAB196666 CJX196666 CTT196666 DDP196666 DNL196666 DXH196666 EHD196666 EQZ196666 FAV196666 FKR196666 FUN196666 GEJ196666 GOF196666 GYB196666 HHX196666 HRT196666 IBP196666 ILL196666 IVH196666 JFD196666 JOZ196666 JYV196666 KIR196666 KSN196666 LCJ196666 LMF196666 LWB196666 MFX196666 MPT196666 MZP196666 NJL196666 NTH196666 ODD196666 OMZ196666 OWV196666 PGR196666 PQN196666 QAJ196666 QKF196666 QUB196666 RDX196666 RNT196666 RXP196666 SHL196666 SRH196666 TBD196666 TKZ196666 TUV196666 UER196666 UON196666 UYJ196666 VIF196666 VSB196666 WBX196666 WLT196666 WVP196666 H262202 JD262202 SZ262202 ACV262202 AMR262202 AWN262202 BGJ262202 BQF262202 CAB262202 CJX262202 CTT262202 DDP262202 DNL262202 DXH262202 EHD262202 EQZ262202 FAV262202 FKR262202 FUN262202 GEJ262202 GOF262202 GYB262202 HHX262202 HRT262202 IBP262202 ILL262202 IVH262202 JFD262202 JOZ262202 JYV262202 KIR262202 KSN262202 LCJ262202 LMF262202 LWB262202 MFX262202 MPT262202 MZP262202 NJL262202 NTH262202 ODD262202 OMZ262202 OWV262202 PGR262202 PQN262202 QAJ262202 QKF262202 QUB262202 RDX262202 RNT262202 RXP262202 SHL262202 SRH262202 TBD262202 TKZ262202 TUV262202 UER262202 UON262202 UYJ262202 VIF262202 VSB262202 WBX262202 WLT262202 WVP262202 H327738 JD327738 SZ327738 ACV327738 AMR327738 AWN327738 BGJ327738 BQF327738 CAB327738 CJX327738 CTT327738 DDP327738 DNL327738 DXH327738 EHD327738 EQZ327738 FAV327738 FKR327738 FUN327738 GEJ327738 GOF327738 GYB327738 HHX327738 HRT327738 IBP327738 ILL327738 IVH327738 JFD327738 JOZ327738 JYV327738 KIR327738 KSN327738 LCJ327738 LMF327738 LWB327738 MFX327738 MPT327738 MZP327738 NJL327738 NTH327738 ODD327738 OMZ327738 OWV327738 PGR327738 PQN327738 QAJ327738 QKF327738 QUB327738 RDX327738 RNT327738 RXP327738 SHL327738 SRH327738 TBD327738 TKZ327738 TUV327738 UER327738 UON327738 UYJ327738 VIF327738 VSB327738 WBX327738 WLT327738 WVP327738 H393274 JD393274 SZ393274 ACV393274 AMR393274 AWN393274 BGJ393274 BQF393274 CAB393274 CJX393274 CTT393274 DDP393274 DNL393274 DXH393274 EHD393274 EQZ393274 FAV393274 FKR393274 FUN393274 GEJ393274 GOF393274 GYB393274 HHX393274 HRT393274 IBP393274 ILL393274 IVH393274 JFD393274 JOZ393274 JYV393274 KIR393274 KSN393274 LCJ393274 LMF393274 LWB393274 MFX393274 MPT393274 MZP393274 NJL393274 NTH393274 ODD393274 OMZ393274 OWV393274 PGR393274 PQN393274 QAJ393274 QKF393274 QUB393274 RDX393274 RNT393274 RXP393274 SHL393274 SRH393274 TBD393274 TKZ393274 TUV393274 UER393274 UON393274 UYJ393274 VIF393274 VSB393274 WBX393274 WLT393274 WVP393274 H458810 JD458810 SZ458810 ACV458810 AMR458810 AWN458810 BGJ458810 BQF458810 CAB458810 CJX458810 CTT458810 DDP458810 DNL458810 DXH458810 EHD458810 EQZ458810 FAV458810 FKR458810 FUN458810 GEJ458810 GOF458810 GYB458810 HHX458810 HRT458810 IBP458810 ILL458810 IVH458810 JFD458810 JOZ458810 JYV458810 KIR458810 KSN458810 LCJ458810 LMF458810 LWB458810 MFX458810 MPT458810 MZP458810 NJL458810 NTH458810 ODD458810 OMZ458810 OWV458810 PGR458810 PQN458810 QAJ458810 QKF458810 QUB458810 RDX458810 RNT458810 RXP458810 SHL458810 SRH458810 TBD458810 TKZ458810 TUV458810 UER458810 UON458810 UYJ458810 VIF458810 VSB458810 WBX458810 WLT458810 WVP458810 H524346 JD524346 SZ524346 ACV524346 AMR524346 AWN524346 BGJ524346 BQF524346 CAB524346 CJX524346 CTT524346 DDP524346 DNL524346 DXH524346 EHD524346 EQZ524346 FAV524346 FKR524346 FUN524346 GEJ524346 GOF524346 GYB524346 HHX524346 HRT524346 IBP524346 ILL524346 IVH524346 JFD524346 JOZ524346 JYV524346 KIR524346 KSN524346 LCJ524346 LMF524346 LWB524346 MFX524346 MPT524346 MZP524346 NJL524346 NTH524346 ODD524346 OMZ524346 OWV524346 PGR524346 PQN524346 QAJ524346 QKF524346 QUB524346 RDX524346 RNT524346 RXP524346 SHL524346 SRH524346 TBD524346 TKZ524346 TUV524346 UER524346 UON524346 UYJ524346 VIF524346 VSB524346 WBX524346 WLT524346 WVP524346 H589882 JD589882 SZ589882 ACV589882 AMR589882 AWN589882 BGJ589882 BQF589882 CAB589882 CJX589882 CTT589882 DDP589882 DNL589882 DXH589882 EHD589882 EQZ589882 FAV589882 FKR589882 FUN589882 GEJ589882 GOF589882 GYB589882 HHX589882 HRT589882 IBP589882 ILL589882 IVH589882 JFD589882 JOZ589882 JYV589882 KIR589882 KSN589882 LCJ589882 LMF589882 LWB589882 MFX589882 MPT589882 MZP589882 NJL589882 NTH589882 ODD589882 OMZ589882 OWV589882 PGR589882 PQN589882 QAJ589882 QKF589882 QUB589882 RDX589882 RNT589882 RXP589882 SHL589882 SRH589882 TBD589882 TKZ589882 TUV589882 UER589882 UON589882 UYJ589882 VIF589882 VSB589882 WBX589882 WLT589882 WVP589882 H655418 JD655418 SZ655418 ACV655418 AMR655418 AWN655418 BGJ655418 BQF655418 CAB655418 CJX655418 CTT655418 DDP655418 DNL655418 DXH655418 EHD655418 EQZ655418 FAV655418 FKR655418 FUN655418 GEJ655418 GOF655418 GYB655418 HHX655418 HRT655418 IBP655418 ILL655418 IVH655418 JFD655418 JOZ655418 JYV655418 KIR655418 KSN655418 LCJ655418 LMF655418 LWB655418 MFX655418 MPT655418 MZP655418 NJL655418 NTH655418 ODD655418 OMZ655418 OWV655418 PGR655418 PQN655418 QAJ655418 QKF655418 QUB655418 RDX655418 RNT655418 RXP655418 SHL655418 SRH655418 TBD655418 TKZ655418 TUV655418 UER655418 UON655418 UYJ655418 VIF655418 VSB655418 WBX655418 WLT655418 WVP655418 H720954 JD720954 SZ720954 ACV720954 AMR720954 AWN720954 BGJ720954 BQF720954 CAB720954 CJX720954 CTT720954 DDP720954 DNL720954 DXH720954 EHD720954 EQZ720954 FAV720954 FKR720954 FUN720954 GEJ720954 GOF720954 GYB720954 HHX720954 HRT720954 IBP720954 ILL720954 IVH720954 JFD720954 JOZ720954 JYV720954 KIR720954 KSN720954 LCJ720954 LMF720954 LWB720954 MFX720954 MPT720954 MZP720954 NJL720954 NTH720954 ODD720954 OMZ720954 OWV720954 PGR720954 PQN720954 QAJ720954 QKF720954 QUB720954 RDX720954 RNT720954 RXP720954 SHL720954 SRH720954 TBD720954 TKZ720954 TUV720954 UER720954 UON720954 UYJ720954 VIF720954 VSB720954 WBX720954 WLT720954 WVP720954 H786490 JD786490 SZ786490 ACV786490 AMR786490 AWN786490 BGJ786490 BQF786490 CAB786490 CJX786490 CTT786490 DDP786490 DNL786490 DXH786490 EHD786490 EQZ786490 FAV786490 FKR786490 FUN786490 GEJ786490 GOF786490 GYB786490 HHX786490 HRT786490 IBP786490 ILL786490 IVH786490 JFD786490 JOZ786490 JYV786490 KIR786490 KSN786490 LCJ786490 LMF786490 LWB786490 MFX786490 MPT786490 MZP786490 NJL786490 NTH786490 ODD786490 OMZ786490 OWV786490 PGR786490 PQN786490 QAJ786490 QKF786490 QUB786490 RDX786490 RNT786490 RXP786490 SHL786490 SRH786490 TBD786490 TKZ786490 TUV786490 UER786490 UON786490 UYJ786490 VIF786490 VSB786490 WBX786490 WLT786490 WVP786490 H852026 JD852026 SZ852026 ACV852026 AMR852026 AWN852026 BGJ852026 BQF852026 CAB852026 CJX852026 CTT852026 DDP852026 DNL852026 DXH852026 EHD852026 EQZ852026 FAV852026 FKR852026 FUN852026 GEJ852026 GOF852026 GYB852026 HHX852026 HRT852026 IBP852026 ILL852026 IVH852026 JFD852026 JOZ852026 JYV852026 KIR852026 KSN852026 LCJ852026 LMF852026 LWB852026 MFX852026 MPT852026 MZP852026 NJL852026 NTH852026 ODD852026 OMZ852026 OWV852026 PGR852026 PQN852026 QAJ852026 QKF852026 QUB852026 RDX852026 RNT852026 RXP852026 SHL852026 SRH852026 TBD852026 TKZ852026 TUV852026 UER852026 UON852026 UYJ852026 VIF852026 VSB852026 WBX852026 WLT852026 WVP852026 H917562 JD917562 SZ917562 ACV917562 AMR917562 AWN917562 BGJ917562 BQF917562 CAB917562 CJX917562 CTT917562 DDP917562 DNL917562 DXH917562 EHD917562 EQZ917562 FAV917562 FKR917562 FUN917562 GEJ917562 GOF917562 GYB917562 HHX917562 HRT917562 IBP917562 ILL917562 IVH917562 JFD917562 JOZ917562 JYV917562 KIR917562 KSN917562 LCJ917562 LMF917562 LWB917562 MFX917562 MPT917562 MZP917562 NJL917562 NTH917562 ODD917562 OMZ917562 OWV917562 PGR917562 PQN917562 QAJ917562 QKF917562 QUB917562 RDX917562 RNT917562 RXP917562 SHL917562 SRH917562 TBD917562 TKZ917562 TUV917562 UER917562 UON917562 UYJ917562 VIF917562 VSB917562 WBX917562 WLT917562 WVP917562 H983098 JD983098 SZ983098 ACV983098 AMR983098 AWN983098 BGJ983098 BQF983098 CAB983098 CJX983098 CTT983098 DDP983098 DNL983098 DXH983098 EHD983098 EQZ983098 FAV983098 FKR983098 FUN983098 GEJ983098 GOF983098 GYB983098 HHX983098 HRT983098 IBP983098 ILL983098 IVH983098 JFD983098 JOZ983098 JYV983098 KIR983098 KSN983098 LCJ983098 LMF983098 LWB983098 MFX983098 MPT983098 MZP983098 NJL983098 NTH983098 ODD983098 OMZ983098 OWV983098 PGR983098 PQN983098 QAJ983098 QKF983098 QUB983098 RDX983098 RNT983098 RXP983098 SHL983098 SRH983098 TBD983098 TKZ983098 TUV983098 UER983098 UON983098 UYJ983098 VIF983098 VSB983098 WBX983098 WLT983098 WVP983098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H42 JD42 SZ42 ACV42 AMR42 AWN42 BGJ42 BQF42 CAB42 CJX42 CTT42 DDP42 DNL42 DXH42 EHD42 EQZ42 FAV42 FKR42 FUN42 GEJ42 GOF42 GYB42 HHX42 HRT42 IBP42 ILL42 IVH42 JFD42 JOZ42 JYV42 KIR42 KSN42 LCJ42 LMF42 LWB42 MFX42 MPT42 MZP42 NJL42 NTH42 ODD42 OMZ42 OWV42 PGR42 PQN42 QAJ42 QKF42 QUB42 RDX42 RNT42 RXP42 SHL42 SRH42 TBD42 TKZ42 TUV42 UER42 UON42 UYJ42 VIF42 VSB42 WBX42 WLT42 WVP42 H65578 JD65578 SZ65578 ACV65578 AMR65578 AWN65578 BGJ65578 BQF65578 CAB65578 CJX65578 CTT65578 DDP65578 DNL65578 DXH65578 EHD65578 EQZ65578 FAV65578 FKR65578 FUN65578 GEJ65578 GOF65578 GYB65578 HHX65578 HRT65578 IBP65578 ILL65578 IVH65578 JFD65578 JOZ65578 JYV65578 KIR65578 KSN65578 LCJ65578 LMF65578 LWB65578 MFX65578 MPT65578 MZP65578 NJL65578 NTH65578 ODD65578 OMZ65578 OWV65578 PGR65578 PQN65578 QAJ65578 QKF65578 QUB65578 RDX65578 RNT65578 RXP65578 SHL65578 SRH65578 TBD65578 TKZ65578 TUV65578 UER65578 UON65578 UYJ65578 VIF65578 VSB65578 WBX65578 WLT65578 WVP65578 H131114 JD131114 SZ131114 ACV131114 AMR131114 AWN131114 BGJ131114 BQF131114 CAB131114 CJX131114 CTT131114 DDP131114 DNL131114 DXH131114 EHD131114 EQZ131114 FAV131114 FKR131114 FUN131114 GEJ131114 GOF131114 GYB131114 HHX131114 HRT131114 IBP131114 ILL131114 IVH131114 JFD131114 JOZ131114 JYV131114 KIR131114 KSN131114 LCJ131114 LMF131114 LWB131114 MFX131114 MPT131114 MZP131114 NJL131114 NTH131114 ODD131114 OMZ131114 OWV131114 PGR131114 PQN131114 QAJ131114 QKF131114 QUB131114 RDX131114 RNT131114 RXP131114 SHL131114 SRH131114 TBD131114 TKZ131114 TUV131114 UER131114 UON131114 UYJ131114 VIF131114 VSB131114 WBX131114 WLT131114 WVP131114 H196650 JD196650 SZ196650 ACV196650 AMR196650 AWN196650 BGJ196650 BQF196650 CAB196650 CJX196650 CTT196650 DDP196650 DNL196650 DXH196650 EHD196650 EQZ196650 FAV196650 FKR196650 FUN196650 GEJ196650 GOF196650 GYB196650 HHX196650 HRT196650 IBP196650 ILL196650 IVH196650 JFD196650 JOZ196650 JYV196650 KIR196650 KSN196650 LCJ196650 LMF196650 LWB196650 MFX196650 MPT196650 MZP196650 NJL196650 NTH196650 ODD196650 OMZ196650 OWV196650 PGR196650 PQN196650 QAJ196650 QKF196650 QUB196650 RDX196650 RNT196650 RXP196650 SHL196650 SRH196650 TBD196650 TKZ196650 TUV196650 UER196650 UON196650 UYJ196650 VIF196650 VSB196650 WBX196650 WLT196650 WVP196650 H262186 JD262186 SZ262186 ACV262186 AMR262186 AWN262186 BGJ262186 BQF262186 CAB262186 CJX262186 CTT262186 DDP262186 DNL262186 DXH262186 EHD262186 EQZ262186 FAV262186 FKR262186 FUN262186 GEJ262186 GOF262186 GYB262186 HHX262186 HRT262186 IBP262186 ILL262186 IVH262186 JFD262186 JOZ262186 JYV262186 KIR262186 KSN262186 LCJ262186 LMF262186 LWB262186 MFX262186 MPT262186 MZP262186 NJL262186 NTH262186 ODD262186 OMZ262186 OWV262186 PGR262186 PQN262186 QAJ262186 QKF262186 QUB262186 RDX262186 RNT262186 RXP262186 SHL262186 SRH262186 TBD262186 TKZ262186 TUV262186 UER262186 UON262186 UYJ262186 VIF262186 VSB262186 WBX262186 WLT262186 WVP262186 H327722 JD327722 SZ327722 ACV327722 AMR327722 AWN327722 BGJ327722 BQF327722 CAB327722 CJX327722 CTT327722 DDP327722 DNL327722 DXH327722 EHD327722 EQZ327722 FAV327722 FKR327722 FUN327722 GEJ327722 GOF327722 GYB327722 HHX327722 HRT327722 IBP327722 ILL327722 IVH327722 JFD327722 JOZ327722 JYV327722 KIR327722 KSN327722 LCJ327722 LMF327722 LWB327722 MFX327722 MPT327722 MZP327722 NJL327722 NTH327722 ODD327722 OMZ327722 OWV327722 PGR327722 PQN327722 QAJ327722 QKF327722 QUB327722 RDX327722 RNT327722 RXP327722 SHL327722 SRH327722 TBD327722 TKZ327722 TUV327722 UER327722 UON327722 UYJ327722 VIF327722 VSB327722 WBX327722 WLT327722 WVP327722 H393258 JD393258 SZ393258 ACV393258 AMR393258 AWN393258 BGJ393258 BQF393258 CAB393258 CJX393258 CTT393258 DDP393258 DNL393258 DXH393258 EHD393258 EQZ393258 FAV393258 FKR393258 FUN393258 GEJ393258 GOF393258 GYB393258 HHX393258 HRT393258 IBP393258 ILL393258 IVH393258 JFD393258 JOZ393258 JYV393258 KIR393258 KSN393258 LCJ393258 LMF393258 LWB393258 MFX393258 MPT393258 MZP393258 NJL393258 NTH393258 ODD393258 OMZ393258 OWV393258 PGR393258 PQN393258 QAJ393258 QKF393258 QUB393258 RDX393258 RNT393258 RXP393258 SHL393258 SRH393258 TBD393258 TKZ393258 TUV393258 UER393258 UON393258 UYJ393258 VIF393258 VSB393258 WBX393258 WLT393258 WVP393258 H458794 JD458794 SZ458794 ACV458794 AMR458794 AWN458794 BGJ458794 BQF458794 CAB458794 CJX458794 CTT458794 DDP458794 DNL458794 DXH458794 EHD458794 EQZ458794 FAV458794 FKR458794 FUN458794 GEJ458794 GOF458794 GYB458794 HHX458794 HRT458794 IBP458794 ILL458794 IVH458794 JFD458794 JOZ458794 JYV458794 KIR458794 KSN458794 LCJ458794 LMF458794 LWB458794 MFX458794 MPT458794 MZP458794 NJL458794 NTH458794 ODD458794 OMZ458794 OWV458794 PGR458794 PQN458794 QAJ458794 QKF458794 QUB458794 RDX458794 RNT458794 RXP458794 SHL458794 SRH458794 TBD458794 TKZ458794 TUV458794 UER458794 UON458794 UYJ458794 VIF458794 VSB458794 WBX458794 WLT458794 WVP458794 H524330 JD524330 SZ524330 ACV524330 AMR524330 AWN524330 BGJ524330 BQF524330 CAB524330 CJX524330 CTT524330 DDP524330 DNL524330 DXH524330 EHD524330 EQZ524330 FAV524330 FKR524330 FUN524330 GEJ524330 GOF524330 GYB524330 HHX524330 HRT524330 IBP524330 ILL524330 IVH524330 JFD524330 JOZ524330 JYV524330 KIR524330 KSN524330 LCJ524330 LMF524330 LWB524330 MFX524330 MPT524330 MZP524330 NJL524330 NTH524330 ODD524330 OMZ524330 OWV524330 PGR524330 PQN524330 QAJ524330 QKF524330 QUB524330 RDX524330 RNT524330 RXP524330 SHL524330 SRH524330 TBD524330 TKZ524330 TUV524330 UER524330 UON524330 UYJ524330 VIF524330 VSB524330 WBX524330 WLT524330 WVP524330 H589866 JD589866 SZ589866 ACV589866 AMR589866 AWN589866 BGJ589866 BQF589866 CAB589866 CJX589866 CTT589866 DDP589866 DNL589866 DXH589866 EHD589866 EQZ589866 FAV589866 FKR589866 FUN589866 GEJ589866 GOF589866 GYB589866 HHX589866 HRT589866 IBP589866 ILL589866 IVH589866 JFD589866 JOZ589866 JYV589866 KIR589866 KSN589866 LCJ589866 LMF589866 LWB589866 MFX589866 MPT589866 MZP589866 NJL589866 NTH589866 ODD589866 OMZ589866 OWV589866 PGR589866 PQN589866 QAJ589866 QKF589866 QUB589866 RDX589866 RNT589866 RXP589866 SHL589866 SRH589866 TBD589866 TKZ589866 TUV589866 UER589866 UON589866 UYJ589866 VIF589866 VSB589866 WBX589866 WLT589866 WVP589866 H655402 JD655402 SZ655402 ACV655402 AMR655402 AWN655402 BGJ655402 BQF655402 CAB655402 CJX655402 CTT655402 DDP655402 DNL655402 DXH655402 EHD655402 EQZ655402 FAV655402 FKR655402 FUN655402 GEJ655402 GOF655402 GYB655402 HHX655402 HRT655402 IBP655402 ILL655402 IVH655402 JFD655402 JOZ655402 JYV655402 KIR655402 KSN655402 LCJ655402 LMF655402 LWB655402 MFX655402 MPT655402 MZP655402 NJL655402 NTH655402 ODD655402 OMZ655402 OWV655402 PGR655402 PQN655402 QAJ655402 QKF655402 QUB655402 RDX655402 RNT655402 RXP655402 SHL655402 SRH655402 TBD655402 TKZ655402 TUV655402 UER655402 UON655402 UYJ655402 VIF655402 VSB655402 WBX655402 WLT655402 WVP655402 H720938 JD720938 SZ720938 ACV720938 AMR720938 AWN720938 BGJ720938 BQF720938 CAB720938 CJX720938 CTT720938 DDP720938 DNL720938 DXH720938 EHD720938 EQZ720938 FAV720938 FKR720938 FUN720938 GEJ720938 GOF720938 GYB720938 HHX720938 HRT720938 IBP720938 ILL720938 IVH720938 JFD720938 JOZ720938 JYV720938 KIR720938 KSN720938 LCJ720938 LMF720938 LWB720938 MFX720938 MPT720938 MZP720938 NJL720938 NTH720938 ODD720938 OMZ720938 OWV720938 PGR720938 PQN720938 QAJ720938 QKF720938 QUB720938 RDX720938 RNT720938 RXP720938 SHL720938 SRH720938 TBD720938 TKZ720938 TUV720938 UER720938 UON720938 UYJ720938 VIF720938 VSB720938 WBX720938 WLT720938 WVP720938 H786474 JD786474 SZ786474 ACV786474 AMR786474 AWN786474 BGJ786474 BQF786474 CAB786474 CJX786474 CTT786474 DDP786474 DNL786474 DXH786474 EHD786474 EQZ786474 FAV786474 FKR786474 FUN786474 GEJ786474 GOF786474 GYB786474 HHX786474 HRT786474 IBP786474 ILL786474 IVH786474 JFD786474 JOZ786474 JYV786474 KIR786474 KSN786474 LCJ786474 LMF786474 LWB786474 MFX786474 MPT786474 MZP786474 NJL786474 NTH786474 ODD786474 OMZ786474 OWV786474 PGR786474 PQN786474 QAJ786474 QKF786474 QUB786474 RDX786474 RNT786474 RXP786474 SHL786474 SRH786474 TBD786474 TKZ786474 TUV786474 UER786474 UON786474 UYJ786474 VIF786474 VSB786474 WBX786474 WLT786474 WVP786474 H852010 JD852010 SZ852010 ACV852010 AMR852010 AWN852010 BGJ852010 BQF852010 CAB852010 CJX852010 CTT852010 DDP852010 DNL852010 DXH852010 EHD852010 EQZ852010 FAV852010 FKR852010 FUN852010 GEJ852010 GOF852010 GYB852010 HHX852010 HRT852010 IBP852010 ILL852010 IVH852010 JFD852010 JOZ852010 JYV852010 KIR852010 KSN852010 LCJ852010 LMF852010 LWB852010 MFX852010 MPT852010 MZP852010 NJL852010 NTH852010 ODD852010 OMZ852010 OWV852010 PGR852010 PQN852010 QAJ852010 QKF852010 QUB852010 RDX852010 RNT852010 RXP852010 SHL852010 SRH852010 TBD852010 TKZ852010 TUV852010 UER852010 UON852010 UYJ852010 VIF852010 VSB852010 WBX852010 WLT852010 WVP852010 H917546 JD917546 SZ917546 ACV917546 AMR917546 AWN917546 BGJ917546 BQF917546 CAB917546 CJX917546 CTT917546 DDP917546 DNL917546 DXH917546 EHD917546 EQZ917546 FAV917546 FKR917546 FUN917546 GEJ917546 GOF917546 GYB917546 HHX917546 HRT917546 IBP917546 ILL917546 IVH917546 JFD917546 JOZ917546 JYV917546 KIR917546 KSN917546 LCJ917546 LMF917546 LWB917546 MFX917546 MPT917546 MZP917546 NJL917546 NTH917546 ODD917546 OMZ917546 OWV917546 PGR917546 PQN917546 QAJ917546 QKF917546 QUB917546 RDX917546 RNT917546 RXP917546 SHL917546 SRH917546 TBD917546 TKZ917546 TUV917546 UER917546 UON917546 UYJ917546 VIF917546 VSB917546 WBX917546 WLT917546 WVP917546 H983082 JD983082 SZ983082 ACV983082 AMR983082 AWN983082 BGJ983082 BQF983082 CAB983082 CJX983082 CTT983082 DDP983082 DNL983082 DXH983082 EHD983082 EQZ983082 FAV983082 FKR983082 FUN983082 GEJ983082 GOF983082 GYB983082 HHX983082 HRT983082 IBP983082 ILL983082 IVH983082 JFD983082 JOZ983082 JYV983082 KIR983082 KSN983082 LCJ983082 LMF983082 LWB983082 MFX983082 MPT983082 MZP983082 NJL983082 NTH983082 ODD983082 OMZ983082 OWV983082 PGR983082 PQN983082 QAJ983082 QKF983082 QUB983082 RDX983082 RNT983082 RXP983082 SHL983082 SRH983082 TBD983082 TKZ983082 TUV983082 UER983082 UON983082 UYJ983082 VIF983082 VSB983082 WBX983082 WLT983082 WVP983082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7030A0"/>
    <pageSetUpPr fitToPage="1"/>
  </sheetPr>
  <dimension ref="A1:T49"/>
  <sheetViews>
    <sheetView showGridLines="0" showZeros="0" workbookViewId="0">
      <selection activeCell="X14" sqref="X14"/>
    </sheetView>
  </sheetViews>
  <sheetFormatPr defaultRowHeight="12.75" x14ac:dyDescent="0.2"/>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97" customWidth="1"/>
    <col min="10" max="10" width="10.7109375" customWidth="1"/>
    <col min="11" max="11" width="1.7109375" style="197" customWidth="1"/>
    <col min="12" max="12" width="10.7109375" customWidth="1"/>
    <col min="13" max="13" width="1.7109375" style="198" customWidth="1"/>
    <col min="14" max="14" width="10.7109375" customWidth="1"/>
    <col min="15" max="15" width="1.7109375" style="197" customWidth="1"/>
    <col min="16" max="16" width="10.7109375" customWidth="1"/>
    <col min="17" max="17" width="1.7109375" style="198" customWidth="1"/>
    <col min="19" max="19" width="8.7109375" customWidth="1"/>
    <col min="20" max="20" width="8.85546875" hidden="1" customWidth="1"/>
    <col min="21" max="21" width="5.7109375" customWidth="1"/>
    <col min="257" max="258" width="3.28515625" customWidth="1"/>
    <col min="259" max="259" width="4.7109375" customWidth="1"/>
    <col min="260" max="260" width="4.28515625" customWidth="1"/>
    <col min="261" max="261" width="12.7109375" customWidth="1"/>
    <col min="262" max="262" width="2.7109375" customWidth="1"/>
    <col min="263" max="263" width="7.7109375" customWidth="1"/>
    <col min="264" max="264" width="5.85546875" customWidth="1"/>
    <col min="265" max="265" width="1.7109375" customWidth="1"/>
    <col min="266" max="266" width="10.7109375" customWidth="1"/>
    <col min="267" max="267" width="1.7109375" customWidth="1"/>
    <col min="268" max="268" width="10.7109375" customWidth="1"/>
    <col min="269" max="269" width="1.7109375" customWidth="1"/>
    <col min="270" max="270" width="10.7109375" customWidth="1"/>
    <col min="271" max="271" width="1.7109375" customWidth="1"/>
    <col min="272" max="272" width="10.7109375" customWidth="1"/>
    <col min="273" max="273" width="1.7109375" customWidth="1"/>
    <col min="275" max="275" width="8.7109375" customWidth="1"/>
    <col min="276" max="276" width="0" hidden="1" customWidth="1"/>
    <col min="277" max="277" width="5.7109375" customWidth="1"/>
    <col min="513" max="514" width="3.28515625" customWidth="1"/>
    <col min="515" max="515" width="4.7109375" customWidth="1"/>
    <col min="516" max="516" width="4.28515625" customWidth="1"/>
    <col min="517" max="517" width="12.7109375" customWidth="1"/>
    <col min="518" max="518" width="2.7109375" customWidth="1"/>
    <col min="519" max="519" width="7.7109375" customWidth="1"/>
    <col min="520" max="520" width="5.85546875" customWidth="1"/>
    <col min="521" max="521" width="1.7109375" customWidth="1"/>
    <col min="522" max="522" width="10.7109375" customWidth="1"/>
    <col min="523" max="523" width="1.7109375" customWidth="1"/>
    <col min="524" max="524" width="10.7109375" customWidth="1"/>
    <col min="525" max="525" width="1.7109375" customWidth="1"/>
    <col min="526" max="526" width="10.7109375" customWidth="1"/>
    <col min="527" max="527" width="1.7109375" customWidth="1"/>
    <col min="528" max="528" width="10.7109375" customWidth="1"/>
    <col min="529" max="529" width="1.7109375" customWidth="1"/>
    <col min="531" max="531" width="8.7109375" customWidth="1"/>
    <col min="532" max="532" width="0" hidden="1" customWidth="1"/>
    <col min="533" max="533" width="5.7109375" customWidth="1"/>
    <col min="769" max="770" width="3.28515625" customWidth="1"/>
    <col min="771" max="771" width="4.7109375" customWidth="1"/>
    <col min="772" max="772" width="4.28515625" customWidth="1"/>
    <col min="773" max="773" width="12.7109375" customWidth="1"/>
    <col min="774" max="774" width="2.7109375" customWidth="1"/>
    <col min="775" max="775" width="7.7109375" customWidth="1"/>
    <col min="776" max="776" width="5.85546875" customWidth="1"/>
    <col min="777" max="777" width="1.7109375" customWidth="1"/>
    <col min="778" max="778" width="10.7109375" customWidth="1"/>
    <col min="779" max="779" width="1.7109375" customWidth="1"/>
    <col min="780" max="780" width="10.7109375" customWidth="1"/>
    <col min="781" max="781" width="1.7109375" customWidth="1"/>
    <col min="782" max="782" width="10.7109375" customWidth="1"/>
    <col min="783" max="783" width="1.7109375" customWidth="1"/>
    <col min="784" max="784" width="10.7109375" customWidth="1"/>
    <col min="785" max="785" width="1.7109375" customWidth="1"/>
    <col min="787" max="787" width="8.7109375" customWidth="1"/>
    <col min="788" max="788" width="0" hidden="1" customWidth="1"/>
    <col min="789" max="789" width="5.7109375" customWidth="1"/>
    <col min="1025" max="1026" width="3.28515625" customWidth="1"/>
    <col min="1027" max="1027" width="4.7109375" customWidth="1"/>
    <col min="1028" max="1028" width="4.28515625" customWidth="1"/>
    <col min="1029" max="1029" width="12.7109375" customWidth="1"/>
    <col min="1030" max="1030" width="2.7109375" customWidth="1"/>
    <col min="1031" max="1031" width="7.7109375" customWidth="1"/>
    <col min="1032" max="1032" width="5.85546875" customWidth="1"/>
    <col min="1033" max="1033" width="1.7109375" customWidth="1"/>
    <col min="1034" max="1034" width="10.7109375" customWidth="1"/>
    <col min="1035" max="1035" width="1.7109375" customWidth="1"/>
    <col min="1036" max="1036" width="10.7109375" customWidth="1"/>
    <col min="1037" max="1037" width="1.7109375" customWidth="1"/>
    <col min="1038" max="1038" width="10.7109375" customWidth="1"/>
    <col min="1039" max="1039" width="1.7109375" customWidth="1"/>
    <col min="1040" max="1040" width="10.7109375" customWidth="1"/>
    <col min="1041" max="1041" width="1.7109375" customWidth="1"/>
    <col min="1043" max="1043" width="8.7109375" customWidth="1"/>
    <col min="1044" max="1044" width="0" hidden="1" customWidth="1"/>
    <col min="1045" max="1045" width="5.7109375" customWidth="1"/>
    <col min="1281" max="1282" width="3.28515625" customWidth="1"/>
    <col min="1283" max="1283" width="4.7109375" customWidth="1"/>
    <col min="1284" max="1284" width="4.28515625" customWidth="1"/>
    <col min="1285" max="1285" width="12.7109375" customWidth="1"/>
    <col min="1286" max="1286" width="2.7109375" customWidth="1"/>
    <col min="1287" max="1287" width="7.7109375" customWidth="1"/>
    <col min="1288" max="1288" width="5.85546875" customWidth="1"/>
    <col min="1289" max="1289" width="1.7109375" customWidth="1"/>
    <col min="1290" max="1290" width="10.7109375" customWidth="1"/>
    <col min="1291" max="1291" width="1.7109375" customWidth="1"/>
    <col min="1292" max="1292" width="10.7109375" customWidth="1"/>
    <col min="1293" max="1293" width="1.7109375" customWidth="1"/>
    <col min="1294" max="1294" width="10.7109375" customWidth="1"/>
    <col min="1295" max="1295" width="1.7109375" customWidth="1"/>
    <col min="1296" max="1296" width="10.7109375" customWidth="1"/>
    <col min="1297" max="1297" width="1.7109375" customWidth="1"/>
    <col min="1299" max="1299" width="8.7109375" customWidth="1"/>
    <col min="1300" max="1300" width="0" hidden="1" customWidth="1"/>
    <col min="1301" max="1301" width="5.7109375" customWidth="1"/>
    <col min="1537" max="1538" width="3.28515625" customWidth="1"/>
    <col min="1539" max="1539" width="4.7109375" customWidth="1"/>
    <col min="1540" max="1540" width="4.28515625" customWidth="1"/>
    <col min="1541" max="1541" width="12.7109375" customWidth="1"/>
    <col min="1542" max="1542" width="2.7109375" customWidth="1"/>
    <col min="1543" max="1543" width="7.7109375" customWidth="1"/>
    <col min="1544" max="1544" width="5.85546875" customWidth="1"/>
    <col min="1545" max="1545" width="1.7109375" customWidth="1"/>
    <col min="1546" max="1546" width="10.7109375" customWidth="1"/>
    <col min="1547" max="1547" width="1.7109375" customWidth="1"/>
    <col min="1548" max="1548" width="10.7109375" customWidth="1"/>
    <col min="1549" max="1549" width="1.7109375" customWidth="1"/>
    <col min="1550" max="1550" width="10.7109375" customWidth="1"/>
    <col min="1551" max="1551" width="1.7109375" customWidth="1"/>
    <col min="1552" max="1552" width="10.7109375" customWidth="1"/>
    <col min="1553" max="1553" width="1.7109375" customWidth="1"/>
    <col min="1555" max="1555" width="8.7109375" customWidth="1"/>
    <col min="1556" max="1556" width="0" hidden="1" customWidth="1"/>
    <col min="1557" max="1557" width="5.7109375" customWidth="1"/>
    <col min="1793" max="1794" width="3.28515625" customWidth="1"/>
    <col min="1795" max="1795" width="4.7109375" customWidth="1"/>
    <col min="1796" max="1796" width="4.28515625" customWidth="1"/>
    <col min="1797" max="1797" width="12.7109375" customWidth="1"/>
    <col min="1798" max="1798" width="2.7109375" customWidth="1"/>
    <col min="1799" max="1799" width="7.7109375" customWidth="1"/>
    <col min="1800" max="1800" width="5.85546875" customWidth="1"/>
    <col min="1801" max="1801" width="1.7109375" customWidth="1"/>
    <col min="1802" max="1802" width="10.7109375" customWidth="1"/>
    <col min="1803" max="1803" width="1.7109375" customWidth="1"/>
    <col min="1804" max="1804" width="10.7109375" customWidth="1"/>
    <col min="1805" max="1805" width="1.7109375" customWidth="1"/>
    <col min="1806" max="1806" width="10.7109375" customWidth="1"/>
    <col min="1807" max="1807" width="1.7109375" customWidth="1"/>
    <col min="1808" max="1808" width="10.7109375" customWidth="1"/>
    <col min="1809" max="1809" width="1.7109375" customWidth="1"/>
    <col min="1811" max="1811" width="8.7109375" customWidth="1"/>
    <col min="1812" max="1812" width="0" hidden="1" customWidth="1"/>
    <col min="1813" max="1813" width="5.7109375" customWidth="1"/>
    <col min="2049" max="2050" width="3.28515625" customWidth="1"/>
    <col min="2051" max="2051" width="4.7109375" customWidth="1"/>
    <col min="2052" max="2052" width="4.28515625" customWidth="1"/>
    <col min="2053" max="2053" width="12.7109375" customWidth="1"/>
    <col min="2054" max="2054" width="2.7109375" customWidth="1"/>
    <col min="2055" max="2055" width="7.7109375" customWidth="1"/>
    <col min="2056" max="2056" width="5.85546875" customWidth="1"/>
    <col min="2057" max="2057" width="1.7109375" customWidth="1"/>
    <col min="2058" max="2058" width="10.7109375" customWidth="1"/>
    <col min="2059" max="2059" width="1.7109375" customWidth="1"/>
    <col min="2060" max="2060" width="10.7109375" customWidth="1"/>
    <col min="2061" max="2061" width="1.7109375" customWidth="1"/>
    <col min="2062" max="2062" width="10.7109375" customWidth="1"/>
    <col min="2063" max="2063" width="1.7109375" customWidth="1"/>
    <col min="2064" max="2064" width="10.7109375" customWidth="1"/>
    <col min="2065" max="2065" width="1.7109375" customWidth="1"/>
    <col min="2067" max="2067" width="8.7109375" customWidth="1"/>
    <col min="2068" max="2068" width="0" hidden="1" customWidth="1"/>
    <col min="2069" max="2069" width="5.7109375" customWidth="1"/>
    <col min="2305" max="2306" width="3.28515625" customWidth="1"/>
    <col min="2307" max="2307" width="4.7109375" customWidth="1"/>
    <col min="2308" max="2308" width="4.28515625" customWidth="1"/>
    <col min="2309" max="2309" width="12.7109375" customWidth="1"/>
    <col min="2310" max="2310" width="2.7109375" customWidth="1"/>
    <col min="2311" max="2311" width="7.7109375" customWidth="1"/>
    <col min="2312" max="2312" width="5.85546875" customWidth="1"/>
    <col min="2313" max="2313" width="1.7109375" customWidth="1"/>
    <col min="2314" max="2314" width="10.7109375" customWidth="1"/>
    <col min="2315" max="2315" width="1.7109375" customWidth="1"/>
    <col min="2316" max="2316" width="10.7109375" customWidth="1"/>
    <col min="2317" max="2317" width="1.7109375" customWidth="1"/>
    <col min="2318" max="2318" width="10.7109375" customWidth="1"/>
    <col min="2319" max="2319" width="1.7109375" customWidth="1"/>
    <col min="2320" max="2320" width="10.7109375" customWidth="1"/>
    <col min="2321" max="2321" width="1.7109375" customWidth="1"/>
    <col min="2323" max="2323" width="8.7109375" customWidth="1"/>
    <col min="2324" max="2324" width="0" hidden="1" customWidth="1"/>
    <col min="2325" max="2325" width="5.7109375" customWidth="1"/>
    <col min="2561" max="2562" width="3.28515625" customWidth="1"/>
    <col min="2563" max="2563" width="4.7109375" customWidth="1"/>
    <col min="2564" max="2564" width="4.28515625" customWidth="1"/>
    <col min="2565" max="2565" width="12.7109375" customWidth="1"/>
    <col min="2566" max="2566" width="2.7109375" customWidth="1"/>
    <col min="2567" max="2567" width="7.7109375" customWidth="1"/>
    <col min="2568" max="2568" width="5.85546875" customWidth="1"/>
    <col min="2569" max="2569" width="1.7109375" customWidth="1"/>
    <col min="2570" max="2570" width="10.7109375" customWidth="1"/>
    <col min="2571" max="2571" width="1.7109375" customWidth="1"/>
    <col min="2572" max="2572" width="10.7109375" customWidth="1"/>
    <col min="2573" max="2573" width="1.7109375" customWidth="1"/>
    <col min="2574" max="2574" width="10.7109375" customWidth="1"/>
    <col min="2575" max="2575" width="1.7109375" customWidth="1"/>
    <col min="2576" max="2576" width="10.7109375" customWidth="1"/>
    <col min="2577" max="2577" width="1.7109375" customWidth="1"/>
    <col min="2579" max="2579" width="8.7109375" customWidth="1"/>
    <col min="2580" max="2580" width="0" hidden="1" customWidth="1"/>
    <col min="2581" max="2581" width="5.7109375" customWidth="1"/>
    <col min="2817" max="2818" width="3.28515625" customWidth="1"/>
    <col min="2819" max="2819" width="4.7109375" customWidth="1"/>
    <col min="2820" max="2820" width="4.28515625" customWidth="1"/>
    <col min="2821" max="2821" width="12.7109375" customWidth="1"/>
    <col min="2822" max="2822" width="2.7109375" customWidth="1"/>
    <col min="2823" max="2823" width="7.7109375" customWidth="1"/>
    <col min="2824" max="2824" width="5.85546875" customWidth="1"/>
    <col min="2825" max="2825" width="1.7109375" customWidth="1"/>
    <col min="2826" max="2826" width="10.7109375" customWidth="1"/>
    <col min="2827" max="2827" width="1.7109375" customWidth="1"/>
    <col min="2828" max="2828" width="10.7109375" customWidth="1"/>
    <col min="2829" max="2829" width="1.7109375" customWidth="1"/>
    <col min="2830" max="2830" width="10.7109375" customWidth="1"/>
    <col min="2831" max="2831" width="1.7109375" customWidth="1"/>
    <col min="2832" max="2832" width="10.7109375" customWidth="1"/>
    <col min="2833" max="2833" width="1.7109375" customWidth="1"/>
    <col min="2835" max="2835" width="8.7109375" customWidth="1"/>
    <col min="2836" max="2836" width="0" hidden="1" customWidth="1"/>
    <col min="2837" max="2837" width="5.7109375" customWidth="1"/>
    <col min="3073" max="3074" width="3.28515625" customWidth="1"/>
    <col min="3075" max="3075" width="4.7109375" customWidth="1"/>
    <col min="3076" max="3076" width="4.28515625" customWidth="1"/>
    <col min="3077" max="3077" width="12.7109375" customWidth="1"/>
    <col min="3078" max="3078" width="2.7109375" customWidth="1"/>
    <col min="3079" max="3079" width="7.7109375" customWidth="1"/>
    <col min="3080" max="3080" width="5.85546875" customWidth="1"/>
    <col min="3081" max="3081" width="1.7109375" customWidth="1"/>
    <col min="3082" max="3082" width="10.7109375" customWidth="1"/>
    <col min="3083" max="3083" width="1.7109375" customWidth="1"/>
    <col min="3084" max="3084" width="10.7109375" customWidth="1"/>
    <col min="3085" max="3085" width="1.7109375" customWidth="1"/>
    <col min="3086" max="3086" width="10.7109375" customWidth="1"/>
    <col min="3087" max="3087" width="1.7109375" customWidth="1"/>
    <col min="3088" max="3088" width="10.7109375" customWidth="1"/>
    <col min="3089" max="3089" width="1.7109375" customWidth="1"/>
    <col min="3091" max="3091" width="8.7109375" customWidth="1"/>
    <col min="3092" max="3092" width="0" hidden="1" customWidth="1"/>
    <col min="3093" max="3093" width="5.7109375" customWidth="1"/>
    <col min="3329" max="3330" width="3.28515625" customWidth="1"/>
    <col min="3331" max="3331" width="4.7109375" customWidth="1"/>
    <col min="3332" max="3332" width="4.28515625" customWidth="1"/>
    <col min="3333" max="3333" width="12.7109375" customWidth="1"/>
    <col min="3334" max="3334" width="2.7109375" customWidth="1"/>
    <col min="3335" max="3335" width="7.7109375" customWidth="1"/>
    <col min="3336" max="3336" width="5.85546875" customWidth="1"/>
    <col min="3337" max="3337" width="1.7109375" customWidth="1"/>
    <col min="3338" max="3338" width="10.7109375" customWidth="1"/>
    <col min="3339" max="3339" width="1.7109375" customWidth="1"/>
    <col min="3340" max="3340" width="10.7109375" customWidth="1"/>
    <col min="3341" max="3341" width="1.7109375" customWidth="1"/>
    <col min="3342" max="3342" width="10.7109375" customWidth="1"/>
    <col min="3343" max="3343" width="1.7109375" customWidth="1"/>
    <col min="3344" max="3344" width="10.7109375" customWidth="1"/>
    <col min="3345" max="3345" width="1.7109375" customWidth="1"/>
    <col min="3347" max="3347" width="8.7109375" customWidth="1"/>
    <col min="3348" max="3348" width="0" hidden="1" customWidth="1"/>
    <col min="3349" max="3349" width="5.7109375" customWidth="1"/>
    <col min="3585" max="3586" width="3.28515625" customWidth="1"/>
    <col min="3587" max="3587" width="4.7109375" customWidth="1"/>
    <col min="3588" max="3588" width="4.28515625" customWidth="1"/>
    <col min="3589" max="3589" width="12.7109375" customWidth="1"/>
    <col min="3590" max="3590" width="2.7109375" customWidth="1"/>
    <col min="3591" max="3591" width="7.7109375" customWidth="1"/>
    <col min="3592" max="3592" width="5.85546875" customWidth="1"/>
    <col min="3593" max="3593" width="1.7109375" customWidth="1"/>
    <col min="3594" max="3594" width="10.7109375" customWidth="1"/>
    <col min="3595" max="3595" width="1.7109375" customWidth="1"/>
    <col min="3596" max="3596" width="10.7109375" customWidth="1"/>
    <col min="3597" max="3597" width="1.7109375" customWidth="1"/>
    <col min="3598" max="3598" width="10.7109375" customWidth="1"/>
    <col min="3599" max="3599" width="1.7109375" customWidth="1"/>
    <col min="3600" max="3600" width="10.7109375" customWidth="1"/>
    <col min="3601" max="3601" width="1.7109375" customWidth="1"/>
    <col min="3603" max="3603" width="8.7109375" customWidth="1"/>
    <col min="3604" max="3604" width="0" hidden="1" customWidth="1"/>
    <col min="3605" max="3605" width="5.7109375" customWidth="1"/>
    <col min="3841" max="3842" width="3.28515625" customWidth="1"/>
    <col min="3843" max="3843" width="4.7109375" customWidth="1"/>
    <col min="3844" max="3844" width="4.28515625" customWidth="1"/>
    <col min="3845" max="3845" width="12.7109375" customWidth="1"/>
    <col min="3846" max="3846" width="2.7109375" customWidth="1"/>
    <col min="3847" max="3847" width="7.7109375" customWidth="1"/>
    <col min="3848" max="3848" width="5.85546875" customWidth="1"/>
    <col min="3849" max="3849" width="1.7109375" customWidth="1"/>
    <col min="3850" max="3850" width="10.7109375" customWidth="1"/>
    <col min="3851" max="3851" width="1.7109375" customWidth="1"/>
    <col min="3852" max="3852" width="10.7109375" customWidth="1"/>
    <col min="3853" max="3853" width="1.7109375" customWidth="1"/>
    <col min="3854" max="3854" width="10.7109375" customWidth="1"/>
    <col min="3855" max="3855" width="1.7109375" customWidth="1"/>
    <col min="3856" max="3856" width="10.7109375" customWidth="1"/>
    <col min="3857" max="3857" width="1.7109375" customWidth="1"/>
    <col min="3859" max="3859" width="8.7109375" customWidth="1"/>
    <col min="3860" max="3860" width="0" hidden="1" customWidth="1"/>
    <col min="3861" max="3861" width="5.7109375" customWidth="1"/>
    <col min="4097" max="4098" width="3.28515625" customWidth="1"/>
    <col min="4099" max="4099" width="4.7109375" customWidth="1"/>
    <col min="4100" max="4100" width="4.28515625" customWidth="1"/>
    <col min="4101" max="4101" width="12.7109375" customWidth="1"/>
    <col min="4102" max="4102" width="2.7109375" customWidth="1"/>
    <col min="4103" max="4103" width="7.7109375" customWidth="1"/>
    <col min="4104" max="4104" width="5.85546875" customWidth="1"/>
    <col min="4105" max="4105" width="1.7109375" customWidth="1"/>
    <col min="4106" max="4106" width="10.7109375" customWidth="1"/>
    <col min="4107" max="4107" width="1.7109375" customWidth="1"/>
    <col min="4108" max="4108" width="10.7109375" customWidth="1"/>
    <col min="4109" max="4109" width="1.7109375" customWidth="1"/>
    <col min="4110" max="4110" width="10.7109375" customWidth="1"/>
    <col min="4111" max="4111" width="1.7109375" customWidth="1"/>
    <col min="4112" max="4112" width="10.7109375" customWidth="1"/>
    <col min="4113" max="4113" width="1.7109375" customWidth="1"/>
    <col min="4115" max="4115" width="8.7109375" customWidth="1"/>
    <col min="4116" max="4116" width="0" hidden="1" customWidth="1"/>
    <col min="4117" max="4117" width="5.7109375" customWidth="1"/>
    <col min="4353" max="4354" width="3.28515625" customWidth="1"/>
    <col min="4355" max="4355" width="4.7109375" customWidth="1"/>
    <col min="4356" max="4356" width="4.28515625" customWidth="1"/>
    <col min="4357" max="4357" width="12.7109375" customWidth="1"/>
    <col min="4358" max="4358" width="2.7109375" customWidth="1"/>
    <col min="4359" max="4359" width="7.7109375" customWidth="1"/>
    <col min="4360" max="4360" width="5.85546875" customWidth="1"/>
    <col min="4361" max="4361" width="1.7109375" customWidth="1"/>
    <col min="4362" max="4362" width="10.7109375" customWidth="1"/>
    <col min="4363" max="4363" width="1.7109375" customWidth="1"/>
    <col min="4364" max="4364" width="10.7109375" customWidth="1"/>
    <col min="4365" max="4365" width="1.7109375" customWidth="1"/>
    <col min="4366" max="4366" width="10.7109375" customWidth="1"/>
    <col min="4367" max="4367" width="1.7109375" customWidth="1"/>
    <col min="4368" max="4368" width="10.7109375" customWidth="1"/>
    <col min="4369" max="4369" width="1.7109375" customWidth="1"/>
    <col min="4371" max="4371" width="8.7109375" customWidth="1"/>
    <col min="4372" max="4372" width="0" hidden="1" customWidth="1"/>
    <col min="4373" max="4373" width="5.7109375" customWidth="1"/>
    <col min="4609" max="4610" width="3.28515625" customWidth="1"/>
    <col min="4611" max="4611" width="4.7109375" customWidth="1"/>
    <col min="4612" max="4612" width="4.28515625" customWidth="1"/>
    <col min="4613" max="4613" width="12.7109375" customWidth="1"/>
    <col min="4614" max="4614" width="2.7109375" customWidth="1"/>
    <col min="4615" max="4615" width="7.7109375" customWidth="1"/>
    <col min="4616" max="4616" width="5.85546875" customWidth="1"/>
    <col min="4617" max="4617" width="1.7109375" customWidth="1"/>
    <col min="4618" max="4618" width="10.7109375" customWidth="1"/>
    <col min="4619" max="4619" width="1.7109375" customWidth="1"/>
    <col min="4620" max="4620" width="10.7109375" customWidth="1"/>
    <col min="4621" max="4621" width="1.7109375" customWidth="1"/>
    <col min="4622" max="4622" width="10.7109375" customWidth="1"/>
    <col min="4623" max="4623" width="1.7109375" customWidth="1"/>
    <col min="4624" max="4624" width="10.7109375" customWidth="1"/>
    <col min="4625" max="4625" width="1.7109375" customWidth="1"/>
    <col min="4627" max="4627" width="8.7109375" customWidth="1"/>
    <col min="4628" max="4628" width="0" hidden="1" customWidth="1"/>
    <col min="4629" max="4629" width="5.7109375" customWidth="1"/>
    <col min="4865" max="4866" width="3.28515625" customWidth="1"/>
    <col min="4867" max="4867" width="4.7109375" customWidth="1"/>
    <col min="4868" max="4868" width="4.28515625" customWidth="1"/>
    <col min="4869" max="4869" width="12.7109375" customWidth="1"/>
    <col min="4870" max="4870" width="2.7109375" customWidth="1"/>
    <col min="4871" max="4871" width="7.7109375" customWidth="1"/>
    <col min="4872" max="4872" width="5.85546875" customWidth="1"/>
    <col min="4873" max="4873" width="1.7109375" customWidth="1"/>
    <col min="4874" max="4874" width="10.7109375" customWidth="1"/>
    <col min="4875" max="4875" width="1.7109375" customWidth="1"/>
    <col min="4876" max="4876" width="10.7109375" customWidth="1"/>
    <col min="4877" max="4877" width="1.7109375" customWidth="1"/>
    <col min="4878" max="4878" width="10.7109375" customWidth="1"/>
    <col min="4879" max="4879" width="1.7109375" customWidth="1"/>
    <col min="4880" max="4880" width="10.7109375" customWidth="1"/>
    <col min="4881" max="4881" width="1.7109375" customWidth="1"/>
    <col min="4883" max="4883" width="8.7109375" customWidth="1"/>
    <col min="4884" max="4884" width="0" hidden="1" customWidth="1"/>
    <col min="4885" max="4885" width="5.7109375" customWidth="1"/>
    <col min="5121" max="5122" width="3.28515625" customWidth="1"/>
    <col min="5123" max="5123" width="4.7109375" customWidth="1"/>
    <col min="5124" max="5124" width="4.28515625" customWidth="1"/>
    <col min="5125" max="5125" width="12.7109375" customWidth="1"/>
    <col min="5126" max="5126" width="2.7109375" customWidth="1"/>
    <col min="5127" max="5127" width="7.7109375" customWidth="1"/>
    <col min="5128" max="5128" width="5.85546875" customWidth="1"/>
    <col min="5129" max="5129" width="1.7109375" customWidth="1"/>
    <col min="5130" max="5130" width="10.7109375" customWidth="1"/>
    <col min="5131" max="5131" width="1.7109375" customWidth="1"/>
    <col min="5132" max="5132" width="10.7109375" customWidth="1"/>
    <col min="5133" max="5133" width="1.7109375" customWidth="1"/>
    <col min="5134" max="5134" width="10.7109375" customWidth="1"/>
    <col min="5135" max="5135" width="1.7109375" customWidth="1"/>
    <col min="5136" max="5136" width="10.7109375" customWidth="1"/>
    <col min="5137" max="5137" width="1.7109375" customWidth="1"/>
    <col min="5139" max="5139" width="8.7109375" customWidth="1"/>
    <col min="5140" max="5140" width="0" hidden="1" customWidth="1"/>
    <col min="5141" max="5141" width="5.7109375" customWidth="1"/>
    <col min="5377" max="5378" width="3.28515625" customWidth="1"/>
    <col min="5379" max="5379" width="4.7109375" customWidth="1"/>
    <col min="5380" max="5380" width="4.28515625" customWidth="1"/>
    <col min="5381" max="5381" width="12.7109375" customWidth="1"/>
    <col min="5382" max="5382" width="2.7109375" customWidth="1"/>
    <col min="5383" max="5383" width="7.7109375" customWidth="1"/>
    <col min="5384" max="5384" width="5.85546875" customWidth="1"/>
    <col min="5385" max="5385" width="1.7109375" customWidth="1"/>
    <col min="5386" max="5386" width="10.7109375" customWidth="1"/>
    <col min="5387" max="5387" width="1.7109375" customWidth="1"/>
    <col min="5388" max="5388" width="10.7109375" customWidth="1"/>
    <col min="5389" max="5389" width="1.7109375" customWidth="1"/>
    <col min="5390" max="5390" width="10.7109375" customWidth="1"/>
    <col min="5391" max="5391" width="1.7109375" customWidth="1"/>
    <col min="5392" max="5392" width="10.7109375" customWidth="1"/>
    <col min="5393" max="5393" width="1.7109375" customWidth="1"/>
    <col min="5395" max="5395" width="8.7109375" customWidth="1"/>
    <col min="5396" max="5396" width="0" hidden="1" customWidth="1"/>
    <col min="5397" max="5397" width="5.7109375" customWidth="1"/>
    <col min="5633" max="5634" width="3.28515625" customWidth="1"/>
    <col min="5635" max="5635" width="4.7109375" customWidth="1"/>
    <col min="5636" max="5636" width="4.28515625" customWidth="1"/>
    <col min="5637" max="5637" width="12.7109375" customWidth="1"/>
    <col min="5638" max="5638" width="2.7109375" customWidth="1"/>
    <col min="5639" max="5639" width="7.7109375" customWidth="1"/>
    <col min="5640" max="5640" width="5.85546875" customWidth="1"/>
    <col min="5641" max="5641" width="1.7109375" customWidth="1"/>
    <col min="5642" max="5642" width="10.7109375" customWidth="1"/>
    <col min="5643" max="5643" width="1.7109375" customWidth="1"/>
    <col min="5644" max="5644" width="10.7109375" customWidth="1"/>
    <col min="5645" max="5645" width="1.7109375" customWidth="1"/>
    <col min="5646" max="5646" width="10.7109375" customWidth="1"/>
    <col min="5647" max="5647" width="1.7109375" customWidth="1"/>
    <col min="5648" max="5648" width="10.7109375" customWidth="1"/>
    <col min="5649" max="5649" width="1.7109375" customWidth="1"/>
    <col min="5651" max="5651" width="8.7109375" customWidth="1"/>
    <col min="5652" max="5652" width="0" hidden="1" customWidth="1"/>
    <col min="5653" max="5653" width="5.7109375" customWidth="1"/>
    <col min="5889" max="5890" width="3.28515625" customWidth="1"/>
    <col min="5891" max="5891" width="4.7109375" customWidth="1"/>
    <col min="5892" max="5892" width="4.28515625" customWidth="1"/>
    <col min="5893" max="5893" width="12.7109375" customWidth="1"/>
    <col min="5894" max="5894" width="2.7109375" customWidth="1"/>
    <col min="5895" max="5895" width="7.7109375" customWidth="1"/>
    <col min="5896" max="5896" width="5.85546875" customWidth="1"/>
    <col min="5897" max="5897" width="1.7109375" customWidth="1"/>
    <col min="5898" max="5898" width="10.7109375" customWidth="1"/>
    <col min="5899" max="5899" width="1.7109375" customWidth="1"/>
    <col min="5900" max="5900" width="10.7109375" customWidth="1"/>
    <col min="5901" max="5901" width="1.7109375" customWidth="1"/>
    <col min="5902" max="5902" width="10.7109375" customWidth="1"/>
    <col min="5903" max="5903" width="1.7109375" customWidth="1"/>
    <col min="5904" max="5904" width="10.7109375" customWidth="1"/>
    <col min="5905" max="5905" width="1.7109375" customWidth="1"/>
    <col min="5907" max="5907" width="8.7109375" customWidth="1"/>
    <col min="5908" max="5908" width="0" hidden="1" customWidth="1"/>
    <col min="5909" max="5909" width="5.7109375" customWidth="1"/>
    <col min="6145" max="6146" width="3.28515625" customWidth="1"/>
    <col min="6147" max="6147" width="4.7109375" customWidth="1"/>
    <col min="6148" max="6148" width="4.28515625" customWidth="1"/>
    <col min="6149" max="6149" width="12.7109375" customWidth="1"/>
    <col min="6150" max="6150" width="2.7109375" customWidth="1"/>
    <col min="6151" max="6151" width="7.7109375" customWidth="1"/>
    <col min="6152" max="6152" width="5.85546875" customWidth="1"/>
    <col min="6153" max="6153" width="1.7109375" customWidth="1"/>
    <col min="6154" max="6154" width="10.7109375" customWidth="1"/>
    <col min="6155" max="6155" width="1.7109375" customWidth="1"/>
    <col min="6156" max="6156" width="10.7109375" customWidth="1"/>
    <col min="6157" max="6157" width="1.7109375" customWidth="1"/>
    <col min="6158" max="6158" width="10.7109375" customWidth="1"/>
    <col min="6159" max="6159" width="1.7109375" customWidth="1"/>
    <col min="6160" max="6160" width="10.7109375" customWidth="1"/>
    <col min="6161" max="6161" width="1.7109375" customWidth="1"/>
    <col min="6163" max="6163" width="8.7109375" customWidth="1"/>
    <col min="6164" max="6164" width="0" hidden="1" customWidth="1"/>
    <col min="6165" max="6165" width="5.7109375" customWidth="1"/>
    <col min="6401" max="6402" width="3.28515625" customWidth="1"/>
    <col min="6403" max="6403" width="4.7109375" customWidth="1"/>
    <col min="6404" max="6404" width="4.28515625" customWidth="1"/>
    <col min="6405" max="6405" width="12.7109375" customWidth="1"/>
    <col min="6406" max="6406" width="2.7109375" customWidth="1"/>
    <col min="6407" max="6407" width="7.7109375" customWidth="1"/>
    <col min="6408" max="6408" width="5.85546875" customWidth="1"/>
    <col min="6409" max="6409" width="1.7109375" customWidth="1"/>
    <col min="6410" max="6410" width="10.7109375" customWidth="1"/>
    <col min="6411" max="6411" width="1.7109375" customWidth="1"/>
    <col min="6412" max="6412" width="10.7109375" customWidth="1"/>
    <col min="6413" max="6413" width="1.7109375" customWidth="1"/>
    <col min="6414" max="6414" width="10.7109375" customWidth="1"/>
    <col min="6415" max="6415" width="1.7109375" customWidth="1"/>
    <col min="6416" max="6416" width="10.7109375" customWidth="1"/>
    <col min="6417" max="6417" width="1.7109375" customWidth="1"/>
    <col min="6419" max="6419" width="8.7109375" customWidth="1"/>
    <col min="6420" max="6420" width="0" hidden="1" customWidth="1"/>
    <col min="6421" max="6421" width="5.7109375" customWidth="1"/>
    <col min="6657" max="6658" width="3.28515625" customWidth="1"/>
    <col min="6659" max="6659" width="4.7109375" customWidth="1"/>
    <col min="6660" max="6660" width="4.28515625" customWidth="1"/>
    <col min="6661" max="6661" width="12.7109375" customWidth="1"/>
    <col min="6662" max="6662" width="2.7109375" customWidth="1"/>
    <col min="6663" max="6663" width="7.7109375" customWidth="1"/>
    <col min="6664" max="6664" width="5.85546875" customWidth="1"/>
    <col min="6665" max="6665" width="1.7109375" customWidth="1"/>
    <col min="6666" max="6666" width="10.7109375" customWidth="1"/>
    <col min="6667" max="6667" width="1.7109375" customWidth="1"/>
    <col min="6668" max="6668" width="10.7109375" customWidth="1"/>
    <col min="6669" max="6669" width="1.7109375" customWidth="1"/>
    <col min="6670" max="6670" width="10.7109375" customWidth="1"/>
    <col min="6671" max="6671" width="1.7109375" customWidth="1"/>
    <col min="6672" max="6672" width="10.7109375" customWidth="1"/>
    <col min="6673" max="6673" width="1.7109375" customWidth="1"/>
    <col min="6675" max="6675" width="8.7109375" customWidth="1"/>
    <col min="6676" max="6676" width="0" hidden="1" customWidth="1"/>
    <col min="6677" max="6677" width="5.7109375" customWidth="1"/>
    <col min="6913" max="6914" width="3.28515625" customWidth="1"/>
    <col min="6915" max="6915" width="4.7109375" customWidth="1"/>
    <col min="6916" max="6916" width="4.28515625" customWidth="1"/>
    <col min="6917" max="6917" width="12.7109375" customWidth="1"/>
    <col min="6918" max="6918" width="2.7109375" customWidth="1"/>
    <col min="6919" max="6919" width="7.7109375" customWidth="1"/>
    <col min="6920" max="6920" width="5.85546875" customWidth="1"/>
    <col min="6921" max="6921" width="1.7109375" customWidth="1"/>
    <col min="6922" max="6922" width="10.7109375" customWidth="1"/>
    <col min="6923" max="6923" width="1.7109375" customWidth="1"/>
    <col min="6924" max="6924" width="10.7109375" customWidth="1"/>
    <col min="6925" max="6925" width="1.7109375" customWidth="1"/>
    <col min="6926" max="6926" width="10.7109375" customWidth="1"/>
    <col min="6927" max="6927" width="1.7109375" customWidth="1"/>
    <col min="6928" max="6928" width="10.7109375" customWidth="1"/>
    <col min="6929" max="6929" width="1.7109375" customWidth="1"/>
    <col min="6931" max="6931" width="8.7109375" customWidth="1"/>
    <col min="6932" max="6932" width="0" hidden="1" customWidth="1"/>
    <col min="6933" max="6933" width="5.7109375" customWidth="1"/>
    <col min="7169" max="7170" width="3.28515625" customWidth="1"/>
    <col min="7171" max="7171" width="4.7109375" customWidth="1"/>
    <col min="7172" max="7172" width="4.28515625" customWidth="1"/>
    <col min="7173" max="7173" width="12.7109375" customWidth="1"/>
    <col min="7174" max="7174" width="2.7109375" customWidth="1"/>
    <col min="7175" max="7175" width="7.7109375" customWidth="1"/>
    <col min="7176" max="7176" width="5.85546875" customWidth="1"/>
    <col min="7177" max="7177" width="1.7109375" customWidth="1"/>
    <col min="7178" max="7178" width="10.7109375" customWidth="1"/>
    <col min="7179" max="7179" width="1.7109375" customWidth="1"/>
    <col min="7180" max="7180" width="10.7109375" customWidth="1"/>
    <col min="7181" max="7181" width="1.7109375" customWidth="1"/>
    <col min="7182" max="7182" width="10.7109375" customWidth="1"/>
    <col min="7183" max="7183" width="1.7109375" customWidth="1"/>
    <col min="7184" max="7184" width="10.7109375" customWidth="1"/>
    <col min="7185" max="7185" width="1.7109375" customWidth="1"/>
    <col min="7187" max="7187" width="8.7109375" customWidth="1"/>
    <col min="7188" max="7188" width="0" hidden="1" customWidth="1"/>
    <col min="7189" max="7189" width="5.7109375" customWidth="1"/>
    <col min="7425" max="7426" width="3.28515625" customWidth="1"/>
    <col min="7427" max="7427" width="4.7109375" customWidth="1"/>
    <col min="7428" max="7428" width="4.28515625" customWidth="1"/>
    <col min="7429" max="7429" width="12.7109375" customWidth="1"/>
    <col min="7430" max="7430" width="2.7109375" customWidth="1"/>
    <col min="7431" max="7431" width="7.7109375" customWidth="1"/>
    <col min="7432" max="7432" width="5.85546875" customWidth="1"/>
    <col min="7433" max="7433" width="1.7109375" customWidth="1"/>
    <col min="7434" max="7434" width="10.7109375" customWidth="1"/>
    <col min="7435" max="7435" width="1.7109375" customWidth="1"/>
    <col min="7436" max="7436" width="10.7109375" customWidth="1"/>
    <col min="7437" max="7437" width="1.7109375" customWidth="1"/>
    <col min="7438" max="7438" width="10.7109375" customWidth="1"/>
    <col min="7439" max="7439" width="1.7109375" customWidth="1"/>
    <col min="7440" max="7440" width="10.7109375" customWidth="1"/>
    <col min="7441" max="7441" width="1.7109375" customWidth="1"/>
    <col min="7443" max="7443" width="8.7109375" customWidth="1"/>
    <col min="7444" max="7444" width="0" hidden="1" customWidth="1"/>
    <col min="7445" max="7445" width="5.7109375" customWidth="1"/>
    <col min="7681" max="7682" width="3.28515625" customWidth="1"/>
    <col min="7683" max="7683" width="4.7109375" customWidth="1"/>
    <col min="7684" max="7684" width="4.28515625" customWidth="1"/>
    <col min="7685" max="7685" width="12.7109375" customWidth="1"/>
    <col min="7686" max="7686" width="2.7109375" customWidth="1"/>
    <col min="7687" max="7687" width="7.7109375" customWidth="1"/>
    <col min="7688" max="7688" width="5.85546875" customWidth="1"/>
    <col min="7689" max="7689" width="1.7109375" customWidth="1"/>
    <col min="7690" max="7690" width="10.7109375" customWidth="1"/>
    <col min="7691" max="7691" width="1.7109375" customWidth="1"/>
    <col min="7692" max="7692" width="10.7109375" customWidth="1"/>
    <col min="7693" max="7693" width="1.7109375" customWidth="1"/>
    <col min="7694" max="7694" width="10.7109375" customWidth="1"/>
    <col min="7695" max="7695" width="1.7109375" customWidth="1"/>
    <col min="7696" max="7696" width="10.7109375" customWidth="1"/>
    <col min="7697" max="7697" width="1.7109375" customWidth="1"/>
    <col min="7699" max="7699" width="8.7109375" customWidth="1"/>
    <col min="7700" max="7700" width="0" hidden="1" customWidth="1"/>
    <col min="7701" max="7701" width="5.7109375" customWidth="1"/>
    <col min="7937" max="7938" width="3.28515625" customWidth="1"/>
    <col min="7939" max="7939" width="4.7109375" customWidth="1"/>
    <col min="7940" max="7940" width="4.28515625" customWidth="1"/>
    <col min="7941" max="7941" width="12.7109375" customWidth="1"/>
    <col min="7942" max="7942" width="2.7109375" customWidth="1"/>
    <col min="7943" max="7943" width="7.7109375" customWidth="1"/>
    <col min="7944" max="7944" width="5.85546875" customWidth="1"/>
    <col min="7945" max="7945" width="1.7109375" customWidth="1"/>
    <col min="7946" max="7946" width="10.7109375" customWidth="1"/>
    <col min="7947" max="7947" width="1.7109375" customWidth="1"/>
    <col min="7948" max="7948" width="10.7109375" customWidth="1"/>
    <col min="7949" max="7949" width="1.7109375" customWidth="1"/>
    <col min="7950" max="7950" width="10.7109375" customWidth="1"/>
    <col min="7951" max="7951" width="1.7109375" customWidth="1"/>
    <col min="7952" max="7952" width="10.7109375" customWidth="1"/>
    <col min="7953" max="7953" width="1.7109375" customWidth="1"/>
    <col min="7955" max="7955" width="8.7109375" customWidth="1"/>
    <col min="7956" max="7956" width="0" hidden="1" customWidth="1"/>
    <col min="7957" max="7957" width="5.7109375" customWidth="1"/>
    <col min="8193" max="8194" width="3.28515625" customWidth="1"/>
    <col min="8195" max="8195" width="4.7109375" customWidth="1"/>
    <col min="8196" max="8196" width="4.28515625" customWidth="1"/>
    <col min="8197" max="8197" width="12.7109375" customWidth="1"/>
    <col min="8198" max="8198" width="2.7109375" customWidth="1"/>
    <col min="8199" max="8199" width="7.7109375" customWidth="1"/>
    <col min="8200" max="8200" width="5.85546875" customWidth="1"/>
    <col min="8201" max="8201" width="1.7109375" customWidth="1"/>
    <col min="8202" max="8202" width="10.7109375" customWidth="1"/>
    <col min="8203" max="8203" width="1.7109375" customWidth="1"/>
    <col min="8204" max="8204" width="10.7109375" customWidth="1"/>
    <col min="8205" max="8205" width="1.7109375" customWidth="1"/>
    <col min="8206" max="8206" width="10.7109375" customWidth="1"/>
    <col min="8207" max="8207" width="1.7109375" customWidth="1"/>
    <col min="8208" max="8208" width="10.7109375" customWidth="1"/>
    <col min="8209" max="8209" width="1.7109375" customWidth="1"/>
    <col min="8211" max="8211" width="8.7109375" customWidth="1"/>
    <col min="8212" max="8212" width="0" hidden="1" customWidth="1"/>
    <col min="8213" max="8213" width="5.7109375" customWidth="1"/>
    <col min="8449" max="8450" width="3.28515625" customWidth="1"/>
    <col min="8451" max="8451" width="4.7109375" customWidth="1"/>
    <col min="8452" max="8452" width="4.28515625" customWidth="1"/>
    <col min="8453" max="8453" width="12.7109375" customWidth="1"/>
    <col min="8454" max="8454" width="2.7109375" customWidth="1"/>
    <col min="8455" max="8455" width="7.7109375" customWidth="1"/>
    <col min="8456" max="8456" width="5.85546875" customWidth="1"/>
    <col min="8457" max="8457" width="1.7109375" customWidth="1"/>
    <col min="8458" max="8458" width="10.7109375" customWidth="1"/>
    <col min="8459" max="8459" width="1.7109375" customWidth="1"/>
    <col min="8460" max="8460" width="10.7109375" customWidth="1"/>
    <col min="8461" max="8461" width="1.7109375" customWidth="1"/>
    <col min="8462" max="8462" width="10.7109375" customWidth="1"/>
    <col min="8463" max="8463" width="1.7109375" customWidth="1"/>
    <col min="8464" max="8464" width="10.7109375" customWidth="1"/>
    <col min="8465" max="8465" width="1.7109375" customWidth="1"/>
    <col min="8467" max="8467" width="8.7109375" customWidth="1"/>
    <col min="8468" max="8468" width="0" hidden="1" customWidth="1"/>
    <col min="8469" max="8469" width="5.7109375" customWidth="1"/>
    <col min="8705" max="8706" width="3.28515625" customWidth="1"/>
    <col min="8707" max="8707" width="4.7109375" customWidth="1"/>
    <col min="8708" max="8708" width="4.28515625" customWidth="1"/>
    <col min="8709" max="8709" width="12.7109375" customWidth="1"/>
    <col min="8710" max="8710" width="2.7109375" customWidth="1"/>
    <col min="8711" max="8711" width="7.7109375" customWidth="1"/>
    <col min="8712" max="8712" width="5.85546875" customWidth="1"/>
    <col min="8713" max="8713" width="1.7109375" customWidth="1"/>
    <col min="8714" max="8714" width="10.7109375" customWidth="1"/>
    <col min="8715" max="8715" width="1.7109375" customWidth="1"/>
    <col min="8716" max="8716" width="10.7109375" customWidth="1"/>
    <col min="8717" max="8717" width="1.7109375" customWidth="1"/>
    <col min="8718" max="8718" width="10.7109375" customWidth="1"/>
    <col min="8719" max="8719" width="1.7109375" customWidth="1"/>
    <col min="8720" max="8720" width="10.7109375" customWidth="1"/>
    <col min="8721" max="8721" width="1.7109375" customWidth="1"/>
    <col min="8723" max="8723" width="8.7109375" customWidth="1"/>
    <col min="8724" max="8724" width="0" hidden="1" customWidth="1"/>
    <col min="8725" max="8725" width="5.7109375" customWidth="1"/>
    <col min="8961" max="8962" width="3.28515625" customWidth="1"/>
    <col min="8963" max="8963" width="4.7109375" customWidth="1"/>
    <col min="8964" max="8964" width="4.28515625" customWidth="1"/>
    <col min="8965" max="8965" width="12.7109375" customWidth="1"/>
    <col min="8966" max="8966" width="2.7109375" customWidth="1"/>
    <col min="8967" max="8967" width="7.7109375" customWidth="1"/>
    <col min="8968" max="8968" width="5.85546875" customWidth="1"/>
    <col min="8969" max="8969" width="1.7109375" customWidth="1"/>
    <col min="8970" max="8970" width="10.7109375" customWidth="1"/>
    <col min="8971" max="8971" width="1.7109375" customWidth="1"/>
    <col min="8972" max="8972" width="10.7109375" customWidth="1"/>
    <col min="8973" max="8973" width="1.7109375" customWidth="1"/>
    <col min="8974" max="8974" width="10.7109375" customWidth="1"/>
    <col min="8975" max="8975" width="1.7109375" customWidth="1"/>
    <col min="8976" max="8976" width="10.7109375" customWidth="1"/>
    <col min="8977" max="8977" width="1.7109375" customWidth="1"/>
    <col min="8979" max="8979" width="8.7109375" customWidth="1"/>
    <col min="8980" max="8980" width="0" hidden="1" customWidth="1"/>
    <col min="8981" max="8981" width="5.7109375" customWidth="1"/>
    <col min="9217" max="9218" width="3.28515625" customWidth="1"/>
    <col min="9219" max="9219" width="4.7109375" customWidth="1"/>
    <col min="9220" max="9220" width="4.28515625" customWidth="1"/>
    <col min="9221" max="9221" width="12.7109375" customWidth="1"/>
    <col min="9222" max="9222" width="2.7109375" customWidth="1"/>
    <col min="9223" max="9223" width="7.7109375" customWidth="1"/>
    <col min="9224" max="9224" width="5.85546875" customWidth="1"/>
    <col min="9225" max="9225" width="1.7109375" customWidth="1"/>
    <col min="9226" max="9226" width="10.7109375" customWidth="1"/>
    <col min="9227" max="9227" width="1.7109375" customWidth="1"/>
    <col min="9228" max="9228" width="10.7109375" customWidth="1"/>
    <col min="9229" max="9229" width="1.7109375" customWidth="1"/>
    <col min="9230" max="9230" width="10.7109375" customWidth="1"/>
    <col min="9231" max="9231" width="1.7109375" customWidth="1"/>
    <col min="9232" max="9232" width="10.7109375" customWidth="1"/>
    <col min="9233" max="9233" width="1.7109375" customWidth="1"/>
    <col min="9235" max="9235" width="8.7109375" customWidth="1"/>
    <col min="9236" max="9236" width="0" hidden="1" customWidth="1"/>
    <col min="9237" max="9237" width="5.7109375" customWidth="1"/>
    <col min="9473" max="9474" width="3.28515625" customWidth="1"/>
    <col min="9475" max="9475" width="4.7109375" customWidth="1"/>
    <col min="9476" max="9476" width="4.28515625" customWidth="1"/>
    <col min="9477" max="9477" width="12.7109375" customWidth="1"/>
    <col min="9478" max="9478" width="2.7109375" customWidth="1"/>
    <col min="9479" max="9479" width="7.7109375" customWidth="1"/>
    <col min="9480" max="9480" width="5.85546875" customWidth="1"/>
    <col min="9481" max="9481" width="1.7109375" customWidth="1"/>
    <col min="9482" max="9482" width="10.7109375" customWidth="1"/>
    <col min="9483" max="9483" width="1.7109375" customWidth="1"/>
    <col min="9484" max="9484" width="10.7109375" customWidth="1"/>
    <col min="9485" max="9485" width="1.7109375" customWidth="1"/>
    <col min="9486" max="9486" width="10.7109375" customWidth="1"/>
    <col min="9487" max="9487" width="1.7109375" customWidth="1"/>
    <col min="9488" max="9488" width="10.7109375" customWidth="1"/>
    <col min="9489" max="9489" width="1.7109375" customWidth="1"/>
    <col min="9491" max="9491" width="8.7109375" customWidth="1"/>
    <col min="9492" max="9492" width="0" hidden="1" customWidth="1"/>
    <col min="9493" max="9493" width="5.7109375" customWidth="1"/>
    <col min="9729" max="9730" width="3.28515625" customWidth="1"/>
    <col min="9731" max="9731" width="4.7109375" customWidth="1"/>
    <col min="9732" max="9732" width="4.28515625" customWidth="1"/>
    <col min="9733" max="9733" width="12.7109375" customWidth="1"/>
    <col min="9734" max="9734" width="2.7109375" customWidth="1"/>
    <col min="9735" max="9735" width="7.7109375" customWidth="1"/>
    <col min="9736" max="9736" width="5.85546875" customWidth="1"/>
    <col min="9737" max="9737" width="1.7109375" customWidth="1"/>
    <col min="9738" max="9738" width="10.7109375" customWidth="1"/>
    <col min="9739" max="9739" width="1.7109375" customWidth="1"/>
    <col min="9740" max="9740" width="10.7109375" customWidth="1"/>
    <col min="9741" max="9741" width="1.7109375" customWidth="1"/>
    <col min="9742" max="9742" width="10.7109375" customWidth="1"/>
    <col min="9743" max="9743" width="1.7109375" customWidth="1"/>
    <col min="9744" max="9744" width="10.7109375" customWidth="1"/>
    <col min="9745" max="9745" width="1.7109375" customWidth="1"/>
    <col min="9747" max="9747" width="8.7109375" customWidth="1"/>
    <col min="9748" max="9748" width="0" hidden="1" customWidth="1"/>
    <col min="9749" max="9749" width="5.7109375" customWidth="1"/>
    <col min="9985" max="9986" width="3.28515625" customWidth="1"/>
    <col min="9987" max="9987" width="4.7109375" customWidth="1"/>
    <col min="9988" max="9988" width="4.28515625" customWidth="1"/>
    <col min="9989" max="9989" width="12.7109375" customWidth="1"/>
    <col min="9990" max="9990" width="2.7109375" customWidth="1"/>
    <col min="9991" max="9991" width="7.7109375" customWidth="1"/>
    <col min="9992" max="9992" width="5.85546875" customWidth="1"/>
    <col min="9993" max="9993" width="1.7109375" customWidth="1"/>
    <col min="9994" max="9994" width="10.7109375" customWidth="1"/>
    <col min="9995" max="9995" width="1.7109375" customWidth="1"/>
    <col min="9996" max="9996" width="10.7109375" customWidth="1"/>
    <col min="9997" max="9997" width="1.7109375" customWidth="1"/>
    <col min="9998" max="9998" width="10.7109375" customWidth="1"/>
    <col min="9999" max="9999" width="1.7109375" customWidth="1"/>
    <col min="10000" max="10000" width="10.7109375" customWidth="1"/>
    <col min="10001" max="10001" width="1.7109375" customWidth="1"/>
    <col min="10003" max="10003" width="8.7109375" customWidth="1"/>
    <col min="10004" max="10004" width="0" hidden="1" customWidth="1"/>
    <col min="10005" max="10005" width="5.7109375" customWidth="1"/>
    <col min="10241" max="10242" width="3.28515625" customWidth="1"/>
    <col min="10243" max="10243" width="4.7109375" customWidth="1"/>
    <col min="10244" max="10244" width="4.28515625" customWidth="1"/>
    <col min="10245" max="10245" width="12.7109375" customWidth="1"/>
    <col min="10246" max="10246" width="2.7109375" customWidth="1"/>
    <col min="10247" max="10247" width="7.7109375" customWidth="1"/>
    <col min="10248" max="10248" width="5.85546875" customWidth="1"/>
    <col min="10249" max="10249" width="1.7109375" customWidth="1"/>
    <col min="10250" max="10250" width="10.7109375" customWidth="1"/>
    <col min="10251" max="10251" width="1.7109375" customWidth="1"/>
    <col min="10252" max="10252" width="10.7109375" customWidth="1"/>
    <col min="10253" max="10253" width="1.7109375" customWidth="1"/>
    <col min="10254" max="10254" width="10.7109375" customWidth="1"/>
    <col min="10255" max="10255" width="1.7109375" customWidth="1"/>
    <col min="10256" max="10256" width="10.7109375" customWidth="1"/>
    <col min="10257" max="10257" width="1.7109375" customWidth="1"/>
    <col min="10259" max="10259" width="8.7109375" customWidth="1"/>
    <col min="10260" max="10260" width="0" hidden="1" customWidth="1"/>
    <col min="10261" max="10261" width="5.7109375" customWidth="1"/>
    <col min="10497" max="10498" width="3.28515625" customWidth="1"/>
    <col min="10499" max="10499" width="4.7109375" customWidth="1"/>
    <col min="10500" max="10500" width="4.28515625" customWidth="1"/>
    <col min="10501" max="10501" width="12.7109375" customWidth="1"/>
    <col min="10502" max="10502" width="2.7109375" customWidth="1"/>
    <col min="10503" max="10503" width="7.7109375" customWidth="1"/>
    <col min="10504" max="10504" width="5.85546875" customWidth="1"/>
    <col min="10505" max="10505" width="1.7109375" customWidth="1"/>
    <col min="10506" max="10506" width="10.7109375" customWidth="1"/>
    <col min="10507" max="10507" width="1.7109375" customWidth="1"/>
    <col min="10508" max="10508" width="10.7109375" customWidth="1"/>
    <col min="10509" max="10509" width="1.7109375" customWidth="1"/>
    <col min="10510" max="10510" width="10.7109375" customWidth="1"/>
    <col min="10511" max="10511" width="1.7109375" customWidth="1"/>
    <col min="10512" max="10512" width="10.7109375" customWidth="1"/>
    <col min="10513" max="10513" width="1.7109375" customWidth="1"/>
    <col min="10515" max="10515" width="8.7109375" customWidth="1"/>
    <col min="10516" max="10516" width="0" hidden="1" customWidth="1"/>
    <col min="10517" max="10517" width="5.7109375" customWidth="1"/>
    <col min="10753" max="10754" width="3.28515625" customWidth="1"/>
    <col min="10755" max="10755" width="4.7109375" customWidth="1"/>
    <col min="10756" max="10756" width="4.28515625" customWidth="1"/>
    <col min="10757" max="10757" width="12.7109375" customWidth="1"/>
    <col min="10758" max="10758" width="2.7109375" customWidth="1"/>
    <col min="10759" max="10759" width="7.7109375" customWidth="1"/>
    <col min="10760" max="10760" width="5.85546875" customWidth="1"/>
    <col min="10761" max="10761" width="1.7109375" customWidth="1"/>
    <col min="10762" max="10762" width="10.7109375" customWidth="1"/>
    <col min="10763" max="10763" width="1.7109375" customWidth="1"/>
    <col min="10764" max="10764" width="10.7109375" customWidth="1"/>
    <col min="10765" max="10765" width="1.7109375" customWidth="1"/>
    <col min="10766" max="10766" width="10.7109375" customWidth="1"/>
    <col min="10767" max="10767" width="1.7109375" customWidth="1"/>
    <col min="10768" max="10768" width="10.7109375" customWidth="1"/>
    <col min="10769" max="10769" width="1.7109375" customWidth="1"/>
    <col min="10771" max="10771" width="8.7109375" customWidth="1"/>
    <col min="10772" max="10772" width="0" hidden="1" customWidth="1"/>
    <col min="10773" max="10773" width="5.7109375" customWidth="1"/>
    <col min="11009" max="11010" width="3.28515625" customWidth="1"/>
    <col min="11011" max="11011" width="4.7109375" customWidth="1"/>
    <col min="11012" max="11012" width="4.28515625" customWidth="1"/>
    <col min="11013" max="11013" width="12.7109375" customWidth="1"/>
    <col min="11014" max="11014" width="2.7109375" customWidth="1"/>
    <col min="11015" max="11015" width="7.7109375" customWidth="1"/>
    <col min="11016" max="11016" width="5.85546875" customWidth="1"/>
    <col min="11017" max="11017" width="1.7109375" customWidth="1"/>
    <col min="11018" max="11018" width="10.7109375" customWidth="1"/>
    <col min="11019" max="11019" width="1.7109375" customWidth="1"/>
    <col min="11020" max="11020" width="10.7109375" customWidth="1"/>
    <col min="11021" max="11021" width="1.7109375" customWidth="1"/>
    <col min="11022" max="11022" width="10.7109375" customWidth="1"/>
    <col min="11023" max="11023" width="1.7109375" customWidth="1"/>
    <col min="11024" max="11024" width="10.7109375" customWidth="1"/>
    <col min="11025" max="11025" width="1.7109375" customWidth="1"/>
    <col min="11027" max="11027" width="8.7109375" customWidth="1"/>
    <col min="11028" max="11028" width="0" hidden="1" customWidth="1"/>
    <col min="11029" max="11029" width="5.7109375" customWidth="1"/>
    <col min="11265" max="11266" width="3.28515625" customWidth="1"/>
    <col min="11267" max="11267" width="4.7109375" customWidth="1"/>
    <col min="11268" max="11268" width="4.28515625" customWidth="1"/>
    <col min="11269" max="11269" width="12.7109375" customWidth="1"/>
    <col min="11270" max="11270" width="2.7109375" customWidth="1"/>
    <col min="11271" max="11271" width="7.7109375" customWidth="1"/>
    <col min="11272" max="11272" width="5.85546875" customWidth="1"/>
    <col min="11273" max="11273" width="1.7109375" customWidth="1"/>
    <col min="11274" max="11274" width="10.7109375" customWidth="1"/>
    <col min="11275" max="11275" width="1.7109375" customWidth="1"/>
    <col min="11276" max="11276" width="10.7109375" customWidth="1"/>
    <col min="11277" max="11277" width="1.7109375" customWidth="1"/>
    <col min="11278" max="11278" width="10.7109375" customWidth="1"/>
    <col min="11279" max="11279" width="1.7109375" customWidth="1"/>
    <col min="11280" max="11280" width="10.7109375" customWidth="1"/>
    <col min="11281" max="11281" width="1.7109375" customWidth="1"/>
    <col min="11283" max="11283" width="8.7109375" customWidth="1"/>
    <col min="11284" max="11284" width="0" hidden="1" customWidth="1"/>
    <col min="11285" max="11285" width="5.7109375" customWidth="1"/>
    <col min="11521" max="11522" width="3.28515625" customWidth="1"/>
    <col min="11523" max="11523" width="4.7109375" customWidth="1"/>
    <col min="11524" max="11524" width="4.28515625" customWidth="1"/>
    <col min="11525" max="11525" width="12.7109375" customWidth="1"/>
    <col min="11526" max="11526" width="2.7109375" customWidth="1"/>
    <col min="11527" max="11527" width="7.7109375" customWidth="1"/>
    <col min="11528" max="11528" width="5.85546875" customWidth="1"/>
    <col min="11529" max="11529" width="1.7109375" customWidth="1"/>
    <col min="11530" max="11530" width="10.7109375" customWidth="1"/>
    <col min="11531" max="11531" width="1.7109375" customWidth="1"/>
    <col min="11532" max="11532" width="10.7109375" customWidth="1"/>
    <col min="11533" max="11533" width="1.7109375" customWidth="1"/>
    <col min="11534" max="11534" width="10.7109375" customWidth="1"/>
    <col min="11535" max="11535" width="1.7109375" customWidth="1"/>
    <col min="11536" max="11536" width="10.7109375" customWidth="1"/>
    <col min="11537" max="11537" width="1.7109375" customWidth="1"/>
    <col min="11539" max="11539" width="8.7109375" customWidth="1"/>
    <col min="11540" max="11540" width="0" hidden="1" customWidth="1"/>
    <col min="11541" max="11541" width="5.7109375" customWidth="1"/>
    <col min="11777" max="11778" width="3.28515625" customWidth="1"/>
    <col min="11779" max="11779" width="4.7109375" customWidth="1"/>
    <col min="11780" max="11780" width="4.28515625" customWidth="1"/>
    <col min="11781" max="11781" width="12.7109375" customWidth="1"/>
    <col min="11782" max="11782" width="2.7109375" customWidth="1"/>
    <col min="11783" max="11783" width="7.7109375" customWidth="1"/>
    <col min="11784" max="11784" width="5.85546875" customWidth="1"/>
    <col min="11785" max="11785" width="1.7109375" customWidth="1"/>
    <col min="11786" max="11786" width="10.7109375" customWidth="1"/>
    <col min="11787" max="11787" width="1.7109375" customWidth="1"/>
    <col min="11788" max="11788" width="10.7109375" customWidth="1"/>
    <col min="11789" max="11789" width="1.7109375" customWidth="1"/>
    <col min="11790" max="11790" width="10.7109375" customWidth="1"/>
    <col min="11791" max="11791" width="1.7109375" customWidth="1"/>
    <col min="11792" max="11792" width="10.7109375" customWidth="1"/>
    <col min="11793" max="11793" width="1.7109375" customWidth="1"/>
    <col min="11795" max="11795" width="8.7109375" customWidth="1"/>
    <col min="11796" max="11796" width="0" hidden="1" customWidth="1"/>
    <col min="11797" max="11797" width="5.7109375" customWidth="1"/>
    <col min="12033" max="12034" width="3.28515625" customWidth="1"/>
    <col min="12035" max="12035" width="4.7109375" customWidth="1"/>
    <col min="12036" max="12036" width="4.28515625" customWidth="1"/>
    <col min="12037" max="12037" width="12.7109375" customWidth="1"/>
    <col min="12038" max="12038" width="2.7109375" customWidth="1"/>
    <col min="12039" max="12039" width="7.7109375" customWidth="1"/>
    <col min="12040" max="12040" width="5.85546875" customWidth="1"/>
    <col min="12041" max="12041" width="1.7109375" customWidth="1"/>
    <col min="12042" max="12042" width="10.7109375" customWidth="1"/>
    <col min="12043" max="12043" width="1.7109375" customWidth="1"/>
    <col min="12044" max="12044" width="10.7109375" customWidth="1"/>
    <col min="12045" max="12045" width="1.7109375" customWidth="1"/>
    <col min="12046" max="12046" width="10.7109375" customWidth="1"/>
    <col min="12047" max="12047" width="1.7109375" customWidth="1"/>
    <col min="12048" max="12048" width="10.7109375" customWidth="1"/>
    <col min="12049" max="12049" width="1.7109375" customWidth="1"/>
    <col min="12051" max="12051" width="8.7109375" customWidth="1"/>
    <col min="12052" max="12052" width="0" hidden="1" customWidth="1"/>
    <col min="12053" max="12053" width="5.7109375" customWidth="1"/>
    <col min="12289" max="12290" width="3.28515625" customWidth="1"/>
    <col min="12291" max="12291" width="4.7109375" customWidth="1"/>
    <col min="12292" max="12292" width="4.28515625" customWidth="1"/>
    <col min="12293" max="12293" width="12.7109375" customWidth="1"/>
    <col min="12294" max="12294" width="2.7109375" customWidth="1"/>
    <col min="12295" max="12295" width="7.7109375" customWidth="1"/>
    <col min="12296" max="12296" width="5.85546875" customWidth="1"/>
    <col min="12297" max="12297" width="1.7109375" customWidth="1"/>
    <col min="12298" max="12298" width="10.7109375" customWidth="1"/>
    <col min="12299" max="12299" width="1.7109375" customWidth="1"/>
    <col min="12300" max="12300" width="10.7109375" customWidth="1"/>
    <col min="12301" max="12301" width="1.7109375" customWidth="1"/>
    <col min="12302" max="12302" width="10.7109375" customWidth="1"/>
    <col min="12303" max="12303" width="1.7109375" customWidth="1"/>
    <col min="12304" max="12304" width="10.7109375" customWidth="1"/>
    <col min="12305" max="12305" width="1.7109375" customWidth="1"/>
    <col min="12307" max="12307" width="8.7109375" customWidth="1"/>
    <col min="12308" max="12308" width="0" hidden="1" customWidth="1"/>
    <col min="12309" max="12309" width="5.7109375" customWidth="1"/>
    <col min="12545" max="12546" width="3.28515625" customWidth="1"/>
    <col min="12547" max="12547" width="4.7109375" customWidth="1"/>
    <col min="12548" max="12548" width="4.28515625" customWidth="1"/>
    <col min="12549" max="12549" width="12.7109375" customWidth="1"/>
    <col min="12550" max="12550" width="2.7109375" customWidth="1"/>
    <col min="12551" max="12551" width="7.7109375" customWidth="1"/>
    <col min="12552" max="12552" width="5.85546875" customWidth="1"/>
    <col min="12553" max="12553" width="1.7109375" customWidth="1"/>
    <col min="12554" max="12554" width="10.7109375" customWidth="1"/>
    <col min="12555" max="12555" width="1.7109375" customWidth="1"/>
    <col min="12556" max="12556" width="10.7109375" customWidth="1"/>
    <col min="12557" max="12557" width="1.7109375" customWidth="1"/>
    <col min="12558" max="12558" width="10.7109375" customWidth="1"/>
    <col min="12559" max="12559" width="1.7109375" customWidth="1"/>
    <col min="12560" max="12560" width="10.7109375" customWidth="1"/>
    <col min="12561" max="12561" width="1.7109375" customWidth="1"/>
    <col min="12563" max="12563" width="8.7109375" customWidth="1"/>
    <col min="12564" max="12564" width="0" hidden="1" customWidth="1"/>
    <col min="12565" max="12565" width="5.7109375" customWidth="1"/>
    <col min="12801" max="12802" width="3.28515625" customWidth="1"/>
    <col min="12803" max="12803" width="4.7109375" customWidth="1"/>
    <col min="12804" max="12804" width="4.28515625" customWidth="1"/>
    <col min="12805" max="12805" width="12.7109375" customWidth="1"/>
    <col min="12806" max="12806" width="2.7109375" customWidth="1"/>
    <col min="12807" max="12807" width="7.7109375" customWidth="1"/>
    <col min="12808" max="12808" width="5.85546875" customWidth="1"/>
    <col min="12809" max="12809" width="1.7109375" customWidth="1"/>
    <col min="12810" max="12810" width="10.7109375" customWidth="1"/>
    <col min="12811" max="12811" width="1.7109375" customWidth="1"/>
    <col min="12812" max="12812" width="10.7109375" customWidth="1"/>
    <col min="12813" max="12813" width="1.7109375" customWidth="1"/>
    <col min="12814" max="12814" width="10.7109375" customWidth="1"/>
    <col min="12815" max="12815" width="1.7109375" customWidth="1"/>
    <col min="12816" max="12816" width="10.7109375" customWidth="1"/>
    <col min="12817" max="12817" width="1.7109375" customWidth="1"/>
    <col min="12819" max="12819" width="8.7109375" customWidth="1"/>
    <col min="12820" max="12820" width="0" hidden="1" customWidth="1"/>
    <col min="12821" max="12821" width="5.7109375" customWidth="1"/>
    <col min="13057" max="13058" width="3.28515625" customWidth="1"/>
    <col min="13059" max="13059" width="4.7109375" customWidth="1"/>
    <col min="13060" max="13060" width="4.28515625" customWidth="1"/>
    <col min="13061" max="13061" width="12.7109375" customWidth="1"/>
    <col min="13062" max="13062" width="2.7109375" customWidth="1"/>
    <col min="13063" max="13063" width="7.7109375" customWidth="1"/>
    <col min="13064" max="13064" width="5.85546875" customWidth="1"/>
    <col min="13065" max="13065" width="1.7109375" customWidth="1"/>
    <col min="13066" max="13066" width="10.7109375" customWidth="1"/>
    <col min="13067" max="13067" width="1.7109375" customWidth="1"/>
    <col min="13068" max="13068" width="10.7109375" customWidth="1"/>
    <col min="13069" max="13069" width="1.7109375" customWidth="1"/>
    <col min="13070" max="13070" width="10.7109375" customWidth="1"/>
    <col min="13071" max="13071" width="1.7109375" customWidth="1"/>
    <col min="13072" max="13072" width="10.7109375" customWidth="1"/>
    <col min="13073" max="13073" width="1.7109375" customWidth="1"/>
    <col min="13075" max="13075" width="8.7109375" customWidth="1"/>
    <col min="13076" max="13076" width="0" hidden="1" customWidth="1"/>
    <col min="13077" max="13077" width="5.7109375" customWidth="1"/>
    <col min="13313" max="13314" width="3.28515625" customWidth="1"/>
    <col min="13315" max="13315" width="4.7109375" customWidth="1"/>
    <col min="13316" max="13316" width="4.28515625" customWidth="1"/>
    <col min="13317" max="13317" width="12.7109375" customWidth="1"/>
    <col min="13318" max="13318" width="2.7109375" customWidth="1"/>
    <col min="13319" max="13319" width="7.7109375" customWidth="1"/>
    <col min="13320" max="13320" width="5.85546875" customWidth="1"/>
    <col min="13321" max="13321" width="1.7109375" customWidth="1"/>
    <col min="13322" max="13322" width="10.7109375" customWidth="1"/>
    <col min="13323" max="13323" width="1.7109375" customWidth="1"/>
    <col min="13324" max="13324" width="10.7109375" customWidth="1"/>
    <col min="13325" max="13325" width="1.7109375" customWidth="1"/>
    <col min="13326" max="13326" width="10.7109375" customWidth="1"/>
    <col min="13327" max="13327" width="1.7109375" customWidth="1"/>
    <col min="13328" max="13328" width="10.7109375" customWidth="1"/>
    <col min="13329" max="13329" width="1.7109375" customWidth="1"/>
    <col min="13331" max="13331" width="8.7109375" customWidth="1"/>
    <col min="13332" max="13332" width="0" hidden="1" customWidth="1"/>
    <col min="13333" max="13333" width="5.7109375" customWidth="1"/>
    <col min="13569" max="13570" width="3.28515625" customWidth="1"/>
    <col min="13571" max="13571" width="4.7109375" customWidth="1"/>
    <col min="13572" max="13572" width="4.28515625" customWidth="1"/>
    <col min="13573" max="13573" width="12.7109375" customWidth="1"/>
    <col min="13574" max="13574" width="2.7109375" customWidth="1"/>
    <col min="13575" max="13575" width="7.7109375" customWidth="1"/>
    <col min="13576" max="13576" width="5.85546875" customWidth="1"/>
    <col min="13577" max="13577" width="1.7109375" customWidth="1"/>
    <col min="13578" max="13578" width="10.7109375" customWidth="1"/>
    <col min="13579" max="13579" width="1.7109375" customWidth="1"/>
    <col min="13580" max="13580" width="10.7109375" customWidth="1"/>
    <col min="13581" max="13581" width="1.7109375" customWidth="1"/>
    <col min="13582" max="13582" width="10.7109375" customWidth="1"/>
    <col min="13583" max="13583" width="1.7109375" customWidth="1"/>
    <col min="13584" max="13584" width="10.7109375" customWidth="1"/>
    <col min="13585" max="13585" width="1.7109375" customWidth="1"/>
    <col min="13587" max="13587" width="8.7109375" customWidth="1"/>
    <col min="13588" max="13588" width="0" hidden="1" customWidth="1"/>
    <col min="13589" max="13589" width="5.7109375" customWidth="1"/>
    <col min="13825" max="13826" width="3.28515625" customWidth="1"/>
    <col min="13827" max="13827" width="4.7109375" customWidth="1"/>
    <col min="13828" max="13828" width="4.28515625" customWidth="1"/>
    <col min="13829" max="13829" width="12.7109375" customWidth="1"/>
    <col min="13830" max="13830" width="2.7109375" customWidth="1"/>
    <col min="13831" max="13831" width="7.7109375" customWidth="1"/>
    <col min="13832" max="13832" width="5.85546875" customWidth="1"/>
    <col min="13833" max="13833" width="1.7109375" customWidth="1"/>
    <col min="13834" max="13834" width="10.7109375" customWidth="1"/>
    <col min="13835" max="13835" width="1.7109375" customWidth="1"/>
    <col min="13836" max="13836" width="10.7109375" customWidth="1"/>
    <col min="13837" max="13837" width="1.7109375" customWidth="1"/>
    <col min="13838" max="13838" width="10.7109375" customWidth="1"/>
    <col min="13839" max="13839" width="1.7109375" customWidth="1"/>
    <col min="13840" max="13840" width="10.7109375" customWidth="1"/>
    <col min="13841" max="13841" width="1.7109375" customWidth="1"/>
    <col min="13843" max="13843" width="8.7109375" customWidth="1"/>
    <col min="13844" max="13844" width="0" hidden="1" customWidth="1"/>
    <col min="13845" max="13845" width="5.7109375" customWidth="1"/>
    <col min="14081" max="14082" width="3.28515625" customWidth="1"/>
    <col min="14083" max="14083" width="4.7109375" customWidth="1"/>
    <col min="14084" max="14084" width="4.28515625" customWidth="1"/>
    <col min="14085" max="14085" width="12.7109375" customWidth="1"/>
    <col min="14086" max="14086" width="2.7109375" customWidth="1"/>
    <col min="14087" max="14087" width="7.7109375" customWidth="1"/>
    <col min="14088" max="14088" width="5.85546875" customWidth="1"/>
    <col min="14089" max="14089" width="1.7109375" customWidth="1"/>
    <col min="14090" max="14090" width="10.7109375" customWidth="1"/>
    <col min="14091" max="14091" width="1.7109375" customWidth="1"/>
    <col min="14092" max="14092" width="10.7109375" customWidth="1"/>
    <col min="14093" max="14093" width="1.7109375" customWidth="1"/>
    <col min="14094" max="14094" width="10.7109375" customWidth="1"/>
    <col min="14095" max="14095" width="1.7109375" customWidth="1"/>
    <col min="14096" max="14096" width="10.7109375" customWidth="1"/>
    <col min="14097" max="14097" width="1.7109375" customWidth="1"/>
    <col min="14099" max="14099" width="8.7109375" customWidth="1"/>
    <col min="14100" max="14100" width="0" hidden="1" customWidth="1"/>
    <col min="14101" max="14101" width="5.7109375" customWidth="1"/>
    <col min="14337" max="14338" width="3.28515625" customWidth="1"/>
    <col min="14339" max="14339" width="4.7109375" customWidth="1"/>
    <col min="14340" max="14340" width="4.28515625" customWidth="1"/>
    <col min="14341" max="14341" width="12.7109375" customWidth="1"/>
    <col min="14342" max="14342" width="2.7109375" customWidth="1"/>
    <col min="14343" max="14343" width="7.7109375" customWidth="1"/>
    <col min="14344" max="14344" width="5.85546875" customWidth="1"/>
    <col min="14345" max="14345" width="1.7109375" customWidth="1"/>
    <col min="14346" max="14346" width="10.7109375" customWidth="1"/>
    <col min="14347" max="14347" width="1.7109375" customWidth="1"/>
    <col min="14348" max="14348" width="10.7109375" customWidth="1"/>
    <col min="14349" max="14349" width="1.7109375" customWidth="1"/>
    <col min="14350" max="14350" width="10.7109375" customWidth="1"/>
    <col min="14351" max="14351" width="1.7109375" customWidth="1"/>
    <col min="14352" max="14352" width="10.7109375" customWidth="1"/>
    <col min="14353" max="14353" width="1.7109375" customWidth="1"/>
    <col min="14355" max="14355" width="8.7109375" customWidth="1"/>
    <col min="14356" max="14356" width="0" hidden="1" customWidth="1"/>
    <col min="14357" max="14357" width="5.7109375" customWidth="1"/>
    <col min="14593" max="14594" width="3.28515625" customWidth="1"/>
    <col min="14595" max="14595" width="4.7109375" customWidth="1"/>
    <col min="14596" max="14596" width="4.28515625" customWidth="1"/>
    <col min="14597" max="14597" width="12.7109375" customWidth="1"/>
    <col min="14598" max="14598" width="2.7109375" customWidth="1"/>
    <col min="14599" max="14599" width="7.7109375" customWidth="1"/>
    <col min="14600" max="14600" width="5.85546875" customWidth="1"/>
    <col min="14601" max="14601" width="1.7109375" customWidth="1"/>
    <col min="14602" max="14602" width="10.7109375" customWidth="1"/>
    <col min="14603" max="14603" width="1.7109375" customWidth="1"/>
    <col min="14604" max="14604" width="10.7109375" customWidth="1"/>
    <col min="14605" max="14605" width="1.7109375" customWidth="1"/>
    <col min="14606" max="14606" width="10.7109375" customWidth="1"/>
    <col min="14607" max="14607" width="1.7109375" customWidth="1"/>
    <col min="14608" max="14608" width="10.7109375" customWidth="1"/>
    <col min="14609" max="14609" width="1.7109375" customWidth="1"/>
    <col min="14611" max="14611" width="8.7109375" customWidth="1"/>
    <col min="14612" max="14612" width="0" hidden="1" customWidth="1"/>
    <col min="14613" max="14613" width="5.7109375" customWidth="1"/>
    <col min="14849" max="14850" width="3.28515625" customWidth="1"/>
    <col min="14851" max="14851" width="4.7109375" customWidth="1"/>
    <col min="14852" max="14852" width="4.28515625" customWidth="1"/>
    <col min="14853" max="14853" width="12.7109375" customWidth="1"/>
    <col min="14854" max="14854" width="2.7109375" customWidth="1"/>
    <col min="14855" max="14855" width="7.7109375" customWidth="1"/>
    <col min="14856" max="14856" width="5.85546875" customWidth="1"/>
    <col min="14857" max="14857" width="1.7109375" customWidth="1"/>
    <col min="14858" max="14858" width="10.7109375" customWidth="1"/>
    <col min="14859" max="14859" width="1.7109375" customWidth="1"/>
    <col min="14860" max="14860" width="10.7109375" customWidth="1"/>
    <col min="14861" max="14861" width="1.7109375" customWidth="1"/>
    <col min="14862" max="14862" width="10.7109375" customWidth="1"/>
    <col min="14863" max="14863" width="1.7109375" customWidth="1"/>
    <col min="14864" max="14864" width="10.7109375" customWidth="1"/>
    <col min="14865" max="14865" width="1.7109375" customWidth="1"/>
    <col min="14867" max="14867" width="8.7109375" customWidth="1"/>
    <col min="14868" max="14868" width="0" hidden="1" customWidth="1"/>
    <col min="14869" max="14869" width="5.7109375" customWidth="1"/>
    <col min="15105" max="15106" width="3.28515625" customWidth="1"/>
    <col min="15107" max="15107" width="4.7109375" customWidth="1"/>
    <col min="15108" max="15108" width="4.28515625" customWidth="1"/>
    <col min="15109" max="15109" width="12.7109375" customWidth="1"/>
    <col min="15110" max="15110" width="2.7109375" customWidth="1"/>
    <col min="15111" max="15111" width="7.7109375" customWidth="1"/>
    <col min="15112" max="15112" width="5.85546875" customWidth="1"/>
    <col min="15113" max="15113" width="1.7109375" customWidth="1"/>
    <col min="15114" max="15114" width="10.7109375" customWidth="1"/>
    <col min="15115" max="15115" width="1.7109375" customWidth="1"/>
    <col min="15116" max="15116" width="10.7109375" customWidth="1"/>
    <col min="15117" max="15117" width="1.7109375" customWidth="1"/>
    <col min="15118" max="15118" width="10.7109375" customWidth="1"/>
    <col min="15119" max="15119" width="1.7109375" customWidth="1"/>
    <col min="15120" max="15120" width="10.7109375" customWidth="1"/>
    <col min="15121" max="15121" width="1.7109375" customWidth="1"/>
    <col min="15123" max="15123" width="8.7109375" customWidth="1"/>
    <col min="15124" max="15124" width="0" hidden="1" customWidth="1"/>
    <col min="15125" max="15125" width="5.7109375" customWidth="1"/>
    <col min="15361" max="15362" width="3.28515625" customWidth="1"/>
    <col min="15363" max="15363" width="4.7109375" customWidth="1"/>
    <col min="15364" max="15364" width="4.28515625" customWidth="1"/>
    <col min="15365" max="15365" width="12.7109375" customWidth="1"/>
    <col min="15366" max="15366" width="2.7109375" customWidth="1"/>
    <col min="15367" max="15367" width="7.7109375" customWidth="1"/>
    <col min="15368" max="15368" width="5.85546875" customWidth="1"/>
    <col min="15369" max="15369" width="1.7109375" customWidth="1"/>
    <col min="15370" max="15370" width="10.7109375" customWidth="1"/>
    <col min="15371" max="15371" width="1.7109375" customWidth="1"/>
    <col min="15372" max="15372" width="10.7109375" customWidth="1"/>
    <col min="15373" max="15373" width="1.7109375" customWidth="1"/>
    <col min="15374" max="15374" width="10.7109375" customWidth="1"/>
    <col min="15375" max="15375" width="1.7109375" customWidth="1"/>
    <col min="15376" max="15376" width="10.7109375" customWidth="1"/>
    <col min="15377" max="15377" width="1.7109375" customWidth="1"/>
    <col min="15379" max="15379" width="8.7109375" customWidth="1"/>
    <col min="15380" max="15380" width="0" hidden="1" customWidth="1"/>
    <col min="15381" max="15381" width="5.7109375" customWidth="1"/>
    <col min="15617" max="15618" width="3.28515625" customWidth="1"/>
    <col min="15619" max="15619" width="4.7109375" customWidth="1"/>
    <col min="15620" max="15620" width="4.28515625" customWidth="1"/>
    <col min="15621" max="15621" width="12.7109375" customWidth="1"/>
    <col min="15622" max="15622" width="2.7109375" customWidth="1"/>
    <col min="15623" max="15623" width="7.7109375" customWidth="1"/>
    <col min="15624" max="15624" width="5.85546875" customWidth="1"/>
    <col min="15625" max="15625" width="1.7109375" customWidth="1"/>
    <col min="15626" max="15626" width="10.7109375" customWidth="1"/>
    <col min="15627" max="15627" width="1.7109375" customWidth="1"/>
    <col min="15628" max="15628" width="10.7109375" customWidth="1"/>
    <col min="15629" max="15629" width="1.7109375" customWidth="1"/>
    <col min="15630" max="15630" width="10.7109375" customWidth="1"/>
    <col min="15631" max="15631" width="1.7109375" customWidth="1"/>
    <col min="15632" max="15632" width="10.7109375" customWidth="1"/>
    <col min="15633" max="15633" width="1.7109375" customWidth="1"/>
    <col min="15635" max="15635" width="8.7109375" customWidth="1"/>
    <col min="15636" max="15636" width="0" hidden="1" customWidth="1"/>
    <col min="15637" max="15637" width="5.7109375" customWidth="1"/>
    <col min="15873" max="15874" width="3.28515625" customWidth="1"/>
    <col min="15875" max="15875" width="4.7109375" customWidth="1"/>
    <col min="15876" max="15876" width="4.28515625" customWidth="1"/>
    <col min="15877" max="15877" width="12.7109375" customWidth="1"/>
    <col min="15878" max="15878" width="2.7109375" customWidth="1"/>
    <col min="15879" max="15879" width="7.7109375" customWidth="1"/>
    <col min="15880" max="15880" width="5.85546875" customWidth="1"/>
    <col min="15881" max="15881" width="1.7109375" customWidth="1"/>
    <col min="15882" max="15882" width="10.7109375" customWidth="1"/>
    <col min="15883" max="15883" width="1.7109375" customWidth="1"/>
    <col min="15884" max="15884" width="10.7109375" customWidth="1"/>
    <col min="15885" max="15885" width="1.7109375" customWidth="1"/>
    <col min="15886" max="15886" width="10.7109375" customWidth="1"/>
    <col min="15887" max="15887" width="1.7109375" customWidth="1"/>
    <col min="15888" max="15888" width="10.7109375" customWidth="1"/>
    <col min="15889" max="15889" width="1.7109375" customWidth="1"/>
    <col min="15891" max="15891" width="8.7109375" customWidth="1"/>
    <col min="15892" max="15892" width="0" hidden="1" customWidth="1"/>
    <col min="15893" max="15893" width="5.7109375" customWidth="1"/>
    <col min="16129" max="16130" width="3.28515625" customWidth="1"/>
    <col min="16131" max="16131" width="4.7109375" customWidth="1"/>
    <col min="16132" max="16132" width="4.28515625" customWidth="1"/>
    <col min="16133" max="16133" width="12.7109375" customWidth="1"/>
    <col min="16134" max="16134" width="2.7109375" customWidth="1"/>
    <col min="16135" max="16135" width="7.7109375" customWidth="1"/>
    <col min="16136" max="16136" width="5.85546875" customWidth="1"/>
    <col min="16137" max="16137" width="1.7109375" customWidth="1"/>
    <col min="16138" max="16138" width="10.7109375" customWidth="1"/>
    <col min="16139" max="16139" width="1.7109375" customWidth="1"/>
    <col min="16140" max="16140" width="10.7109375" customWidth="1"/>
    <col min="16141" max="16141" width="1.7109375" customWidth="1"/>
    <col min="16142" max="16142" width="10.7109375" customWidth="1"/>
    <col min="16143" max="16143" width="1.7109375" customWidth="1"/>
    <col min="16144" max="16144" width="10.7109375" customWidth="1"/>
    <col min="16145" max="16145" width="1.7109375" customWidth="1"/>
    <col min="16147" max="16147" width="8.7109375" customWidth="1"/>
    <col min="16148" max="16148" width="0" hidden="1" customWidth="1"/>
    <col min="16149" max="16149" width="5.7109375" customWidth="1"/>
  </cols>
  <sheetData>
    <row r="1" spans="1:20" s="68" customFormat="1" ht="76.5" customHeight="1" x14ac:dyDescent="0.2">
      <c r="A1" s="63">
        <f>'[7]Week SetUp'!$A$6</f>
        <v>0</v>
      </c>
      <c r="B1" s="352"/>
      <c r="I1" s="353"/>
      <c r="J1" s="354"/>
      <c r="K1" s="354"/>
      <c r="L1" s="355"/>
      <c r="M1" s="353"/>
      <c r="N1" s="353"/>
      <c r="O1" s="353"/>
      <c r="Q1" s="353"/>
    </row>
    <row r="2" spans="1:20" s="73" customFormat="1" ht="18" x14ac:dyDescent="0.25">
      <c r="A2" s="69"/>
      <c r="B2" s="69"/>
      <c r="C2" s="69"/>
      <c r="D2" s="69"/>
      <c r="E2" s="423" t="s">
        <v>326</v>
      </c>
      <c r="F2" s="423"/>
      <c r="G2" s="423"/>
      <c r="H2" s="423"/>
      <c r="I2" s="423"/>
      <c r="J2" s="423"/>
      <c r="K2" s="354"/>
      <c r="L2" s="354"/>
      <c r="M2" s="198"/>
      <c r="O2" s="198"/>
      <c r="Q2" s="198"/>
    </row>
    <row r="3" spans="1:20" s="78" customFormat="1" ht="10.5" customHeight="1" x14ac:dyDescent="0.2">
      <c r="A3" s="356" t="s">
        <v>192</v>
      </c>
      <c r="B3" s="356"/>
      <c r="C3" s="356"/>
      <c r="D3" s="356"/>
      <c r="E3" s="356"/>
      <c r="F3" s="356"/>
      <c r="G3" s="356"/>
      <c r="H3" s="356"/>
      <c r="I3" s="357"/>
      <c r="J3" s="76"/>
      <c r="K3" s="75"/>
      <c r="L3" s="76"/>
      <c r="M3" s="357"/>
      <c r="N3" s="356"/>
      <c r="O3" s="357"/>
      <c r="P3" s="356"/>
      <c r="Q3" s="359" t="s">
        <v>314</v>
      </c>
    </row>
    <row r="4" spans="1:20" s="88" customFormat="1" ht="13.5" customHeight="1" thickBot="1" x14ac:dyDescent="0.25">
      <c r="A4" s="79" t="str">
        <f>'[7]Week SetUp'!$A$10</f>
        <v>17th - 22nd December 2016</v>
      </c>
      <c r="B4" s="79"/>
      <c r="C4" s="79"/>
      <c r="D4" s="360"/>
      <c r="E4" s="360"/>
      <c r="F4" s="81">
        <f>'[7]Week SetUp'!$C$10</f>
        <v>0</v>
      </c>
      <c r="G4" s="361"/>
      <c r="H4" s="362"/>
      <c r="I4" s="363"/>
      <c r="J4" s="84">
        <f>'[7]Week SetUp'!$D$10</f>
        <v>0</v>
      </c>
      <c r="K4" s="83"/>
      <c r="L4" s="85"/>
      <c r="M4" s="363"/>
      <c r="N4" s="360"/>
      <c r="O4" s="365"/>
      <c r="P4" s="360"/>
      <c r="Q4" s="87" t="str">
        <f>'[7]Week SetUp'!$E$10</f>
        <v>Lamech Kevin Clarke</v>
      </c>
    </row>
    <row r="5" spans="1:20" s="78" customFormat="1" ht="12" x14ac:dyDescent="0.2">
      <c r="A5" s="366"/>
      <c r="B5" s="367" t="s">
        <v>194</v>
      </c>
      <c r="C5" s="367" t="str">
        <f>IF(OR(F2="Week 3",F2="Masters"),"CP","Rank")</f>
        <v>Rank</v>
      </c>
      <c r="D5" s="367" t="s">
        <v>196</v>
      </c>
      <c r="E5" s="368" t="s">
        <v>197</v>
      </c>
      <c r="F5" s="368" t="s">
        <v>198</v>
      </c>
      <c r="G5" s="368"/>
      <c r="H5" s="368"/>
      <c r="I5" s="368"/>
      <c r="J5" s="369" t="s">
        <v>199</v>
      </c>
      <c r="K5" s="370"/>
      <c r="L5" s="369" t="s">
        <v>200</v>
      </c>
      <c r="M5" s="370"/>
      <c r="N5" s="369" t="s">
        <v>201</v>
      </c>
      <c r="O5" s="370"/>
      <c r="P5" s="369" t="s">
        <v>304</v>
      </c>
      <c r="Q5" s="371"/>
    </row>
    <row r="6" spans="1:20" s="78" customFormat="1" ht="3.75" customHeight="1" thickBot="1" x14ac:dyDescent="0.25">
      <c r="A6" s="372"/>
      <c r="B6" s="97"/>
      <c r="C6" s="97"/>
      <c r="D6" s="97"/>
      <c r="E6" s="373"/>
      <c r="F6" s="373"/>
      <c r="G6" s="374"/>
      <c r="H6" s="373"/>
      <c r="I6" s="375"/>
      <c r="J6" s="97"/>
      <c r="K6" s="375"/>
      <c r="L6" s="97"/>
      <c r="M6" s="375"/>
      <c r="N6" s="97"/>
      <c r="O6" s="375"/>
      <c r="P6" s="97"/>
      <c r="Q6" s="376"/>
    </row>
    <row r="7" spans="1:20" s="113" customFormat="1" ht="10.5" customHeight="1" x14ac:dyDescent="0.2">
      <c r="A7" s="377">
        <v>1</v>
      </c>
      <c r="B7" s="103">
        <f>IF($D7="","",VLOOKUP($D7,'[7]Girls Do Main Draw Prep'!$A$7:$V$23,20))</f>
        <v>0</v>
      </c>
      <c r="C7" s="103">
        <f>IF($D7="","",VLOOKUP($D7,'[7]Girls Do Main Draw Prep'!$A$7:$V$23,21))</f>
        <v>0</v>
      </c>
      <c r="D7" s="104">
        <v>1</v>
      </c>
      <c r="E7" s="105" t="str">
        <f>UPPER(IF($D7="","",VLOOKUP($D7,'[7]Girls Do Main Draw Prep'!$A$7:$V$23,2)))</f>
        <v>KING</v>
      </c>
      <c r="F7" s="105" t="str">
        <f>IF($D7="","",VLOOKUP($D7,'[7]Girls Do Main Draw Prep'!$A$7:$V$23,3))</f>
        <v>ANYA</v>
      </c>
      <c r="G7" s="378"/>
      <c r="H7" s="105">
        <f>IF($D7="","",VLOOKUP($D7,'[7]Girls Do Main Draw Prep'!$A$7:$V$23,4))</f>
        <v>0</v>
      </c>
      <c r="I7" s="379"/>
      <c r="J7" s="140"/>
      <c r="K7" s="380"/>
      <c r="L7" s="140"/>
      <c r="M7" s="380"/>
      <c r="N7" s="140"/>
      <c r="O7" s="380"/>
      <c r="P7" s="140"/>
      <c r="Q7" s="109"/>
      <c r="R7" s="112"/>
      <c r="T7" s="114" t="str">
        <f>'[7]SetUp Officials'!P21</f>
        <v>Umpire</v>
      </c>
    </row>
    <row r="8" spans="1:20" s="113" customFormat="1" ht="9.6" customHeight="1" x14ac:dyDescent="0.2">
      <c r="A8" s="381"/>
      <c r="B8" s="116"/>
      <c r="C8" s="116"/>
      <c r="D8" s="116"/>
      <c r="E8" s="105" t="str">
        <f>UPPER(IF($D7="","",VLOOKUP($D7,'[7]Girls Do Main Draw Prep'!$A$7:$V$23,7)))</f>
        <v>NWOKOLO</v>
      </c>
      <c r="F8" s="105" t="str">
        <f>IF($D7="","",VLOOKUP($D7,'[7]Girls Do Main Draw Prep'!$A$7:$V$23,8))</f>
        <v>OSENYONYE</v>
      </c>
      <c r="G8" s="378"/>
      <c r="H8" s="105">
        <f>IF($D7="","",VLOOKUP($D7,'[7]Girls Do Main Draw Prep'!$A$7:$V$23,9))</f>
        <v>0</v>
      </c>
      <c r="I8" s="382"/>
      <c r="J8" s="383" t="str">
        <f>IF(I8="a",E7,IF(I8="b",E9,""))</f>
        <v/>
      </c>
      <c r="K8" s="380"/>
      <c r="L8" s="140"/>
      <c r="M8" s="380"/>
      <c r="N8" s="140"/>
      <c r="O8" s="380"/>
      <c r="P8" s="140"/>
      <c r="Q8" s="109"/>
      <c r="R8" s="112"/>
      <c r="T8" s="121" t="str">
        <f>'[7]SetUp Officials'!P22</f>
        <v xml:space="preserve"> </v>
      </c>
    </row>
    <row r="9" spans="1:20" s="113" customFormat="1" ht="9.6" customHeight="1" x14ac:dyDescent="0.2">
      <c r="A9" s="381"/>
      <c r="B9" s="116"/>
      <c r="C9" s="116"/>
      <c r="D9" s="116"/>
      <c r="E9" s="140"/>
      <c r="F9" s="140"/>
      <c r="G9" s="374"/>
      <c r="H9" s="140"/>
      <c r="I9" s="384"/>
      <c r="J9" s="385" t="str">
        <f>UPPER(IF(OR(I10="a",I10="as"),E7,IF(OR(I10="b",I10="bs"),E11,)))</f>
        <v/>
      </c>
      <c r="K9" s="386"/>
      <c r="L9" s="140"/>
      <c r="M9" s="380"/>
      <c r="N9" s="140"/>
      <c r="O9" s="380"/>
      <c r="P9" s="140"/>
      <c r="Q9" s="109"/>
      <c r="R9" s="112"/>
      <c r="T9" s="121" t="str">
        <f>'[7]SetUp Officials'!P23</f>
        <v xml:space="preserve"> </v>
      </c>
    </row>
    <row r="10" spans="1:20" s="113" customFormat="1" ht="9.6" customHeight="1" x14ac:dyDescent="0.2">
      <c r="A10" s="381"/>
      <c r="B10" s="116"/>
      <c r="C10" s="116"/>
      <c r="D10" s="116"/>
      <c r="E10" s="140"/>
      <c r="F10" s="140"/>
      <c r="G10" s="374"/>
      <c r="H10" s="118" t="s">
        <v>203</v>
      </c>
      <c r="I10" s="126"/>
      <c r="J10" s="387" t="str">
        <f>UPPER(IF(OR(I10="a",I10="as"),E8,IF(OR(I10="b",I10="bs"),E12,)))</f>
        <v/>
      </c>
      <c r="K10" s="388"/>
      <c r="L10" s="140"/>
      <c r="M10" s="380"/>
      <c r="N10" s="140"/>
      <c r="O10" s="380"/>
      <c r="P10" s="140"/>
      <c r="Q10" s="109"/>
      <c r="R10" s="112"/>
      <c r="T10" s="121" t="str">
        <f>'[7]SetUp Officials'!P24</f>
        <v xml:space="preserve"> </v>
      </c>
    </row>
    <row r="11" spans="1:20" s="113" customFormat="1" ht="9.6" customHeight="1" x14ac:dyDescent="0.2">
      <c r="A11" s="381">
        <v>2</v>
      </c>
      <c r="B11" s="103">
        <f>IF($D11="","",VLOOKUP($D11,'[7]Girls Do Main Draw Prep'!$A$7:$V$23,20))</f>
        <v>0</v>
      </c>
      <c r="C11" s="103">
        <f>IF($D11="","",VLOOKUP($D11,'[7]Girls Do Main Draw Prep'!$A$7:$V$23,21))</f>
        <v>0</v>
      </c>
      <c r="D11" s="104">
        <v>6</v>
      </c>
      <c r="E11" s="103" t="str">
        <f>UPPER(IF($D11="","",VLOOKUP($D11,'[7]Girls Do Main Draw Prep'!$A$7:$V$23,2)))</f>
        <v>JONES</v>
      </c>
      <c r="F11" s="103" t="str">
        <f>IF($D11="","",VLOOKUP($D11,'[7]Girls Do Main Draw Prep'!$A$7:$V$23,3))</f>
        <v>ABIGAIL</v>
      </c>
      <c r="G11" s="389"/>
      <c r="H11" s="103">
        <f>IF($D11="","",VLOOKUP($D11,'[7]Girls Do Main Draw Prep'!$A$7:$V$23,4))</f>
        <v>0</v>
      </c>
      <c r="I11" s="390"/>
      <c r="J11" s="140"/>
      <c r="K11" s="391"/>
      <c r="L11" s="143"/>
      <c r="M11" s="386"/>
      <c r="N11" s="140"/>
      <c r="O11" s="380"/>
      <c r="P11" s="140"/>
      <c r="Q11" s="109"/>
      <c r="R11" s="112"/>
      <c r="T11" s="121" t="str">
        <f>'[7]SetUp Officials'!P25</f>
        <v xml:space="preserve"> </v>
      </c>
    </row>
    <row r="12" spans="1:20" s="113" customFormat="1" ht="9.6" customHeight="1" x14ac:dyDescent="0.2">
      <c r="A12" s="381"/>
      <c r="B12" s="116"/>
      <c r="C12" s="116"/>
      <c r="D12" s="116"/>
      <c r="E12" s="103" t="str">
        <f>UPPER(IF($D11="","",VLOOKUP($D11,'[7]Girls Do Main Draw Prep'!$A$7:$V$23,7)))</f>
        <v>TOM YEW</v>
      </c>
      <c r="F12" s="103" t="str">
        <f>IF($D11="","",VLOOKUP($D11,'[7]Girls Do Main Draw Prep'!$A$7:$V$23,8))</f>
        <v>JADE</v>
      </c>
      <c r="G12" s="389"/>
      <c r="H12" s="103">
        <f>IF($D11="","",VLOOKUP($D11,'[7]Girls Do Main Draw Prep'!$A$7:$V$23,9))</f>
        <v>0</v>
      </c>
      <c r="I12" s="382"/>
      <c r="J12" s="140"/>
      <c r="K12" s="391"/>
      <c r="L12" s="392"/>
      <c r="M12" s="393"/>
      <c r="N12" s="140"/>
      <c r="O12" s="380"/>
      <c r="P12" s="140"/>
      <c r="Q12" s="109"/>
      <c r="R12" s="112"/>
      <c r="T12" s="121" t="str">
        <f>'[7]SetUp Officials'!P26</f>
        <v xml:space="preserve"> </v>
      </c>
    </row>
    <row r="13" spans="1:20" s="113" customFormat="1" ht="9.6" customHeight="1" x14ac:dyDescent="0.2">
      <c r="A13" s="381"/>
      <c r="B13" s="116"/>
      <c r="C13" s="116"/>
      <c r="D13" s="124"/>
      <c r="E13" s="140"/>
      <c r="F13" s="140"/>
      <c r="G13" s="374"/>
      <c r="H13" s="140"/>
      <c r="I13" s="394"/>
      <c r="J13" s="140"/>
      <c r="K13" s="384"/>
      <c r="L13" s="385" t="str">
        <f>UPPER(IF(OR(K14="a",K14="as"),J9,IF(OR(K14="b",K14="bs"),J17,)))</f>
        <v/>
      </c>
      <c r="M13" s="380"/>
      <c r="N13" s="140"/>
      <c r="O13" s="380"/>
      <c r="P13" s="140"/>
      <c r="Q13" s="109"/>
      <c r="R13" s="112"/>
      <c r="T13" s="121" t="str">
        <f>'[7]SetUp Officials'!P27</f>
        <v xml:space="preserve"> </v>
      </c>
    </row>
    <row r="14" spans="1:20" s="113" customFormat="1" ht="9.6" customHeight="1" x14ac:dyDescent="0.2">
      <c r="A14" s="381"/>
      <c r="B14" s="116"/>
      <c r="C14" s="116"/>
      <c r="D14" s="124"/>
      <c r="E14" s="140"/>
      <c r="F14" s="140"/>
      <c r="G14" s="374"/>
      <c r="H14" s="140"/>
      <c r="I14" s="394"/>
      <c r="J14" s="118" t="s">
        <v>203</v>
      </c>
      <c r="K14" s="126"/>
      <c r="L14" s="387" t="str">
        <f>UPPER(IF(OR(K14="a",K14="as"),J10,IF(OR(K14="b",K14="bs"),J18,)))</f>
        <v/>
      </c>
      <c r="M14" s="388"/>
      <c r="N14" s="140"/>
      <c r="O14" s="380"/>
      <c r="P14" s="140"/>
      <c r="Q14" s="109"/>
      <c r="R14" s="112"/>
      <c r="T14" s="121" t="str">
        <f>'[7]SetUp Officials'!P28</f>
        <v xml:space="preserve"> </v>
      </c>
    </row>
    <row r="15" spans="1:20" s="113" customFormat="1" ht="9.6" customHeight="1" x14ac:dyDescent="0.2">
      <c r="A15" s="381">
        <v>3</v>
      </c>
      <c r="B15" s="103">
        <f>IF($D15="","",VLOOKUP($D15,'[7]Girls Do Main Draw Prep'!$A$7:$V$23,20))</f>
        <v>0</v>
      </c>
      <c r="C15" s="103">
        <f>IF($D15="","",VLOOKUP($D15,'[7]Girls Do Main Draw Prep'!$A$7:$V$23,21))</f>
        <v>0</v>
      </c>
      <c r="D15" s="104">
        <v>7</v>
      </c>
      <c r="E15" s="103" t="str">
        <f>UPPER(IF($D15="","",VLOOKUP($D15,'[7]Girls Do Main Draw Prep'!$A$7:$V$23,2)))</f>
        <v>DES VIGNES</v>
      </c>
      <c r="F15" s="103" t="str">
        <f>IF($D15="","",VLOOKUP($D15,'[7]Girls Do Main Draw Prep'!$A$7:$V$23,3))</f>
        <v>DAYNELLE</v>
      </c>
      <c r="G15" s="389"/>
      <c r="H15" s="103">
        <f>IF($D15="","",VLOOKUP($D15,'[7]Girls Do Main Draw Prep'!$A$7:$V$23,4))</f>
        <v>0</v>
      </c>
      <c r="I15" s="379"/>
      <c r="J15" s="140"/>
      <c r="K15" s="391"/>
      <c r="L15" s="140"/>
      <c r="M15" s="391"/>
      <c r="N15" s="143"/>
      <c r="O15" s="380"/>
      <c r="P15" s="140"/>
      <c r="Q15" s="109"/>
      <c r="R15" s="112"/>
      <c r="T15" s="121" t="str">
        <f>'[7]SetUp Officials'!P29</f>
        <v xml:space="preserve"> </v>
      </c>
    </row>
    <row r="16" spans="1:20" s="113" customFormat="1" ht="9.6" customHeight="1" thickBot="1" x14ac:dyDescent="0.25">
      <c r="A16" s="381"/>
      <c r="B16" s="116"/>
      <c r="C16" s="116"/>
      <c r="D16" s="116"/>
      <c r="E16" s="103" t="str">
        <f>UPPER(IF($D15="","",VLOOKUP($D15,'[7]Girls Do Main Draw Prep'!$A$7:$V$23,7)))</f>
        <v>STEELE</v>
      </c>
      <c r="F16" s="103" t="str">
        <f>IF($D15="","",VLOOKUP($D15,'[7]Girls Do Main Draw Prep'!$A$7:$V$23,8))</f>
        <v>CELESTE</v>
      </c>
      <c r="G16" s="389"/>
      <c r="H16" s="103">
        <f>IF($D15="","",VLOOKUP($D15,'[7]Girls Do Main Draw Prep'!$A$7:$V$23,9))</f>
        <v>0</v>
      </c>
      <c r="I16" s="382"/>
      <c r="J16" s="383" t="str">
        <f>IF(I16="a",E15,IF(I16="b",E17,""))</f>
        <v/>
      </c>
      <c r="K16" s="391"/>
      <c r="L16" s="140"/>
      <c r="M16" s="391"/>
      <c r="N16" s="140"/>
      <c r="O16" s="380"/>
      <c r="P16" s="140"/>
      <c r="Q16" s="109"/>
      <c r="R16" s="112"/>
      <c r="T16" s="135" t="str">
        <f>'[7]SetUp Officials'!P30</f>
        <v>None</v>
      </c>
    </row>
    <row r="17" spans="1:18" s="113" customFormat="1" ht="9.6" customHeight="1" x14ac:dyDescent="0.2">
      <c r="A17" s="381"/>
      <c r="B17" s="116"/>
      <c r="C17" s="116"/>
      <c r="D17" s="124"/>
      <c r="E17" s="140"/>
      <c r="F17" s="140"/>
      <c r="G17" s="374"/>
      <c r="H17" s="140"/>
      <c r="I17" s="384"/>
      <c r="J17" s="385" t="str">
        <f>UPPER(IF(OR(I18="a",I18="as"),E15,IF(OR(I18="b",I18="bs"),E19,)))</f>
        <v/>
      </c>
      <c r="K17" s="395"/>
      <c r="L17" s="140"/>
      <c r="M17" s="391"/>
      <c r="N17" s="140"/>
      <c r="O17" s="380"/>
      <c r="P17" s="140"/>
      <c r="Q17" s="109"/>
      <c r="R17" s="112"/>
    </row>
    <row r="18" spans="1:18" s="113" customFormat="1" ht="9.6" customHeight="1" x14ac:dyDescent="0.2">
      <c r="A18" s="381"/>
      <c r="B18" s="116"/>
      <c r="C18" s="116"/>
      <c r="D18" s="124"/>
      <c r="E18" s="140"/>
      <c r="F18" s="140"/>
      <c r="G18" s="374"/>
      <c r="H18" s="118" t="s">
        <v>203</v>
      </c>
      <c r="I18" s="126"/>
      <c r="J18" s="387" t="str">
        <f>UPPER(IF(OR(I18="a",I18="as"),E16,IF(OR(I18="b",I18="bs"),E20,)))</f>
        <v/>
      </c>
      <c r="K18" s="382"/>
      <c r="L18" s="140"/>
      <c r="M18" s="391"/>
      <c r="N18" s="140"/>
      <c r="O18" s="380"/>
      <c r="P18" s="140"/>
      <c r="Q18" s="109"/>
      <c r="R18" s="112"/>
    </row>
    <row r="19" spans="1:18" s="113" customFormat="1" ht="9.6" customHeight="1" x14ac:dyDescent="0.2">
      <c r="A19" s="381">
        <v>4</v>
      </c>
      <c r="B19" s="103">
        <f>IF($D19="","",VLOOKUP($D19,'[7]Girls Do Main Draw Prep'!$A$7:$V$23,20))</f>
        <v>0</v>
      </c>
      <c r="C19" s="103">
        <f>IF($D19="","",VLOOKUP($D19,'[7]Girls Do Main Draw Prep'!$A$7:$V$23,21))</f>
        <v>0</v>
      </c>
      <c r="D19" s="104">
        <v>4</v>
      </c>
      <c r="E19" s="103" t="str">
        <f>UPPER(IF($D19="","",VLOOKUP($D19,'[7]Girls Do Main Draw Prep'!$A$7:$V$23,2)))</f>
        <v>SABGA</v>
      </c>
      <c r="F19" s="103" t="str">
        <f>IF($D19="","",VLOOKUP($D19,'[7]Girls Do Main Draw Prep'!$A$7:$V$23,3))</f>
        <v>VIVAN</v>
      </c>
      <c r="G19" s="389"/>
      <c r="H19" s="103">
        <f>IF($D19="","",VLOOKUP($D19,'[7]Girls Do Main Draw Prep'!$A$7:$V$23,4))</f>
        <v>0</v>
      </c>
      <c r="I19" s="390"/>
      <c r="J19" s="140"/>
      <c r="K19" s="380"/>
      <c r="L19" s="143"/>
      <c r="M19" s="395"/>
      <c r="N19" s="140"/>
      <c r="O19" s="380"/>
      <c r="P19" s="140"/>
      <c r="Q19" s="109"/>
      <c r="R19" s="112"/>
    </row>
    <row r="20" spans="1:18" s="113" customFormat="1" ht="9.6" customHeight="1" x14ac:dyDescent="0.2">
      <c r="A20" s="381"/>
      <c r="B20" s="116"/>
      <c r="C20" s="116"/>
      <c r="D20" s="116"/>
      <c r="E20" s="103" t="str">
        <f>UPPER(IF($D19="","",VLOOKUP($D19,'[7]Girls Do Main Draw Prep'!$A$7:$V$23,7)))</f>
        <v>WHITTIER</v>
      </c>
      <c r="F20" s="103" t="str">
        <f>IF($D19="","",VLOOKUP($D19,'[7]Girls Do Main Draw Prep'!$A$7:$V$23,8))</f>
        <v>AURA</v>
      </c>
      <c r="G20" s="389"/>
      <c r="H20" s="103">
        <f>IF($D19="","",VLOOKUP($D19,'[7]Girls Do Main Draw Prep'!$A$7:$V$23,9))</f>
        <v>0</v>
      </c>
      <c r="I20" s="382"/>
      <c r="J20" s="140"/>
      <c r="K20" s="380"/>
      <c r="L20" s="392"/>
      <c r="M20" s="396"/>
      <c r="N20" s="140"/>
      <c r="O20" s="380"/>
      <c r="P20" s="140"/>
      <c r="Q20" s="109"/>
      <c r="R20" s="112"/>
    </row>
    <row r="21" spans="1:18" s="113" customFormat="1" ht="9.6" customHeight="1" x14ac:dyDescent="0.2">
      <c r="A21" s="381"/>
      <c r="B21" s="116"/>
      <c r="C21" s="116"/>
      <c r="D21" s="116"/>
      <c r="E21" s="140"/>
      <c r="F21" s="140"/>
      <c r="G21" s="374"/>
      <c r="H21" s="140"/>
      <c r="I21" s="394"/>
      <c r="J21" s="140"/>
      <c r="K21" s="380"/>
      <c r="L21" s="140"/>
      <c r="M21" s="384"/>
      <c r="N21" s="385" t="str">
        <f>UPPER(IF(OR(M22="a",M22="as"),L13,IF(OR(M22="b",M22="bs"),L29,)))</f>
        <v/>
      </c>
      <c r="O21" s="380"/>
      <c r="P21" s="140"/>
      <c r="Q21" s="109"/>
      <c r="R21" s="112"/>
    </row>
    <row r="22" spans="1:18" s="113" customFormat="1" ht="9.6" customHeight="1" x14ac:dyDescent="0.2">
      <c r="A22" s="381"/>
      <c r="B22" s="116"/>
      <c r="C22" s="116"/>
      <c r="D22" s="116"/>
      <c r="E22" s="140"/>
      <c r="F22" s="140"/>
      <c r="G22" s="374"/>
      <c r="H22" s="140"/>
      <c r="I22" s="394"/>
      <c r="J22" s="140"/>
      <c r="K22" s="380"/>
      <c r="L22" s="118" t="s">
        <v>203</v>
      </c>
      <c r="M22" s="126"/>
      <c r="N22" s="387" t="str">
        <f>UPPER(IF(OR(M22="a",M22="as"),L14,IF(OR(M22="b",M22="bs"),L30,)))</f>
        <v/>
      </c>
      <c r="O22" s="388"/>
      <c r="P22" s="140"/>
      <c r="Q22" s="109"/>
      <c r="R22" s="112"/>
    </row>
    <row r="23" spans="1:18" s="113" customFormat="1" ht="9.6" customHeight="1" x14ac:dyDescent="0.2">
      <c r="A23" s="377">
        <v>5</v>
      </c>
      <c r="B23" s="103">
        <f>IF($D23="","",VLOOKUP($D23,'[7]Girls Do Main Draw Prep'!$A$7:$V$23,20))</f>
        <v>0</v>
      </c>
      <c r="C23" s="103">
        <f>IF($D23="","",VLOOKUP($D23,'[7]Girls Do Main Draw Prep'!$A$7:$V$23,21))</f>
        <v>0</v>
      </c>
      <c r="D23" s="104">
        <v>5</v>
      </c>
      <c r="E23" s="105" t="str">
        <f>UPPER(IF($D23="","",VLOOKUP($D23,'[7]Girls Do Main Draw Prep'!$A$7:$V$23,2)))</f>
        <v>HOULLIER</v>
      </c>
      <c r="F23" s="105" t="str">
        <f>IF($D23="","",VLOOKUP($D23,'[7]Girls Do Main Draw Prep'!$A$7:$V$23,3))</f>
        <v>RHYSE</v>
      </c>
      <c r="G23" s="378"/>
      <c r="H23" s="105">
        <f>IF($D23="","",VLOOKUP($D23,'[7]Girls Do Main Draw Prep'!$A$7:$V$23,4))</f>
        <v>0</v>
      </c>
      <c r="I23" s="379"/>
      <c r="J23" s="140"/>
      <c r="K23" s="380"/>
      <c r="L23" s="140"/>
      <c r="M23" s="391"/>
      <c r="N23" s="140"/>
      <c r="O23" s="397"/>
      <c r="P23" s="398"/>
      <c r="Q23" s="399"/>
      <c r="R23" s="112"/>
    </row>
    <row r="24" spans="1:18" s="113" customFormat="1" ht="9.6" customHeight="1" x14ac:dyDescent="0.2">
      <c r="A24" s="381"/>
      <c r="B24" s="116"/>
      <c r="C24" s="116"/>
      <c r="D24" s="116"/>
      <c r="E24" s="105" t="str">
        <f>UPPER(IF($D23="","",VLOOKUP($D23,'[7]Girls Do Main Draw Prep'!$A$7:$V$23,7)))</f>
        <v>SEALY</v>
      </c>
      <c r="F24" s="105" t="str">
        <f>IF($D23="","",VLOOKUP($D23,'[7]Girls Do Main Draw Prep'!$A$7:$V$23,8))</f>
        <v>JANAY</v>
      </c>
      <c r="G24" s="378"/>
      <c r="H24" s="105">
        <f>IF($D23="","",VLOOKUP($D23,'[7]Girls Do Main Draw Prep'!$A$7:$V$23,9))</f>
        <v>0</v>
      </c>
      <c r="I24" s="382"/>
      <c r="J24" s="383" t="str">
        <f>IF(I24="a",E23,IF(I24="b",E25,""))</f>
        <v/>
      </c>
      <c r="K24" s="380"/>
      <c r="L24" s="140"/>
      <c r="M24" s="391"/>
      <c r="N24" s="140"/>
      <c r="O24" s="397"/>
      <c r="P24" s="398"/>
      <c r="Q24" s="399"/>
      <c r="R24" s="112"/>
    </row>
    <row r="25" spans="1:18" s="113" customFormat="1" ht="9.6" customHeight="1" x14ac:dyDescent="0.2">
      <c r="A25" s="381"/>
      <c r="B25" s="116"/>
      <c r="C25" s="116"/>
      <c r="D25" s="116"/>
      <c r="E25" s="140"/>
      <c r="F25" s="140"/>
      <c r="G25" s="374"/>
      <c r="H25" s="140"/>
      <c r="I25" s="384"/>
      <c r="J25" s="385" t="str">
        <f>UPPER(IF(OR(I26="a",I26="as"),E23,IF(OR(I26="b",I26="bs"),E27,)))</f>
        <v/>
      </c>
      <c r="K25" s="386"/>
      <c r="L25" s="140"/>
      <c r="M25" s="391"/>
      <c r="N25" s="140"/>
      <c r="O25" s="397"/>
      <c r="P25" s="398"/>
      <c r="Q25" s="399"/>
      <c r="R25" s="112"/>
    </row>
    <row r="26" spans="1:18" s="113" customFormat="1" ht="9.6" customHeight="1" x14ac:dyDescent="0.2">
      <c r="A26" s="381"/>
      <c r="B26" s="116"/>
      <c r="C26" s="116"/>
      <c r="D26" s="116"/>
      <c r="E26" s="140"/>
      <c r="F26" s="140"/>
      <c r="G26" s="374"/>
      <c r="H26" s="118" t="s">
        <v>203</v>
      </c>
      <c r="I26" s="126"/>
      <c r="J26" s="387" t="str">
        <f>UPPER(IF(OR(I26="a",I26="as"),E24,IF(OR(I26="b",I26="bs"),E28,)))</f>
        <v/>
      </c>
      <c r="K26" s="388"/>
      <c r="L26" s="140"/>
      <c r="M26" s="391"/>
      <c r="N26" s="140"/>
      <c r="O26" s="397"/>
      <c r="P26" s="398"/>
      <c r="Q26" s="399"/>
      <c r="R26" s="112"/>
    </row>
    <row r="27" spans="1:18" s="113" customFormat="1" ht="9.6" customHeight="1" x14ac:dyDescent="0.2">
      <c r="A27" s="381">
        <v>6</v>
      </c>
      <c r="B27" s="103">
        <f>IF($D27="","",VLOOKUP($D27,'[7]Girls Do Main Draw Prep'!$A$7:$V$23,20))</f>
        <v>0</v>
      </c>
      <c r="C27" s="103">
        <f>IF($D27="","",VLOOKUP($D27,'[7]Girls Do Main Draw Prep'!$A$7:$V$23,21))</f>
        <v>0</v>
      </c>
      <c r="D27" s="104">
        <v>8</v>
      </c>
      <c r="E27" s="103" t="str">
        <f>UPPER(IF($D27="","",VLOOKUP($D27,'[7]Girls Do Main Draw Prep'!$A$7:$V$23,2)))</f>
        <v>GEORGE</v>
      </c>
      <c r="F27" s="103" t="str">
        <f>IF($D27="","",VLOOKUP($D27,'[7]Girls Do Main Draw Prep'!$A$7:$V$23,3))</f>
        <v>SHANEIL</v>
      </c>
      <c r="G27" s="389"/>
      <c r="H27" s="103">
        <f>IF($D27="","",VLOOKUP($D27,'[7]Girls Do Main Draw Prep'!$A$7:$V$23,4))</f>
        <v>0</v>
      </c>
      <c r="I27" s="390"/>
      <c r="J27" s="140"/>
      <c r="K27" s="391"/>
      <c r="L27" s="143"/>
      <c r="M27" s="395"/>
      <c r="N27" s="140"/>
      <c r="O27" s="397"/>
      <c r="P27" s="398"/>
      <c r="Q27" s="399"/>
      <c r="R27" s="112"/>
    </row>
    <row r="28" spans="1:18" s="113" customFormat="1" ht="9.6" customHeight="1" x14ac:dyDescent="0.2">
      <c r="A28" s="381"/>
      <c r="B28" s="116"/>
      <c r="C28" s="116"/>
      <c r="D28" s="116"/>
      <c r="E28" s="103" t="str">
        <f>UPPER(IF($D27="","",VLOOKUP($D27,'[7]Girls Do Main Draw Prep'!$A$7:$V$23,7)))</f>
        <v>ROBERT</v>
      </c>
      <c r="F28" s="103" t="str">
        <f>IF($D27="","",VLOOKUP($D27,'[7]Girls Do Main Draw Prep'!$A$7:$V$23,8))</f>
        <v>KADIY'A</v>
      </c>
      <c r="G28" s="389"/>
      <c r="H28" s="103">
        <f>IF($D27="","",VLOOKUP($D27,'[7]Girls Do Main Draw Prep'!$A$7:$V$23,9))</f>
        <v>0</v>
      </c>
      <c r="I28" s="382"/>
      <c r="J28" s="140"/>
      <c r="K28" s="391"/>
      <c r="L28" s="392"/>
      <c r="M28" s="396"/>
      <c r="N28" s="140"/>
      <c r="O28" s="397"/>
      <c r="P28" s="398"/>
      <c r="Q28" s="399"/>
      <c r="R28" s="112"/>
    </row>
    <row r="29" spans="1:18" s="113" customFormat="1" ht="9.6" customHeight="1" x14ac:dyDescent="0.2">
      <c r="A29" s="381"/>
      <c r="B29" s="116"/>
      <c r="C29" s="116"/>
      <c r="D29" s="124"/>
      <c r="E29" s="140"/>
      <c r="F29" s="140"/>
      <c r="G29" s="374"/>
      <c r="H29" s="140"/>
      <c r="I29" s="394"/>
      <c r="J29" s="140"/>
      <c r="K29" s="384"/>
      <c r="L29" s="385" t="str">
        <f>UPPER(IF(OR(K30="a",K30="as"),J25,IF(OR(K30="b",K30="bs"),J33,)))</f>
        <v/>
      </c>
      <c r="M29" s="391"/>
      <c r="N29" s="140"/>
      <c r="O29" s="397"/>
      <c r="P29" s="398"/>
      <c r="Q29" s="399"/>
      <c r="R29" s="112"/>
    </row>
    <row r="30" spans="1:18" s="113" customFormat="1" ht="9.6" customHeight="1" x14ac:dyDescent="0.2">
      <c r="A30" s="381"/>
      <c r="B30" s="116"/>
      <c r="C30" s="116"/>
      <c r="D30" s="124"/>
      <c r="E30" s="140"/>
      <c r="F30" s="140"/>
      <c r="G30" s="374"/>
      <c r="H30" s="140"/>
      <c r="I30" s="394"/>
      <c r="J30" s="118" t="s">
        <v>203</v>
      </c>
      <c r="K30" s="126"/>
      <c r="L30" s="387" t="str">
        <f>UPPER(IF(OR(K30="a",K30="as"),J26,IF(OR(K30="b",K30="bs"),J34,)))</f>
        <v/>
      </c>
      <c r="M30" s="382"/>
      <c r="N30" s="140"/>
      <c r="O30" s="397"/>
      <c r="P30" s="398"/>
      <c r="Q30" s="399"/>
      <c r="R30" s="112"/>
    </row>
    <row r="31" spans="1:18" s="113" customFormat="1" ht="9.6" customHeight="1" x14ac:dyDescent="0.2">
      <c r="A31" s="381">
        <v>7</v>
      </c>
      <c r="B31" s="103">
        <f>IF($D31="","",VLOOKUP($D31,'[7]Girls Do Main Draw Prep'!$A$7:$V$23,20))</f>
        <v>0</v>
      </c>
      <c r="C31" s="103">
        <f>IF($D31="","",VLOOKUP($D31,'[7]Girls Do Main Draw Prep'!$A$7:$V$23,21))</f>
        <v>0</v>
      </c>
      <c r="D31" s="104">
        <v>3</v>
      </c>
      <c r="E31" s="103" t="str">
        <f>UPPER(IF($D31="","",VLOOKUP($D31,'[7]Girls Do Main Draw Prep'!$A$7:$V$23,2)))</f>
        <v>SABGA</v>
      </c>
      <c r="F31" s="103" t="str">
        <f>IF($D31="","",VLOOKUP($D31,'[7]Girls Do Main Draw Prep'!$A$7:$V$23,3))</f>
        <v>KIMBERLY</v>
      </c>
      <c r="G31" s="389"/>
      <c r="H31" s="103">
        <f>IF($D31="","",VLOOKUP($D31,'[7]Girls Do Main Draw Prep'!$A$7:$V$23,4))</f>
        <v>0</v>
      </c>
      <c r="I31" s="379"/>
      <c r="J31" s="140"/>
      <c r="K31" s="391"/>
      <c r="L31" s="140"/>
      <c r="M31" s="380"/>
      <c r="N31" s="143"/>
      <c r="O31" s="397"/>
      <c r="P31" s="398"/>
      <c r="Q31" s="399"/>
      <c r="R31" s="112"/>
    </row>
    <row r="32" spans="1:18" s="113" customFormat="1" ht="9.6" customHeight="1" x14ac:dyDescent="0.2">
      <c r="A32" s="381"/>
      <c r="B32" s="116"/>
      <c r="C32" s="116"/>
      <c r="D32" s="116"/>
      <c r="E32" s="103" t="str">
        <f>UPPER(IF($D31="","",VLOOKUP($D31,'[7]Girls Do Main Draw Prep'!$A$7:$V$23,7)))</f>
        <v>SIRJU</v>
      </c>
      <c r="F32" s="103" t="str">
        <f>IF($D31="","",VLOOKUP($D31,'[7]Girls Do Main Draw Prep'!$A$7:$V$23,8))</f>
        <v>STEPHANIE</v>
      </c>
      <c r="G32" s="389"/>
      <c r="H32" s="103">
        <f>IF($D31="","",VLOOKUP($D31,'[7]Girls Do Main Draw Prep'!$A$7:$V$23,9))</f>
        <v>0</v>
      </c>
      <c r="I32" s="382"/>
      <c r="J32" s="383" t="str">
        <f>IF(I32="a",E31,IF(I32="b",E33,""))</f>
        <v/>
      </c>
      <c r="K32" s="391"/>
      <c r="L32" s="140"/>
      <c r="M32" s="380"/>
      <c r="N32" s="140"/>
      <c r="O32" s="397"/>
      <c r="P32" s="398"/>
      <c r="Q32" s="399"/>
      <c r="R32" s="112"/>
    </row>
    <row r="33" spans="1:18" s="113" customFormat="1" ht="9.6" customHeight="1" x14ac:dyDescent="0.2">
      <c r="A33" s="381"/>
      <c r="B33" s="116"/>
      <c r="C33" s="116"/>
      <c r="D33" s="124"/>
      <c r="E33" s="140"/>
      <c r="F33" s="140"/>
      <c r="G33" s="374"/>
      <c r="H33" s="140"/>
      <c r="I33" s="384"/>
      <c r="J33" s="385" t="str">
        <f>UPPER(IF(OR(I34="a",I34="as"),E31,IF(OR(I34="b",I34="bs"),E35,)))</f>
        <v/>
      </c>
      <c r="K33" s="395"/>
      <c r="L33" s="140"/>
      <c r="M33" s="380"/>
      <c r="N33" s="140"/>
      <c r="O33" s="397"/>
      <c r="P33" s="398"/>
      <c r="Q33" s="399"/>
      <c r="R33" s="112"/>
    </row>
    <row r="34" spans="1:18" s="113" customFormat="1" ht="9.6" customHeight="1" x14ac:dyDescent="0.2">
      <c r="A34" s="381"/>
      <c r="B34" s="116"/>
      <c r="C34" s="116"/>
      <c r="D34" s="124"/>
      <c r="E34" s="140"/>
      <c r="F34" s="140"/>
      <c r="G34" s="374"/>
      <c r="H34" s="118" t="s">
        <v>203</v>
      </c>
      <c r="I34" s="126"/>
      <c r="J34" s="387" t="str">
        <f>UPPER(IF(OR(I34="a",I34="as"),E32,IF(OR(I34="b",I34="bs"),E36,)))</f>
        <v/>
      </c>
      <c r="K34" s="382"/>
      <c r="L34" s="140"/>
      <c r="M34" s="380"/>
      <c r="N34" s="140"/>
      <c r="O34" s="397"/>
      <c r="P34" s="398"/>
      <c r="Q34" s="399"/>
      <c r="R34" s="112"/>
    </row>
    <row r="35" spans="1:18" s="113" customFormat="1" ht="9.6" customHeight="1" x14ac:dyDescent="0.2">
      <c r="A35" s="381">
        <v>8</v>
      </c>
      <c r="B35" s="103">
        <f>IF($D35="","",VLOOKUP($D35,'[7]Girls Do Main Draw Prep'!$A$7:$V$23,20))</f>
        <v>0</v>
      </c>
      <c r="C35" s="103">
        <f>IF($D35="","",VLOOKUP($D35,'[7]Girls Do Main Draw Prep'!$A$7:$V$23,21))</f>
        <v>0</v>
      </c>
      <c r="D35" s="104">
        <v>2</v>
      </c>
      <c r="E35" s="103" t="str">
        <f>UPPER(IF($D35="","",VLOOKUP($D35,'[7]Girls Do Main Draw Prep'!$A$7:$V$23,2)))</f>
        <v>DAVIS</v>
      </c>
      <c r="F35" s="103" t="str">
        <f>IF($D35="","",VLOOKUP($D35,'[7]Girls Do Main Draw Prep'!$A$7:$V$23,3))</f>
        <v>EMMA</v>
      </c>
      <c r="G35" s="389"/>
      <c r="H35" s="103">
        <f>IF($D35="","",VLOOKUP($D35,'[7]Girls Do Main Draw Prep'!$A$7:$V$23,4))</f>
        <v>0</v>
      </c>
      <c r="I35" s="390"/>
      <c r="J35" s="140"/>
      <c r="K35" s="380"/>
      <c r="L35" s="143"/>
      <c r="M35" s="386"/>
      <c r="N35" s="140"/>
      <c r="O35" s="397"/>
      <c r="P35" s="398"/>
      <c r="Q35" s="399"/>
      <c r="R35" s="112"/>
    </row>
    <row r="36" spans="1:18" s="113" customFormat="1" ht="9.6" customHeight="1" x14ac:dyDescent="0.2">
      <c r="A36" s="381"/>
      <c r="B36" s="116"/>
      <c r="C36" s="116"/>
      <c r="D36" s="116"/>
      <c r="E36" s="103" t="str">
        <f>UPPER(IF($D35="","",VLOOKUP($D35,'[7]Girls Do Main Draw Prep'!$A$7:$V$23,7)))</f>
        <v>KOYLASS</v>
      </c>
      <c r="F36" s="103" t="str">
        <f>IF($D35="","",VLOOKUP($D35,'[7]Girls Do Main Draw Prep'!$A$7:$V$23,8))</f>
        <v>VICTORIA</v>
      </c>
      <c r="G36" s="389"/>
      <c r="H36" s="103">
        <f>IF($D35="","",VLOOKUP($D35,'[7]Girls Do Main Draw Prep'!$A$7:$V$23,9))</f>
        <v>0</v>
      </c>
      <c r="I36" s="382"/>
      <c r="J36" s="140"/>
      <c r="K36" s="380"/>
      <c r="L36" s="392"/>
      <c r="M36" s="393"/>
      <c r="N36" s="140"/>
      <c r="O36" s="397"/>
      <c r="P36" s="398"/>
      <c r="Q36" s="399"/>
      <c r="R36" s="112"/>
    </row>
    <row r="37" spans="1:18" s="113" customFormat="1" ht="9.6" customHeight="1" x14ac:dyDescent="0.2">
      <c r="A37" s="381"/>
      <c r="B37" s="116"/>
      <c r="C37" s="116"/>
      <c r="D37" s="124"/>
      <c r="E37" s="140"/>
      <c r="F37" s="140"/>
      <c r="G37" s="374"/>
      <c r="H37" s="140"/>
      <c r="I37" s="394"/>
      <c r="J37" s="140"/>
      <c r="K37" s="380"/>
      <c r="L37" s="140"/>
      <c r="M37" s="380"/>
      <c r="N37" s="380"/>
      <c r="O37" s="400"/>
      <c r="P37" s="401" t="e">
        <f>UPPER(IF(OR(#REF!="a",#REF!="as"),N21,IF(OR(#REF!="b",#REF!="bs"),#REF!,)))</f>
        <v>#REF!</v>
      </c>
      <c r="Q37" s="402"/>
      <c r="R37" s="112"/>
    </row>
    <row r="38" spans="1:18" s="151" customFormat="1" ht="6" customHeight="1" x14ac:dyDescent="0.2">
      <c r="A38" s="404"/>
      <c r="B38" s="405"/>
      <c r="C38" s="405"/>
      <c r="D38" s="406"/>
      <c r="E38" s="141"/>
      <c r="F38" s="141"/>
      <c r="G38" s="407"/>
      <c r="H38" s="141"/>
      <c r="I38" s="408"/>
      <c r="J38" s="110"/>
      <c r="K38" s="111"/>
      <c r="L38" s="148"/>
      <c r="M38" s="149"/>
      <c r="N38" s="148"/>
      <c r="O38" s="149"/>
      <c r="P38" s="148"/>
      <c r="Q38" s="149"/>
      <c r="R38" s="150"/>
    </row>
    <row r="39" spans="1:18" s="164" customFormat="1" ht="10.5" customHeight="1" x14ac:dyDescent="0.2">
      <c r="A39" s="152" t="s">
        <v>206</v>
      </c>
      <c r="B39" s="153"/>
      <c r="C39" s="154"/>
      <c r="D39" s="155" t="s">
        <v>207</v>
      </c>
      <c r="E39" s="156" t="s">
        <v>310</v>
      </c>
      <c r="F39" s="156"/>
      <c r="G39" s="156"/>
      <c r="H39" s="409"/>
      <c r="I39" s="156" t="s">
        <v>207</v>
      </c>
      <c r="J39" s="156" t="s">
        <v>311</v>
      </c>
      <c r="K39" s="159"/>
      <c r="L39" s="156" t="s">
        <v>210</v>
      </c>
      <c r="M39" s="160"/>
      <c r="N39" s="161" t="s">
        <v>211</v>
      </c>
      <c r="O39" s="161"/>
      <c r="P39" s="162"/>
      <c r="Q39" s="163"/>
    </row>
    <row r="40" spans="1:18" s="164" customFormat="1" ht="9" customHeight="1" x14ac:dyDescent="0.2">
      <c r="A40" s="165" t="s">
        <v>212</v>
      </c>
      <c r="B40" s="166"/>
      <c r="C40" s="167"/>
      <c r="D40" s="168">
        <v>1</v>
      </c>
      <c r="E40" s="169" t="str">
        <f>IF(D40&gt;$Q$47,,UPPER(VLOOKUP(D40,'[7]Girls Do Main Draw Prep'!$A$7:$R$23,2)))</f>
        <v>KING</v>
      </c>
      <c r="F40" s="410"/>
      <c r="G40" s="410"/>
      <c r="H40" s="411"/>
      <c r="I40" s="412" t="s">
        <v>213</v>
      </c>
      <c r="J40" s="166"/>
      <c r="K40" s="173"/>
      <c r="L40" s="166"/>
      <c r="M40" s="174"/>
      <c r="N40" s="175" t="s">
        <v>312</v>
      </c>
      <c r="O40" s="176"/>
      <c r="P40" s="176"/>
      <c r="Q40" s="177"/>
    </row>
    <row r="41" spans="1:18" s="164" customFormat="1" ht="9" customHeight="1" x14ac:dyDescent="0.2">
      <c r="A41" s="165" t="s">
        <v>215</v>
      </c>
      <c r="B41" s="166"/>
      <c r="C41" s="167"/>
      <c r="D41" s="168"/>
      <c r="E41" s="169" t="str">
        <f>IF(D40&gt;$Q$47,,UPPER(VLOOKUP(D40,'[7]Girls Do Main Draw Prep'!$A$7:$R$23,7)))</f>
        <v>NWOKOLO</v>
      </c>
      <c r="F41" s="410"/>
      <c r="G41" s="410"/>
      <c r="H41" s="411"/>
      <c r="I41" s="412"/>
      <c r="J41" s="166"/>
      <c r="K41" s="173"/>
      <c r="L41" s="166"/>
      <c r="M41" s="174"/>
      <c r="N41" s="180"/>
      <c r="O41" s="179"/>
      <c r="P41" s="180"/>
      <c r="Q41" s="181"/>
    </row>
    <row r="42" spans="1:18" s="164" customFormat="1" ht="9" customHeight="1" x14ac:dyDescent="0.2">
      <c r="A42" s="182" t="s">
        <v>217</v>
      </c>
      <c r="B42" s="180"/>
      <c r="C42" s="183"/>
      <c r="D42" s="168">
        <v>2</v>
      </c>
      <c r="E42" s="169" t="str">
        <f>IF(D42&gt;$Q$47,,UPPER(VLOOKUP(D42,'[7]Girls Do Main Draw Prep'!$A$7:$R$23,2)))</f>
        <v>DAVIS</v>
      </c>
      <c r="F42" s="410"/>
      <c r="G42" s="410"/>
      <c r="H42" s="411"/>
      <c r="I42" s="412" t="s">
        <v>216</v>
      </c>
      <c r="J42" s="166"/>
      <c r="K42" s="173"/>
      <c r="L42" s="166"/>
      <c r="M42" s="174"/>
      <c r="N42" s="175" t="s">
        <v>219</v>
      </c>
      <c r="O42" s="176"/>
      <c r="P42" s="176"/>
      <c r="Q42" s="177"/>
    </row>
    <row r="43" spans="1:18" s="164" customFormat="1" ht="9" customHeight="1" x14ac:dyDescent="0.2">
      <c r="A43" s="184"/>
      <c r="B43" s="89"/>
      <c r="C43" s="185"/>
      <c r="D43" s="168"/>
      <c r="E43" s="169" t="str">
        <f>IF(D42&gt;$Q$47,,UPPER(VLOOKUP(D42,'[7]Girls Do Main Draw Prep'!$A$7:$R$23,7)))</f>
        <v>KOYLASS</v>
      </c>
      <c r="F43" s="410"/>
      <c r="G43" s="410"/>
      <c r="H43" s="411"/>
      <c r="I43" s="412"/>
      <c r="J43" s="166"/>
      <c r="K43" s="173"/>
      <c r="L43" s="166"/>
      <c r="M43" s="174"/>
      <c r="N43" s="166"/>
      <c r="O43" s="173"/>
      <c r="P43" s="166"/>
      <c r="Q43" s="174"/>
    </row>
    <row r="44" spans="1:18" s="164" customFormat="1" ht="9" customHeight="1" x14ac:dyDescent="0.2">
      <c r="A44" s="186" t="s">
        <v>221</v>
      </c>
      <c r="B44" s="187"/>
      <c r="C44" s="188"/>
      <c r="D44" s="168">
        <v>3</v>
      </c>
      <c r="E44" s="169">
        <f>IF(D44&gt;$Q$47,,UPPER(VLOOKUP(D44,'[7]Girls Do Main Draw Prep'!$A$7:$R$23,2)))</f>
        <v>0</v>
      </c>
      <c r="F44" s="410"/>
      <c r="G44" s="410"/>
      <c r="H44" s="411"/>
      <c r="I44" s="412" t="s">
        <v>218</v>
      </c>
      <c r="J44" s="166"/>
      <c r="K44" s="173"/>
      <c r="L44" s="166"/>
      <c r="M44" s="174"/>
      <c r="N44" s="180"/>
      <c r="O44" s="179"/>
      <c r="P44" s="180"/>
      <c r="Q44" s="181"/>
    </row>
    <row r="45" spans="1:18" s="164" customFormat="1" ht="9" customHeight="1" x14ac:dyDescent="0.2">
      <c r="A45" s="165" t="s">
        <v>212</v>
      </c>
      <c r="B45" s="166"/>
      <c r="C45" s="167"/>
      <c r="D45" s="168"/>
      <c r="E45" s="169">
        <f>IF(D44&gt;$Q$47,,UPPER(VLOOKUP(D44,'[7]Girls Do Main Draw Prep'!$A$7:$R$23,7)))</f>
        <v>0</v>
      </c>
      <c r="F45" s="410"/>
      <c r="G45" s="410"/>
      <c r="H45" s="411"/>
      <c r="I45" s="412"/>
      <c r="J45" s="166"/>
      <c r="K45" s="173"/>
      <c r="L45" s="166"/>
      <c r="M45" s="174"/>
      <c r="N45" s="175" t="s">
        <v>224</v>
      </c>
      <c r="O45" s="176"/>
      <c r="P45" s="176"/>
      <c r="Q45" s="177"/>
    </row>
    <row r="46" spans="1:18" s="164" customFormat="1" ht="9" customHeight="1" x14ac:dyDescent="0.2">
      <c r="A46" s="165" t="s">
        <v>225</v>
      </c>
      <c r="B46" s="166"/>
      <c r="C46" s="189"/>
      <c r="D46" s="168">
        <v>4</v>
      </c>
      <c r="E46" s="169">
        <f>IF(D46&gt;$Q$47,,UPPER(VLOOKUP(D46,'[7]Girls Do Main Draw Prep'!$A$7:$R$23,2)))</f>
        <v>0</v>
      </c>
      <c r="F46" s="410"/>
      <c r="G46" s="410"/>
      <c r="H46" s="411"/>
      <c r="I46" s="412" t="s">
        <v>220</v>
      </c>
      <c r="J46" s="166"/>
      <c r="K46" s="173"/>
      <c r="L46" s="166"/>
      <c r="M46" s="174"/>
      <c r="N46" s="166"/>
      <c r="O46" s="173"/>
      <c r="P46" s="166"/>
      <c r="Q46" s="174"/>
    </row>
    <row r="47" spans="1:18" s="164" customFormat="1" ht="9" customHeight="1" x14ac:dyDescent="0.2">
      <c r="A47" s="182" t="s">
        <v>227</v>
      </c>
      <c r="B47" s="180"/>
      <c r="C47" s="190"/>
      <c r="D47" s="191"/>
      <c r="E47" s="192">
        <f>IF(D46&gt;$Q$47,,UPPER(VLOOKUP(D46,'[7]Girls Do Main Draw Prep'!$A$7:$R$23,7)))</f>
        <v>0</v>
      </c>
      <c r="F47" s="413"/>
      <c r="G47" s="413"/>
      <c r="H47" s="414"/>
      <c r="I47" s="415"/>
      <c r="J47" s="180"/>
      <c r="K47" s="179"/>
      <c r="L47" s="180"/>
      <c r="M47" s="181"/>
      <c r="N47" s="180" t="str">
        <f>Q4</f>
        <v>Lamech Kevin Clarke</v>
      </c>
      <c r="O47" s="179"/>
      <c r="P47" s="180"/>
      <c r="Q47" s="416">
        <f>MIN(4,'[7]Girls Do Main Draw Prep'!$V$5)</f>
        <v>2</v>
      </c>
    </row>
    <row r="48" spans="1:18" ht="15.75" customHeight="1" x14ac:dyDescent="0.2"/>
    <row r="49" ht="9" customHeight="1" x14ac:dyDescent="0.2"/>
  </sheetData>
  <conditionalFormatting sqref="B7 B11 B15 B19 B23 B27 B31 B35">
    <cfRule type="cellIs" dxfId="58" priority="13" stopIfTrue="1" operator="equal">
      <formula>"DA"</formula>
    </cfRule>
  </conditionalFormatting>
  <conditionalFormatting sqref="H10 H34 H26 H18 J30 L22 J14">
    <cfRule type="expression" dxfId="57" priority="10" stopIfTrue="1">
      <formula>AND($N$1="CU",H10="Umpire")</formula>
    </cfRule>
    <cfRule type="expression" dxfId="56" priority="11" stopIfTrue="1">
      <formula>AND($N$1="CU",H10&lt;&gt;"Umpire",I10&lt;&gt;"")</formula>
    </cfRule>
    <cfRule type="expression" dxfId="55" priority="12" stopIfTrue="1">
      <formula>AND($N$1="CU",H10&lt;&gt;"Umpire")</formula>
    </cfRule>
  </conditionalFormatting>
  <conditionalFormatting sqref="L13 L29 N21 J9 J17 J25 J33">
    <cfRule type="expression" dxfId="54" priority="8" stopIfTrue="1">
      <formula>I10="as"</formula>
    </cfRule>
    <cfRule type="expression" dxfId="53" priority="9" stopIfTrue="1">
      <formula>I10="bs"</formula>
    </cfRule>
  </conditionalFormatting>
  <conditionalFormatting sqref="L14 L30 N22 J10 J18 J26 J34">
    <cfRule type="expression" dxfId="52" priority="6" stopIfTrue="1">
      <formula>I10="as"</formula>
    </cfRule>
    <cfRule type="expression" dxfId="51" priority="7" stopIfTrue="1">
      <formula>I10="bs"</formula>
    </cfRule>
  </conditionalFormatting>
  <conditionalFormatting sqref="I10 I18 I26 I34 K30 K14 M22">
    <cfRule type="expression" dxfId="50" priority="5" stopIfTrue="1">
      <formula>$N$1="CU"</formula>
    </cfRule>
  </conditionalFormatting>
  <conditionalFormatting sqref="E7 E11 E15 E19 E23 E27 E31 E35">
    <cfRule type="cellIs" dxfId="49" priority="4" stopIfTrue="1" operator="equal">
      <formula>"Bye"</formula>
    </cfRule>
  </conditionalFormatting>
  <conditionalFormatting sqref="D7 D11 D15 D35 D23 D27">
    <cfRule type="cellIs" dxfId="48" priority="3" stopIfTrue="1" operator="lessThan">
      <formula>5</formula>
    </cfRule>
  </conditionalFormatting>
  <conditionalFormatting sqref="P37">
    <cfRule type="expression" dxfId="47" priority="1" stopIfTrue="1">
      <formula>#REF!="as"</formula>
    </cfRule>
    <cfRule type="expression" dxfId="46" priority="2" stopIfTrue="1">
      <formula>#REF!="bs"</formula>
    </cfRule>
  </conditionalFormatting>
  <dataValidations count="1">
    <dataValidation type="list" allowBlank="1" showInput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J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H3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formula1>$T$7:$T$16</formula1>
    </dataValidation>
  </dataValidations>
  <printOptions horizontalCentered="1"/>
  <pageMargins left="0.35433070866141736" right="0.35433070866141736" top="0.39370078740157483" bottom="0.39370078740157483" header="0" footer="0"/>
  <pageSetup paperSize="9"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Jun_Show_CU">
                <anchor moveWithCells="1" sizeWithCells="1">
                  <from>
                    <xdr:col>11</xdr:col>
                    <xdr:colOff>495300</xdr:colOff>
                    <xdr:row>0</xdr:row>
                    <xdr:rowOff>9525</xdr:rowOff>
                  </from>
                  <to>
                    <xdr:col>13</xdr:col>
                    <xdr:colOff>342900</xdr:colOff>
                    <xdr:row>0</xdr:row>
                    <xdr:rowOff>171450</xdr:rowOff>
                  </to>
                </anchor>
              </controlPr>
            </control>
          </mc:Choice>
        </mc:AlternateContent>
        <mc:AlternateContent xmlns:mc="http://schemas.openxmlformats.org/markup-compatibility/2006">
          <mc:Choice Requires="x14">
            <control shapeId="24578" r:id="rId5" name="Button 2">
              <controlPr defaultSize="0" print="0" autoFill="0" autoPict="0" macro="[0]!Jun_Hide_CU">
                <anchor moveWithCells="1" sizeWithCells="1">
                  <from>
                    <xdr:col>11</xdr:col>
                    <xdr:colOff>485775</xdr:colOff>
                    <xdr:row>0</xdr:row>
                    <xdr:rowOff>171450</xdr:rowOff>
                  </from>
                  <to>
                    <xdr:col>13</xdr:col>
                    <xdr:colOff>342900</xdr:colOff>
                    <xdr:row>1</xdr:row>
                    <xdr:rowOff>47625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C000"/>
  </sheetPr>
  <dimension ref="A1:T154"/>
  <sheetViews>
    <sheetView showGridLines="0" showZeros="0" workbookViewId="0">
      <selection activeCell="U32" sqref="U32"/>
    </sheetView>
  </sheetViews>
  <sheetFormatPr defaultRowHeight="12.75" x14ac:dyDescent="0.2"/>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97" customWidth="1"/>
    <col min="10" max="10" width="10.7109375" customWidth="1"/>
    <col min="11" max="11" width="1.7109375" style="197" customWidth="1"/>
    <col min="12" max="12" width="10.7109375" customWidth="1"/>
    <col min="13" max="13" width="1.7109375" style="198" customWidth="1"/>
    <col min="14" max="14" width="10.7109375" customWidth="1"/>
    <col min="15" max="15" width="1.7109375" style="197" customWidth="1"/>
    <col min="16" max="16" width="10.7109375" customWidth="1"/>
    <col min="17" max="17" width="1.7109375" style="198" customWidth="1"/>
    <col min="19" max="19" width="8.7109375" customWidth="1"/>
    <col min="20" max="20" width="8.85546875" hidden="1" customWidth="1"/>
    <col min="21" max="21" width="5.7109375" customWidth="1"/>
    <col min="257" max="258" width="3.28515625" customWidth="1"/>
    <col min="259" max="259" width="4.7109375" customWidth="1"/>
    <col min="260" max="260" width="4.28515625" customWidth="1"/>
    <col min="261" max="261" width="12.7109375" customWidth="1"/>
    <col min="262" max="262" width="2.7109375" customWidth="1"/>
    <col min="263" max="263" width="7.7109375" customWidth="1"/>
    <col min="264" max="264" width="5.85546875" customWidth="1"/>
    <col min="265" max="265" width="1.7109375" customWidth="1"/>
    <col min="266" max="266" width="10.7109375" customWidth="1"/>
    <col min="267" max="267" width="1.7109375" customWidth="1"/>
    <col min="268" max="268" width="10.7109375" customWidth="1"/>
    <col min="269" max="269" width="1.7109375" customWidth="1"/>
    <col min="270" max="270" width="10.7109375" customWidth="1"/>
    <col min="271" max="271" width="1.7109375" customWidth="1"/>
    <col min="272" max="272" width="10.7109375" customWidth="1"/>
    <col min="273" max="273" width="1.7109375" customWidth="1"/>
    <col min="275" max="275" width="8.7109375" customWidth="1"/>
    <col min="276" max="276" width="0" hidden="1" customWidth="1"/>
    <col min="277" max="277" width="5.7109375" customWidth="1"/>
    <col min="513" max="514" width="3.28515625" customWidth="1"/>
    <col min="515" max="515" width="4.7109375" customWidth="1"/>
    <col min="516" max="516" width="4.28515625" customWidth="1"/>
    <col min="517" max="517" width="12.7109375" customWidth="1"/>
    <col min="518" max="518" width="2.7109375" customWidth="1"/>
    <col min="519" max="519" width="7.7109375" customWidth="1"/>
    <col min="520" max="520" width="5.85546875" customWidth="1"/>
    <col min="521" max="521" width="1.7109375" customWidth="1"/>
    <col min="522" max="522" width="10.7109375" customWidth="1"/>
    <col min="523" max="523" width="1.7109375" customWidth="1"/>
    <col min="524" max="524" width="10.7109375" customWidth="1"/>
    <col min="525" max="525" width="1.7109375" customWidth="1"/>
    <col min="526" max="526" width="10.7109375" customWidth="1"/>
    <col min="527" max="527" width="1.7109375" customWidth="1"/>
    <col min="528" max="528" width="10.7109375" customWidth="1"/>
    <col min="529" max="529" width="1.7109375" customWidth="1"/>
    <col min="531" max="531" width="8.7109375" customWidth="1"/>
    <col min="532" max="532" width="0" hidden="1" customWidth="1"/>
    <col min="533" max="533" width="5.7109375" customWidth="1"/>
    <col min="769" max="770" width="3.28515625" customWidth="1"/>
    <col min="771" max="771" width="4.7109375" customWidth="1"/>
    <col min="772" max="772" width="4.28515625" customWidth="1"/>
    <col min="773" max="773" width="12.7109375" customWidth="1"/>
    <col min="774" max="774" width="2.7109375" customWidth="1"/>
    <col min="775" max="775" width="7.7109375" customWidth="1"/>
    <col min="776" max="776" width="5.85546875" customWidth="1"/>
    <col min="777" max="777" width="1.7109375" customWidth="1"/>
    <col min="778" max="778" width="10.7109375" customWidth="1"/>
    <col min="779" max="779" width="1.7109375" customWidth="1"/>
    <col min="780" max="780" width="10.7109375" customWidth="1"/>
    <col min="781" max="781" width="1.7109375" customWidth="1"/>
    <col min="782" max="782" width="10.7109375" customWidth="1"/>
    <col min="783" max="783" width="1.7109375" customWidth="1"/>
    <col min="784" max="784" width="10.7109375" customWidth="1"/>
    <col min="785" max="785" width="1.7109375" customWidth="1"/>
    <col min="787" max="787" width="8.7109375" customWidth="1"/>
    <col min="788" max="788" width="0" hidden="1" customWidth="1"/>
    <col min="789" max="789" width="5.7109375" customWidth="1"/>
    <col min="1025" max="1026" width="3.28515625" customWidth="1"/>
    <col min="1027" max="1027" width="4.7109375" customWidth="1"/>
    <col min="1028" max="1028" width="4.28515625" customWidth="1"/>
    <col min="1029" max="1029" width="12.7109375" customWidth="1"/>
    <col min="1030" max="1030" width="2.7109375" customWidth="1"/>
    <col min="1031" max="1031" width="7.7109375" customWidth="1"/>
    <col min="1032" max="1032" width="5.85546875" customWidth="1"/>
    <col min="1033" max="1033" width="1.7109375" customWidth="1"/>
    <col min="1034" max="1034" width="10.7109375" customWidth="1"/>
    <col min="1035" max="1035" width="1.7109375" customWidth="1"/>
    <col min="1036" max="1036" width="10.7109375" customWidth="1"/>
    <col min="1037" max="1037" width="1.7109375" customWidth="1"/>
    <col min="1038" max="1038" width="10.7109375" customWidth="1"/>
    <col min="1039" max="1039" width="1.7109375" customWidth="1"/>
    <col min="1040" max="1040" width="10.7109375" customWidth="1"/>
    <col min="1041" max="1041" width="1.7109375" customWidth="1"/>
    <col min="1043" max="1043" width="8.7109375" customWidth="1"/>
    <col min="1044" max="1044" width="0" hidden="1" customWidth="1"/>
    <col min="1045" max="1045" width="5.7109375" customWidth="1"/>
    <col min="1281" max="1282" width="3.28515625" customWidth="1"/>
    <col min="1283" max="1283" width="4.7109375" customWidth="1"/>
    <col min="1284" max="1284" width="4.28515625" customWidth="1"/>
    <col min="1285" max="1285" width="12.7109375" customWidth="1"/>
    <col min="1286" max="1286" width="2.7109375" customWidth="1"/>
    <col min="1287" max="1287" width="7.7109375" customWidth="1"/>
    <col min="1288" max="1288" width="5.85546875" customWidth="1"/>
    <col min="1289" max="1289" width="1.7109375" customWidth="1"/>
    <col min="1290" max="1290" width="10.7109375" customWidth="1"/>
    <col min="1291" max="1291" width="1.7109375" customWidth="1"/>
    <col min="1292" max="1292" width="10.7109375" customWidth="1"/>
    <col min="1293" max="1293" width="1.7109375" customWidth="1"/>
    <col min="1294" max="1294" width="10.7109375" customWidth="1"/>
    <col min="1295" max="1295" width="1.7109375" customWidth="1"/>
    <col min="1296" max="1296" width="10.7109375" customWidth="1"/>
    <col min="1297" max="1297" width="1.7109375" customWidth="1"/>
    <col min="1299" max="1299" width="8.7109375" customWidth="1"/>
    <col min="1300" max="1300" width="0" hidden="1" customWidth="1"/>
    <col min="1301" max="1301" width="5.7109375" customWidth="1"/>
    <col min="1537" max="1538" width="3.28515625" customWidth="1"/>
    <col min="1539" max="1539" width="4.7109375" customWidth="1"/>
    <col min="1540" max="1540" width="4.28515625" customWidth="1"/>
    <col min="1541" max="1541" width="12.7109375" customWidth="1"/>
    <col min="1542" max="1542" width="2.7109375" customWidth="1"/>
    <col min="1543" max="1543" width="7.7109375" customWidth="1"/>
    <col min="1544" max="1544" width="5.85546875" customWidth="1"/>
    <col min="1545" max="1545" width="1.7109375" customWidth="1"/>
    <col min="1546" max="1546" width="10.7109375" customWidth="1"/>
    <col min="1547" max="1547" width="1.7109375" customWidth="1"/>
    <col min="1548" max="1548" width="10.7109375" customWidth="1"/>
    <col min="1549" max="1549" width="1.7109375" customWidth="1"/>
    <col min="1550" max="1550" width="10.7109375" customWidth="1"/>
    <col min="1551" max="1551" width="1.7109375" customWidth="1"/>
    <col min="1552" max="1552" width="10.7109375" customWidth="1"/>
    <col min="1553" max="1553" width="1.7109375" customWidth="1"/>
    <col min="1555" max="1555" width="8.7109375" customWidth="1"/>
    <col min="1556" max="1556" width="0" hidden="1" customWidth="1"/>
    <col min="1557" max="1557" width="5.7109375" customWidth="1"/>
    <col min="1793" max="1794" width="3.28515625" customWidth="1"/>
    <col min="1795" max="1795" width="4.7109375" customWidth="1"/>
    <col min="1796" max="1796" width="4.28515625" customWidth="1"/>
    <col min="1797" max="1797" width="12.7109375" customWidth="1"/>
    <col min="1798" max="1798" width="2.7109375" customWidth="1"/>
    <col min="1799" max="1799" width="7.7109375" customWidth="1"/>
    <col min="1800" max="1800" width="5.85546875" customWidth="1"/>
    <col min="1801" max="1801" width="1.7109375" customWidth="1"/>
    <col min="1802" max="1802" width="10.7109375" customWidth="1"/>
    <col min="1803" max="1803" width="1.7109375" customWidth="1"/>
    <col min="1804" max="1804" width="10.7109375" customWidth="1"/>
    <col min="1805" max="1805" width="1.7109375" customWidth="1"/>
    <col min="1806" max="1806" width="10.7109375" customWidth="1"/>
    <col min="1807" max="1807" width="1.7109375" customWidth="1"/>
    <col min="1808" max="1808" width="10.7109375" customWidth="1"/>
    <col min="1809" max="1809" width="1.7109375" customWidth="1"/>
    <col min="1811" max="1811" width="8.7109375" customWidth="1"/>
    <col min="1812" max="1812" width="0" hidden="1" customWidth="1"/>
    <col min="1813" max="1813" width="5.7109375" customWidth="1"/>
    <col min="2049" max="2050" width="3.28515625" customWidth="1"/>
    <col min="2051" max="2051" width="4.7109375" customWidth="1"/>
    <col min="2052" max="2052" width="4.28515625" customWidth="1"/>
    <col min="2053" max="2053" width="12.7109375" customWidth="1"/>
    <col min="2054" max="2054" width="2.7109375" customWidth="1"/>
    <col min="2055" max="2055" width="7.7109375" customWidth="1"/>
    <col min="2056" max="2056" width="5.85546875" customWidth="1"/>
    <col min="2057" max="2057" width="1.7109375" customWidth="1"/>
    <col min="2058" max="2058" width="10.7109375" customWidth="1"/>
    <col min="2059" max="2059" width="1.7109375" customWidth="1"/>
    <col min="2060" max="2060" width="10.7109375" customWidth="1"/>
    <col min="2061" max="2061" width="1.7109375" customWidth="1"/>
    <col min="2062" max="2062" width="10.7109375" customWidth="1"/>
    <col min="2063" max="2063" width="1.7109375" customWidth="1"/>
    <col min="2064" max="2064" width="10.7109375" customWidth="1"/>
    <col min="2065" max="2065" width="1.7109375" customWidth="1"/>
    <col min="2067" max="2067" width="8.7109375" customWidth="1"/>
    <col min="2068" max="2068" width="0" hidden="1" customWidth="1"/>
    <col min="2069" max="2069" width="5.7109375" customWidth="1"/>
    <col min="2305" max="2306" width="3.28515625" customWidth="1"/>
    <col min="2307" max="2307" width="4.7109375" customWidth="1"/>
    <col min="2308" max="2308" width="4.28515625" customWidth="1"/>
    <col min="2309" max="2309" width="12.7109375" customWidth="1"/>
    <col min="2310" max="2310" width="2.7109375" customWidth="1"/>
    <col min="2311" max="2311" width="7.7109375" customWidth="1"/>
    <col min="2312" max="2312" width="5.85546875" customWidth="1"/>
    <col min="2313" max="2313" width="1.7109375" customWidth="1"/>
    <col min="2314" max="2314" width="10.7109375" customWidth="1"/>
    <col min="2315" max="2315" width="1.7109375" customWidth="1"/>
    <col min="2316" max="2316" width="10.7109375" customWidth="1"/>
    <col min="2317" max="2317" width="1.7109375" customWidth="1"/>
    <col min="2318" max="2318" width="10.7109375" customWidth="1"/>
    <col min="2319" max="2319" width="1.7109375" customWidth="1"/>
    <col min="2320" max="2320" width="10.7109375" customWidth="1"/>
    <col min="2321" max="2321" width="1.7109375" customWidth="1"/>
    <col min="2323" max="2323" width="8.7109375" customWidth="1"/>
    <col min="2324" max="2324" width="0" hidden="1" customWidth="1"/>
    <col min="2325" max="2325" width="5.7109375" customWidth="1"/>
    <col min="2561" max="2562" width="3.28515625" customWidth="1"/>
    <col min="2563" max="2563" width="4.7109375" customWidth="1"/>
    <col min="2564" max="2564" width="4.28515625" customWidth="1"/>
    <col min="2565" max="2565" width="12.7109375" customWidth="1"/>
    <col min="2566" max="2566" width="2.7109375" customWidth="1"/>
    <col min="2567" max="2567" width="7.7109375" customWidth="1"/>
    <col min="2568" max="2568" width="5.85546875" customWidth="1"/>
    <col min="2569" max="2569" width="1.7109375" customWidth="1"/>
    <col min="2570" max="2570" width="10.7109375" customWidth="1"/>
    <col min="2571" max="2571" width="1.7109375" customWidth="1"/>
    <col min="2572" max="2572" width="10.7109375" customWidth="1"/>
    <col min="2573" max="2573" width="1.7109375" customWidth="1"/>
    <col min="2574" max="2574" width="10.7109375" customWidth="1"/>
    <col min="2575" max="2575" width="1.7109375" customWidth="1"/>
    <col min="2576" max="2576" width="10.7109375" customWidth="1"/>
    <col min="2577" max="2577" width="1.7109375" customWidth="1"/>
    <col min="2579" max="2579" width="8.7109375" customWidth="1"/>
    <col min="2580" max="2580" width="0" hidden="1" customWidth="1"/>
    <col min="2581" max="2581" width="5.7109375" customWidth="1"/>
    <col min="2817" max="2818" width="3.28515625" customWidth="1"/>
    <col min="2819" max="2819" width="4.7109375" customWidth="1"/>
    <col min="2820" max="2820" width="4.28515625" customWidth="1"/>
    <col min="2821" max="2821" width="12.7109375" customWidth="1"/>
    <col min="2822" max="2822" width="2.7109375" customWidth="1"/>
    <col min="2823" max="2823" width="7.7109375" customWidth="1"/>
    <col min="2824" max="2824" width="5.85546875" customWidth="1"/>
    <col min="2825" max="2825" width="1.7109375" customWidth="1"/>
    <col min="2826" max="2826" width="10.7109375" customWidth="1"/>
    <col min="2827" max="2827" width="1.7109375" customWidth="1"/>
    <col min="2828" max="2828" width="10.7109375" customWidth="1"/>
    <col min="2829" max="2829" width="1.7109375" customWidth="1"/>
    <col min="2830" max="2830" width="10.7109375" customWidth="1"/>
    <col min="2831" max="2831" width="1.7109375" customWidth="1"/>
    <col min="2832" max="2832" width="10.7109375" customWidth="1"/>
    <col min="2833" max="2833" width="1.7109375" customWidth="1"/>
    <col min="2835" max="2835" width="8.7109375" customWidth="1"/>
    <col min="2836" max="2836" width="0" hidden="1" customWidth="1"/>
    <col min="2837" max="2837" width="5.7109375" customWidth="1"/>
    <col min="3073" max="3074" width="3.28515625" customWidth="1"/>
    <col min="3075" max="3075" width="4.7109375" customWidth="1"/>
    <col min="3076" max="3076" width="4.28515625" customWidth="1"/>
    <col min="3077" max="3077" width="12.7109375" customWidth="1"/>
    <col min="3078" max="3078" width="2.7109375" customWidth="1"/>
    <col min="3079" max="3079" width="7.7109375" customWidth="1"/>
    <col min="3080" max="3080" width="5.85546875" customWidth="1"/>
    <col min="3081" max="3081" width="1.7109375" customWidth="1"/>
    <col min="3082" max="3082" width="10.7109375" customWidth="1"/>
    <col min="3083" max="3083" width="1.7109375" customWidth="1"/>
    <col min="3084" max="3084" width="10.7109375" customWidth="1"/>
    <col min="3085" max="3085" width="1.7109375" customWidth="1"/>
    <col min="3086" max="3086" width="10.7109375" customWidth="1"/>
    <col min="3087" max="3087" width="1.7109375" customWidth="1"/>
    <col min="3088" max="3088" width="10.7109375" customWidth="1"/>
    <col min="3089" max="3089" width="1.7109375" customWidth="1"/>
    <col min="3091" max="3091" width="8.7109375" customWidth="1"/>
    <col min="3092" max="3092" width="0" hidden="1" customWidth="1"/>
    <col min="3093" max="3093" width="5.7109375" customWidth="1"/>
    <col min="3329" max="3330" width="3.28515625" customWidth="1"/>
    <col min="3331" max="3331" width="4.7109375" customWidth="1"/>
    <col min="3332" max="3332" width="4.28515625" customWidth="1"/>
    <col min="3333" max="3333" width="12.7109375" customWidth="1"/>
    <col min="3334" max="3334" width="2.7109375" customWidth="1"/>
    <col min="3335" max="3335" width="7.7109375" customWidth="1"/>
    <col min="3336" max="3336" width="5.85546875" customWidth="1"/>
    <col min="3337" max="3337" width="1.7109375" customWidth="1"/>
    <col min="3338" max="3338" width="10.7109375" customWidth="1"/>
    <col min="3339" max="3339" width="1.7109375" customWidth="1"/>
    <col min="3340" max="3340" width="10.7109375" customWidth="1"/>
    <col min="3341" max="3341" width="1.7109375" customWidth="1"/>
    <col min="3342" max="3342" width="10.7109375" customWidth="1"/>
    <col min="3343" max="3343" width="1.7109375" customWidth="1"/>
    <col min="3344" max="3344" width="10.7109375" customWidth="1"/>
    <col min="3345" max="3345" width="1.7109375" customWidth="1"/>
    <col min="3347" max="3347" width="8.7109375" customWidth="1"/>
    <col min="3348" max="3348" width="0" hidden="1" customWidth="1"/>
    <col min="3349" max="3349" width="5.7109375" customWidth="1"/>
    <col min="3585" max="3586" width="3.28515625" customWidth="1"/>
    <col min="3587" max="3587" width="4.7109375" customWidth="1"/>
    <col min="3588" max="3588" width="4.28515625" customWidth="1"/>
    <col min="3589" max="3589" width="12.7109375" customWidth="1"/>
    <col min="3590" max="3590" width="2.7109375" customWidth="1"/>
    <col min="3591" max="3591" width="7.7109375" customWidth="1"/>
    <col min="3592" max="3592" width="5.85546875" customWidth="1"/>
    <col min="3593" max="3593" width="1.7109375" customWidth="1"/>
    <col min="3594" max="3594" width="10.7109375" customWidth="1"/>
    <col min="3595" max="3595" width="1.7109375" customWidth="1"/>
    <col min="3596" max="3596" width="10.7109375" customWidth="1"/>
    <col min="3597" max="3597" width="1.7109375" customWidth="1"/>
    <col min="3598" max="3598" width="10.7109375" customWidth="1"/>
    <col min="3599" max="3599" width="1.7109375" customWidth="1"/>
    <col min="3600" max="3600" width="10.7109375" customWidth="1"/>
    <col min="3601" max="3601" width="1.7109375" customWidth="1"/>
    <col min="3603" max="3603" width="8.7109375" customWidth="1"/>
    <col min="3604" max="3604" width="0" hidden="1" customWidth="1"/>
    <col min="3605" max="3605" width="5.7109375" customWidth="1"/>
    <col min="3841" max="3842" width="3.28515625" customWidth="1"/>
    <col min="3843" max="3843" width="4.7109375" customWidth="1"/>
    <col min="3844" max="3844" width="4.28515625" customWidth="1"/>
    <col min="3845" max="3845" width="12.7109375" customWidth="1"/>
    <col min="3846" max="3846" width="2.7109375" customWidth="1"/>
    <col min="3847" max="3847" width="7.7109375" customWidth="1"/>
    <col min="3848" max="3848" width="5.85546875" customWidth="1"/>
    <col min="3849" max="3849" width="1.7109375" customWidth="1"/>
    <col min="3850" max="3850" width="10.7109375" customWidth="1"/>
    <col min="3851" max="3851" width="1.7109375" customWidth="1"/>
    <col min="3852" max="3852" width="10.7109375" customWidth="1"/>
    <col min="3853" max="3853" width="1.7109375" customWidth="1"/>
    <col min="3854" max="3854" width="10.7109375" customWidth="1"/>
    <col min="3855" max="3855" width="1.7109375" customWidth="1"/>
    <col min="3856" max="3856" width="10.7109375" customWidth="1"/>
    <col min="3857" max="3857" width="1.7109375" customWidth="1"/>
    <col min="3859" max="3859" width="8.7109375" customWidth="1"/>
    <col min="3860" max="3860" width="0" hidden="1" customWidth="1"/>
    <col min="3861" max="3861" width="5.7109375" customWidth="1"/>
    <col min="4097" max="4098" width="3.28515625" customWidth="1"/>
    <col min="4099" max="4099" width="4.7109375" customWidth="1"/>
    <col min="4100" max="4100" width="4.28515625" customWidth="1"/>
    <col min="4101" max="4101" width="12.7109375" customWidth="1"/>
    <col min="4102" max="4102" width="2.7109375" customWidth="1"/>
    <col min="4103" max="4103" width="7.7109375" customWidth="1"/>
    <col min="4104" max="4104" width="5.85546875" customWidth="1"/>
    <col min="4105" max="4105" width="1.7109375" customWidth="1"/>
    <col min="4106" max="4106" width="10.7109375" customWidth="1"/>
    <col min="4107" max="4107" width="1.7109375" customWidth="1"/>
    <col min="4108" max="4108" width="10.7109375" customWidth="1"/>
    <col min="4109" max="4109" width="1.7109375" customWidth="1"/>
    <col min="4110" max="4110" width="10.7109375" customWidth="1"/>
    <col min="4111" max="4111" width="1.7109375" customWidth="1"/>
    <col min="4112" max="4112" width="10.7109375" customWidth="1"/>
    <col min="4113" max="4113" width="1.7109375" customWidth="1"/>
    <col min="4115" max="4115" width="8.7109375" customWidth="1"/>
    <col min="4116" max="4116" width="0" hidden="1" customWidth="1"/>
    <col min="4117" max="4117" width="5.7109375" customWidth="1"/>
    <col min="4353" max="4354" width="3.28515625" customWidth="1"/>
    <col min="4355" max="4355" width="4.7109375" customWidth="1"/>
    <col min="4356" max="4356" width="4.28515625" customWidth="1"/>
    <col min="4357" max="4357" width="12.7109375" customWidth="1"/>
    <col min="4358" max="4358" width="2.7109375" customWidth="1"/>
    <col min="4359" max="4359" width="7.7109375" customWidth="1"/>
    <col min="4360" max="4360" width="5.85546875" customWidth="1"/>
    <col min="4361" max="4361" width="1.7109375" customWidth="1"/>
    <col min="4362" max="4362" width="10.7109375" customWidth="1"/>
    <col min="4363" max="4363" width="1.7109375" customWidth="1"/>
    <col min="4364" max="4364" width="10.7109375" customWidth="1"/>
    <col min="4365" max="4365" width="1.7109375" customWidth="1"/>
    <col min="4366" max="4366" width="10.7109375" customWidth="1"/>
    <col min="4367" max="4367" width="1.7109375" customWidth="1"/>
    <col min="4368" max="4368" width="10.7109375" customWidth="1"/>
    <col min="4369" max="4369" width="1.7109375" customWidth="1"/>
    <col min="4371" max="4371" width="8.7109375" customWidth="1"/>
    <col min="4372" max="4372" width="0" hidden="1" customWidth="1"/>
    <col min="4373" max="4373" width="5.7109375" customWidth="1"/>
    <col min="4609" max="4610" width="3.28515625" customWidth="1"/>
    <col min="4611" max="4611" width="4.7109375" customWidth="1"/>
    <col min="4612" max="4612" width="4.28515625" customWidth="1"/>
    <col min="4613" max="4613" width="12.7109375" customWidth="1"/>
    <col min="4614" max="4614" width="2.7109375" customWidth="1"/>
    <col min="4615" max="4615" width="7.7109375" customWidth="1"/>
    <col min="4616" max="4616" width="5.85546875" customWidth="1"/>
    <col min="4617" max="4617" width="1.7109375" customWidth="1"/>
    <col min="4618" max="4618" width="10.7109375" customWidth="1"/>
    <col min="4619" max="4619" width="1.7109375" customWidth="1"/>
    <col min="4620" max="4620" width="10.7109375" customWidth="1"/>
    <col min="4621" max="4621" width="1.7109375" customWidth="1"/>
    <col min="4622" max="4622" width="10.7109375" customWidth="1"/>
    <col min="4623" max="4623" width="1.7109375" customWidth="1"/>
    <col min="4624" max="4624" width="10.7109375" customWidth="1"/>
    <col min="4625" max="4625" width="1.7109375" customWidth="1"/>
    <col min="4627" max="4627" width="8.7109375" customWidth="1"/>
    <col min="4628" max="4628" width="0" hidden="1" customWidth="1"/>
    <col min="4629" max="4629" width="5.7109375" customWidth="1"/>
    <col min="4865" max="4866" width="3.28515625" customWidth="1"/>
    <col min="4867" max="4867" width="4.7109375" customWidth="1"/>
    <col min="4868" max="4868" width="4.28515625" customWidth="1"/>
    <col min="4869" max="4869" width="12.7109375" customWidth="1"/>
    <col min="4870" max="4870" width="2.7109375" customWidth="1"/>
    <col min="4871" max="4871" width="7.7109375" customWidth="1"/>
    <col min="4872" max="4872" width="5.85546875" customWidth="1"/>
    <col min="4873" max="4873" width="1.7109375" customWidth="1"/>
    <col min="4874" max="4874" width="10.7109375" customWidth="1"/>
    <col min="4875" max="4875" width="1.7109375" customWidth="1"/>
    <col min="4876" max="4876" width="10.7109375" customWidth="1"/>
    <col min="4877" max="4877" width="1.7109375" customWidth="1"/>
    <col min="4878" max="4878" width="10.7109375" customWidth="1"/>
    <col min="4879" max="4879" width="1.7109375" customWidth="1"/>
    <col min="4880" max="4880" width="10.7109375" customWidth="1"/>
    <col min="4881" max="4881" width="1.7109375" customWidth="1"/>
    <col min="4883" max="4883" width="8.7109375" customWidth="1"/>
    <col min="4884" max="4884" width="0" hidden="1" customWidth="1"/>
    <col min="4885" max="4885" width="5.7109375" customWidth="1"/>
    <col min="5121" max="5122" width="3.28515625" customWidth="1"/>
    <col min="5123" max="5123" width="4.7109375" customWidth="1"/>
    <col min="5124" max="5124" width="4.28515625" customWidth="1"/>
    <col min="5125" max="5125" width="12.7109375" customWidth="1"/>
    <col min="5126" max="5126" width="2.7109375" customWidth="1"/>
    <col min="5127" max="5127" width="7.7109375" customWidth="1"/>
    <col min="5128" max="5128" width="5.85546875" customWidth="1"/>
    <col min="5129" max="5129" width="1.7109375" customWidth="1"/>
    <col min="5130" max="5130" width="10.7109375" customWidth="1"/>
    <col min="5131" max="5131" width="1.7109375" customWidth="1"/>
    <col min="5132" max="5132" width="10.7109375" customWidth="1"/>
    <col min="5133" max="5133" width="1.7109375" customWidth="1"/>
    <col min="5134" max="5134" width="10.7109375" customWidth="1"/>
    <col min="5135" max="5135" width="1.7109375" customWidth="1"/>
    <col min="5136" max="5136" width="10.7109375" customWidth="1"/>
    <col min="5137" max="5137" width="1.7109375" customWidth="1"/>
    <col min="5139" max="5139" width="8.7109375" customWidth="1"/>
    <col min="5140" max="5140" width="0" hidden="1" customWidth="1"/>
    <col min="5141" max="5141" width="5.7109375" customWidth="1"/>
    <col min="5377" max="5378" width="3.28515625" customWidth="1"/>
    <col min="5379" max="5379" width="4.7109375" customWidth="1"/>
    <col min="5380" max="5380" width="4.28515625" customWidth="1"/>
    <col min="5381" max="5381" width="12.7109375" customWidth="1"/>
    <col min="5382" max="5382" width="2.7109375" customWidth="1"/>
    <col min="5383" max="5383" width="7.7109375" customWidth="1"/>
    <col min="5384" max="5384" width="5.85546875" customWidth="1"/>
    <col min="5385" max="5385" width="1.7109375" customWidth="1"/>
    <col min="5386" max="5386" width="10.7109375" customWidth="1"/>
    <col min="5387" max="5387" width="1.7109375" customWidth="1"/>
    <col min="5388" max="5388" width="10.7109375" customWidth="1"/>
    <col min="5389" max="5389" width="1.7109375" customWidth="1"/>
    <col min="5390" max="5390" width="10.7109375" customWidth="1"/>
    <col min="5391" max="5391" width="1.7109375" customWidth="1"/>
    <col min="5392" max="5392" width="10.7109375" customWidth="1"/>
    <col min="5393" max="5393" width="1.7109375" customWidth="1"/>
    <col min="5395" max="5395" width="8.7109375" customWidth="1"/>
    <col min="5396" max="5396" width="0" hidden="1" customWidth="1"/>
    <col min="5397" max="5397" width="5.7109375" customWidth="1"/>
    <col min="5633" max="5634" width="3.28515625" customWidth="1"/>
    <col min="5635" max="5635" width="4.7109375" customWidth="1"/>
    <col min="5636" max="5636" width="4.28515625" customWidth="1"/>
    <col min="5637" max="5637" width="12.7109375" customWidth="1"/>
    <col min="5638" max="5638" width="2.7109375" customWidth="1"/>
    <col min="5639" max="5639" width="7.7109375" customWidth="1"/>
    <col min="5640" max="5640" width="5.85546875" customWidth="1"/>
    <col min="5641" max="5641" width="1.7109375" customWidth="1"/>
    <col min="5642" max="5642" width="10.7109375" customWidth="1"/>
    <col min="5643" max="5643" width="1.7109375" customWidth="1"/>
    <col min="5644" max="5644" width="10.7109375" customWidth="1"/>
    <col min="5645" max="5645" width="1.7109375" customWidth="1"/>
    <col min="5646" max="5646" width="10.7109375" customWidth="1"/>
    <col min="5647" max="5647" width="1.7109375" customWidth="1"/>
    <col min="5648" max="5648" width="10.7109375" customWidth="1"/>
    <col min="5649" max="5649" width="1.7109375" customWidth="1"/>
    <col min="5651" max="5651" width="8.7109375" customWidth="1"/>
    <col min="5652" max="5652" width="0" hidden="1" customWidth="1"/>
    <col min="5653" max="5653" width="5.7109375" customWidth="1"/>
    <col min="5889" max="5890" width="3.28515625" customWidth="1"/>
    <col min="5891" max="5891" width="4.7109375" customWidth="1"/>
    <col min="5892" max="5892" width="4.28515625" customWidth="1"/>
    <col min="5893" max="5893" width="12.7109375" customWidth="1"/>
    <col min="5894" max="5894" width="2.7109375" customWidth="1"/>
    <col min="5895" max="5895" width="7.7109375" customWidth="1"/>
    <col min="5896" max="5896" width="5.85546875" customWidth="1"/>
    <col min="5897" max="5897" width="1.7109375" customWidth="1"/>
    <col min="5898" max="5898" width="10.7109375" customWidth="1"/>
    <col min="5899" max="5899" width="1.7109375" customWidth="1"/>
    <col min="5900" max="5900" width="10.7109375" customWidth="1"/>
    <col min="5901" max="5901" width="1.7109375" customWidth="1"/>
    <col min="5902" max="5902" width="10.7109375" customWidth="1"/>
    <col min="5903" max="5903" width="1.7109375" customWidth="1"/>
    <col min="5904" max="5904" width="10.7109375" customWidth="1"/>
    <col min="5905" max="5905" width="1.7109375" customWidth="1"/>
    <col min="5907" max="5907" width="8.7109375" customWidth="1"/>
    <col min="5908" max="5908" width="0" hidden="1" customWidth="1"/>
    <col min="5909" max="5909" width="5.7109375" customWidth="1"/>
    <col min="6145" max="6146" width="3.28515625" customWidth="1"/>
    <col min="6147" max="6147" width="4.7109375" customWidth="1"/>
    <col min="6148" max="6148" width="4.28515625" customWidth="1"/>
    <col min="6149" max="6149" width="12.7109375" customWidth="1"/>
    <col min="6150" max="6150" width="2.7109375" customWidth="1"/>
    <col min="6151" max="6151" width="7.7109375" customWidth="1"/>
    <col min="6152" max="6152" width="5.85546875" customWidth="1"/>
    <col min="6153" max="6153" width="1.7109375" customWidth="1"/>
    <col min="6154" max="6154" width="10.7109375" customWidth="1"/>
    <col min="6155" max="6155" width="1.7109375" customWidth="1"/>
    <col min="6156" max="6156" width="10.7109375" customWidth="1"/>
    <col min="6157" max="6157" width="1.7109375" customWidth="1"/>
    <col min="6158" max="6158" width="10.7109375" customWidth="1"/>
    <col min="6159" max="6159" width="1.7109375" customWidth="1"/>
    <col min="6160" max="6160" width="10.7109375" customWidth="1"/>
    <col min="6161" max="6161" width="1.7109375" customWidth="1"/>
    <col min="6163" max="6163" width="8.7109375" customWidth="1"/>
    <col min="6164" max="6164" width="0" hidden="1" customWidth="1"/>
    <col min="6165" max="6165" width="5.7109375" customWidth="1"/>
    <col min="6401" max="6402" width="3.28515625" customWidth="1"/>
    <col min="6403" max="6403" width="4.7109375" customWidth="1"/>
    <col min="6404" max="6404" width="4.28515625" customWidth="1"/>
    <col min="6405" max="6405" width="12.7109375" customWidth="1"/>
    <col min="6406" max="6406" width="2.7109375" customWidth="1"/>
    <col min="6407" max="6407" width="7.7109375" customWidth="1"/>
    <col min="6408" max="6408" width="5.85546875" customWidth="1"/>
    <col min="6409" max="6409" width="1.7109375" customWidth="1"/>
    <col min="6410" max="6410" width="10.7109375" customWidth="1"/>
    <col min="6411" max="6411" width="1.7109375" customWidth="1"/>
    <col min="6412" max="6412" width="10.7109375" customWidth="1"/>
    <col min="6413" max="6413" width="1.7109375" customWidth="1"/>
    <col min="6414" max="6414" width="10.7109375" customWidth="1"/>
    <col min="6415" max="6415" width="1.7109375" customWidth="1"/>
    <col min="6416" max="6416" width="10.7109375" customWidth="1"/>
    <col min="6417" max="6417" width="1.7109375" customWidth="1"/>
    <col min="6419" max="6419" width="8.7109375" customWidth="1"/>
    <col min="6420" max="6420" width="0" hidden="1" customWidth="1"/>
    <col min="6421" max="6421" width="5.7109375" customWidth="1"/>
    <col min="6657" max="6658" width="3.28515625" customWidth="1"/>
    <col min="6659" max="6659" width="4.7109375" customWidth="1"/>
    <col min="6660" max="6660" width="4.28515625" customWidth="1"/>
    <col min="6661" max="6661" width="12.7109375" customWidth="1"/>
    <col min="6662" max="6662" width="2.7109375" customWidth="1"/>
    <col min="6663" max="6663" width="7.7109375" customWidth="1"/>
    <col min="6664" max="6664" width="5.85546875" customWidth="1"/>
    <col min="6665" max="6665" width="1.7109375" customWidth="1"/>
    <col min="6666" max="6666" width="10.7109375" customWidth="1"/>
    <col min="6667" max="6667" width="1.7109375" customWidth="1"/>
    <col min="6668" max="6668" width="10.7109375" customWidth="1"/>
    <col min="6669" max="6669" width="1.7109375" customWidth="1"/>
    <col min="6670" max="6670" width="10.7109375" customWidth="1"/>
    <col min="6671" max="6671" width="1.7109375" customWidth="1"/>
    <col min="6672" max="6672" width="10.7109375" customWidth="1"/>
    <col min="6673" max="6673" width="1.7109375" customWidth="1"/>
    <col min="6675" max="6675" width="8.7109375" customWidth="1"/>
    <col min="6676" max="6676" width="0" hidden="1" customWidth="1"/>
    <col min="6677" max="6677" width="5.7109375" customWidth="1"/>
    <col min="6913" max="6914" width="3.28515625" customWidth="1"/>
    <col min="6915" max="6915" width="4.7109375" customWidth="1"/>
    <col min="6916" max="6916" width="4.28515625" customWidth="1"/>
    <col min="6917" max="6917" width="12.7109375" customWidth="1"/>
    <col min="6918" max="6918" width="2.7109375" customWidth="1"/>
    <col min="6919" max="6919" width="7.7109375" customWidth="1"/>
    <col min="6920" max="6920" width="5.85546875" customWidth="1"/>
    <col min="6921" max="6921" width="1.7109375" customWidth="1"/>
    <col min="6922" max="6922" width="10.7109375" customWidth="1"/>
    <col min="6923" max="6923" width="1.7109375" customWidth="1"/>
    <col min="6924" max="6924" width="10.7109375" customWidth="1"/>
    <col min="6925" max="6925" width="1.7109375" customWidth="1"/>
    <col min="6926" max="6926" width="10.7109375" customWidth="1"/>
    <col min="6927" max="6927" width="1.7109375" customWidth="1"/>
    <col min="6928" max="6928" width="10.7109375" customWidth="1"/>
    <col min="6929" max="6929" width="1.7109375" customWidth="1"/>
    <col min="6931" max="6931" width="8.7109375" customWidth="1"/>
    <col min="6932" max="6932" width="0" hidden="1" customWidth="1"/>
    <col min="6933" max="6933" width="5.7109375" customWidth="1"/>
    <col min="7169" max="7170" width="3.28515625" customWidth="1"/>
    <col min="7171" max="7171" width="4.7109375" customWidth="1"/>
    <col min="7172" max="7172" width="4.28515625" customWidth="1"/>
    <col min="7173" max="7173" width="12.7109375" customWidth="1"/>
    <col min="7174" max="7174" width="2.7109375" customWidth="1"/>
    <col min="7175" max="7175" width="7.7109375" customWidth="1"/>
    <col min="7176" max="7176" width="5.85546875" customWidth="1"/>
    <col min="7177" max="7177" width="1.7109375" customWidth="1"/>
    <col min="7178" max="7178" width="10.7109375" customWidth="1"/>
    <col min="7179" max="7179" width="1.7109375" customWidth="1"/>
    <col min="7180" max="7180" width="10.7109375" customWidth="1"/>
    <col min="7181" max="7181" width="1.7109375" customWidth="1"/>
    <col min="7182" max="7182" width="10.7109375" customWidth="1"/>
    <col min="7183" max="7183" width="1.7109375" customWidth="1"/>
    <col min="7184" max="7184" width="10.7109375" customWidth="1"/>
    <col min="7185" max="7185" width="1.7109375" customWidth="1"/>
    <col min="7187" max="7187" width="8.7109375" customWidth="1"/>
    <col min="7188" max="7188" width="0" hidden="1" customWidth="1"/>
    <col min="7189" max="7189" width="5.7109375" customWidth="1"/>
    <col min="7425" max="7426" width="3.28515625" customWidth="1"/>
    <col min="7427" max="7427" width="4.7109375" customWidth="1"/>
    <col min="7428" max="7428" width="4.28515625" customWidth="1"/>
    <col min="7429" max="7429" width="12.7109375" customWidth="1"/>
    <col min="7430" max="7430" width="2.7109375" customWidth="1"/>
    <col min="7431" max="7431" width="7.7109375" customWidth="1"/>
    <col min="7432" max="7432" width="5.85546875" customWidth="1"/>
    <col min="7433" max="7433" width="1.7109375" customWidth="1"/>
    <col min="7434" max="7434" width="10.7109375" customWidth="1"/>
    <col min="7435" max="7435" width="1.7109375" customWidth="1"/>
    <col min="7436" max="7436" width="10.7109375" customWidth="1"/>
    <col min="7437" max="7437" width="1.7109375" customWidth="1"/>
    <col min="7438" max="7438" width="10.7109375" customWidth="1"/>
    <col min="7439" max="7439" width="1.7109375" customWidth="1"/>
    <col min="7440" max="7440" width="10.7109375" customWidth="1"/>
    <col min="7441" max="7441" width="1.7109375" customWidth="1"/>
    <col min="7443" max="7443" width="8.7109375" customWidth="1"/>
    <col min="7444" max="7444" width="0" hidden="1" customWidth="1"/>
    <col min="7445" max="7445" width="5.7109375" customWidth="1"/>
    <col min="7681" max="7682" width="3.28515625" customWidth="1"/>
    <col min="7683" max="7683" width="4.7109375" customWidth="1"/>
    <col min="7684" max="7684" width="4.28515625" customWidth="1"/>
    <col min="7685" max="7685" width="12.7109375" customWidth="1"/>
    <col min="7686" max="7686" width="2.7109375" customWidth="1"/>
    <col min="7687" max="7687" width="7.7109375" customWidth="1"/>
    <col min="7688" max="7688" width="5.85546875" customWidth="1"/>
    <col min="7689" max="7689" width="1.7109375" customWidth="1"/>
    <col min="7690" max="7690" width="10.7109375" customWidth="1"/>
    <col min="7691" max="7691" width="1.7109375" customWidth="1"/>
    <col min="7692" max="7692" width="10.7109375" customWidth="1"/>
    <col min="7693" max="7693" width="1.7109375" customWidth="1"/>
    <col min="7694" max="7694" width="10.7109375" customWidth="1"/>
    <col min="7695" max="7695" width="1.7109375" customWidth="1"/>
    <col min="7696" max="7696" width="10.7109375" customWidth="1"/>
    <col min="7697" max="7697" width="1.7109375" customWidth="1"/>
    <col min="7699" max="7699" width="8.7109375" customWidth="1"/>
    <col min="7700" max="7700" width="0" hidden="1" customWidth="1"/>
    <col min="7701" max="7701" width="5.7109375" customWidth="1"/>
    <col min="7937" max="7938" width="3.28515625" customWidth="1"/>
    <col min="7939" max="7939" width="4.7109375" customWidth="1"/>
    <col min="7940" max="7940" width="4.28515625" customWidth="1"/>
    <col min="7941" max="7941" width="12.7109375" customWidth="1"/>
    <col min="7942" max="7942" width="2.7109375" customWidth="1"/>
    <col min="7943" max="7943" width="7.7109375" customWidth="1"/>
    <col min="7944" max="7944" width="5.85546875" customWidth="1"/>
    <col min="7945" max="7945" width="1.7109375" customWidth="1"/>
    <col min="7946" max="7946" width="10.7109375" customWidth="1"/>
    <col min="7947" max="7947" width="1.7109375" customWidth="1"/>
    <col min="7948" max="7948" width="10.7109375" customWidth="1"/>
    <col min="7949" max="7949" width="1.7109375" customWidth="1"/>
    <col min="7950" max="7950" width="10.7109375" customWidth="1"/>
    <col min="7951" max="7951" width="1.7109375" customWidth="1"/>
    <col min="7952" max="7952" width="10.7109375" customWidth="1"/>
    <col min="7953" max="7953" width="1.7109375" customWidth="1"/>
    <col min="7955" max="7955" width="8.7109375" customWidth="1"/>
    <col min="7956" max="7956" width="0" hidden="1" customWidth="1"/>
    <col min="7957" max="7957" width="5.7109375" customWidth="1"/>
    <col min="8193" max="8194" width="3.28515625" customWidth="1"/>
    <col min="8195" max="8195" width="4.7109375" customWidth="1"/>
    <col min="8196" max="8196" width="4.28515625" customWidth="1"/>
    <col min="8197" max="8197" width="12.7109375" customWidth="1"/>
    <col min="8198" max="8198" width="2.7109375" customWidth="1"/>
    <col min="8199" max="8199" width="7.7109375" customWidth="1"/>
    <col min="8200" max="8200" width="5.85546875" customWidth="1"/>
    <col min="8201" max="8201" width="1.7109375" customWidth="1"/>
    <col min="8202" max="8202" width="10.7109375" customWidth="1"/>
    <col min="8203" max="8203" width="1.7109375" customWidth="1"/>
    <col min="8204" max="8204" width="10.7109375" customWidth="1"/>
    <col min="8205" max="8205" width="1.7109375" customWidth="1"/>
    <col min="8206" max="8206" width="10.7109375" customWidth="1"/>
    <col min="8207" max="8207" width="1.7109375" customWidth="1"/>
    <col min="8208" max="8208" width="10.7109375" customWidth="1"/>
    <col min="8209" max="8209" width="1.7109375" customWidth="1"/>
    <col min="8211" max="8211" width="8.7109375" customWidth="1"/>
    <col min="8212" max="8212" width="0" hidden="1" customWidth="1"/>
    <col min="8213" max="8213" width="5.7109375" customWidth="1"/>
    <col min="8449" max="8450" width="3.28515625" customWidth="1"/>
    <col min="8451" max="8451" width="4.7109375" customWidth="1"/>
    <col min="8452" max="8452" width="4.28515625" customWidth="1"/>
    <col min="8453" max="8453" width="12.7109375" customWidth="1"/>
    <col min="8454" max="8454" width="2.7109375" customWidth="1"/>
    <col min="8455" max="8455" width="7.7109375" customWidth="1"/>
    <col min="8456" max="8456" width="5.85546875" customWidth="1"/>
    <col min="8457" max="8457" width="1.7109375" customWidth="1"/>
    <col min="8458" max="8458" width="10.7109375" customWidth="1"/>
    <col min="8459" max="8459" width="1.7109375" customWidth="1"/>
    <col min="8460" max="8460" width="10.7109375" customWidth="1"/>
    <col min="8461" max="8461" width="1.7109375" customWidth="1"/>
    <col min="8462" max="8462" width="10.7109375" customWidth="1"/>
    <col min="8463" max="8463" width="1.7109375" customWidth="1"/>
    <col min="8464" max="8464" width="10.7109375" customWidth="1"/>
    <col min="8465" max="8465" width="1.7109375" customWidth="1"/>
    <col min="8467" max="8467" width="8.7109375" customWidth="1"/>
    <col min="8468" max="8468" width="0" hidden="1" customWidth="1"/>
    <col min="8469" max="8469" width="5.7109375" customWidth="1"/>
    <col min="8705" max="8706" width="3.28515625" customWidth="1"/>
    <col min="8707" max="8707" width="4.7109375" customWidth="1"/>
    <col min="8708" max="8708" width="4.28515625" customWidth="1"/>
    <col min="8709" max="8709" width="12.7109375" customWidth="1"/>
    <col min="8710" max="8710" width="2.7109375" customWidth="1"/>
    <col min="8711" max="8711" width="7.7109375" customWidth="1"/>
    <col min="8712" max="8712" width="5.85546875" customWidth="1"/>
    <col min="8713" max="8713" width="1.7109375" customWidth="1"/>
    <col min="8714" max="8714" width="10.7109375" customWidth="1"/>
    <col min="8715" max="8715" width="1.7109375" customWidth="1"/>
    <col min="8716" max="8716" width="10.7109375" customWidth="1"/>
    <col min="8717" max="8717" width="1.7109375" customWidth="1"/>
    <col min="8718" max="8718" width="10.7109375" customWidth="1"/>
    <col min="8719" max="8719" width="1.7109375" customWidth="1"/>
    <col min="8720" max="8720" width="10.7109375" customWidth="1"/>
    <col min="8721" max="8721" width="1.7109375" customWidth="1"/>
    <col min="8723" max="8723" width="8.7109375" customWidth="1"/>
    <col min="8724" max="8724" width="0" hidden="1" customWidth="1"/>
    <col min="8725" max="8725" width="5.7109375" customWidth="1"/>
    <col min="8961" max="8962" width="3.28515625" customWidth="1"/>
    <col min="8963" max="8963" width="4.7109375" customWidth="1"/>
    <col min="8964" max="8964" width="4.28515625" customWidth="1"/>
    <col min="8965" max="8965" width="12.7109375" customWidth="1"/>
    <col min="8966" max="8966" width="2.7109375" customWidth="1"/>
    <col min="8967" max="8967" width="7.7109375" customWidth="1"/>
    <col min="8968" max="8968" width="5.85546875" customWidth="1"/>
    <col min="8969" max="8969" width="1.7109375" customWidth="1"/>
    <col min="8970" max="8970" width="10.7109375" customWidth="1"/>
    <col min="8971" max="8971" width="1.7109375" customWidth="1"/>
    <col min="8972" max="8972" width="10.7109375" customWidth="1"/>
    <col min="8973" max="8973" width="1.7109375" customWidth="1"/>
    <col min="8974" max="8974" width="10.7109375" customWidth="1"/>
    <col min="8975" max="8975" width="1.7109375" customWidth="1"/>
    <col min="8976" max="8976" width="10.7109375" customWidth="1"/>
    <col min="8977" max="8977" width="1.7109375" customWidth="1"/>
    <col min="8979" max="8979" width="8.7109375" customWidth="1"/>
    <col min="8980" max="8980" width="0" hidden="1" customWidth="1"/>
    <col min="8981" max="8981" width="5.7109375" customWidth="1"/>
    <col min="9217" max="9218" width="3.28515625" customWidth="1"/>
    <col min="9219" max="9219" width="4.7109375" customWidth="1"/>
    <col min="9220" max="9220" width="4.28515625" customWidth="1"/>
    <col min="9221" max="9221" width="12.7109375" customWidth="1"/>
    <col min="9222" max="9222" width="2.7109375" customWidth="1"/>
    <col min="9223" max="9223" width="7.7109375" customWidth="1"/>
    <col min="9224" max="9224" width="5.85546875" customWidth="1"/>
    <col min="9225" max="9225" width="1.7109375" customWidth="1"/>
    <col min="9226" max="9226" width="10.7109375" customWidth="1"/>
    <col min="9227" max="9227" width="1.7109375" customWidth="1"/>
    <col min="9228" max="9228" width="10.7109375" customWidth="1"/>
    <col min="9229" max="9229" width="1.7109375" customWidth="1"/>
    <col min="9230" max="9230" width="10.7109375" customWidth="1"/>
    <col min="9231" max="9231" width="1.7109375" customWidth="1"/>
    <col min="9232" max="9232" width="10.7109375" customWidth="1"/>
    <col min="9233" max="9233" width="1.7109375" customWidth="1"/>
    <col min="9235" max="9235" width="8.7109375" customWidth="1"/>
    <col min="9236" max="9236" width="0" hidden="1" customWidth="1"/>
    <col min="9237" max="9237" width="5.7109375" customWidth="1"/>
    <col min="9473" max="9474" width="3.28515625" customWidth="1"/>
    <col min="9475" max="9475" width="4.7109375" customWidth="1"/>
    <col min="9476" max="9476" width="4.28515625" customWidth="1"/>
    <col min="9477" max="9477" width="12.7109375" customWidth="1"/>
    <col min="9478" max="9478" width="2.7109375" customWidth="1"/>
    <col min="9479" max="9479" width="7.7109375" customWidth="1"/>
    <col min="9480" max="9480" width="5.85546875" customWidth="1"/>
    <col min="9481" max="9481" width="1.7109375" customWidth="1"/>
    <col min="9482" max="9482" width="10.7109375" customWidth="1"/>
    <col min="9483" max="9483" width="1.7109375" customWidth="1"/>
    <col min="9484" max="9484" width="10.7109375" customWidth="1"/>
    <col min="9485" max="9485" width="1.7109375" customWidth="1"/>
    <col min="9486" max="9486" width="10.7109375" customWidth="1"/>
    <col min="9487" max="9487" width="1.7109375" customWidth="1"/>
    <col min="9488" max="9488" width="10.7109375" customWidth="1"/>
    <col min="9489" max="9489" width="1.7109375" customWidth="1"/>
    <col min="9491" max="9491" width="8.7109375" customWidth="1"/>
    <col min="9492" max="9492" width="0" hidden="1" customWidth="1"/>
    <col min="9493" max="9493" width="5.7109375" customWidth="1"/>
    <col min="9729" max="9730" width="3.28515625" customWidth="1"/>
    <col min="9731" max="9731" width="4.7109375" customWidth="1"/>
    <col min="9732" max="9732" width="4.28515625" customWidth="1"/>
    <col min="9733" max="9733" width="12.7109375" customWidth="1"/>
    <col min="9734" max="9734" width="2.7109375" customWidth="1"/>
    <col min="9735" max="9735" width="7.7109375" customWidth="1"/>
    <col min="9736" max="9736" width="5.85546875" customWidth="1"/>
    <col min="9737" max="9737" width="1.7109375" customWidth="1"/>
    <col min="9738" max="9738" width="10.7109375" customWidth="1"/>
    <col min="9739" max="9739" width="1.7109375" customWidth="1"/>
    <col min="9740" max="9740" width="10.7109375" customWidth="1"/>
    <col min="9741" max="9741" width="1.7109375" customWidth="1"/>
    <col min="9742" max="9742" width="10.7109375" customWidth="1"/>
    <col min="9743" max="9743" width="1.7109375" customWidth="1"/>
    <col min="9744" max="9744" width="10.7109375" customWidth="1"/>
    <col min="9745" max="9745" width="1.7109375" customWidth="1"/>
    <col min="9747" max="9747" width="8.7109375" customWidth="1"/>
    <col min="9748" max="9748" width="0" hidden="1" customWidth="1"/>
    <col min="9749" max="9749" width="5.7109375" customWidth="1"/>
    <col min="9985" max="9986" width="3.28515625" customWidth="1"/>
    <col min="9987" max="9987" width="4.7109375" customWidth="1"/>
    <col min="9988" max="9988" width="4.28515625" customWidth="1"/>
    <col min="9989" max="9989" width="12.7109375" customWidth="1"/>
    <col min="9990" max="9990" width="2.7109375" customWidth="1"/>
    <col min="9991" max="9991" width="7.7109375" customWidth="1"/>
    <col min="9992" max="9992" width="5.85546875" customWidth="1"/>
    <col min="9993" max="9993" width="1.7109375" customWidth="1"/>
    <col min="9994" max="9994" width="10.7109375" customWidth="1"/>
    <col min="9995" max="9995" width="1.7109375" customWidth="1"/>
    <col min="9996" max="9996" width="10.7109375" customWidth="1"/>
    <col min="9997" max="9997" width="1.7109375" customWidth="1"/>
    <col min="9998" max="9998" width="10.7109375" customWidth="1"/>
    <col min="9999" max="9999" width="1.7109375" customWidth="1"/>
    <col min="10000" max="10000" width="10.7109375" customWidth="1"/>
    <col min="10001" max="10001" width="1.7109375" customWidth="1"/>
    <col min="10003" max="10003" width="8.7109375" customWidth="1"/>
    <col min="10004" max="10004" width="0" hidden="1" customWidth="1"/>
    <col min="10005" max="10005" width="5.7109375" customWidth="1"/>
    <col min="10241" max="10242" width="3.28515625" customWidth="1"/>
    <col min="10243" max="10243" width="4.7109375" customWidth="1"/>
    <col min="10244" max="10244" width="4.28515625" customWidth="1"/>
    <col min="10245" max="10245" width="12.7109375" customWidth="1"/>
    <col min="10246" max="10246" width="2.7109375" customWidth="1"/>
    <col min="10247" max="10247" width="7.7109375" customWidth="1"/>
    <col min="10248" max="10248" width="5.85546875" customWidth="1"/>
    <col min="10249" max="10249" width="1.7109375" customWidth="1"/>
    <col min="10250" max="10250" width="10.7109375" customWidth="1"/>
    <col min="10251" max="10251" width="1.7109375" customWidth="1"/>
    <col min="10252" max="10252" width="10.7109375" customWidth="1"/>
    <col min="10253" max="10253" width="1.7109375" customWidth="1"/>
    <col min="10254" max="10254" width="10.7109375" customWidth="1"/>
    <col min="10255" max="10255" width="1.7109375" customWidth="1"/>
    <col min="10256" max="10256" width="10.7109375" customWidth="1"/>
    <col min="10257" max="10257" width="1.7109375" customWidth="1"/>
    <col min="10259" max="10259" width="8.7109375" customWidth="1"/>
    <col min="10260" max="10260" width="0" hidden="1" customWidth="1"/>
    <col min="10261" max="10261" width="5.7109375" customWidth="1"/>
    <col min="10497" max="10498" width="3.28515625" customWidth="1"/>
    <col min="10499" max="10499" width="4.7109375" customWidth="1"/>
    <col min="10500" max="10500" width="4.28515625" customWidth="1"/>
    <col min="10501" max="10501" width="12.7109375" customWidth="1"/>
    <col min="10502" max="10502" width="2.7109375" customWidth="1"/>
    <col min="10503" max="10503" width="7.7109375" customWidth="1"/>
    <col min="10504" max="10504" width="5.85546875" customWidth="1"/>
    <col min="10505" max="10505" width="1.7109375" customWidth="1"/>
    <col min="10506" max="10506" width="10.7109375" customWidth="1"/>
    <col min="10507" max="10507" width="1.7109375" customWidth="1"/>
    <col min="10508" max="10508" width="10.7109375" customWidth="1"/>
    <col min="10509" max="10509" width="1.7109375" customWidth="1"/>
    <col min="10510" max="10510" width="10.7109375" customWidth="1"/>
    <col min="10511" max="10511" width="1.7109375" customWidth="1"/>
    <col min="10512" max="10512" width="10.7109375" customWidth="1"/>
    <col min="10513" max="10513" width="1.7109375" customWidth="1"/>
    <col min="10515" max="10515" width="8.7109375" customWidth="1"/>
    <col min="10516" max="10516" width="0" hidden="1" customWidth="1"/>
    <col min="10517" max="10517" width="5.7109375" customWidth="1"/>
    <col min="10753" max="10754" width="3.28515625" customWidth="1"/>
    <col min="10755" max="10755" width="4.7109375" customWidth="1"/>
    <col min="10756" max="10756" width="4.28515625" customWidth="1"/>
    <col min="10757" max="10757" width="12.7109375" customWidth="1"/>
    <col min="10758" max="10758" width="2.7109375" customWidth="1"/>
    <col min="10759" max="10759" width="7.7109375" customWidth="1"/>
    <col min="10760" max="10760" width="5.85546875" customWidth="1"/>
    <col min="10761" max="10761" width="1.7109375" customWidth="1"/>
    <col min="10762" max="10762" width="10.7109375" customWidth="1"/>
    <col min="10763" max="10763" width="1.7109375" customWidth="1"/>
    <col min="10764" max="10764" width="10.7109375" customWidth="1"/>
    <col min="10765" max="10765" width="1.7109375" customWidth="1"/>
    <col min="10766" max="10766" width="10.7109375" customWidth="1"/>
    <col min="10767" max="10767" width="1.7109375" customWidth="1"/>
    <col min="10768" max="10768" width="10.7109375" customWidth="1"/>
    <col min="10769" max="10769" width="1.7109375" customWidth="1"/>
    <col min="10771" max="10771" width="8.7109375" customWidth="1"/>
    <col min="10772" max="10772" width="0" hidden="1" customWidth="1"/>
    <col min="10773" max="10773" width="5.7109375" customWidth="1"/>
    <col min="11009" max="11010" width="3.28515625" customWidth="1"/>
    <col min="11011" max="11011" width="4.7109375" customWidth="1"/>
    <col min="11012" max="11012" width="4.28515625" customWidth="1"/>
    <col min="11013" max="11013" width="12.7109375" customWidth="1"/>
    <col min="11014" max="11014" width="2.7109375" customWidth="1"/>
    <col min="11015" max="11015" width="7.7109375" customWidth="1"/>
    <col min="11016" max="11016" width="5.85546875" customWidth="1"/>
    <col min="11017" max="11017" width="1.7109375" customWidth="1"/>
    <col min="11018" max="11018" width="10.7109375" customWidth="1"/>
    <col min="11019" max="11019" width="1.7109375" customWidth="1"/>
    <col min="11020" max="11020" width="10.7109375" customWidth="1"/>
    <col min="11021" max="11021" width="1.7109375" customWidth="1"/>
    <col min="11022" max="11022" width="10.7109375" customWidth="1"/>
    <col min="11023" max="11023" width="1.7109375" customWidth="1"/>
    <col min="11024" max="11024" width="10.7109375" customWidth="1"/>
    <col min="11025" max="11025" width="1.7109375" customWidth="1"/>
    <col min="11027" max="11027" width="8.7109375" customWidth="1"/>
    <col min="11028" max="11028" width="0" hidden="1" customWidth="1"/>
    <col min="11029" max="11029" width="5.7109375" customWidth="1"/>
    <col min="11265" max="11266" width="3.28515625" customWidth="1"/>
    <col min="11267" max="11267" width="4.7109375" customWidth="1"/>
    <col min="11268" max="11268" width="4.28515625" customWidth="1"/>
    <col min="11269" max="11269" width="12.7109375" customWidth="1"/>
    <col min="11270" max="11270" width="2.7109375" customWidth="1"/>
    <col min="11271" max="11271" width="7.7109375" customWidth="1"/>
    <col min="11272" max="11272" width="5.85546875" customWidth="1"/>
    <col min="11273" max="11273" width="1.7109375" customWidth="1"/>
    <col min="11274" max="11274" width="10.7109375" customWidth="1"/>
    <col min="11275" max="11275" width="1.7109375" customWidth="1"/>
    <col min="11276" max="11276" width="10.7109375" customWidth="1"/>
    <col min="11277" max="11277" width="1.7109375" customWidth="1"/>
    <col min="11278" max="11278" width="10.7109375" customWidth="1"/>
    <col min="11279" max="11279" width="1.7109375" customWidth="1"/>
    <col min="11280" max="11280" width="10.7109375" customWidth="1"/>
    <col min="11281" max="11281" width="1.7109375" customWidth="1"/>
    <col min="11283" max="11283" width="8.7109375" customWidth="1"/>
    <col min="11284" max="11284" width="0" hidden="1" customWidth="1"/>
    <col min="11285" max="11285" width="5.7109375" customWidth="1"/>
    <col min="11521" max="11522" width="3.28515625" customWidth="1"/>
    <col min="11523" max="11523" width="4.7109375" customWidth="1"/>
    <col min="11524" max="11524" width="4.28515625" customWidth="1"/>
    <col min="11525" max="11525" width="12.7109375" customWidth="1"/>
    <col min="11526" max="11526" width="2.7109375" customWidth="1"/>
    <col min="11527" max="11527" width="7.7109375" customWidth="1"/>
    <col min="11528" max="11528" width="5.85546875" customWidth="1"/>
    <col min="11529" max="11529" width="1.7109375" customWidth="1"/>
    <col min="11530" max="11530" width="10.7109375" customWidth="1"/>
    <col min="11531" max="11531" width="1.7109375" customWidth="1"/>
    <col min="11532" max="11532" width="10.7109375" customWidth="1"/>
    <col min="11533" max="11533" width="1.7109375" customWidth="1"/>
    <col min="11534" max="11534" width="10.7109375" customWidth="1"/>
    <col min="11535" max="11535" width="1.7109375" customWidth="1"/>
    <col min="11536" max="11536" width="10.7109375" customWidth="1"/>
    <col min="11537" max="11537" width="1.7109375" customWidth="1"/>
    <col min="11539" max="11539" width="8.7109375" customWidth="1"/>
    <col min="11540" max="11540" width="0" hidden="1" customWidth="1"/>
    <col min="11541" max="11541" width="5.7109375" customWidth="1"/>
    <col min="11777" max="11778" width="3.28515625" customWidth="1"/>
    <col min="11779" max="11779" width="4.7109375" customWidth="1"/>
    <col min="11780" max="11780" width="4.28515625" customWidth="1"/>
    <col min="11781" max="11781" width="12.7109375" customWidth="1"/>
    <col min="11782" max="11782" width="2.7109375" customWidth="1"/>
    <col min="11783" max="11783" width="7.7109375" customWidth="1"/>
    <col min="11784" max="11784" width="5.85546875" customWidth="1"/>
    <col min="11785" max="11785" width="1.7109375" customWidth="1"/>
    <col min="11786" max="11786" width="10.7109375" customWidth="1"/>
    <col min="11787" max="11787" width="1.7109375" customWidth="1"/>
    <col min="11788" max="11788" width="10.7109375" customWidth="1"/>
    <col min="11789" max="11789" width="1.7109375" customWidth="1"/>
    <col min="11790" max="11790" width="10.7109375" customWidth="1"/>
    <col min="11791" max="11791" width="1.7109375" customWidth="1"/>
    <col min="11792" max="11792" width="10.7109375" customWidth="1"/>
    <col min="11793" max="11793" width="1.7109375" customWidth="1"/>
    <col min="11795" max="11795" width="8.7109375" customWidth="1"/>
    <col min="11796" max="11796" width="0" hidden="1" customWidth="1"/>
    <col min="11797" max="11797" width="5.7109375" customWidth="1"/>
    <col min="12033" max="12034" width="3.28515625" customWidth="1"/>
    <col min="12035" max="12035" width="4.7109375" customWidth="1"/>
    <col min="12036" max="12036" width="4.28515625" customWidth="1"/>
    <col min="12037" max="12037" width="12.7109375" customWidth="1"/>
    <col min="12038" max="12038" width="2.7109375" customWidth="1"/>
    <col min="12039" max="12039" width="7.7109375" customWidth="1"/>
    <col min="12040" max="12040" width="5.85546875" customWidth="1"/>
    <col min="12041" max="12041" width="1.7109375" customWidth="1"/>
    <col min="12042" max="12042" width="10.7109375" customWidth="1"/>
    <col min="12043" max="12043" width="1.7109375" customWidth="1"/>
    <col min="12044" max="12044" width="10.7109375" customWidth="1"/>
    <col min="12045" max="12045" width="1.7109375" customWidth="1"/>
    <col min="12046" max="12046" width="10.7109375" customWidth="1"/>
    <col min="12047" max="12047" width="1.7109375" customWidth="1"/>
    <col min="12048" max="12048" width="10.7109375" customWidth="1"/>
    <col min="12049" max="12049" width="1.7109375" customWidth="1"/>
    <col min="12051" max="12051" width="8.7109375" customWidth="1"/>
    <col min="12052" max="12052" width="0" hidden="1" customWidth="1"/>
    <col min="12053" max="12053" width="5.7109375" customWidth="1"/>
    <col min="12289" max="12290" width="3.28515625" customWidth="1"/>
    <col min="12291" max="12291" width="4.7109375" customWidth="1"/>
    <col min="12292" max="12292" width="4.28515625" customWidth="1"/>
    <col min="12293" max="12293" width="12.7109375" customWidth="1"/>
    <col min="12294" max="12294" width="2.7109375" customWidth="1"/>
    <col min="12295" max="12295" width="7.7109375" customWidth="1"/>
    <col min="12296" max="12296" width="5.85546875" customWidth="1"/>
    <col min="12297" max="12297" width="1.7109375" customWidth="1"/>
    <col min="12298" max="12298" width="10.7109375" customWidth="1"/>
    <col min="12299" max="12299" width="1.7109375" customWidth="1"/>
    <col min="12300" max="12300" width="10.7109375" customWidth="1"/>
    <col min="12301" max="12301" width="1.7109375" customWidth="1"/>
    <col min="12302" max="12302" width="10.7109375" customWidth="1"/>
    <col min="12303" max="12303" width="1.7109375" customWidth="1"/>
    <col min="12304" max="12304" width="10.7109375" customWidth="1"/>
    <col min="12305" max="12305" width="1.7109375" customWidth="1"/>
    <col min="12307" max="12307" width="8.7109375" customWidth="1"/>
    <col min="12308" max="12308" width="0" hidden="1" customWidth="1"/>
    <col min="12309" max="12309" width="5.7109375" customWidth="1"/>
    <col min="12545" max="12546" width="3.28515625" customWidth="1"/>
    <col min="12547" max="12547" width="4.7109375" customWidth="1"/>
    <col min="12548" max="12548" width="4.28515625" customWidth="1"/>
    <col min="12549" max="12549" width="12.7109375" customWidth="1"/>
    <col min="12550" max="12550" width="2.7109375" customWidth="1"/>
    <col min="12551" max="12551" width="7.7109375" customWidth="1"/>
    <col min="12552" max="12552" width="5.85546875" customWidth="1"/>
    <col min="12553" max="12553" width="1.7109375" customWidth="1"/>
    <col min="12554" max="12554" width="10.7109375" customWidth="1"/>
    <col min="12555" max="12555" width="1.7109375" customWidth="1"/>
    <col min="12556" max="12556" width="10.7109375" customWidth="1"/>
    <col min="12557" max="12557" width="1.7109375" customWidth="1"/>
    <col min="12558" max="12558" width="10.7109375" customWidth="1"/>
    <col min="12559" max="12559" width="1.7109375" customWidth="1"/>
    <col min="12560" max="12560" width="10.7109375" customWidth="1"/>
    <col min="12561" max="12561" width="1.7109375" customWidth="1"/>
    <col min="12563" max="12563" width="8.7109375" customWidth="1"/>
    <col min="12564" max="12564" width="0" hidden="1" customWidth="1"/>
    <col min="12565" max="12565" width="5.7109375" customWidth="1"/>
    <col min="12801" max="12802" width="3.28515625" customWidth="1"/>
    <col min="12803" max="12803" width="4.7109375" customWidth="1"/>
    <col min="12804" max="12804" width="4.28515625" customWidth="1"/>
    <col min="12805" max="12805" width="12.7109375" customWidth="1"/>
    <col min="12806" max="12806" width="2.7109375" customWidth="1"/>
    <col min="12807" max="12807" width="7.7109375" customWidth="1"/>
    <col min="12808" max="12808" width="5.85546875" customWidth="1"/>
    <col min="12809" max="12809" width="1.7109375" customWidth="1"/>
    <col min="12810" max="12810" width="10.7109375" customWidth="1"/>
    <col min="12811" max="12811" width="1.7109375" customWidth="1"/>
    <col min="12812" max="12812" width="10.7109375" customWidth="1"/>
    <col min="12813" max="12813" width="1.7109375" customWidth="1"/>
    <col min="12814" max="12814" width="10.7109375" customWidth="1"/>
    <col min="12815" max="12815" width="1.7109375" customWidth="1"/>
    <col min="12816" max="12816" width="10.7109375" customWidth="1"/>
    <col min="12817" max="12817" width="1.7109375" customWidth="1"/>
    <col min="12819" max="12819" width="8.7109375" customWidth="1"/>
    <col min="12820" max="12820" width="0" hidden="1" customWidth="1"/>
    <col min="12821" max="12821" width="5.7109375" customWidth="1"/>
    <col min="13057" max="13058" width="3.28515625" customWidth="1"/>
    <col min="13059" max="13059" width="4.7109375" customWidth="1"/>
    <col min="13060" max="13060" width="4.28515625" customWidth="1"/>
    <col min="13061" max="13061" width="12.7109375" customWidth="1"/>
    <col min="13062" max="13062" width="2.7109375" customWidth="1"/>
    <col min="13063" max="13063" width="7.7109375" customWidth="1"/>
    <col min="13064" max="13064" width="5.85546875" customWidth="1"/>
    <col min="13065" max="13065" width="1.7109375" customWidth="1"/>
    <col min="13066" max="13066" width="10.7109375" customWidth="1"/>
    <col min="13067" max="13067" width="1.7109375" customWidth="1"/>
    <col min="13068" max="13068" width="10.7109375" customWidth="1"/>
    <col min="13069" max="13069" width="1.7109375" customWidth="1"/>
    <col min="13070" max="13070" width="10.7109375" customWidth="1"/>
    <col min="13071" max="13071" width="1.7109375" customWidth="1"/>
    <col min="13072" max="13072" width="10.7109375" customWidth="1"/>
    <col min="13073" max="13073" width="1.7109375" customWidth="1"/>
    <col min="13075" max="13075" width="8.7109375" customWidth="1"/>
    <col min="13076" max="13076" width="0" hidden="1" customWidth="1"/>
    <col min="13077" max="13077" width="5.7109375" customWidth="1"/>
    <col min="13313" max="13314" width="3.28515625" customWidth="1"/>
    <col min="13315" max="13315" width="4.7109375" customWidth="1"/>
    <col min="13316" max="13316" width="4.28515625" customWidth="1"/>
    <col min="13317" max="13317" width="12.7109375" customWidth="1"/>
    <col min="13318" max="13318" width="2.7109375" customWidth="1"/>
    <col min="13319" max="13319" width="7.7109375" customWidth="1"/>
    <col min="13320" max="13320" width="5.85546875" customWidth="1"/>
    <col min="13321" max="13321" width="1.7109375" customWidth="1"/>
    <col min="13322" max="13322" width="10.7109375" customWidth="1"/>
    <col min="13323" max="13323" width="1.7109375" customWidth="1"/>
    <col min="13324" max="13324" width="10.7109375" customWidth="1"/>
    <col min="13325" max="13325" width="1.7109375" customWidth="1"/>
    <col min="13326" max="13326" width="10.7109375" customWidth="1"/>
    <col min="13327" max="13327" width="1.7109375" customWidth="1"/>
    <col min="13328" max="13328" width="10.7109375" customWidth="1"/>
    <col min="13329" max="13329" width="1.7109375" customWidth="1"/>
    <col min="13331" max="13331" width="8.7109375" customWidth="1"/>
    <col min="13332" max="13332" width="0" hidden="1" customWidth="1"/>
    <col min="13333" max="13333" width="5.7109375" customWidth="1"/>
    <col min="13569" max="13570" width="3.28515625" customWidth="1"/>
    <col min="13571" max="13571" width="4.7109375" customWidth="1"/>
    <col min="13572" max="13572" width="4.28515625" customWidth="1"/>
    <col min="13573" max="13573" width="12.7109375" customWidth="1"/>
    <col min="13574" max="13574" width="2.7109375" customWidth="1"/>
    <col min="13575" max="13575" width="7.7109375" customWidth="1"/>
    <col min="13576" max="13576" width="5.85546875" customWidth="1"/>
    <col min="13577" max="13577" width="1.7109375" customWidth="1"/>
    <col min="13578" max="13578" width="10.7109375" customWidth="1"/>
    <col min="13579" max="13579" width="1.7109375" customWidth="1"/>
    <col min="13580" max="13580" width="10.7109375" customWidth="1"/>
    <col min="13581" max="13581" width="1.7109375" customWidth="1"/>
    <col min="13582" max="13582" width="10.7109375" customWidth="1"/>
    <col min="13583" max="13583" width="1.7109375" customWidth="1"/>
    <col min="13584" max="13584" width="10.7109375" customWidth="1"/>
    <col min="13585" max="13585" width="1.7109375" customWidth="1"/>
    <col min="13587" max="13587" width="8.7109375" customWidth="1"/>
    <col min="13588" max="13588" width="0" hidden="1" customWidth="1"/>
    <col min="13589" max="13589" width="5.7109375" customWidth="1"/>
    <col min="13825" max="13826" width="3.28515625" customWidth="1"/>
    <col min="13827" max="13827" width="4.7109375" customWidth="1"/>
    <col min="13828" max="13828" width="4.28515625" customWidth="1"/>
    <col min="13829" max="13829" width="12.7109375" customWidth="1"/>
    <col min="13830" max="13830" width="2.7109375" customWidth="1"/>
    <col min="13831" max="13831" width="7.7109375" customWidth="1"/>
    <col min="13832" max="13832" width="5.85546875" customWidth="1"/>
    <col min="13833" max="13833" width="1.7109375" customWidth="1"/>
    <col min="13834" max="13834" width="10.7109375" customWidth="1"/>
    <col min="13835" max="13835" width="1.7109375" customWidth="1"/>
    <col min="13836" max="13836" width="10.7109375" customWidth="1"/>
    <col min="13837" max="13837" width="1.7109375" customWidth="1"/>
    <col min="13838" max="13838" width="10.7109375" customWidth="1"/>
    <col min="13839" max="13839" width="1.7109375" customWidth="1"/>
    <col min="13840" max="13840" width="10.7109375" customWidth="1"/>
    <col min="13841" max="13841" width="1.7109375" customWidth="1"/>
    <col min="13843" max="13843" width="8.7109375" customWidth="1"/>
    <col min="13844" max="13844" width="0" hidden="1" customWidth="1"/>
    <col min="13845" max="13845" width="5.7109375" customWidth="1"/>
    <col min="14081" max="14082" width="3.28515625" customWidth="1"/>
    <col min="14083" max="14083" width="4.7109375" customWidth="1"/>
    <col min="14084" max="14084" width="4.28515625" customWidth="1"/>
    <col min="14085" max="14085" width="12.7109375" customWidth="1"/>
    <col min="14086" max="14086" width="2.7109375" customWidth="1"/>
    <col min="14087" max="14087" width="7.7109375" customWidth="1"/>
    <col min="14088" max="14088" width="5.85546875" customWidth="1"/>
    <col min="14089" max="14089" width="1.7109375" customWidth="1"/>
    <col min="14090" max="14090" width="10.7109375" customWidth="1"/>
    <col min="14091" max="14091" width="1.7109375" customWidth="1"/>
    <col min="14092" max="14092" width="10.7109375" customWidth="1"/>
    <col min="14093" max="14093" width="1.7109375" customWidth="1"/>
    <col min="14094" max="14094" width="10.7109375" customWidth="1"/>
    <col min="14095" max="14095" width="1.7109375" customWidth="1"/>
    <col min="14096" max="14096" width="10.7109375" customWidth="1"/>
    <col min="14097" max="14097" width="1.7109375" customWidth="1"/>
    <col min="14099" max="14099" width="8.7109375" customWidth="1"/>
    <col min="14100" max="14100" width="0" hidden="1" customWidth="1"/>
    <col min="14101" max="14101" width="5.7109375" customWidth="1"/>
    <col min="14337" max="14338" width="3.28515625" customWidth="1"/>
    <col min="14339" max="14339" width="4.7109375" customWidth="1"/>
    <col min="14340" max="14340" width="4.28515625" customWidth="1"/>
    <col min="14341" max="14341" width="12.7109375" customWidth="1"/>
    <col min="14342" max="14342" width="2.7109375" customWidth="1"/>
    <col min="14343" max="14343" width="7.7109375" customWidth="1"/>
    <col min="14344" max="14344" width="5.85546875" customWidth="1"/>
    <col min="14345" max="14345" width="1.7109375" customWidth="1"/>
    <col min="14346" max="14346" width="10.7109375" customWidth="1"/>
    <col min="14347" max="14347" width="1.7109375" customWidth="1"/>
    <col min="14348" max="14348" width="10.7109375" customWidth="1"/>
    <col min="14349" max="14349" width="1.7109375" customWidth="1"/>
    <col min="14350" max="14350" width="10.7109375" customWidth="1"/>
    <col min="14351" max="14351" width="1.7109375" customWidth="1"/>
    <col min="14352" max="14352" width="10.7109375" customWidth="1"/>
    <col min="14353" max="14353" width="1.7109375" customWidth="1"/>
    <col min="14355" max="14355" width="8.7109375" customWidth="1"/>
    <col min="14356" max="14356" width="0" hidden="1" customWidth="1"/>
    <col min="14357" max="14357" width="5.7109375" customWidth="1"/>
    <col min="14593" max="14594" width="3.28515625" customWidth="1"/>
    <col min="14595" max="14595" width="4.7109375" customWidth="1"/>
    <col min="14596" max="14596" width="4.28515625" customWidth="1"/>
    <col min="14597" max="14597" width="12.7109375" customWidth="1"/>
    <col min="14598" max="14598" width="2.7109375" customWidth="1"/>
    <col min="14599" max="14599" width="7.7109375" customWidth="1"/>
    <col min="14600" max="14600" width="5.85546875" customWidth="1"/>
    <col min="14601" max="14601" width="1.7109375" customWidth="1"/>
    <col min="14602" max="14602" width="10.7109375" customWidth="1"/>
    <col min="14603" max="14603" width="1.7109375" customWidth="1"/>
    <col min="14604" max="14604" width="10.7109375" customWidth="1"/>
    <col min="14605" max="14605" width="1.7109375" customWidth="1"/>
    <col min="14606" max="14606" width="10.7109375" customWidth="1"/>
    <col min="14607" max="14607" width="1.7109375" customWidth="1"/>
    <col min="14608" max="14608" width="10.7109375" customWidth="1"/>
    <col min="14609" max="14609" width="1.7109375" customWidth="1"/>
    <col min="14611" max="14611" width="8.7109375" customWidth="1"/>
    <col min="14612" max="14612" width="0" hidden="1" customWidth="1"/>
    <col min="14613" max="14613" width="5.7109375" customWidth="1"/>
    <col min="14849" max="14850" width="3.28515625" customWidth="1"/>
    <col min="14851" max="14851" width="4.7109375" customWidth="1"/>
    <col min="14852" max="14852" width="4.28515625" customWidth="1"/>
    <col min="14853" max="14853" width="12.7109375" customWidth="1"/>
    <col min="14854" max="14854" width="2.7109375" customWidth="1"/>
    <col min="14855" max="14855" width="7.7109375" customWidth="1"/>
    <col min="14856" max="14856" width="5.85546875" customWidth="1"/>
    <col min="14857" max="14857" width="1.7109375" customWidth="1"/>
    <col min="14858" max="14858" width="10.7109375" customWidth="1"/>
    <col min="14859" max="14859" width="1.7109375" customWidth="1"/>
    <col min="14860" max="14860" width="10.7109375" customWidth="1"/>
    <col min="14861" max="14861" width="1.7109375" customWidth="1"/>
    <col min="14862" max="14862" width="10.7109375" customWidth="1"/>
    <col min="14863" max="14863" width="1.7109375" customWidth="1"/>
    <col min="14864" max="14864" width="10.7109375" customWidth="1"/>
    <col min="14865" max="14865" width="1.7109375" customWidth="1"/>
    <col min="14867" max="14867" width="8.7109375" customWidth="1"/>
    <col min="14868" max="14868" width="0" hidden="1" customWidth="1"/>
    <col min="14869" max="14869" width="5.7109375" customWidth="1"/>
    <col min="15105" max="15106" width="3.28515625" customWidth="1"/>
    <col min="15107" max="15107" width="4.7109375" customWidth="1"/>
    <col min="15108" max="15108" width="4.28515625" customWidth="1"/>
    <col min="15109" max="15109" width="12.7109375" customWidth="1"/>
    <col min="15110" max="15110" width="2.7109375" customWidth="1"/>
    <col min="15111" max="15111" width="7.7109375" customWidth="1"/>
    <col min="15112" max="15112" width="5.85546875" customWidth="1"/>
    <col min="15113" max="15113" width="1.7109375" customWidth="1"/>
    <col min="15114" max="15114" width="10.7109375" customWidth="1"/>
    <col min="15115" max="15115" width="1.7109375" customWidth="1"/>
    <col min="15116" max="15116" width="10.7109375" customWidth="1"/>
    <col min="15117" max="15117" width="1.7109375" customWidth="1"/>
    <col min="15118" max="15118" width="10.7109375" customWidth="1"/>
    <col min="15119" max="15119" width="1.7109375" customWidth="1"/>
    <col min="15120" max="15120" width="10.7109375" customWidth="1"/>
    <col min="15121" max="15121" width="1.7109375" customWidth="1"/>
    <col min="15123" max="15123" width="8.7109375" customWidth="1"/>
    <col min="15124" max="15124" width="0" hidden="1" customWidth="1"/>
    <col min="15125" max="15125" width="5.7109375" customWidth="1"/>
    <col min="15361" max="15362" width="3.28515625" customWidth="1"/>
    <col min="15363" max="15363" width="4.7109375" customWidth="1"/>
    <col min="15364" max="15364" width="4.28515625" customWidth="1"/>
    <col min="15365" max="15365" width="12.7109375" customWidth="1"/>
    <col min="15366" max="15366" width="2.7109375" customWidth="1"/>
    <col min="15367" max="15367" width="7.7109375" customWidth="1"/>
    <col min="15368" max="15368" width="5.85546875" customWidth="1"/>
    <col min="15369" max="15369" width="1.7109375" customWidth="1"/>
    <col min="15370" max="15370" width="10.7109375" customWidth="1"/>
    <col min="15371" max="15371" width="1.7109375" customWidth="1"/>
    <col min="15372" max="15372" width="10.7109375" customWidth="1"/>
    <col min="15373" max="15373" width="1.7109375" customWidth="1"/>
    <col min="15374" max="15374" width="10.7109375" customWidth="1"/>
    <col min="15375" max="15375" width="1.7109375" customWidth="1"/>
    <col min="15376" max="15376" width="10.7109375" customWidth="1"/>
    <col min="15377" max="15377" width="1.7109375" customWidth="1"/>
    <col min="15379" max="15379" width="8.7109375" customWidth="1"/>
    <col min="15380" max="15380" width="0" hidden="1" customWidth="1"/>
    <col min="15381" max="15381" width="5.7109375" customWidth="1"/>
    <col min="15617" max="15618" width="3.28515625" customWidth="1"/>
    <col min="15619" max="15619" width="4.7109375" customWidth="1"/>
    <col min="15620" max="15620" width="4.28515625" customWidth="1"/>
    <col min="15621" max="15621" width="12.7109375" customWidth="1"/>
    <col min="15622" max="15622" width="2.7109375" customWidth="1"/>
    <col min="15623" max="15623" width="7.7109375" customWidth="1"/>
    <col min="15624" max="15624" width="5.85546875" customWidth="1"/>
    <col min="15625" max="15625" width="1.7109375" customWidth="1"/>
    <col min="15626" max="15626" width="10.7109375" customWidth="1"/>
    <col min="15627" max="15627" width="1.7109375" customWidth="1"/>
    <col min="15628" max="15628" width="10.7109375" customWidth="1"/>
    <col min="15629" max="15629" width="1.7109375" customWidth="1"/>
    <col min="15630" max="15630" width="10.7109375" customWidth="1"/>
    <col min="15631" max="15631" width="1.7109375" customWidth="1"/>
    <col min="15632" max="15632" width="10.7109375" customWidth="1"/>
    <col min="15633" max="15633" width="1.7109375" customWidth="1"/>
    <col min="15635" max="15635" width="8.7109375" customWidth="1"/>
    <col min="15636" max="15636" width="0" hidden="1" customWidth="1"/>
    <col min="15637" max="15637" width="5.7109375" customWidth="1"/>
    <col min="15873" max="15874" width="3.28515625" customWidth="1"/>
    <col min="15875" max="15875" width="4.7109375" customWidth="1"/>
    <col min="15876" max="15876" width="4.28515625" customWidth="1"/>
    <col min="15877" max="15877" width="12.7109375" customWidth="1"/>
    <col min="15878" max="15878" width="2.7109375" customWidth="1"/>
    <col min="15879" max="15879" width="7.7109375" customWidth="1"/>
    <col min="15880" max="15880" width="5.85546875" customWidth="1"/>
    <col min="15881" max="15881" width="1.7109375" customWidth="1"/>
    <col min="15882" max="15882" width="10.7109375" customWidth="1"/>
    <col min="15883" max="15883" width="1.7109375" customWidth="1"/>
    <col min="15884" max="15884" width="10.7109375" customWidth="1"/>
    <col min="15885" max="15885" width="1.7109375" customWidth="1"/>
    <col min="15886" max="15886" width="10.7109375" customWidth="1"/>
    <col min="15887" max="15887" width="1.7109375" customWidth="1"/>
    <col min="15888" max="15888" width="10.7109375" customWidth="1"/>
    <col min="15889" max="15889" width="1.7109375" customWidth="1"/>
    <col min="15891" max="15891" width="8.7109375" customWidth="1"/>
    <col min="15892" max="15892" width="0" hidden="1" customWidth="1"/>
    <col min="15893" max="15893" width="5.7109375" customWidth="1"/>
    <col min="16129" max="16130" width="3.28515625" customWidth="1"/>
    <col min="16131" max="16131" width="4.7109375" customWidth="1"/>
    <col min="16132" max="16132" width="4.28515625" customWidth="1"/>
    <col min="16133" max="16133" width="12.7109375" customWidth="1"/>
    <col min="16134" max="16134" width="2.7109375" customWidth="1"/>
    <col min="16135" max="16135" width="7.7109375" customWidth="1"/>
    <col min="16136" max="16136" width="5.85546875" customWidth="1"/>
    <col min="16137" max="16137" width="1.7109375" customWidth="1"/>
    <col min="16138" max="16138" width="10.7109375" customWidth="1"/>
    <col min="16139" max="16139" width="1.7109375" customWidth="1"/>
    <col min="16140" max="16140" width="10.7109375" customWidth="1"/>
    <col min="16141" max="16141" width="1.7109375" customWidth="1"/>
    <col min="16142" max="16142" width="10.7109375" customWidth="1"/>
    <col min="16143" max="16143" width="1.7109375" customWidth="1"/>
    <col min="16144" max="16144" width="10.7109375" customWidth="1"/>
    <col min="16145" max="16145" width="1.7109375" customWidth="1"/>
    <col min="16147" max="16147" width="8.7109375" customWidth="1"/>
    <col min="16148" max="16148" width="0" hidden="1" customWidth="1"/>
    <col min="16149" max="16149" width="5.7109375" customWidth="1"/>
  </cols>
  <sheetData>
    <row r="1" spans="1:20" s="68" customFormat="1" ht="73.5" customHeight="1" x14ac:dyDescent="0.2">
      <c r="A1" s="63"/>
      <c r="B1" s="352"/>
      <c r="I1" s="353"/>
      <c r="J1" s="354"/>
      <c r="K1" s="354"/>
      <c r="L1" s="355"/>
      <c r="M1" s="353"/>
      <c r="N1" s="353"/>
      <c r="O1" s="353"/>
      <c r="Q1" s="353"/>
    </row>
    <row r="2" spans="1:20" s="73" customFormat="1" ht="18" x14ac:dyDescent="0.25">
      <c r="A2" s="69"/>
      <c r="B2" s="69"/>
      <c r="C2" s="69"/>
      <c r="D2" s="69"/>
      <c r="E2" s="69"/>
      <c r="F2" s="424"/>
      <c r="G2" s="460" t="s">
        <v>327</v>
      </c>
      <c r="H2" s="460"/>
      <c r="I2" s="460"/>
      <c r="J2" s="460"/>
      <c r="K2" s="460"/>
      <c r="L2" s="460"/>
      <c r="M2" s="198"/>
      <c r="O2" s="198"/>
      <c r="Q2" s="198"/>
    </row>
    <row r="3" spans="1:20" s="78" customFormat="1" ht="10.5" customHeight="1" x14ac:dyDescent="0.2">
      <c r="A3" s="356" t="s">
        <v>192</v>
      </c>
      <c r="B3" s="356"/>
      <c r="C3" s="356"/>
      <c r="D3" s="356"/>
      <c r="E3" s="356"/>
      <c r="F3" s="356"/>
      <c r="G3" s="356"/>
      <c r="H3" s="356"/>
      <c r="I3" s="357"/>
      <c r="J3" s="76"/>
      <c r="K3" s="75"/>
      <c r="L3" s="358"/>
      <c r="M3" s="357"/>
      <c r="N3" s="356"/>
      <c r="O3" s="357"/>
      <c r="P3" s="356"/>
      <c r="Q3" s="359" t="s">
        <v>193</v>
      </c>
    </row>
    <row r="4" spans="1:20" s="88" customFormat="1" ht="13.5" customHeight="1" thickBot="1" x14ac:dyDescent="0.25">
      <c r="A4" s="425" t="str">
        <f>'[8]Week SetUp'!$A$10</f>
        <v>17th - 22nd December 2016</v>
      </c>
      <c r="B4" s="425"/>
      <c r="C4" s="425"/>
      <c r="D4" s="362"/>
      <c r="E4" s="362"/>
      <c r="F4" s="81">
        <f>'[8]Week SetUp'!$C$10</f>
        <v>0</v>
      </c>
      <c r="G4" s="361"/>
      <c r="H4" s="362"/>
      <c r="I4" s="363"/>
      <c r="J4" s="84">
        <f>'[8]Week SetUp'!$D$10</f>
        <v>0</v>
      </c>
      <c r="K4" s="83"/>
      <c r="L4" s="364">
        <f>'[8]Week SetUp'!$A$12</f>
        <v>0</v>
      </c>
      <c r="M4" s="363"/>
      <c r="N4" s="362"/>
      <c r="O4" s="363"/>
      <c r="P4" s="362"/>
      <c r="Q4" s="426" t="str">
        <f>'[8]Week SetUp'!$E$10</f>
        <v>Lamech Kevin Clarke</v>
      </c>
    </row>
    <row r="5" spans="1:20" s="78" customFormat="1" ht="9" x14ac:dyDescent="0.2">
      <c r="A5" s="366"/>
      <c r="B5" s="367" t="s">
        <v>194</v>
      </c>
      <c r="C5" s="367" t="str">
        <f>IF(OR(F2="Week 3",F2="Masters"),"CP","Rank")</f>
        <v>Rank</v>
      </c>
      <c r="D5" s="367" t="s">
        <v>196</v>
      </c>
      <c r="E5" s="427" t="s">
        <v>197</v>
      </c>
      <c r="F5" s="427" t="s">
        <v>198</v>
      </c>
      <c r="G5" s="427"/>
      <c r="H5" s="427"/>
      <c r="I5" s="427"/>
      <c r="J5" s="367" t="s">
        <v>199</v>
      </c>
      <c r="K5" s="428"/>
      <c r="L5" s="367" t="s">
        <v>328</v>
      </c>
      <c r="M5" s="428"/>
      <c r="N5" s="367" t="s">
        <v>200</v>
      </c>
      <c r="O5" s="428"/>
      <c r="P5" s="367" t="s">
        <v>329</v>
      </c>
      <c r="Q5" s="371"/>
    </row>
    <row r="6" spans="1:20" s="78" customFormat="1" ht="3.75" customHeight="1" thickBot="1" x14ac:dyDescent="0.25">
      <c r="A6" s="372"/>
      <c r="B6" s="97"/>
      <c r="C6" s="97"/>
      <c r="D6" s="97"/>
      <c r="E6" s="373"/>
      <c r="F6" s="373"/>
      <c r="G6" s="374"/>
      <c r="H6" s="373"/>
      <c r="I6" s="375"/>
      <c r="J6" s="97"/>
      <c r="K6" s="375"/>
      <c r="L6" s="97"/>
      <c r="M6" s="375"/>
      <c r="N6" s="97"/>
      <c r="O6" s="375"/>
      <c r="P6" s="97"/>
      <c r="Q6" s="376"/>
    </row>
    <row r="7" spans="1:20" s="113" customFormat="1" ht="10.5" customHeight="1" x14ac:dyDescent="0.2">
      <c r="A7" s="377">
        <v>1</v>
      </c>
      <c r="B7" s="103">
        <f>IF($D7="","",VLOOKUP($D7,'[8]Girls Do Main Draw Prep'!$A$7:$V$39,20))</f>
        <v>0</v>
      </c>
      <c r="C7" s="103">
        <f>IF($D7="","",VLOOKUP($D7,'[8]Girls Do Main Draw Prep'!$A$7:$V$39,21))</f>
        <v>0</v>
      </c>
      <c r="D7" s="104">
        <v>1</v>
      </c>
      <c r="E7" s="105" t="str">
        <f>UPPER(IF($D7="","",VLOOKUP($D7,'[8]Girls Do Main Draw Prep'!$A$7:$V$39,2)))</f>
        <v>SHEPPARD</v>
      </c>
      <c r="F7" s="105" t="str">
        <f>IF($D7="","",VLOOKUP($D7,'[8]Girls Do Main Draw Prep'!$A$7:$V$39,3))</f>
        <v>LIAM</v>
      </c>
      <c r="G7" s="378"/>
      <c r="H7" s="105">
        <f>IF($D7="","",VLOOKUP($D7,'[8]Girls Do Main Draw Prep'!$A$7:$V$39,4))</f>
        <v>0</v>
      </c>
      <c r="I7" s="379"/>
      <c r="J7" s="140"/>
      <c r="K7" s="380"/>
      <c r="L7" s="140"/>
      <c r="M7" s="380"/>
      <c r="N7" s="140"/>
      <c r="O7" s="380"/>
      <c r="P7" s="140"/>
      <c r="Q7" s="429" t="s">
        <v>330</v>
      </c>
      <c r="R7" s="112"/>
      <c r="T7" s="114" t="str">
        <f>'[8]SetUp Officials'!P21</f>
        <v>Umpire</v>
      </c>
    </row>
    <row r="8" spans="1:20" s="113" customFormat="1" ht="9.6" customHeight="1" x14ac:dyDescent="0.2">
      <c r="A8" s="381"/>
      <c r="B8" s="116"/>
      <c r="C8" s="116"/>
      <c r="D8" s="116"/>
      <c r="E8" s="105" t="str">
        <f>UPPER(IF($D7="","",VLOOKUP($D7,'[8]Girls Do Main Draw Prep'!$A$7:$V$39,7)))</f>
        <v>HONORE</v>
      </c>
      <c r="F8" s="105" t="str">
        <f>IF($D7="","",VLOOKUP($D7,'[8]Girls Do Main Draw Prep'!$A$7:$V$39,8))</f>
        <v>MARIA</v>
      </c>
      <c r="G8" s="378"/>
      <c r="H8" s="105">
        <f>IF($D7="","",VLOOKUP($D7,'[8]Girls Do Main Draw Prep'!$A$7:$V$39,9))</f>
        <v>0</v>
      </c>
      <c r="I8" s="382"/>
      <c r="J8" s="383" t="str">
        <f>IF(I8="a",E7,IF(I8="b",E9,""))</f>
        <v/>
      </c>
      <c r="K8" s="380"/>
      <c r="L8" s="140"/>
      <c r="M8" s="380"/>
      <c r="N8" s="140"/>
      <c r="O8" s="380"/>
      <c r="P8" s="140"/>
      <c r="Q8" s="109"/>
      <c r="R8" s="112"/>
      <c r="T8" s="121" t="str">
        <f>'[8]SetUp Officials'!P22</f>
        <v xml:space="preserve"> </v>
      </c>
    </row>
    <row r="9" spans="1:20" s="113" customFormat="1" ht="9.6" customHeight="1" x14ac:dyDescent="0.2">
      <c r="A9" s="381"/>
      <c r="B9" s="116"/>
      <c r="C9" s="116"/>
      <c r="D9" s="116"/>
      <c r="E9" s="140"/>
      <c r="F9" s="140"/>
      <c r="G9" s="374"/>
      <c r="H9" s="140"/>
      <c r="I9" s="384"/>
      <c r="J9" s="385" t="str">
        <f>UPPER(IF(OR(I10="a",I10="as"),E7,IF(OR(I10="b",I10="bs"),E11,)))</f>
        <v>SHEPPARD</v>
      </c>
      <c r="K9" s="386"/>
      <c r="L9" s="140"/>
      <c r="M9" s="380"/>
      <c r="N9" s="140"/>
      <c r="O9" s="380"/>
      <c r="P9" s="140"/>
      <c r="Q9" s="109"/>
      <c r="R9" s="112"/>
      <c r="T9" s="121" t="str">
        <f>'[8]SetUp Officials'!P23</f>
        <v xml:space="preserve"> </v>
      </c>
    </row>
    <row r="10" spans="1:20" s="113" customFormat="1" ht="9.6" customHeight="1" x14ac:dyDescent="0.2">
      <c r="A10" s="381"/>
      <c r="B10" s="116"/>
      <c r="C10" s="116"/>
      <c r="D10" s="116"/>
      <c r="E10" s="140"/>
      <c r="F10" s="140"/>
      <c r="G10" s="374"/>
      <c r="H10" s="118" t="s">
        <v>203</v>
      </c>
      <c r="I10" s="126" t="s">
        <v>204</v>
      </c>
      <c r="J10" s="387" t="str">
        <f>UPPER(IF(OR(I10="a",I10="as"),E8,IF(OR(I10="b",I10="bs"),E12,)))</f>
        <v>HONORE</v>
      </c>
      <c r="K10" s="388"/>
      <c r="L10" s="140"/>
      <c r="M10" s="380"/>
      <c r="N10" s="140"/>
      <c r="O10" s="380"/>
      <c r="P10" s="140"/>
      <c r="Q10" s="109"/>
      <c r="R10" s="112"/>
      <c r="T10" s="121" t="str">
        <f>'[8]SetUp Officials'!P24</f>
        <v xml:space="preserve"> </v>
      </c>
    </row>
    <row r="11" spans="1:20" s="113" customFormat="1" ht="9.6" customHeight="1" x14ac:dyDescent="0.2">
      <c r="A11" s="381">
        <v>2</v>
      </c>
      <c r="B11" s="103">
        <f>IF($D11="","",VLOOKUP($D11,'[8]Girls Do Main Draw Prep'!$A$7:$V$39,20))</f>
        <v>0</v>
      </c>
      <c r="C11" s="103">
        <f>IF($D11="","",VLOOKUP($D11,'[8]Girls Do Main Draw Prep'!$A$7:$V$39,21))</f>
        <v>0</v>
      </c>
      <c r="D11" s="104">
        <v>22</v>
      </c>
      <c r="E11" s="103" t="str">
        <f>UPPER(IF($D11="","",VLOOKUP($D11,'[8]Girls Do Main Draw Prep'!$A$7:$V$39,2)))</f>
        <v>BYE</v>
      </c>
      <c r="F11" s="103">
        <f>IF($D11="","",VLOOKUP($D11,'[8]Girls Do Main Draw Prep'!$A$7:$V$39,3))</f>
        <v>0</v>
      </c>
      <c r="G11" s="389"/>
      <c r="H11" s="103">
        <f>IF($D11="","",VLOOKUP($D11,'[8]Girls Do Main Draw Prep'!$A$7:$V$39,4))</f>
        <v>0</v>
      </c>
      <c r="I11" s="390"/>
      <c r="J11" s="140"/>
      <c r="K11" s="391"/>
      <c r="L11" s="143"/>
      <c r="M11" s="386"/>
      <c r="N11" s="140"/>
      <c r="O11" s="380"/>
      <c r="P11" s="140"/>
      <c r="Q11" s="109"/>
      <c r="R11" s="112"/>
      <c r="T11" s="121" t="str">
        <f>'[8]SetUp Officials'!P25</f>
        <v xml:space="preserve"> </v>
      </c>
    </row>
    <row r="12" spans="1:20" s="113" customFormat="1" ht="9.6" customHeight="1" x14ac:dyDescent="0.2">
      <c r="A12" s="381"/>
      <c r="B12" s="116"/>
      <c r="C12" s="116"/>
      <c r="D12" s="116"/>
      <c r="E12" s="103" t="str">
        <f>UPPER(IF($D11="","",VLOOKUP($D11,'[8]Girls Do Main Draw Prep'!$A$7:$V$39,7)))</f>
        <v>BYE</v>
      </c>
      <c r="F12" s="103">
        <f>IF($D11="","",VLOOKUP($D11,'[8]Girls Do Main Draw Prep'!$A$7:$V$39,8))</f>
        <v>0</v>
      </c>
      <c r="G12" s="389"/>
      <c r="H12" s="103">
        <f>IF($D11="","",VLOOKUP($D11,'[8]Girls Do Main Draw Prep'!$A$7:$V$39,9))</f>
        <v>0</v>
      </c>
      <c r="I12" s="382"/>
      <c r="J12" s="140"/>
      <c r="K12" s="391"/>
      <c r="L12" s="392"/>
      <c r="M12" s="393"/>
      <c r="N12" s="140"/>
      <c r="O12" s="380"/>
      <c r="P12" s="140"/>
      <c r="Q12" s="109"/>
      <c r="R12" s="112"/>
      <c r="T12" s="121" t="str">
        <f>'[8]SetUp Officials'!P26</f>
        <v xml:space="preserve"> </v>
      </c>
    </row>
    <row r="13" spans="1:20" s="113" customFormat="1" ht="9.6" customHeight="1" x14ac:dyDescent="0.2">
      <c r="A13" s="381"/>
      <c r="B13" s="116"/>
      <c r="C13" s="116"/>
      <c r="D13" s="124"/>
      <c r="E13" s="140"/>
      <c r="F13" s="140"/>
      <c r="G13" s="374"/>
      <c r="H13" s="140"/>
      <c r="I13" s="394"/>
      <c r="J13" s="140"/>
      <c r="K13" s="384"/>
      <c r="L13" s="385" t="str">
        <f>UPPER(IF(OR(K14="a",K14="as"),J9,IF(OR(K14="b",K14="bs"),J17,)))</f>
        <v/>
      </c>
      <c r="M13" s="380"/>
      <c r="N13" s="140"/>
      <c r="O13" s="380"/>
      <c r="P13" s="140"/>
      <c r="Q13" s="109"/>
      <c r="R13" s="112"/>
      <c r="T13" s="121" t="str">
        <f>'[8]SetUp Officials'!P27</f>
        <v xml:space="preserve"> </v>
      </c>
    </row>
    <row r="14" spans="1:20" s="113" customFormat="1" ht="9.6" customHeight="1" x14ac:dyDescent="0.2">
      <c r="A14" s="381"/>
      <c r="B14" s="116"/>
      <c r="C14" s="116"/>
      <c r="D14" s="124"/>
      <c r="E14" s="140"/>
      <c r="F14" s="140"/>
      <c r="G14" s="374"/>
      <c r="H14" s="140"/>
      <c r="I14" s="394"/>
      <c r="J14" s="118" t="s">
        <v>203</v>
      </c>
      <c r="K14" s="126"/>
      <c r="L14" s="387" t="str">
        <f>UPPER(IF(OR(K14="a",K14="as"),J10,IF(OR(K14="b",K14="bs"),J18,)))</f>
        <v/>
      </c>
      <c r="M14" s="388"/>
      <c r="N14" s="140"/>
      <c r="O14" s="380"/>
      <c r="P14" s="140"/>
      <c r="Q14" s="109"/>
      <c r="R14" s="112"/>
      <c r="T14" s="121" t="str">
        <f>'[8]SetUp Officials'!P28</f>
        <v xml:space="preserve"> </v>
      </c>
    </row>
    <row r="15" spans="1:20" s="113" customFormat="1" ht="9.6" customHeight="1" x14ac:dyDescent="0.2">
      <c r="A15" s="381">
        <v>3</v>
      </c>
      <c r="B15" s="103">
        <f>IF($D15="","",VLOOKUP($D15,'[8]Girls Do Main Draw Prep'!$A$7:$V$39,20))</f>
        <v>0</v>
      </c>
      <c r="C15" s="103">
        <f>IF($D15="","",VLOOKUP($D15,'[8]Girls Do Main Draw Prep'!$A$7:$V$39,21))</f>
        <v>0</v>
      </c>
      <c r="D15" s="104">
        <v>18</v>
      </c>
      <c r="E15" s="103" t="str">
        <f>UPPER(IF($D15="","",VLOOKUP($D15,'[8]Girls Do Main Draw Prep'!$A$7:$V$39,2)))</f>
        <v>PASEA</v>
      </c>
      <c r="F15" s="103" t="str">
        <f>IF($D15="","",VLOOKUP($D15,'[8]Girls Do Main Draw Prep'!$A$7:$V$39,3))</f>
        <v>TIM</v>
      </c>
      <c r="G15" s="389"/>
      <c r="H15" s="103">
        <f>IF($D15="","",VLOOKUP($D15,'[8]Girls Do Main Draw Prep'!$A$7:$V$39,4))</f>
        <v>0</v>
      </c>
      <c r="I15" s="379"/>
      <c r="J15" s="140"/>
      <c r="K15" s="391"/>
      <c r="L15" s="140"/>
      <c r="M15" s="391"/>
      <c r="N15" s="143"/>
      <c r="O15" s="380"/>
      <c r="P15" s="140"/>
      <c r="Q15" s="109"/>
      <c r="R15" s="112"/>
      <c r="T15" s="121" t="str">
        <f>'[8]SetUp Officials'!P29</f>
        <v xml:space="preserve"> </v>
      </c>
    </row>
    <row r="16" spans="1:20" s="113" customFormat="1" ht="9.6" customHeight="1" thickBot="1" x14ac:dyDescent="0.25">
      <c r="A16" s="381"/>
      <c r="B16" s="116"/>
      <c r="C16" s="116"/>
      <c r="D16" s="116"/>
      <c r="E16" s="103" t="str">
        <f>UPPER(IF($D15="","",VLOOKUP($D15,'[8]Girls Do Main Draw Prep'!$A$7:$V$39,7)))</f>
        <v>D'ARCY</v>
      </c>
      <c r="F16" s="103" t="str">
        <f>IF($D15="","",VLOOKUP($D15,'[8]Girls Do Main Draw Prep'!$A$7:$V$39,8))</f>
        <v>ISABELLA</v>
      </c>
      <c r="G16" s="389"/>
      <c r="H16" s="103">
        <f>IF($D15="","",VLOOKUP($D15,'[8]Girls Do Main Draw Prep'!$A$7:$V$39,9))</f>
        <v>0</v>
      </c>
      <c r="I16" s="382"/>
      <c r="J16" s="383" t="str">
        <f>IF(I16="a",E15,IF(I16="b",E17,""))</f>
        <v/>
      </c>
      <c r="K16" s="391"/>
      <c r="L16" s="140"/>
      <c r="M16" s="391"/>
      <c r="N16" s="140"/>
      <c r="O16" s="380"/>
      <c r="P16" s="140"/>
      <c r="Q16" s="109"/>
      <c r="R16" s="112"/>
      <c r="T16" s="135" t="str">
        <f>'[8]SetUp Officials'!P30</f>
        <v>None</v>
      </c>
    </row>
    <row r="17" spans="1:18" s="113" customFormat="1" ht="9.6" customHeight="1" x14ac:dyDescent="0.2">
      <c r="A17" s="381"/>
      <c r="B17" s="116"/>
      <c r="C17" s="116"/>
      <c r="D17" s="124"/>
      <c r="E17" s="140"/>
      <c r="F17" s="140"/>
      <c r="G17" s="374"/>
      <c r="H17" s="140"/>
      <c r="I17" s="384"/>
      <c r="J17" s="385" t="str">
        <f>UPPER(IF(OR(I18="a",I18="as"),E15,IF(OR(I18="b",I18="bs"),E19,)))</f>
        <v>PASEA</v>
      </c>
      <c r="K17" s="395"/>
      <c r="L17" s="140"/>
      <c r="M17" s="391"/>
      <c r="N17" s="140"/>
      <c r="O17" s="380"/>
      <c r="P17" s="140"/>
      <c r="Q17" s="109"/>
      <c r="R17" s="112"/>
    </row>
    <row r="18" spans="1:18" s="113" customFormat="1" ht="9.6" customHeight="1" x14ac:dyDescent="0.2">
      <c r="A18" s="381"/>
      <c r="B18" s="116"/>
      <c r="C18" s="116"/>
      <c r="D18" s="124"/>
      <c r="E18" s="140"/>
      <c r="F18" s="140"/>
      <c r="G18" s="374"/>
      <c r="H18" s="118" t="s">
        <v>203</v>
      </c>
      <c r="I18" s="126" t="s">
        <v>316</v>
      </c>
      <c r="J18" s="387" t="str">
        <f>UPPER(IF(OR(I18="a",I18="as"),E16,IF(OR(I18="b",I18="bs"),E20,)))</f>
        <v>D'ARCY</v>
      </c>
      <c r="K18" s="382"/>
      <c r="L18" s="140"/>
      <c r="M18" s="391"/>
      <c r="N18" s="140"/>
      <c r="O18" s="380"/>
      <c r="P18" s="140"/>
      <c r="Q18" s="109"/>
      <c r="R18" s="112"/>
    </row>
    <row r="19" spans="1:18" s="113" customFormat="1" ht="9.6" customHeight="1" x14ac:dyDescent="0.2">
      <c r="A19" s="381">
        <v>4</v>
      </c>
      <c r="B19" s="103">
        <f>IF($D19="","",VLOOKUP($D19,'[8]Girls Do Main Draw Prep'!$A$7:$V$39,20))</f>
        <v>0</v>
      </c>
      <c r="C19" s="103">
        <f>IF($D19="","",VLOOKUP($D19,'[8]Girls Do Main Draw Prep'!$A$7:$V$39,21))</f>
        <v>0</v>
      </c>
      <c r="D19" s="104">
        <v>22</v>
      </c>
      <c r="E19" s="103" t="str">
        <f>UPPER(IF($D19="","",VLOOKUP($D19,'[8]Girls Do Main Draw Prep'!$A$7:$V$39,2)))</f>
        <v>BYE</v>
      </c>
      <c r="F19" s="103">
        <f>IF($D19="","",VLOOKUP($D19,'[8]Girls Do Main Draw Prep'!$A$7:$V$39,3))</f>
        <v>0</v>
      </c>
      <c r="G19" s="389"/>
      <c r="H19" s="103">
        <f>IF($D19="","",VLOOKUP($D19,'[8]Girls Do Main Draw Prep'!$A$7:$V$39,4))</f>
        <v>0</v>
      </c>
      <c r="I19" s="390"/>
      <c r="J19" s="140"/>
      <c r="K19" s="380"/>
      <c r="L19" s="143"/>
      <c r="M19" s="395"/>
      <c r="N19" s="140"/>
      <c r="O19" s="380"/>
      <c r="P19" s="140"/>
      <c r="Q19" s="109"/>
      <c r="R19" s="112"/>
    </row>
    <row r="20" spans="1:18" s="113" customFormat="1" ht="9.6" customHeight="1" x14ac:dyDescent="0.2">
      <c r="A20" s="381"/>
      <c r="B20" s="116"/>
      <c r="C20" s="116"/>
      <c r="D20" s="116"/>
      <c r="E20" s="103" t="str">
        <f>UPPER(IF($D19="","",VLOOKUP($D19,'[8]Girls Do Main Draw Prep'!$A$7:$V$39,7)))</f>
        <v>BYE</v>
      </c>
      <c r="F20" s="103">
        <f>IF($D19="","",VLOOKUP($D19,'[8]Girls Do Main Draw Prep'!$A$7:$V$39,8))</f>
        <v>0</v>
      </c>
      <c r="G20" s="389"/>
      <c r="H20" s="103">
        <f>IF($D19="","",VLOOKUP($D19,'[8]Girls Do Main Draw Prep'!$A$7:$V$39,9))</f>
        <v>0</v>
      </c>
      <c r="I20" s="382"/>
      <c r="J20" s="140"/>
      <c r="K20" s="380"/>
      <c r="L20" s="392"/>
      <c r="M20" s="396"/>
      <c r="N20" s="140"/>
      <c r="O20" s="380"/>
      <c r="P20" s="140"/>
      <c r="Q20" s="109"/>
      <c r="R20" s="112"/>
    </row>
    <row r="21" spans="1:18" s="113" customFormat="1" ht="9.6" customHeight="1" x14ac:dyDescent="0.2">
      <c r="A21" s="381"/>
      <c r="B21" s="116"/>
      <c r="C21" s="116"/>
      <c r="D21" s="116"/>
      <c r="E21" s="140"/>
      <c r="F21" s="140"/>
      <c r="G21" s="374"/>
      <c r="H21" s="140"/>
      <c r="I21" s="394"/>
      <c r="J21" s="140"/>
      <c r="K21" s="380"/>
      <c r="L21" s="140"/>
      <c r="M21" s="384"/>
      <c r="N21" s="385" t="str">
        <f>UPPER(IF(OR(M22="a",M22="as"),L13,IF(OR(M22="b",M22="bs"),L29,)))</f>
        <v/>
      </c>
      <c r="O21" s="380"/>
      <c r="P21" s="140"/>
      <c r="Q21" s="109"/>
      <c r="R21" s="112"/>
    </row>
    <row r="22" spans="1:18" s="113" customFormat="1" ht="9.6" customHeight="1" x14ac:dyDescent="0.2">
      <c r="A22" s="381"/>
      <c r="B22" s="116"/>
      <c r="C22" s="116"/>
      <c r="D22" s="116"/>
      <c r="E22" s="140"/>
      <c r="F22" s="140"/>
      <c r="G22" s="374"/>
      <c r="H22" s="140"/>
      <c r="I22" s="394"/>
      <c r="J22" s="140"/>
      <c r="K22" s="380"/>
      <c r="L22" s="118" t="s">
        <v>203</v>
      </c>
      <c r="M22" s="126"/>
      <c r="N22" s="387" t="str">
        <f>UPPER(IF(OR(M22="a",M22="as"),L14,IF(OR(M22="b",M22="bs"),L30,)))</f>
        <v/>
      </c>
      <c r="O22" s="388"/>
      <c r="P22" s="140"/>
      <c r="Q22" s="109"/>
      <c r="R22" s="112"/>
    </row>
    <row r="23" spans="1:18" s="113" customFormat="1" ht="9.6" customHeight="1" x14ac:dyDescent="0.2">
      <c r="A23" s="381">
        <v>5</v>
      </c>
      <c r="B23" s="103">
        <f>IF($D23="","",VLOOKUP($D23,'[8]Girls Do Main Draw Prep'!$A$7:$V$39,20))</f>
        <v>0</v>
      </c>
      <c r="C23" s="103">
        <f>IF($D23="","",VLOOKUP($D23,'[8]Girls Do Main Draw Prep'!$A$7:$V$39,21))</f>
        <v>0</v>
      </c>
      <c r="D23" s="104">
        <v>11</v>
      </c>
      <c r="E23" s="103" t="str">
        <f>UPPER(IF($D23="","",VLOOKUP($D23,'[8]Girls Do Main Draw Prep'!$A$7:$V$39,2)))</f>
        <v>CHAN PAK</v>
      </c>
      <c r="F23" s="103" t="str">
        <f>IF($D23="","",VLOOKUP($D23,'[8]Girls Do Main Draw Prep'!$A$7:$V$39,3))</f>
        <v>LORCAN</v>
      </c>
      <c r="G23" s="389"/>
      <c r="H23" s="103">
        <f>IF($D23="","",VLOOKUP($D23,'[8]Girls Do Main Draw Prep'!$A$7:$V$39,4))</f>
        <v>0</v>
      </c>
      <c r="I23" s="379"/>
      <c r="J23" s="140"/>
      <c r="K23" s="380"/>
      <c r="L23" s="140"/>
      <c r="M23" s="391"/>
      <c r="N23" s="140"/>
      <c r="O23" s="391"/>
      <c r="P23" s="140"/>
      <c r="Q23" s="109"/>
      <c r="R23" s="112"/>
    </row>
    <row r="24" spans="1:18" s="113" customFormat="1" ht="9.6" customHeight="1" x14ac:dyDescent="0.2">
      <c r="A24" s="381"/>
      <c r="B24" s="116"/>
      <c r="C24" s="116"/>
      <c r="D24" s="116"/>
      <c r="E24" s="105" t="str">
        <f>UPPER(IF($D23="","",VLOOKUP($D23,'[8]Girls Do Main Draw Prep'!$A$7:$V$39,7)))</f>
        <v>CARRINGTON</v>
      </c>
      <c r="F24" s="105" t="str">
        <f>IF($D23="","",VLOOKUP($D23,'[8]Girls Do Main Draw Prep'!$A$7:$V$39,8))</f>
        <v>ELLA</v>
      </c>
      <c r="G24" s="378"/>
      <c r="H24" s="105">
        <f>IF($D23="","",VLOOKUP($D23,'[8]Girls Do Main Draw Prep'!$A$7:$V$39,9))</f>
        <v>0</v>
      </c>
      <c r="I24" s="382"/>
      <c r="J24" s="383" t="str">
        <f>IF(I24="a",E23,IF(I24="b",E25,""))</f>
        <v/>
      </c>
      <c r="K24" s="380"/>
      <c r="L24" s="140"/>
      <c r="M24" s="391"/>
      <c r="N24" s="140"/>
      <c r="O24" s="391"/>
      <c r="P24" s="140"/>
      <c r="Q24" s="109"/>
      <c r="R24" s="112"/>
    </row>
    <row r="25" spans="1:18" s="113" customFormat="1" ht="9.6" customHeight="1" x14ac:dyDescent="0.2">
      <c r="A25" s="381"/>
      <c r="B25" s="116"/>
      <c r="C25" s="116"/>
      <c r="D25" s="116"/>
      <c r="E25" s="140"/>
      <c r="F25" s="140"/>
      <c r="G25" s="374"/>
      <c r="H25" s="140"/>
      <c r="I25" s="384"/>
      <c r="J25" s="385" t="str">
        <f>UPPER(IF(OR(I26="a",I26="as"),E23,IF(OR(I26="b",I26="bs"),E27,)))</f>
        <v>CHAN PAK</v>
      </c>
      <c r="K25" s="386"/>
      <c r="L25" s="140"/>
      <c r="M25" s="391"/>
      <c r="N25" s="140"/>
      <c r="O25" s="391"/>
      <c r="P25" s="140"/>
      <c r="Q25" s="109"/>
      <c r="R25" s="112"/>
    </row>
    <row r="26" spans="1:18" s="113" customFormat="1" ht="9.6" customHeight="1" x14ac:dyDescent="0.2">
      <c r="A26" s="381"/>
      <c r="B26" s="116"/>
      <c r="C26" s="116"/>
      <c r="D26" s="116"/>
      <c r="E26" s="140"/>
      <c r="F26" s="140"/>
      <c r="G26" s="374"/>
      <c r="H26" s="118" t="s">
        <v>203</v>
      </c>
      <c r="I26" s="126" t="s">
        <v>316</v>
      </c>
      <c r="J26" s="387" t="str">
        <f>UPPER(IF(OR(I26="a",I26="as"),E24,IF(OR(I26="b",I26="bs"),E28,)))</f>
        <v>CARRINGTON</v>
      </c>
      <c r="K26" s="388"/>
      <c r="L26" s="140"/>
      <c r="M26" s="391"/>
      <c r="N26" s="140"/>
      <c r="O26" s="391"/>
      <c r="P26" s="140"/>
      <c r="Q26" s="109"/>
      <c r="R26" s="112"/>
    </row>
    <row r="27" spans="1:18" s="113" customFormat="1" ht="9.6" customHeight="1" x14ac:dyDescent="0.2">
      <c r="A27" s="381">
        <v>6</v>
      </c>
      <c r="B27" s="103">
        <f>IF($D27="","",VLOOKUP($D27,'[8]Girls Do Main Draw Prep'!$A$7:$V$39,20))</f>
        <v>0</v>
      </c>
      <c r="C27" s="103">
        <f>IF($D27="","",VLOOKUP($D27,'[8]Girls Do Main Draw Prep'!$A$7:$V$39,21))</f>
        <v>0</v>
      </c>
      <c r="D27" s="104">
        <v>22</v>
      </c>
      <c r="E27" s="103" t="str">
        <f>UPPER(IF($D27="","",VLOOKUP($D27,'[8]Girls Do Main Draw Prep'!$A$7:$V$39,2)))</f>
        <v>BYE</v>
      </c>
      <c r="F27" s="103">
        <f>IF($D27="","",VLOOKUP($D27,'[8]Girls Do Main Draw Prep'!$A$7:$V$39,3))</f>
        <v>0</v>
      </c>
      <c r="G27" s="389"/>
      <c r="H27" s="103">
        <f>IF($D27="","",VLOOKUP($D27,'[8]Girls Do Main Draw Prep'!$A$7:$V$39,4))</f>
        <v>0</v>
      </c>
      <c r="I27" s="390"/>
      <c r="J27" s="140"/>
      <c r="K27" s="391"/>
      <c r="L27" s="143"/>
      <c r="M27" s="395"/>
      <c r="N27" s="140"/>
      <c r="O27" s="391"/>
      <c r="P27" s="140"/>
      <c r="Q27" s="109"/>
      <c r="R27" s="112"/>
    </row>
    <row r="28" spans="1:18" s="113" customFormat="1" ht="9.6" customHeight="1" x14ac:dyDescent="0.2">
      <c r="A28" s="381"/>
      <c r="B28" s="116"/>
      <c r="C28" s="116"/>
      <c r="D28" s="116"/>
      <c r="E28" s="103" t="str">
        <f>UPPER(IF($D27="","",VLOOKUP($D27,'[8]Girls Do Main Draw Prep'!$A$7:$V$39,7)))</f>
        <v>BYE</v>
      </c>
      <c r="F28" s="103">
        <f>IF($D27="","",VLOOKUP($D27,'[8]Girls Do Main Draw Prep'!$A$7:$V$39,8))</f>
        <v>0</v>
      </c>
      <c r="G28" s="389"/>
      <c r="H28" s="103">
        <f>IF($D27="","",VLOOKUP($D27,'[8]Girls Do Main Draw Prep'!$A$7:$V$39,9))</f>
        <v>0</v>
      </c>
      <c r="I28" s="382"/>
      <c r="J28" s="140"/>
      <c r="K28" s="391"/>
      <c r="L28" s="392"/>
      <c r="M28" s="396"/>
      <c r="N28" s="140"/>
      <c r="O28" s="391"/>
      <c r="P28" s="140"/>
      <c r="Q28" s="109"/>
      <c r="R28" s="112"/>
    </row>
    <row r="29" spans="1:18" s="113" customFormat="1" ht="9.6" customHeight="1" x14ac:dyDescent="0.2">
      <c r="A29" s="381"/>
      <c r="B29" s="116"/>
      <c r="C29" s="116"/>
      <c r="D29" s="124"/>
      <c r="E29" s="140"/>
      <c r="F29" s="140"/>
      <c r="G29" s="374"/>
      <c r="H29" s="140"/>
      <c r="I29" s="394"/>
      <c r="J29" s="140"/>
      <c r="K29" s="384"/>
      <c r="L29" s="385" t="str">
        <f>UPPER(IF(OR(K30="a",K30="as"),J25,IF(OR(K30="b",K30="bs"),J33,)))</f>
        <v/>
      </c>
      <c r="M29" s="391"/>
      <c r="N29" s="140"/>
      <c r="O29" s="391"/>
      <c r="P29" s="140"/>
      <c r="Q29" s="109"/>
      <c r="R29" s="112"/>
    </row>
    <row r="30" spans="1:18" s="113" customFormat="1" ht="9.6" customHeight="1" x14ac:dyDescent="0.2">
      <c r="A30" s="381"/>
      <c r="B30" s="116"/>
      <c r="C30" s="116"/>
      <c r="D30" s="124"/>
      <c r="E30" s="140"/>
      <c r="F30" s="140"/>
      <c r="G30" s="374"/>
      <c r="H30" s="140"/>
      <c r="I30" s="394"/>
      <c r="J30" s="118" t="s">
        <v>203</v>
      </c>
      <c r="K30" s="126"/>
      <c r="L30" s="387" t="str">
        <f>UPPER(IF(OR(K30="a",K30="as"),J26,IF(OR(K30="b",K30="bs"),J34,)))</f>
        <v/>
      </c>
      <c r="M30" s="382"/>
      <c r="N30" s="140"/>
      <c r="O30" s="391"/>
      <c r="P30" s="140"/>
      <c r="Q30" s="109"/>
      <c r="R30" s="112"/>
    </row>
    <row r="31" spans="1:18" s="113" customFormat="1" ht="9.6" customHeight="1" x14ac:dyDescent="0.2">
      <c r="A31" s="381">
        <v>7</v>
      </c>
      <c r="B31" s="103">
        <f>IF($D31="","",VLOOKUP($D31,'[8]Girls Do Main Draw Prep'!$A$7:$V$39,20))</f>
        <v>0</v>
      </c>
      <c r="C31" s="103">
        <f>IF($D31="","",VLOOKUP($D31,'[8]Girls Do Main Draw Prep'!$A$7:$V$39,21))</f>
        <v>0</v>
      </c>
      <c r="D31" s="104">
        <v>8</v>
      </c>
      <c r="E31" s="103" t="str">
        <f>UPPER(IF($D31="","",VLOOKUP($D31,'[8]Girls Do Main Draw Prep'!$A$7:$V$39,2)))</f>
        <v>FRECTION</v>
      </c>
      <c r="F31" s="103" t="str">
        <f>IF($D31="","",VLOOKUP($D31,'[8]Girls Do Main Draw Prep'!$A$7:$V$39,3))</f>
        <v>ADRIAN</v>
      </c>
      <c r="G31" s="389"/>
      <c r="H31" s="103">
        <f>IF($D31="","",VLOOKUP($D31,'[8]Girls Do Main Draw Prep'!$A$7:$V$39,4))</f>
        <v>0</v>
      </c>
      <c r="I31" s="379"/>
      <c r="J31" s="140"/>
      <c r="K31" s="391"/>
      <c r="L31" s="140"/>
      <c r="M31" s="380"/>
      <c r="N31" s="143"/>
      <c r="O31" s="391"/>
      <c r="P31" s="140"/>
      <c r="Q31" s="109"/>
      <c r="R31" s="112"/>
    </row>
    <row r="32" spans="1:18" s="113" customFormat="1" ht="9.6" customHeight="1" x14ac:dyDescent="0.2">
      <c r="A32" s="381"/>
      <c r="B32" s="116"/>
      <c r="C32" s="116"/>
      <c r="D32" s="116"/>
      <c r="E32" s="103" t="str">
        <f>UPPER(IF($D31="","",VLOOKUP($D31,'[8]Girls Do Main Draw Prep'!$A$7:$V$39,7)))</f>
        <v>BLACKMAN</v>
      </c>
      <c r="F32" s="103" t="str">
        <f>IF($D31="","",VLOOKUP($D31,'[8]Girls Do Main Draw Prep'!$A$7:$V$39,8))</f>
        <v>ARALA</v>
      </c>
      <c r="G32" s="389"/>
      <c r="H32" s="103">
        <f>IF($D31="","",VLOOKUP($D31,'[8]Girls Do Main Draw Prep'!$A$7:$V$39,9))</f>
        <v>0</v>
      </c>
      <c r="I32" s="382"/>
      <c r="J32" s="383" t="str">
        <f>IF(I32="a",E31,IF(I32="b",E33,""))</f>
        <v/>
      </c>
      <c r="K32" s="391"/>
      <c r="L32" s="140"/>
      <c r="M32" s="380"/>
      <c r="N32" s="140"/>
      <c r="O32" s="391"/>
      <c r="P32" s="140"/>
      <c r="Q32" s="109"/>
      <c r="R32" s="112"/>
    </row>
    <row r="33" spans="1:18" s="113" customFormat="1" ht="9.6" customHeight="1" x14ac:dyDescent="0.2">
      <c r="A33" s="381"/>
      <c r="B33" s="116"/>
      <c r="C33" s="116"/>
      <c r="D33" s="124"/>
      <c r="E33" s="140"/>
      <c r="F33" s="140"/>
      <c r="G33" s="374"/>
      <c r="H33" s="140"/>
      <c r="I33" s="384"/>
      <c r="J33" s="385" t="str">
        <f>UPPER(IF(OR(I34="a",I34="as"),E31,IF(OR(I34="b",I34="bs"),E35,)))</f>
        <v>BYNG</v>
      </c>
      <c r="K33" s="395"/>
      <c r="L33" s="140"/>
      <c r="M33" s="380"/>
      <c r="N33" s="140"/>
      <c r="O33" s="391"/>
      <c r="P33" s="140"/>
      <c r="Q33" s="109"/>
      <c r="R33" s="112"/>
    </row>
    <row r="34" spans="1:18" s="113" customFormat="1" ht="9.6" customHeight="1" x14ac:dyDescent="0.2">
      <c r="A34" s="381"/>
      <c r="B34" s="116"/>
      <c r="C34" s="116"/>
      <c r="D34" s="124"/>
      <c r="E34" s="140"/>
      <c r="F34" s="140"/>
      <c r="G34" s="374"/>
      <c r="H34" s="118" t="s">
        <v>203</v>
      </c>
      <c r="I34" s="126" t="s">
        <v>297</v>
      </c>
      <c r="J34" s="387" t="str">
        <f>UPPER(IF(OR(I34="a",I34="as"),E32,IF(OR(I34="b",I34="bs"),E36,)))</f>
        <v>VALENTINE</v>
      </c>
      <c r="K34" s="382"/>
      <c r="L34" s="140"/>
      <c r="M34" s="380"/>
      <c r="N34" s="140"/>
      <c r="O34" s="391"/>
      <c r="P34" s="140"/>
      <c r="Q34" s="109"/>
      <c r="R34" s="112"/>
    </row>
    <row r="35" spans="1:18" s="113" customFormat="1" ht="9.6" customHeight="1" x14ac:dyDescent="0.2">
      <c r="A35" s="377">
        <v>8</v>
      </c>
      <c r="B35" s="103">
        <f>IF($D35="","",VLOOKUP($D35,'[8]Girls Do Main Draw Prep'!$A$7:$V$39,20))</f>
        <v>0</v>
      </c>
      <c r="C35" s="103">
        <f>IF($D35="","",VLOOKUP($D35,'[8]Girls Do Main Draw Prep'!$A$7:$V$39,21))</f>
        <v>0</v>
      </c>
      <c r="D35" s="104">
        <v>7</v>
      </c>
      <c r="E35" s="105" t="str">
        <f>UPPER(IF($D35="","",VLOOKUP($D35,'[8]Girls Do Main Draw Prep'!$A$7:$V$39,2)))</f>
        <v>BYNG</v>
      </c>
      <c r="F35" s="105" t="str">
        <f>IF($D35="","",VLOOKUP($D35,'[8]Girls Do Main Draw Prep'!$A$7:$V$39,3))</f>
        <v>SEBASTIEN</v>
      </c>
      <c r="G35" s="378"/>
      <c r="H35" s="105">
        <f>IF($D35="","",VLOOKUP($D35,'[8]Girls Do Main Draw Prep'!$A$7:$V$39,4))</f>
        <v>0</v>
      </c>
      <c r="I35" s="390"/>
      <c r="J35" s="140" t="s">
        <v>331</v>
      </c>
      <c r="K35" s="380"/>
      <c r="L35" s="143"/>
      <c r="M35" s="386"/>
      <c r="N35" s="140"/>
      <c r="O35" s="391"/>
      <c r="P35" s="140"/>
      <c r="Q35" s="109"/>
      <c r="R35" s="112"/>
    </row>
    <row r="36" spans="1:18" s="113" customFormat="1" ht="9.6" customHeight="1" x14ac:dyDescent="0.2">
      <c r="A36" s="381"/>
      <c r="B36" s="116"/>
      <c r="C36" s="116"/>
      <c r="D36" s="116"/>
      <c r="E36" s="105" t="str">
        <f>UPPER(IF($D35="","",VLOOKUP($D35,'[8]Girls Do Main Draw Prep'!$A$7:$V$39,7)))</f>
        <v>VALENTINE</v>
      </c>
      <c r="F36" s="105" t="str">
        <f>IF($D35="","",VLOOKUP($D35,'[8]Girls Do Main Draw Prep'!$A$7:$V$39,8))</f>
        <v>SHAUNA</v>
      </c>
      <c r="G36" s="378"/>
      <c r="H36" s="105">
        <f>IF($D35="","",VLOOKUP($D35,'[8]Girls Do Main Draw Prep'!$A$7:$V$39,9))</f>
        <v>0</v>
      </c>
      <c r="I36" s="382"/>
      <c r="J36" s="140"/>
      <c r="K36" s="380"/>
      <c r="L36" s="392"/>
      <c r="M36" s="393"/>
      <c r="N36" s="140"/>
      <c r="O36" s="391"/>
      <c r="P36" s="140"/>
      <c r="Q36" s="109"/>
      <c r="R36" s="112"/>
    </row>
    <row r="37" spans="1:18" s="113" customFormat="1" ht="9.6" customHeight="1" x14ac:dyDescent="0.2">
      <c r="A37" s="381"/>
      <c r="B37" s="116"/>
      <c r="C37" s="116"/>
      <c r="D37" s="124"/>
      <c r="E37" s="140"/>
      <c r="F37" s="140"/>
      <c r="G37" s="374"/>
      <c r="H37" s="140"/>
      <c r="I37" s="394"/>
      <c r="J37" s="140"/>
      <c r="K37" s="380"/>
      <c r="L37" s="140"/>
      <c r="M37" s="380"/>
      <c r="N37" s="380"/>
      <c r="O37" s="384"/>
      <c r="P37" s="385" t="str">
        <f>UPPER(IF(OR(O38="a",O38="as"),N21,IF(OR(O38="b",O38="bs"),N53,)))</f>
        <v/>
      </c>
      <c r="Q37" s="420"/>
      <c r="R37" s="112"/>
    </row>
    <row r="38" spans="1:18" s="113" customFormat="1" ht="9.6" customHeight="1" x14ac:dyDescent="0.2">
      <c r="A38" s="381"/>
      <c r="B38" s="116"/>
      <c r="C38" s="116"/>
      <c r="D38" s="124"/>
      <c r="E38" s="140"/>
      <c r="F38" s="140"/>
      <c r="G38" s="374"/>
      <c r="H38" s="140"/>
      <c r="I38" s="394"/>
      <c r="J38" s="140"/>
      <c r="K38" s="380"/>
      <c r="L38" s="140"/>
      <c r="M38" s="380"/>
      <c r="N38" s="118" t="s">
        <v>203</v>
      </c>
      <c r="O38" s="126"/>
      <c r="P38" s="387" t="str">
        <f>UPPER(IF(OR(O38="a",O38="as"),N22,IF(OR(O38="b",O38="bs"),N54,)))</f>
        <v/>
      </c>
      <c r="Q38" s="403"/>
      <c r="R38" s="112"/>
    </row>
    <row r="39" spans="1:18" s="113" customFormat="1" ht="9.6" customHeight="1" x14ac:dyDescent="0.2">
      <c r="A39" s="377">
        <v>9</v>
      </c>
      <c r="B39" s="103">
        <f>IF($D39="","",VLOOKUP($D39,'[8]Girls Do Main Draw Prep'!$A$7:$V$39,20))</f>
        <v>0</v>
      </c>
      <c r="C39" s="103">
        <f>IF($D39="","",VLOOKUP($D39,'[8]Girls Do Main Draw Prep'!$A$7:$V$39,21))</f>
        <v>0</v>
      </c>
      <c r="D39" s="104">
        <v>3</v>
      </c>
      <c r="E39" s="105" t="str">
        <f>UPPER(IF($D39="","",VLOOKUP($D39,'[8]Girls Do Main Draw Prep'!$A$7:$V$39,2)))</f>
        <v xml:space="preserve">WONG </v>
      </c>
      <c r="F39" s="105" t="str">
        <f>IF($D39="","",VLOOKUP($D39,'[8]Girls Do Main Draw Prep'!$A$7:$V$39,3))</f>
        <v>ETHAN</v>
      </c>
      <c r="G39" s="378"/>
      <c r="H39" s="105">
        <f>IF($D39="","",VLOOKUP($D39,'[8]Girls Do Main Draw Prep'!$A$7:$V$39,4))</f>
        <v>0</v>
      </c>
      <c r="I39" s="379"/>
      <c r="J39" s="140"/>
      <c r="K39" s="380"/>
      <c r="L39" s="140"/>
      <c r="M39" s="380"/>
      <c r="N39" s="140"/>
      <c r="O39" s="391"/>
      <c r="P39" s="143"/>
      <c r="Q39" s="109"/>
      <c r="R39" s="112"/>
    </row>
    <row r="40" spans="1:18" s="113" customFormat="1" ht="9.6" customHeight="1" x14ac:dyDescent="0.2">
      <c r="A40" s="381"/>
      <c r="B40" s="116"/>
      <c r="C40" s="116"/>
      <c r="D40" s="116"/>
      <c r="E40" s="105" t="str">
        <f>UPPER(IF($D39="","",VLOOKUP($D39,'[8]Girls Do Main Draw Prep'!$A$7:$V$39,7)))</f>
        <v>LAWRENCE</v>
      </c>
      <c r="F40" s="105" t="str">
        <f>IF($D39="","",VLOOKUP($D39,'[8]Girls Do Main Draw Prep'!$A$7:$V$39,8))</f>
        <v>EMILY</v>
      </c>
      <c r="G40" s="378"/>
      <c r="H40" s="105">
        <f>IF($D39="","",VLOOKUP($D39,'[8]Girls Do Main Draw Prep'!$A$7:$V$39,9))</f>
        <v>0</v>
      </c>
      <c r="I40" s="382"/>
      <c r="J40" s="383" t="str">
        <f>IF(I40="a",E39,IF(I40="b",E41,""))</f>
        <v/>
      </c>
      <c r="K40" s="380"/>
      <c r="L40" s="140"/>
      <c r="M40" s="380"/>
      <c r="N40" s="140"/>
      <c r="O40" s="391"/>
      <c r="P40" s="392"/>
      <c r="Q40" s="421"/>
      <c r="R40" s="112"/>
    </row>
    <row r="41" spans="1:18" s="113" customFormat="1" ht="9.6" customHeight="1" x14ac:dyDescent="0.2">
      <c r="A41" s="381"/>
      <c r="B41" s="116"/>
      <c r="C41" s="116"/>
      <c r="D41" s="124"/>
      <c r="E41" s="140"/>
      <c r="F41" s="140"/>
      <c r="G41" s="374"/>
      <c r="H41" s="140"/>
      <c r="I41" s="384"/>
      <c r="J41" s="385" t="str">
        <f>UPPER(IF(OR(I42="a",I42="as"),E39,IF(OR(I42="b",I42="bs"),E43,)))</f>
        <v xml:space="preserve">WONG </v>
      </c>
      <c r="K41" s="386"/>
      <c r="L41" s="140"/>
      <c r="M41" s="380"/>
      <c r="N41" s="140"/>
      <c r="O41" s="391"/>
      <c r="P41" s="140"/>
      <c r="Q41" s="109"/>
      <c r="R41" s="112"/>
    </row>
    <row r="42" spans="1:18" s="113" customFormat="1" ht="9.6" customHeight="1" x14ac:dyDescent="0.2">
      <c r="A42" s="381"/>
      <c r="B42" s="116"/>
      <c r="C42" s="116"/>
      <c r="D42" s="124"/>
      <c r="E42" s="140"/>
      <c r="F42" s="140"/>
      <c r="G42" s="374"/>
      <c r="H42" s="118" t="s">
        <v>203</v>
      </c>
      <c r="I42" s="126" t="s">
        <v>204</v>
      </c>
      <c r="J42" s="387" t="str">
        <f>UPPER(IF(OR(I42="a",I42="as"),E40,IF(OR(I42="b",I42="bs"),E44,)))</f>
        <v>LAWRENCE</v>
      </c>
      <c r="K42" s="388"/>
      <c r="L42" s="140"/>
      <c r="M42" s="380"/>
      <c r="N42" s="140"/>
      <c r="O42" s="391"/>
      <c r="P42" s="140"/>
      <c r="Q42" s="109"/>
      <c r="R42" s="112"/>
    </row>
    <row r="43" spans="1:18" s="113" customFormat="1" ht="9.6" customHeight="1" x14ac:dyDescent="0.2">
      <c r="A43" s="381">
        <v>10</v>
      </c>
      <c r="B43" s="103">
        <f>IF($D43="","",VLOOKUP($D43,'[8]Girls Do Main Draw Prep'!$A$7:$V$39,20))</f>
        <v>0</v>
      </c>
      <c r="C43" s="103">
        <f>IF($D43="","",VLOOKUP($D43,'[8]Girls Do Main Draw Prep'!$A$7:$V$39,21))</f>
        <v>0</v>
      </c>
      <c r="D43" s="104">
        <v>22</v>
      </c>
      <c r="E43" s="103" t="str">
        <f>UPPER(IF($D43="","",VLOOKUP($D43,'[8]Girls Do Main Draw Prep'!$A$7:$V$39,2)))</f>
        <v>BYE</v>
      </c>
      <c r="F43" s="103">
        <f>IF($D43="","",VLOOKUP($D43,'[8]Girls Do Main Draw Prep'!$A$7:$V$39,3))</f>
        <v>0</v>
      </c>
      <c r="G43" s="389"/>
      <c r="H43" s="103">
        <f>IF($D43="","",VLOOKUP($D43,'[8]Girls Do Main Draw Prep'!$A$7:$V$39,4))</f>
        <v>0</v>
      </c>
      <c r="I43" s="390"/>
      <c r="J43" s="140"/>
      <c r="K43" s="391"/>
      <c r="L43" s="143"/>
      <c r="M43" s="386"/>
      <c r="N43" s="140"/>
      <c r="O43" s="391"/>
      <c r="P43" s="140"/>
      <c r="Q43" s="109"/>
      <c r="R43" s="112"/>
    </row>
    <row r="44" spans="1:18" s="113" customFormat="1" ht="9.6" customHeight="1" x14ac:dyDescent="0.2">
      <c r="A44" s="381"/>
      <c r="B44" s="116"/>
      <c r="C44" s="116"/>
      <c r="D44" s="116"/>
      <c r="E44" s="103" t="str">
        <f>UPPER(IF($D43="","",VLOOKUP($D43,'[8]Girls Do Main Draw Prep'!$A$7:$V$39,7)))</f>
        <v>BYE</v>
      </c>
      <c r="F44" s="103">
        <f>IF($D43="","",VLOOKUP($D43,'[8]Girls Do Main Draw Prep'!$A$7:$V$39,8))</f>
        <v>0</v>
      </c>
      <c r="G44" s="389"/>
      <c r="H44" s="103">
        <f>IF($D43="","",VLOOKUP($D43,'[8]Girls Do Main Draw Prep'!$A$7:$V$39,9))</f>
        <v>0</v>
      </c>
      <c r="I44" s="382"/>
      <c r="J44" s="140"/>
      <c r="K44" s="391"/>
      <c r="L44" s="392"/>
      <c r="M44" s="393"/>
      <c r="N44" s="140"/>
      <c r="O44" s="391"/>
      <c r="P44" s="140"/>
      <c r="Q44" s="109"/>
      <c r="R44" s="112"/>
    </row>
    <row r="45" spans="1:18" s="113" customFormat="1" ht="9.6" customHeight="1" x14ac:dyDescent="0.2">
      <c r="A45" s="381"/>
      <c r="B45" s="116"/>
      <c r="C45" s="116"/>
      <c r="D45" s="124"/>
      <c r="E45" s="140"/>
      <c r="F45" s="140"/>
      <c r="G45" s="374"/>
      <c r="H45" s="140"/>
      <c r="I45" s="394"/>
      <c r="J45" s="140"/>
      <c r="K45" s="384"/>
      <c r="L45" s="385" t="str">
        <f>UPPER(IF(OR(K46="a",K46="as"),J41,IF(OR(K46="b",K46="bs"),J49,)))</f>
        <v/>
      </c>
      <c r="M45" s="380"/>
      <c r="N45" s="140"/>
      <c r="O45" s="391"/>
      <c r="P45" s="140"/>
      <c r="Q45" s="109"/>
      <c r="R45" s="112"/>
    </row>
    <row r="46" spans="1:18" s="113" customFormat="1" ht="9.6" customHeight="1" x14ac:dyDescent="0.2">
      <c r="A46" s="381"/>
      <c r="B46" s="116"/>
      <c r="C46" s="116"/>
      <c r="D46" s="124"/>
      <c r="E46" s="140"/>
      <c r="F46" s="140"/>
      <c r="G46" s="374"/>
      <c r="H46" s="140"/>
      <c r="I46" s="394"/>
      <c r="J46" s="118" t="s">
        <v>203</v>
      </c>
      <c r="K46" s="126"/>
      <c r="L46" s="387" t="str">
        <f>UPPER(IF(OR(K46="a",K46="as"),J42,IF(OR(K46="b",K46="bs"),J50,)))</f>
        <v/>
      </c>
      <c r="M46" s="388"/>
      <c r="N46" s="140"/>
      <c r="O46" s="391"/>
      <c r="P46" s="140"/>
      <c r="Q46" s="109"/>
      <c r="R46" s="112"/>
    </row>
    <row r="47" spans="1:18" s="113" customFormat="1" ht="9.6" customHeight="1" x14ac:dyDescent="0.2">
      <c r="A47" s="381">
        <v>11</v>
      </c>
      <c r="B47" s="103">
        <f>IF($D47="","",VLOOKUP($D47,'[8]Girls Do Main Draw Prep'!$A$7:$V$39,20))</f>
        <v>0</v>
      </c>
      <c r="C47" s="103">
        <f>IF($D47="","",VLOOKUP($D47,'[8]Girls Do Main Draw Prep'!$A$7:$V$39,21))</f>
        <v>0</v>
      </c>
      <c r="D47" s="104">
        <v>9</v>
      </c>
      <c r="E47" s="103" t="str">
        <f>UPPER(IF($D47="","",VLOOKUP($D47,'[8]Girls Do Main Draw Prep'!$A$7:$V$39,2)))</f>
        <v>LESSEY</v>
      </c>
      <c r="F47" s="103" t="str">
        <f>IF($D47="","",VLOOKUP($D47,'[8]Girls Do Main Draw Prep'!$A$7:$V$39,3))</f>
        <v>MARK</v>
      </c>
      <c r="G47" s="389"/>
      <c r="H47" s="103">
        <f>IF($D47="","",VLOOKUP($D47,'[8]Girls Do Main Draw Prep'!$A$7:$V$39,4))</f>
        <v>0</v>
      </c>
      <c r="I47" s="379"/>
      <c r="J47" s="140"/>
      <c r="K47" s="391"/>
      <c r="L47" s="140"/>
      <c r="M47" s="391"/>
      <c r="N47" s="143"/>
      <c r="O47" s="391"/>
      <c r="P47" s="140"/>
      <c r="Q47" s="109"/>
      <c r="R47" s="112"/>
    </row>
    <row r="48" spans="1:18" s="113" customFormat="1" ht="9.6" customHeight="1" x14ac:dyDescent="0.2">
      <c r="A48" s="381"/>
      <c r="B48" s="116"/>
      <c r="C48" s="116"/>
      <c r="D48" s="116"/>
      <c r="E48" s="103" t="str">
        <f>UPPER(IF($D47="","",VLOOKUP($D47,'[8]Girls Do Main Draw Prep'!$A$7:$V$39,7)))</f>
        <v>SEALY</v>
      </c>
      <c r="F48" s="103" t="str">
        <f>IF($D47="","",VLOOKUP($D47,'[8]Girls Do Main Draw Prep'!$A$7:$V$39,8))</f>
        <v>JANAY</v>
      </c>
      <c r="G48" s="389"/>
      <c r="H48" s="103">
        <f>IF($D47="","",VLOOKUP($D47,'[8]Girls Do Main Draw Prep'!$A$7:$V$39,9))</f>
        <v>0</v>
      </c>
      <c r="I48" s="382"/>
      <c r="J48" s="383" t="str">
        <f>IF(I48="a",E47,IF(I48="b",E49,""))</f>
        <v/>
      </c>
      <c r="K48" s="391"/>
      <c r="L48" s="140"/>
      <c r="M48" s="391"/>
      <c r="N48" s="140"/>
      <c r="O48" s="391"/>
      <c r="P48" s="140"/>
      <c r="Q48" s="109"/>
      <c r="R48" s="112"/>
    </row>
    <row r="49" spans="1:18" s="113" customFormat="1" ht="9.6" customHeight="1" x14ac:dyDescent="0.2">
      <c r="A49" s="381"/>
      <c r="B49" s="116"/>
      <c r="C49" s="116"/>
      <c r="D49" s="116"/>
      <c r="E49" s="140"/>
      <c r="F49" s="140"/>
      <c r="G49" s="374"/>
      <c r="H49" s="140"/>
      <c r="I49" s="384"/>
      <c r="J49" s="385" t="str">
        <f>UPPER(IF(OR(I50="a",I50="as"),E47,IF(OR(I50="b",I50="bs"),E51,)))</f>
        <v>LESSEY</v>
      </c>
      <c r="K49" s="395"/>
      <c r="L49" s="140"/>
      <c r="M49" s="391"/>
      <c r="N49" s="140"/>
      <c r="O49" s="391"/>
      <c r="P49" s="140"/>
      <c r="Q49" s="109"/>
      <c r="R49" s="112"/>
    </row>
    <row r="50" spans="1:18" s="113" customFormat="1" ht="9.6" customHeight="1" x14ac:dyDescent="0.2">
      <c r="A50" s="381"/>
      <c r="B50" s="116"/>
      <c r="C50" s="116"/>
      <c r="D50" s="116"/>
      <c r="E50" s="140"/>
      <c r="F50" s="140"/>
      <c r="G50" s="374"/>
      <c r="H50" s="118" t="s">
        <v>203</v>
      </c>
      <c r="I50" s="126" t="s">
        <v>316</v>
      </c>
      <c r="J50" s="387" t="str">
        <f>UPPER(IF(OR(I50="a",I50="as"),E48,IF(OR(I50="b",I50="bs"),E52,)))</f>
        <v>SEALY</v>
      </c>
      <c r="K50" s="382"/>
      <c r="L50" s="140"/>
      <c r="M50" s="391"/>
      <c r="N50" s="140"/>
      <c r="O50" s="391"/>
      <c r="P50" s="140"/>
      <c r="Q50" s="109"/>
      <c r="R50" s="112"/>
    </row>
    <row r="51" spans="1:18" s="113" customFormat="1" ht="9.6" customHeight="1" x14ac:dyDescent="0.2">
      <c r="A51" s="381">
        <v>12</v>
      </c>
      <c r="B51" s="103">
        <f>IF($D51="","",VLOOKUP($D51,'[8]Girls Do Main Draw Prep'!$A$7:$V$39,20))</f>
        <v>0</v>
      </c>
      <c r="C51" s="103">
        <f>IF($D51="","",VLOOKUP($D51,'[8]Girls Do Main Draw Prep'!$A$7:$V$39,21))</f>
        <v>0</v>
      </c>
      <c r="D51" s="104">
        <v>22</v>
      </c>
      <c r="E51" s="103" t="str">
        <f>UPPER(IF($D51="","",VLOOKUP($D51,'[8]Girls Do Main Draw Prep'!$A$7:$V$39,2)))</f>
        <v>BYE</v>
      </c>
      <c r="F51" s="103">
        <f>IF($D51="","",VLOOKUP($D51,'[8]Girls Do Main Draw Prep'!$A$7:$V$39,3))</f>
        <v>0</v>
      </c>
      <c r="G51" s="389"/>
      <c r="H51" s="103">
        <f>IF($D51="","",VLOOKUP($D51,'[8]Girls Do Main Draw Prep'!$A$7:$V$39,4))</f>
        <v>0</v>
      </c>
      <c r="I51" s="390"/>
      <c r="J51" s="140"/>
      <c r="K51" s="380"/>
      <c r="L51" s="143"/>
      <c r="M51" s="395"/>
      <c r="N51" s="140"/>
      <c r="O51" s="391"/>
      <c r="P51" s="140"/>
      <c r="Q51" s="109"/>
      <c r="R51" s="112"/>
    </row>
    <row r="52" spans="1:18" s="113" customFormat="1" ht="9.6" customHeight="1" x14ac:dyDescent="0.2">
      <c r="A52" s="381"/>
      <c r="B52" s="116"/>
      <c r="C52" s="116"/>
      <c r="D52" s="116"/>
      <c r="E52" s="105" t="str">
        <f>UPPER(IF($D51="","",VLOOKUP($D51,'[8]Girls Do Main Draw Prep'!$A$7:$V$39,7)))</f>
        <v>BYE</v>
      </c>
      <c r="F52" s="105">
        <f>IF($D51="","",VLOOKUP($D51,'[8]Girls Do Main Draw Prep'!$A$7:$V$39,8))</f>
        <v>0</v>
      </c>
      <c r="G52" s="378"/>
      <c r="H52" s="105">
        <f>IF($D51="","",VLOOKUP($D51,'[8]Girls Do Main Draw Prep'!$A$7:$V$39,9))</f>
        <v>0</v>
      </c>
      <c r="I52" s="382"/>
      <c r="J52" s="140"/>
      <c r="K52" s="380"/>
      <c r="L52" s="392"/>
      <c r="M52" s="396"/>
      <c r="N52" s="140"/>
      <c r="O52" s="391"/>
      <c r="P52" s="140"/>
      <c r="Q52" s="109"/>
      <c r="R52" s="112"/>
    </row>
    <row r="53" spans="1:18" s="113" customFormat="1" ht="9.6" customHeight="1" x14ac:dyDescent="0.2">
      <c r="A53" s="381"/>
      <c r="B53" s="116"/>
      <c r="C53" s="116"/>
      <c r="D53" s="116"/>
      <c r="E53" s="140"/>
      <c r="F53" s="140"/>
      <c r="G53" s="374"/>
      <c r="H53" s="140"/>
      <c r="I53" s="394"/>
      <c r="J53" s="140"/>
      <c r="K53" s="380"/>
      <c r="L53" s="140"/>
      <c r="M53" s="384"/>
      <c r="N53" s="385" t="str">
        <f>UPPER(IF(OR(M54="a",M54="as"),L45,IF(OR(M54="b",M54="bs"),L61,)))</f>
        <v/>
      </c>
      <c r="O53" s="391"/>
      <c r="P53" s="140"/>
      <c r="Q53" s="109"/>
      <c r="R53" s="112"/>
    </row>
    <row r="54" spans="1:18" s="113" customFormat="1" ht="9.6" customHeight="1" x14ac:dyDescent="0.2">
      <c r="A54" s="381"/>
      <c r="B54" s="116"/>
      <c r="C54" s="116"/>
      <c r="D54" s="116"/>
      <c r="E54" s="140"/>
      <c r="F54" s="140"/>
      <c r="G54" s="374"/>
      <c r="H54" s="140"/>
      <c r="I54" s="394"/>
      <c r="J54" s="140"/>
      <c r="K54" s="380"/>
      <c r="L54" s="118" t="s">
        <v>203</v>
      </c>
      <c r="M54" s="126"/>
      <c r="N54" s="387" t="str">
        <f>UPPER(IF(OR(M54="a",M54="as"),L46,IF(OR(M54="b",M54="bs"),L62,)))</f>
        <v/>
      </c>
      <c r="O54" s="382"/>
      <c r="P54" s="140"/>
      <c r="Q54" s="109"/>
      <c r="R54" s="112"/>
    </row>
    <row r="55" spans="1:18" s="113" customFormat="1" ht="9.6" customHeight="1" x14ac:dyDescent="0.2">
      <c r="A55" s="381">
        <v>13</v>
      </c>
      <c r="B55" s="103">
        <f>IF($D55="","",VLOOKUP($D55,'[8]Girls Do Main Draw Prep'!$A$7:$V$39,20))</f>
        <v>0</v>
      </c>
      <c r="C55" s="103">
        <f>IF($D55="","",VLOOKUP($D55,'[8]Girls Do Main Draw Prep'!$A$7:$V$39,21))</f>
        <v>0</v>
      </c>
      <c r="D55" s="104">
        <v>19</v>
      </c>
      <c r="E55" s="103" t="str">
        <f>UPPER(IF($D55="","",VLOOKUP($D55,'[8]Girls Do Main Draw Prep'!$A$7:$V$39,2)))</f>
        <v>LESLIE</v>
      </c>
      <c r="F55" s="103" t="str">
        <f>IF($D55="","",VLOOKUP($D55,'[8]Girls Do Main Draw Prep'!$A$7:$V$39,3))</f>
        <v>ALIJAH</v>
      </c>
      <c r="G55" s="389"/>
      <c r="H55" s="103">
        <f>IF($D55="","",VLOOKUP($D55,'[8]Girls Do Main Draw Prep'!$A$7:$V$39,4))</f>
        <v>0</v>
      </c>
      <c r="I55" s="379"/>
      <c r="J55" s="140"/>
      <c r="K55" s="380"/>
      <c r="L55" s="140"/>
      <c r="M55" s="391"/>
      <c r="N55" s="140"/>
      <c r="O55" s="380"/>
      <c r="P55" s="140"/>
      <c r="Q55" s="109"/>
      <c r="R55" s="112"/>
    </row>
    <row r="56" spans="1:18" s="113" customFormat="1" ht="9.6" customHeight="1" x14ac:dyDescent="0.2">
      <c r="A56" s="381"/>
      <c r="B56" s="116"/>
      <c r="C56" s="116"/>
      <c r="D56" s="116"/>
      <c r="E56" s="103" t="str">
        <f>UPPER(IF($D55="","",VLOOKUP($D55,'[8]Girls Do Main Draw Prep'!$A$7:$V$39,7)))</f>
        <v>ALEXIS</v>
      </c>
      <c r="F56" s="103" t="str">
        <f>IF($D55="","",VLOOKUP($D55,'[8]Girls Do Main Draw Prep'!$A$7:$V$39,8))</f>
        <v>AALISHA</v>
      </c>
      <c r="G56" s="389"/>
      <c r="H56" s="103">
        <f>IF($D55="","",VLOOKUP($D55,'[8]Girls Do Main Draw Prep'!$A$7:$V$39,9))</f>
        <v>0</v>
      </c>
      <c r="I56" s="382"/>
      <c r="J56" s="383" t="str">
        <f>IF(I56="a",E55,IF(I56="b",E57,""))</f>
        <v/>
      </c>
      <c r="K56" s="380"/>
      <c r="L56" s="140"/>
      <c r="M56" s="391"/>
      <c r="N56" s="140"/>
      <c r="O56" s="380"/>
      <c r="P56" s="140"/>
      <c r="Q56" s="109"/>
      <c r="R56" s="112"/>
    </row>
    <row r="57" spans="1:18" s="113" customFormat="1" ht="9.6" customHeight="1" x14ac:dyDescent="0.2">
      <c r="A57" s="381"/>
      <c r="B57" s="116"/>
      <c r="C57" s="116"/>
      <c r="D57" s="124"/>
      <c r="E57" s="140"/>
      <c r="F57" s="140"/>
      <c r="G57" s="374"/>
      <c r="H57" s="140"/>
      <c r="I57" s="384"/>
      <c r="J57" s="385" t="str">
        <f>UPPER(IF(OR(I58="a",I58="as"),E55,IF(OR(I58="b",I58="bs"),E59,)))</f>
        <v>LESLIE</v>
      </c>
      <c r="K57" s="386"/>
      <c r="L57" s="140"/>
      <c r="M57" s="391"/>
      <c r="N57" s="140"/>
      <c r="O57" s="380"/>
      <c r="P57" s="140"/>
      <c r="Q57" s="109"/>
      <c r="R57" s="112"/>
    </row>
    <row r="58" spans="1:18" s="113" customFormat="1" ht="9.6" customHeight="1" x14ac:dyDescent="0.2">
      <c r="A58" s="381"/>
      <c r="B58" s="116"/>
      <c r="C58" s="116"/>
      <c r="D58" s="124"/>
      <c r="E58" s="140"/>
      <c r="F58" s="140"/>
      <c r="G58" s="374"/>
      <c r="H58" s="118" t="s">
        <v>203</v>
      </c>
      <c r="I58" s="126" t="s">
        <v>306</v>
      </c>
      <c r="J58" s="387" t="str">
        <f>UPPER(IF(OR(I58="a",I58="as"),E56,IF(OR(I58="b",I58="bs"),E60,)))</f>
        <v>ALEXIS</v>
      </c>
      <c r="K58" s="388"/>
      <c r="L58" s="140"/>
      <c r="M58" s="391"/>
      <c r="N58" s="140"/>
      <c r="O58" s="380"/>
      <c r="P58" s="140"/>
      <c r="Q58" s="109"/>
      <c r="R58" s="112"/>
    </row>
    <row r="59" spans="1:18" s="113" customFormat="1" ht="9.6" customHeight="1" x14ac:dyDescent="0.2">
      <c r="A59" s="381">
        <v>14</v>
      </c>
      <c r="B59" s="103">
        <f>IF($D59="","",VLOOKUP($D59,'[8]Girls Do Main Draw Prep'!$A$7:$V$39,20))</f>
        <v>0</v>
      </c>
      <c r="C59" s="103">
        <f>IF($D59="","",VLOOKUP($D59,'[8]Girls Do Main Draw Prep'!$A$7:$V$39,21))</f>
        <v>0</v>
      </c>
      <c r="D59" s="104">
        <v>16</v>
      </c>
      <c r="E59" s="103" t="str">
        <f>UPPER(IF($D59="","",VLOOKUP($D59,'[8]Girls Do Main Draw Prep'!$A$7:$V$39,2)))</f>
        <v>ALEXIS</v>
      </c>
      <c r="F59" s="103" t="str">
        <f>IF($D59="","",VLOOKUP($D59,'[8]Girls Do Main Draw Prep'!$A$7:$V$39,3))</f>
        <v>JAMAL</v>
      </c>
      <c r="G59" s="389"/>
      <c r="H59" s="103">
        <f>IF($D59="","",VLOOKUP($D59,'[8]Girls Do Main Draw Prep'!$A$7:$V$39,4))</f>
        <v>0</v>
      </c>
      <c r="I59" s="390"/>
      <c r="J59" s="140" t="s">
        <v>332</v>
      </c>
      <c r="K59" s="391"/>
      <c r="L59" s="143"/>
      <c r="M59" s="395"/>
      <c r="N59" s="140"/>
      <c r="O59" s="380"/>
      <c r="P59" s="140"/>
      <c r="Q59" s="109"/>
      <c r="R59" s="112"/>
    </row>
    <row r="60" spans="1:18" s="113" customFormat="1" ht="9.6" customHeight="1" x14ac:dyDescent="0.2">
      <c r="A60" s="381"/>
      <c r="B60" s="116"/>
      <c r="C60" s="116"/>
      <c r="D60" s="116"/>
      <c r="E60" s="103" t="str">
        <f>UPPER(IF($D59="","",VLOOKUP($D59,'[8]Girls Do Main Draw Prep'!$A$7:$V$39,7)))</f>
        <v>WONG</v>
      </c>
      <c r="F60" s="103" t="str">
        <f>IF($D59="","",VLOOKUP($D59,'[8]Girls Do Main Draw Prep'!$A$7:$V$39,8))</f>
        <v>CAMERON</v>
      </c>
      <c r="G60" s="389"/>
      <c r="H60" s="103">
        <f>IF($D59="","",VLOOKUP($D59,'[8]Girls Do Main Draw Prep'!$A$7:$V$39,9))</f>
        <v>0</v>
      </c>
      <c r="I60" s="382"/>
      <c r="J60" s="140"/>
      <c r="K60" s="391"/>
      <c r="L60" s="392"/>
      <c r="M60" s="396"/>
      <c r="N60" s="140"/>
      <c r="O60" s="380"/>
      <c r="P60" s="140"/>
      <c r="Q60" s="109"/>
      <c r="R60" s="112"/>
    </row>
    <row r="61" spans="1:18" s="113" customFormat="1" ht="9.6" customHeight="1" x14ac:dyDescent="0.2">
      <c r="A61" s="381"/>
      <c r="B61" s="116"/>
      <c r="C61" s="116"/>
      <c r="D61" s="124"/>
      <c r="E61" s="140"/>
      <c r="F61" s="140"/>
      <c r="G61" s="374"/>
      <c r="H61" s="140"/>
      <c r="I61" s="394"/>
      <c r="J61" s="140"/>
      <c r="K61" s="384"/>
      <c r="L61" s="385" t="str">
        <f>UPPER(IF(OR(K62="a",K62="as"),J57,IF(OR(K62="b",K62="bs"),J65,)))</f>
        <v/>
      </c>
      <c r="M61" s="391"/>
      <c r="N61" s="140"/>
      <c r="O61" s="380"/>
      <c r="P61" s="140"/>
      <c r="Q61" s="109"/>
      <c r="R61" s="112"/>
    </row>
    <row r="62" spans="1:18" s="113" customFormat="1" ht="9.6" customHeight="1" x14ac:dyDescent="0.2">
      <c r="A62" s="381"/>
      <c r="B62" s="116"/>
      <c r="C62" s="116"/>
      <c r="D62" s="124"/>
      <c r="E62" s="140"/>
      <c r="F62" s="140"/>
      <c r="G62" s="374"/>
      <c r="H62" s="140"/>
      <c r="I62" s="394"/>
      <c r="J62" s="118" t="s">
        <v>203</v>
      </c>
      <c r="K62" s="126"/>
      <c r="L62" s="387" t="str">
        <f>UPPER(IF(OR(K62="a",K62="as"),J58,IF(OR(K62="b",K62="bs"),J66,)))</f>
        <v/>
      </c>
      <c r="M62" s="382"/>
      <c r="N62" s="140"/>
      <c r="O62" s="380"/>
      <c r="P62" s="140"/>
      <c r="Q62" s="109"/>
      <c r="R62" s="112"/>
    </row>
    <row r="63" spans="1:18" s="113" customFormat="1" ht="9.6" customHeight="1" x14ac:dyDescent="0.2">
      <c r="A63" s="381">
        <v>15</v>
      </c>
      <c r="B63" s="103">
        <f>IF($D63="","",VLOOKUP($D63,'[8]Girls Do Main Draw Prep'!$A$7:$V$39,20))</f>
        <v>0</v>
      </c>
      <c r="C63" s="103">
        <f>IF($D63="","",VLOOKUP($D63,'[8]Girls Do Main Draw Prep'!$A$7:$V$39,21))</f>
        <v>0</v>
      </c>
      <c r="D63" s="104">
        <v>13</v>
      </c>
      <c r="E63" s="103" t="str">
        <f>UPPER(IF($D63="","",VLOOKUP($D63,'[8]Girls Do Main Draw Prep'!$A$7:$V$39,2)))</f>
        <v>YOUSSEF</v>
      </c>
      <c r="F63" s="103" t="str">
        <f>IF($D63="","",VLOOKUP($D63,'[8]Girls Do Main Draw Prep'!$A$7:$V$39,3))</f>
        <v>TAMIR</v>
      </c>
      <c r="G63" s="389"/>
      <c r="H63" s="103">
        <f>IF($D63="","",VLOOKUP($D63,'[8]Girls Do Main Draw Prep'!$A$7:$V$39,4))</f>
        <v>0</v>
      </c>
      <c r="I63" s="379"/>
      <c r="J63" s="140"/>
      <c r="K63" s="391"/>
      <c r="L63" s="140"/>
      <c r="M63" s="380"/>
      <c r="N63" s="430" t="s">
        <v>201</v>
      </c>
      <c r="O63" s="431"/>
      <c r="P63" s="430" t="s">
        <v>304</v>
      </c>
      <c r="Q63" s="431"/>
      <c r="R63" s="112"/>
    </row>
    <row r="64" spans="1:18" s="113" customFormat="1" ht="9.6" customHeight="1" x14ac:dyDescent="0.2">
      <c r="A64" s="381"/>
      <c r="B64" s="116"/>
      <c r="C64" s="116"/>
      <c r="D64" s="116"/>
      <c r="E64" s="103" t="str">
        <f>UPPER(IF($D63="","",VLOOKUP($D63,'[8]Girls Do Main Draw Prep'!$A$7:$V$39,7)))</f>
        <v>YOUSSEF</v>
      </c>
      <c r="F64" s="103" t="str">
        <f>IF($D63="","",VLOOKUP($D63,'[8]Girls Do Main Draw Prep'!$A$7:$V$39,8))</f>
        <v>KIERA</v>
      </c>
      <c r="G64" s="389"/>
      <c r="H64" s="103">
        <f>IF($D63="","",VLOOKUP($D63,'[8]Girls Do Main Draw Prep'!$A$7:$V$39,9))</f>
        <v>0</v>
      </c>
      <c r="I64" s="382"/>
      <c r="J64" s="383" t="str">
        <f>IF(I64="a",E63,IF(I64="b",E65,""))</f>
        <v/>
      </c>
      <c r="K64" s="391"/>
      <c r="L64" s="140"/>
      <c r="M64" s="380"/>
      <c r="N64" s="432" t="str">
        <f>UPPER(IF(OR(O38="a",O38="as"),N21,IF(OR(O38="b",O38="bs"),N53,)))</f>
        <v/>
      </c>
      <c r="O64" s="433"/>
      <c r="P64" s="434"/>
      <c r="Q64" s="431"/>
      <c r="R64" s="112"/>
    </row>
    <row r="65" spans="1:18" s="113" customFormat="1" ht="9.6" customHeight="1" x14ac:dyDescent="0.2">
      <c r="A65" s="381"/>
      <c r="B65" s="116"/>
      <c r="C65" s="116"/>
      <c r="D65" s="116"/>
      <c r="E65" s="383"/>
      <c r="F65" s="383"/>
      <c r="G65" s="422"/>
      <c r="H65" s="383"/>
      <c r="I65" s="384"/>
      <c r="J65" s="385" t="str">
        <f>UPPER(IF(OR(I66="a",I66="as"),E63,IF(OR(I66="b",I66="bs"),E67,)))</f>
        <v>YOUSSEF</v>
      </c>
      <c r="K65" s="395"/>
      <c r="L65" s="140"/>
      <c r="M65" s="380"/>
      <c r="N65" s="435" t="str">
        <f>UPPER(IF(OR(O38="a",O38="as"),N22,IF(OR(O38="b",O38="bs"),N54,)))</f>
        <v/>
      </c>
      <c r="O65" s="436"/>
      <c r="P65" s="434"/>
      <c r="Q65" s="431"/>
      <c r="R65" s="112"/>
    </row>
    <row r="66" spans="1:18" s="113" customFormat="1" ht="9.6" customHeight="1" x14ac:dyDescent="0.2">
      <c r="A66" s="381"/>
      <c r="B66" s="116"/>
      <c r="C66" s="116"/>
      <c r="D66" s="116"/>
      <c r="E66" s="140"/>
      <c r="F66" s="140"/>
      <c r="G66" s="374"/>
      <c r="H66" s="118" t="s">
        <v>203</v>
      </c>
      <c r="I66" s="126" t="s">
        <v>316</v>
      </c>
      <c r="J66" s="387" t="str">
        <f>UPPER(IF(OR(I66="a",I66="as"),E64,IF(OR(I66="b",I66="bs"),E68,)))</f>
        <v>YOUSSEF</v>
      </c>
      <c r="K66" s="382"/>
      <c r="L66" s="140"/>
      <c r="M66" s="380"/>
      <c r="N66" s="431"/>
      <c r="O66" s="437"/>
      <c r="P66" s="438" t="str">
        <f>UPPER(IF(OR(O67="a",O67="as"),N64,IF(OR(O67="b",O67="bs"),N68,)))</f>
        <v/>
      </c>
      <c r="Q66" s="439"/>
      <c r="R66" s="112"/>
    </row>
    <row r="67" spans="1:18" s="113" customFormat="1" ht="9.6" customHeight="1" x14ac:dyDescent="0.2">
      <c r="A67" s="377">
        <v>16</v>
      </c>
      <c r="B67" s="103">
        <f>IF($D67="","",VLOOKUP($D67,'[8]Girls Do Main Draw Prep'!$A$7:$V$39,20))</f>
        <v>0</v>
      </c>
      <c r="C67" s="103">
        <f>IF($D67="","",VLOOKUP($D67,'[8]Girls Do Main Draw Prep'!$A$7:$V$39,21))</f>
        <v>0</v>
      </c>
      <c r="D67" s="104">
        <v>22</v>
      </c>
      <c r="E67" s="105" t="str">
        <f>UPPER(IF($D67="","",VLOOKUP($D67,'[8]Girls Do Main Draw Prep'!$A$7:$V$39,2)))</f>
        <v>BYE</v>
      </c>
      <c r="F67" s="105">
        <f>IF($D67="","",VLOOKUP($D67,'[8]Girls Do Main Draw Prep'!$A$7:$V$39,3))</f>
        <v>0</v>
      </c>
      <c r="G67" s="378"/>
      <c r="H67" s="105">
        <f>IF($D67="","",VLOOKUP($D67,'[8]Girls Do Main Draw Prep'!$A$7:$V$39,4))</f>
        <v>0</v>
      </c>
      <c r="I67" s="390"/>
      <c r="J67" s="140"/>
      <c r="K67" s="380"/>
      <c r="L67" s="143"/>
      <c r="M67" s="386"/>
      <c r="N67" s="440" t="s">
        <v>203</v>
      </c>
      <c r="O67" s="441"/>
      <c r="P67" s="435" t="str">
        <f>UPPER(IF(OR(O67="a",O67="as"),N65,IF(OR(O67="b",O67="bs"),N69,)))</f>
        <v/>
      </c>
      <c r="Q67" s="442"/>
      <c r="R67" s="112"/>
    </row>
    <row r="68" spans="1:18" s="113" customFormat="1" ht="9.6" customHeight="1" x14ac:dyDescent="0.2">
      <c r="A68" s="381"/>
      <c r="B68" s="116"/>
      <c r="C68" s="116"/>
      <c r="D68" s="116"/>
      <c r="E68" s="105" t="str">
        <f>UPPER(IF($D67="","",VLOOKUP($D67,'[8]Girls Do Main Draw Prep'!$A$7:$V$39,7)))</f>
        <v>BYE</v>
      </c>
      <c r="F68" s="105">
        <f>IF($D67="","",VLOOKUP($D67,'[8]Girls Do Main Draw Prep'!$A$7:$V$39,8))</f>
        <v>0</v>
      </c>
      <c r="G68" s="378"/>
      <c r="H68" s="105">
        <f>IF($D67="","",VLOOKUP($D67,'[8]Girls Do Main Draw Prep'!$A$7:$V$39,9))</f>
        <v>0</v>
      </c>
      <c r="I68" s="382"/>
      <c r="J68" s="140"/>
      <c r="K68" s="380"/>
      <c r="L68" s="392"/>
      <c r="M68" s="393"/>
      <c r="N68" s="432" t="str">
        <f>UPPER(IF(OR(O113="a",O113="as"),N96,IF(OR(O113="b",O113="bs"),N128,)))</f>
        <v/>
      </c>
      <c r="O68" s="443"/>
      <c r="P68" s="434"/>
      <c r="Q68" s="431"/>
      <c r="R68" s="112"/>
    </row>
    <row r="69" spans="1:18" s="113" customFormat="1" ht="9.6" customHeight="1" x14ac:dyDescent="0.2">
      <c r="A69" s="404"/>
      <c r="B69" s="405"/>
      <c r="C69" s="405"/>
      <c r="D69" s="406"/>
      <c r="E69" s="141"/>
      <c r="F69" s="141"/>
      <c r="G69" s="99"/>
      <c r="H69" s="141"/>
      <c r="I69" s="408"/>
      <c r="J69" s="110"/>
      <c r="K69" s="111"/>
      <c r="L69" s="110"/>
      <c r="M69" s="111"/>
      <c r="N69" s="435" t="str">
        <f>UPPER(IF(OR(O113="a",O113="as"),N97,IF(OR(O113="b",O113="bs"),N129,)))</f>
        <v/>
      </c>
      <c r="O69" s="444"/>
      <c r="P69" s="434"/>
      <c r="Q69" s="431"/>
      <c r="R69" s="112"/>
    </row>
    <row r="70" spans="1:18" s="151" customFormat="1" ht="6" customHeight="1" x14ac:dyDescent="0.2">
      <c r="A70" s="404"/>
      <c r="B70" s="405"/>
      <c r="C70" s="405"/>
      <c r="D70" s="406"/>
      <c r="E70" s="141"/>
      <c r="F70" s="141"/>
      <c r="G70" s="407"/>
      <c r="H70" s="141"/>
      <c r="I70" s="408"/>
      <c r="J70" s="110"/>
      <c r="K70" s="111"/>
      <c r="L70" s="148"/>
      <c r="M70" s="149"/>
      <c r="N70" s="445"/>
      <c r="O70" s="446"/>
      <c r="P70" s="445"/>
      <c r="Q70" s="446"/>
      <c r="R70" s="150"/>
    </row>
    <row r="71" spans="1:18" s="164" customFormat="1" ht="10.5" customHeight="1" x14ac:dyDescent="0.2">
      <c r="A71" s="152" t="s">
        <v>206</v>
      </c>
      <c r="B71" s="153"/>
      <c r="C71" s="154"/>
      <c r="D71" s="155" t="s">
        <v>207</v>
      </c>
      <c r="E71" s="156" t="s">
        <v>310</v>
      </c>
      <c r="F71" s="155" t="s">
        <v>207</v>
      </c>
      <c r="G71" s="156" t="s">
        <v>310</v>
      </c>
      <c r="H71" s="447"/>
      <c r="I71" s="156" t="s">
        <v>207</v>
      </c>
      <c r="J71" s="156" t="s">
        <v>311</v>
      </c>
      <c r="K71" s="159"/>
      <c r="L71" s="156" t="s">
        <v>210</v>
      </c>
      <c r="M71" s="160"/>
      <c r="N71" s="161" t="s">
        <v>211</v>
      </c>
      <c r="O71" s="161"/>
      <c r="P71" s="162"/>
      <c r="Q71" s="163"/>
    </row>
    <row r="72" spans="1:18" s="164" customFormat="1" ht="9" customHeight="1" x14ac:dyDescent="0.2">
      <c r="A72" s="165" t="s">
        <v>212</v>
      </c>
      <c r="B72" s="166"/>
      <c r="C72" s="167"/>
      <c r="D72" s="168">
        <v>1</v>
      </c>
      <c r="E72" s="169" t="str">
        <f>IF(D72&gt;$Q$79,,UPPER(VLOOKUP(D72,'[8]Girls Do Main Draw Prep'!$A$7:$R$39,2)))</f>
        <v>SHEPPARD</v>
      </c>
      <c r="F72" s="448">
        <v>5</v>
      </c>
      <c r="G72" s="169">
        <f>IF(F72&gt;$Q$79,,UPPER(VLOOKUP(F72,'[8]Girls Do Main Draw Prep'!$A$7:$R$39,2)))</f>
        <v>0</v>
      </c>
      <c r="H72" s="411"/>
      <c r="I72" s="412" t="s">
        <v>213</v>
      </c>
      <c r="J72" s="166"/>
      <c r="K72" s="173"/>
      <c r="L72" s="166"/>
      <c r="M72" s="174"/>
      <c r="N72" s="175" t="s">
        <v>312</v>
      </c>
      <c r="O72" s="176"/>
      <c r="P72" s="176"/>
      <c r="Q72" s="177"/>
    </row>
    <row r="73" spans="1:18" s="164" customFormat="1" ht="9" customHeight="1" x14ac:dyDescent="0.2">
      <c r="A73" s="165" t="s">
        <v>215</v>
      </c>
      <c r="B73" s="166"/>
      <c r="C73" s="167"/>
      <c r="D73" s="168"/>
      <c r="E73" s="169" t="str">
        <f>IF(D72&gt;$Q$79,,UPPER(VLOOKUP(D72,'[8]Girls Do Main Draw Prep'!$A$7:$R$39,7)))</f>
        <v>HONORE</v>
      </c>
      <c r="F73" s="448"/>
      <c r="G73" s="169">
        <f>IF(F72&gt;$Q$79,,UPPER(VLOOKUP(F72,'[8]Girls Do Main Draw Prep'!$A$7:$R$39,7)))</f>
        <v>0</v>
      </c>
      <c r="H73" s="411"/>
      <c r="I73" s="412"/>
      <c r="J73" s="166"/>
      <c r="K73" s="173"/>
      <c r="L73" s="166"/>
      <c r="M73" s="174"/>
      <c r="N73" s="180"/>
      <c r="O73" s="179"/>
      <c r="P73" s="180"/>
      <c r="Q73" s="181"/>
    </row>
    <row r="74" spans="1:18" s="164" customFormat="1" ht="9" customHeight="1" x14ac:dyDescent="0.2">
      <c r="A74" s="182" t="s">
        <v>217</v>
      </c>
      <c r="B74" s="180"/>
      <c r="C74" s="183"/>
      <c r="D74" s="168">
        <v>2</v>
      </c>
      <c r="E74" s="169" t="str">
        <f>IF(D74&gt;$Q$79,,UPPER(VLOOKUP(D74,'[8]Girls Do Main Draw Prep'!$A$7:$R$39,2)))</f>
        <v>KERRY</v>
      </c>
      <c r="F74" s="448">
        <v>6</v>
      </c>
      <c r="G74" s="169">
        <f>IF(F74&gt;$Q$79,,UPPER(VLOOKUP(F74,'[8]Girls Do Main Draw Prep'!$A$7:$R$39,2)))</f>
        <v>0</v>
      </c>
      <c r="H74" s="411"/>
      <c r="I74" s="412" t="s">
        <v>216</v>
      </c>
      <c r="J74" s="166"/>
      <c r="K74" s="173"/>
      <c r="L74" s="166"/>
      <c r="M74" s="174"/>
      <c r="N74" s="175" t="s">
        <v>219</v>
      </c>
      <c r="O74" s="176"/>
      <c r="P74" s="176"/>
      <c r="Q74" s="177"/>
    </row>
    <row r="75" spans="1:18" s="164" customFormat="1" ht="9" customHeight="1" x14ac:dyDescent="0.2">
      <c r="A75" s="184"/>
      <c r="B75" s="89"/>
      <c r="C75" s="185"/>
      <c r="D75" s="168"/>
      <c r="E75" s="169" t="str">
        <f>IF(D74&gt;$Q$79,,UPPER(VLOOKUP(D74,'[8]Girls Do Main Draw Prep'!$A$7:$R$39,7)))</f>
        <v>LEITCH</v>
      </c>
      <c r="F75" s="448"/>
      <c r="G75" s="169">
        <f>IF(F74&gt;$Q$79,,UPPER(VLOOKUP(F74,'[8]Girls Do Main Draw Prep'!$A$7:$R$39,7)))</f>
        <v>0</v>
      </c>
      <c r="H75" s="411"/>
      <c r="I75" s="412"/>
      <c r="J75" s="166"/>
      <c r="K75" s="173"/>
      <c r="L75" s="166"/>
      <c r="M75" s="174"/>
      <c r="N75" s="166"/>
      <c r="O75" s="173"/>
      <c r="P75" s="166"/>
      <c r="Q75" s="174"/>
    </row>
    <row r="76" spans="1:18" s="164" customFormat="1" ht="9" customHeight="1" x14ac:dyDescent="0.2">
      <c r="A76" s="186" t="s">
        <v>221</v>
      </c>
      <c r="B76" s="187"/>
      <c r="C76" s="188"/>
      <c r="D76" s="168">
        <v>3</v>
      </c>
      <c r="E76" s="169" t="str">
        <f>IF(D76&gt;$Q$79,,UPPER(VLOOKUP(D76,'[8]Girls Do Main Draw Prep'!$A$7:$R$39,2)))</f>
        <v xml:space="preserve">WONG </v>
      </c>
      <c r="F76" s="448">
        <v>7</v>
      </c>
      <c r="G76" s="169">
        <f>IF(F76&gt;$Q$79,,UPPER(VLOOKUP(F76,'[8]Girls Do Main Draw Prep'!$A$7:$R$39,2)))</f>
        <v>0</v>
      </c>
      <c r="H76" s="411"/>
      <c r="I76" s="412" t="s">
        <v>218</v>
      </c>
      <c r="J76" s="166"/>
      <c r="K76" s="173"/>
      <c r="L76" s="166"/>
      <c r="M76" s="174"/>
      <c r="N76" s="180"/>
      <c r="O76" s="179"/>
      <c r="P76" s="180"/>
    </row>
    <row r="77" spans="1:18" s="164" customFormat="1" ht="9" customHeight="1" x14ac:dyDescent="0.2">
      <c r="A77" s="165" t="s">
        <v>212</v>
      </c>
      <c r="B77" s="166"/>
      <c r="C77" s="167"/>
      <c r="D77" s="168"/>
      <c r="E77" s="169" t="str">
        <f>IF(D76&gt;$Q$79,,UPPER(VLOOKUP(D76,'[8]Girls Do Main Draw Prep'!$A$7:$R$39,7)))</f>
        <v>LAWRENCE</v>
      </c>
      <c r="F77" s="448"/>
      <c r="G77" s="169">
        <f>IF(F76&gt;$Q$79,,UPPER(VLOOKUP(F76,'[8]Girls Do Main Draw Prep'!$A$7:$R$39,7)))</f>
        <v>0</v>
      </c>
      <c r="H77" s="411"/>
      <c r="I77" s="412"/>
      <c r="J77" s="166"/>
      <c r="K77" s="173"/>
      <c r="L77" s="166"/>
      <c r="M77" s="174"/>
      <c r="N77" s="175" t="s">
        <v>224</v>
      </c>
      <c r="O77" s="176"/>
      <c r="P77" s="176"/>
      <c r="Q77" s="177"/>
      <c r="R77" s="181"/>
    </row>
    <row r="78" spans="1:18" s="164" customFormat="1" ht="9" customHeight="1" x14ac:dyDescent="0.2">
      <c r="A78" s="165" t="s">
        <v>225</v>
      </c>
      <c r="B78" s="166"/>
      <c r="C78" s="189"/>
      <c r="D78" s="168">
        <v>4</v>
      </c>
      <c r="E78" s="169" t="str">
        <f>IF(D78&gt;$Q$79,,UPPER(VLOOKUP(D78,'[8]Girls Do Main Draw Prep'!$A$7:$R$39,2)))</f>
        <v>HINKSON</v>
      </c>
      <c r="F78" s="448">
        <v>8</v>
      </c>
      <c r="G78" s="169">
        <f>IF(F78&gt;$Q$79,,UPPER(VLOOKUP(F78,'[8]Girls Do Main Draw Prep'!$A$7:$R$39,2)))</f>
        <v>0</v>
      </c>
      <c r="H78" s="411"/>
      <c r="I78" s="412" t="s">
        <v>220</v>
      </c>
      <c r="J78" s="166"/>
      <c r="K78" s="173"/>
      <c r="L78" s="166"/>
      <c r="M78" s="174"/>
      <c r="N78" s="166"/>
      <c r="O78" s="173"/>
      <c r="P78" s="166"/>
      <c r="Q78" s="174"/>
    </row>
    <row r="79" spans="1:18" s="164" customFormat="1" ht="9" customHeight="1" x14ac:dyDescent="0.2">
      <c r="A79" s="182" t="s">
        <v>227</v>
      </c>
      <c r="B79" s="180"/>
      <c r="C79" s="190"/>
      <c r="D79" s="191"/>
      <c r="E79" s="192" t="str">
        <f>IF(D78&gt;$Q$79,,UPPER(VLOOKUP(D78,'[8]Girls Do Main Draw Prep'!$A$7:$R$39,7)))</f>
        <v>MUKERJI</v>
      </c>
      <c r="F79" s="449"/>
      <c r="G79" s="192">
        <f>IF(F78&gt;$Q$79,,UPPER(VLOOKUP(F78,'[8]Girls Do Main Draw Prep'!$A$7:$R$39,7)))</f>
        <v>0</v>
      </c>
      <c r="H79" s="414"/>
      <c r="I79" s="415"/>
      <c r="J79" s="180"/>
      <c r="K79" s="179"/>
      <c r="L79" s="180"/>
      <c r="M79" s="181"/>
      <c r="N79" s="180" t="str">
        <f>Q4</f>
        <v>Lamech Kevin Clarke</v>
      </c>
      <c r="O79" s="179"/>
      <c r="P79" s="180"/>
      <c r="Q79" s="450">
        <f>'[8]Girls Do Main Draw Prep'!$V$5</f>
        <v>4</v>
      </c>
    </row>
    <row r="80" spans="1:18" s="78" customFormat="1" ht="9" x14ac:dyDescent="0.2">
      <c r="A80" s="366"/>
      <c r="B80" s="367" t="s">
        <v>194</v>
      </c>
      <c r="C80" s="367" t="str">
        <f>IF(OR(F78="Week 3",F78="Masters"),"CP","Rank")</f>
        <v>Rank</v>
      </c>
      <c r="D80" s="367" t="s">
        <v>196</v>
      </c>
      <c r="E80" s="427" t="s">
        <v>197</v>
      </c>
      <c r="F80" s="427" t="s">
        <v>198</v>
      </c>
      <c r="G80" s="427"/>
      <c r="H80" s="427"/>
      <c r="I80" s="427"/>
      <c r="J80" s="367" t="s">
        <v>199</v>
      </c>
      <c r="K80" s="428"/>
      <c r="L80" s="367" t="s">
        <v>328</v>
      </c>
      <c r="M80" s="428"/>
      <c r="N80" s="367" t="s">
        <v>200</v>
      </c>
      <c r="O80" s="428"/>
      <c r="P80" s="367" t="s">
        <v>329</v>
      </c>
      <c r="Q80" s="371"/>
    </row>
    <row r="81" spans="1:20" s="78" customFormat="1" ht="3.75" customHeight="1" thickBot="1" x14ac:dyDescent="0.25">
      <c r="A81" s="372"/>
      <c r="B81" s="97"/>
      <c r="C81" s="97"/>
      <c r="D81" s="97"/>
      <c r="E81" s="373"/>
      <c r="F81" s="373"/>
      <c r="G81" s="374"/>
      <c r="H81" s="373"/>
      <c r="I81" s="375"/>
      <c r="J81" s="97"/>
      <c r="K81" s="375"/>
      <c r="L81" s="97"/>
      <c r="M81" s="375"/>
      <c r="N81" s="97"/>
      <c r="O81" s="375"/>
      <c r="P81" s="97"/>
      <c r="Q81" s="376"/>
    </row>
    <row r="82" spans="1:20" s="113" customFormat="1" ht="10.5" customHeight="1" x14ac:dyDescent="0.2">
      <c r="A82" s="377">
        <v>17</v>
      </c>
      <c r="B82" s="103">
        <f>IF($D82="","",VLOOKUP($D82,'[8]Girls Do Main Draw Prep'!$A$7:$V$39,20))</f>
        <v>0</v>
      </c>
      <c r="C82" s="103">
        <f>IF($D82="","",VLOOKUP($D82,'[8]Girls Do Main Draw Prep'!$A$7:$V$39,21))</f>
        <v>0</v>
      </c>
      <c r="D82" s="104">
        <v>12</v>
      </c>
      <c r="E82" s="105" t="str">
        <f>UPPER(IF($D82="","",VLOOKUP($D82,'[8]Girls Do Main Draw Prep'!$A$7:$V$39,2)))</f>
        <v>GEORGE</v>
      </c>
      <c r="F82" s="105" t="str">
        <f>IF($D82="","",VLOOKUP($D82,'[8]Girls Do Main Draw Prep'!$A$7:$V$39,3))</f>
        <v>ENOCH</v>
      </c>
      <c r="G82" s="378"/>
      <c r="H82" s="105">
        <f>IF($D82="","",VLOOKUP($D82,'[8]Girls Do Main Draw Prep'!$A$7:$V$39,4))</f>
        <v>0</v>
      </c>
      <c r="I82" s="379"/>
      <c r="J82" s="140"/>
      <c r="K82" s="380"/>
      <c r="L82" s="140"/>
      <c r="M82" s="380"/>
      <c r="N82" s="140"/>
      <c r="O82" s="380"/>
      <c r="P82" s="140"/>
      <c r="Q82" s="429" t="s">
        <v>333</v>
      </c>
      <c r="R82" s="112"/>
      <c r="T82" s="114">
        <f>'[8]SetUp Officials'!P60</f>
        <v>0</v>
      </c>
    </row>
    <row r="83" spans="1:20" s="113" customFormat="1" ht="9.6" customHeight="1" x14ac:dyDescent="0.2">
      <c r="A83" s="381"/>
      <c r="B83" s="116"/>
      <c r="C83" s="116"/>
      <c r="D83" s="116"/>
      <c r="E83" s="105" t="str">
        <f>UPPER(IF($D82="","",VLOOKUP($D82,'[8]Girls Do Main Draw Prep'!$A$7:$V$39,7)))</f>
        <v>JOSEPH</v>
      </c>
      <c r="F83" s="105" t="str">
        <f>IF($D82="","",VLOOKUP($D82,'[8]Girls Do Main Draw Prep'!$A$7:$V$39,8))</f>
        <v>ADELE</v>
      </c>
      <c r="G83" s="378"/>
      <c r="H83" s="105">
        <f>IF($D82="","",VLOOKUP($D82,'[8]Girls Do Main Draw Prep'!$A$7:$V$39,9))</f>
        <v>0</v>
      </c>
      <c r="I83" s="382"/>
      <c r="J83" s="383" t="str">
        <f>IF(I83="a",E82,IF(I83="b",E84,""))</f>
        <v/>
      </c>
      <c r="K83" s="380"/>
      <c r="L83" s="140"/>
      <c r="M83" s="380"/>
      <c r="N83" s="140"/>
      <c r="O83" s="380"/>
      <c r="P83" s="140"/>
      <c r="Q83" s="109"/>
      <c r="R83" s="112"/>
      <c r="T83" s="121">
        <f>'[8]SetUp Officials'!P61</f>
        <v>0</v>
      </c>
    </row>
    <row r="84" spans="1:20" s="113" customFormat="1" ht="9.6" customHeight="1" x14ac:dyDescent="0.2">
      <c r="A84" s="381"/>
      <c r="B84" s="116"/>
      <c r="C84" s="116"/>
      <c r="D84" s="116"/>
      <c r="E84" s="140"/>
      <c r="F84" s="140"/>
      <c r="G84" s="374"/>
      <c r="H84" s="140"/>
      <c r="I84" s="384"/>
      <c r="J84" s="385" t="str">
        <f>UPPER(IF(OR(I85="a",I85="as"),E82,IF(OR(I85="b",I85="bs"),E86,)))</f>
        <v>ALI</v>
      </c>
      <c r="K84" s="386"/>
      <c r="L84" s="140"/>
      <c r="M84" s="380"/>
      <c r="N84" s="140"/>
      <c r="O84" s="380"/>
      <c r="P84" s="140"/>
      <c r="Q84" s="109"/>
      <c r="R84" s="112"/>
      <c r="T84" s="121">
        <f>'[8]SetUp Officials'!P62</f>
        <v>0</v>
      </c>
    </row>
    <row r="85" spans="1:20" s="113" customFormat="1" ht="9.6" customHeight="1" x14ac:dyDescent="0.2">
      <c r="A85" s="381"/>
      <c r="B85" s="116"/>
      <c r="C85" s="116"/>
      <c r="D85" s="116"/>
      <c r="E85" s="140"/>
      <c r="F85" s="140"/>
      <c r="G85" s="374"/>
      <c r="H85" s="118" t="s">
        <v>203</v>
      </c>
      <c r="I85" s="126" t="s">
        <v>297</v>
      </c>
      <c r="J85" s="387" t="str">
        <f>UPPER(IF(OR(I85="a",I85="as"),E83,IF(OR(I85="b",I85="bs"),E87,)))</f>
        <v>FABREIS</v>
      </c>
      <c r="K85" s="388"/>
      <c r="L85" s="140"/>
      <c r="M85" s="380"/>
      <c r="N85" s="140"/>
      <c r="O85" s="380"/>
      <c r="P85" s="140"/>
      <c r="Q85" s="109"/>
      <c r="R85" s="112"/>
      <c r="T85" s="121">
        <f>'[8]SetUp Officials'!P63</f>
        <v>0</v>
      </c>
    </row>
    <row r="86" spans="1:20" s="113" customFormat="1" ht="9.6" customHeight="1" x14ac:dyDescent="0.2">
      <c r="A86" s="381">
        <v>18</v>
      </c>
      <c r="B86" s="103">
        <f>IF($D86="","",VLOOKUP($D86,'[8]Girls Do Main Draw Prep'!$A$7:$V$39,20))</f>
        <v>0</v>
      </c>
      <c r="C86" s="103">
        <f>IF($D86="","",VLOOKUP($D86,'[8]Girls Do Main Draw Prep'!$A$7:$V$39,21))</f>
        <v>0</v>
      </c>
      <c r="D86" s="104">
        <v>10</v>
      </c>
      <c r="E86" s="103" t="str">
        <f>UPPER(IF($D86="","",VLOOKUP($D86,'[8]Girls Do Main Draw Prep'!$A$7:$V$39,2)))</f>
        <v>ALI</v>
      </c>
      <c r="F86" s="103" t="str">
        <f>IF($D86="","",VLOOKUP($D86,'[8]Girls Do Main Draw Prep'!$A$7:$V$39,3))</f>
        <v>ELIAS</v>
      </c>
      <c r="G86" s="389"/>
      <c r="H86" s="103">
        <f>IF($D86="","",VLOOKUP($D86,'[8]Girls Do Main Draw Prep'!$A$7:$V$39,4))</f>
        <v>0</v>
      </c>
      <c r="I86" s="390"/>
      <c r="J86" s="140" t="s">
        <v>331</v>
      </c>
      <c r="K86" s="391"/>
      <c r="L86" s="143"/>
      <c r="M86" s="386"/>
      <c r="N86" s="140"/>
      <c r="O86" s="380"/>
      <c r="P86" s="140"/>
      <c r="Q86" s="109"/>
      <c r="R86" s="112"/>
      <c r="T86" s="121">
        <f>'[8]SetUp Officials'!P64</f>
        <v>0</v>
      </c>
    </row>
    <row r="87" spans="1:20" s="113" customFormat="1" ht="9.6" customHeight="1" x14ac:dyDescent="0.2">
      <c r="A87" s="381"/>
      <c r="B87" s="116"/>
      <c r="C87" s="116"/>
      <c r="D87" s="116"/>
      <c r="E87" s="103" t="str">
        <f>UPPER(IF($D86="","",VLOOKUP($D86,'[8]Girls Do Main Draw Prep'!$A$7:$V$39,7)))</f>
        <v>FABREIS</v>
      </c>
      <c r="F87" s="103" t="str">
        <f>IF($D86="","",VLOOKUP($D86,'[8]Girls Do Main Draw Prep'!$A$7:$V$39,8))</f>
        <v>HALEIGH</v>
      </c>
      <c r="G87" s="389"/>
      <c r="H87" s="103">
        <f>IF($D86="","",VLOOKUP($D86,'[8]Girls Do Main Draw Prep'!$A$7:$V$39,9))</f>
        <v>0</v>
      </c>
      <c r="I87" s="382"/>
      <c r="J87" s="140"/>
      <c r="K87" s="391"/>
      <c r="L87" s="392"/>
      <c r="M87" s="393"/>
      <c r="N87" s="140"/>
      <c r="O87" s="380"/>
      <c r="P87" s="140"/>
      <c r="Q87" s="109"/>
      <c r="R87" s="112"/>
      <c r="T87" s="121">
        <f>'[8]SetUp Officials'!P65</f>
        <v>0</v>
      </c>
    </row>
    <row r="88" spans="1:20" s="113" customFormat="1" ht="9.6" customHeight="1" x14ac:dyDescent="0.2">
      <c r="A88" s="381"/>
      <c r="B88" s="116"/>
      <c r="C88" s="116"/>
      <c r="D88" s="124"/>
      <c r="E88" s="140"/>
      <c r="F88" s="140"/>
      <c r="G88" s="374"/>
      <c r="H88" s="140"/>
      <c r="I88" s="394"/>
      <c r="J88" s="140"/>
      <c r="K88" s="384"/>
      <c r="L88" s="385" t="str">
        <f>UPPER(IF(OR(K89="a",K89="as"),J84,IF(OR(K89="b",K89="bs"),J92,)))</f>
        <v/>
      </c>
      <c r="M88" s="380"/>
      <c r="N88" s="140"/>
      <c r="O88" s="380"/>
      <c r="P88" s="140"/>
      <c r="Q88" s="109"/>
      <c r="R88" s="112"/>
      <c r="T88" s="121">
        <f>'[8]SetUp Officials'!P66</f>
        <v>0</v>
      </c>
    </row>
    <row r="89" spans="1:20" s="113" customFormat="1" ht="9.6" customHeight="1" x14ac:dyDescent="0.2">
      <c r="A89" s="381"/>
      <c r="B89" s="116"/>
      <c r="C89" s="116"/>
      <c r="D89" s="124"/>
      <c r="E89" s="140"/>
      <c r="F89" s="140"/>
      <c r="G89" s="374"/>
      <c r="H89" s="140"/>
      <c r="I89" s="394"/>
      <c r="J89" s="118" t="s">
        <v>203</v>
      </c>
      <c r="K89" s="126"/>
      <c r="L89" s="387" t="str">
        <f>UPPER(IF(OR(K89="a",K89="as"),J85,IF(OR(K89="b",K89="bs"),J93,)))</f>
        <v/>
      </c>
      <c r="M89" s="388"/>
      <c r="N89" s="140"/>
      <c r="O89" s="380"/>
      <c r="P89" s="140"/>
      <c r="Q89" s="109"/>
      <c r="R89" s="112"/>
      <c r="T89" s="121">
        <f>'[8]SetUp Officials'!P67</f>
        <v>0</v>
      </c>
    </row>
    <row r="90" spans="1:20" s="113" customFormat="1" ht="9.6" customHeight="1" x14ac:dyDescent="0.2">
      <c r="A90" s="381">
        <v>19</v>
      </c>
      <c r="B90" s="103">
        <f>IF($D90="","",VLOOKUP($D90,'[8]Girls Do Main Draw Prep'!$A$7:$V$39,20))</f>
        <v>0</v>
      </c>
      <c r="C90" s="103">
        <f>IF($D90="","",VLOOKUP($D90,'[8]Girls Do Main Draw Prep'!$A$7:$V$39,21))</f>
        <v>0</v>
      </c>
      <c r="D90" s="104">
        <v>22</v>
      </c>
      <c r="E90" s="103" t="str">
        <f>UPPER(IF($D90="","",VLOOKUP($D90,'[8]Girls Do Main Draw Prep'!$A$7:$V$39,2)))</f>
        <v>BYE</v>
      </c>
      <c r="F90" s="103">
        <f>IF($D90="","",VLOOKUP($D90,'[8]Girls Do Main Draw Prep'!$A$7:$V$39,3))</f>
        <v>0</v>
      </c>
      <c r="G90" s="389"/>
      <c r="H90" s="103">
        <f>IF($D90="","",VLOOKUP($D90,'[8]Girls Do Main Draw Prep'!$A$7:$V$39,4))</f>
        <v>0</v>
      </c>
      <c r="I90" s="379"/>
      <c r="J90" s="140"/>
      <c r="K90" s="391"/>
      <c r="L90" s="140"/>
      <c r="M90" s="391"/>
      <c r="N90" s="143"/>
      <c r="O90" s="380"/>
      <c r="P90" s="140"/>
      <c r="Q90" s="109"/>
      <c r="R90" s="112"/>
      <c r="T90" s="121">
        <f>'[8]SetUp Officials'!P68</f>
        <v>0</v>
      </c>
    </row>
    <row r="91" spans="1:20" s="113" customFormat="1" ht="9.6" customHeight="1" thickBot="1" x14ac:dyDescent="0.25">
      <c r="A91" s="381"/>
      <c r="B91" s="116"/>
      <c r="C91" s="116"/>
      <c r="D91" s="116"/>
      <c r="E91" s="103" t="str">
        <f>UPPER(IF($D90="","",VLOOKUP($D90,'[8]Girls Do Main Draw Prep'!$A$7:$V$39,7)))</f>
        <v>BYE</v>
      </c>
      <c r="F91" s="103">
        <f>IF($D90="","",VLOOKUP($D90,'[8]Girls Do Main Draw Prep'!$A$7:$V$39,8))</f>
        <v>0</v>
      </c>
      <c r="G91" s="389"/>
      <c r="H91" s="103">
        <f>IF($D90="","",VLOOKUP($D90,'[8]Girls Do Main Draw Prep'!$A$7:$V$39,9))</f>
        <v>0</v>
      </c>
      <c r="I91" s="382"/>
      <c r="J91" s="383" t="str">
        <f>IF(I91="a",E90,IF(I91="b",E92,""))</f>
        <v/>
      </c>
      <c r="K91" s="391"/>
      <c r="L91" s="140"/>
      <c r="M91" s="391"/>
      <c r="N91" s="140"/>
      <c r="O91" s="380"/>
      <c r="P91" s="140"/>
      <c r="Q91" s="109"/>
      <c r="R91" s="112"/>
      <c r="T91" s="135">
        <f>'[8]SetUp Officials'!P69</f>
        <v>0</v>
      </c>
    </row>
    <row r="92" spans="1:20" s="113" customFormat="1" ht="9.6" customHeight="1" x14ac:dyDescent="0.2">
      <c r="A92" s="381"/>
      <c r="B92" s="116"/>
      <c r="C92" s="116"/>
      <c r="D92" s="124"/>
      <c r="E92" s="140"/>
      <c r="F92" s="140"/>
      <c r="G92" s="374"/>
      <c r="H92" s="140"/>
      <c r="I92" s="384"/>
      <c r="J92" s="385" t="str">
        <f>UPPER(IF(OR(I93="a",I93="as"),E90,IF(OR(I93="b",I93="bs"),E94,)))</f>
        <v>SYLVESTER</v>
      </c>
      <c r="K92" s="395"/>
      <c r="L92" s="140"/>
      <c r="M92" s="391"/>
      <c r="N92" s="140"/>
      <c r="O92" s="380"/>
      <c r="P92" s="140"/>
      <c r="Q92" s="109"/>
      <c r="R92" s="112"/>
    </row>
    <row r="93" spans="1:20" s="113" customFormat="1" ht="9.6" customHeight="1" x14ac:dyDescent="0.2">
      <c r="A93" s="381"/>
      <c r="B93" s="116"/>
      <c r="C93" s="116"/>
      <c r="D93" s="124"/>
      <c r="E93" s="140"/>
      <c r="F93" s="140"/>
      <c r="G93" s="374"/>
      <c r="H93" s="118" t="s">
        <v>203</v>
      </c>
      <c r="I93" s="126" t="s">
        <v>317</v>
      </c>
      <c r="J93" s="387" t="str">
        <f>UPPER(IF(OR(I93="a",I93="as"),E91,IF(OR(I93="b",I93="bs"),E95,)))</f>
        <v>MAC KENZIE</v>
      </c>
      <c r="K93" s="382"/>
      <c r="L93" s="140"/>
      <c r="M93" s="391"/>
      <c r="N93" s="140"/>
      <c r="O93" s="380"/>
      <c r="P93" s="140"/>
      <c r="Q93" s="109"/>
      <c r="R93" s="112"/>
    </row>
    <row r="94" spans="1:20" s="113" customFormat="1" ht="9.6" customHeight="1" x14ac:dyDescent="0.2">
      <c r="A94" s="381">
        <v>20</v>
      </c>
      <c r="B94" s="103">
        <f>IF($D94="","",VLOOKUP($D94,'[8]Girls Do Main Draw Prep'!$A$7:$V$39,20))</f>
        <v>0</v>
      </c>
      <c r="C94" s="103">
        <f>IF($D94="","",VLOOKUP($D94,'[8]Girls Do Main Draw Prep'!$A$7:$V$39,21))</f>
        <v>0</v>
      </c>
      <c r="D94" s="104">
        <v>17</v>
      </c>
      <c r="E94" s="103" t="str">
        <f>UPPER(IF($D94="","",VLOOKUP($D94,'[8]Girls Do Main Draw Prep'!$A$7:$V$39,2)))</f>
        <v>SYLVESTER</v>
      </c>
      <c r="F94" s="103" t="str">
        <f>IF($D94="","",VLOOKUP($D94,'[8]Girls Do Main Draw Prep'!$A$7:$V$39,3))</f>
        <v>SEBASTIEN</v>
      </c>
      <c r="G94" s="389"/>
      <c r="H94" s="103">
        <f>IF($D94="","",VLOOKUP($D94,'[8]Girls Do Main Draw Prep'!$A$7:$V$39,4))</f>
        <v>0</v>
      </c>
      <c r="I94" s="390"/>
      <c r="J94" s="140"/>
      <c r="K94" s="380"/>
      <c r="L94" s="143"/>
      <c r="M94" s="395"/>
      <c r="N94" s="140"/>
      <c r="O94" s="380"/>
      <c r="P94" s="140"/>
      <c r="Q94" s="109"/>
      <c r="R94" s="112"/>
    </row>
    <row r="95" spans="1:20" s="113" customFormat="1" ht="9.6" customHeight="1" x14ac:dyDescent="0.2">
      <c r="A95" s="381"/>
      <c r="B95" s="116"/>
      <c r="C95" s="116"/>
      <c r="D95" s="116"/>
      <c r="E95" s="103" t="str">
        <f>UPPER(IF($D94="","",VLOOKUP($D94,'[8]Girls Do Main Draw Prep'!$A$7:$V$39,7)))</f>
        <v>MAC KENZIE</v>
      </c>
      <c r="F95" s="103" t="str">
        <f>IF($D94="","",VLOOKUP($D94,'[8]Girls Do Main Draw Prep'!$A$7:$V$39,8))</f>
        <v>GABRIELLE</v>
      </c>
      <c r="G95" s="389"/>
      <c r="H95" s="103">
        <f>IF($D94="","",VLOOKUP($D94,'[8]Girls Do Main Draw Prep'!$A$7:$V$39,9))</f>
        <v>0</v>
      </c>
      <c r="I95" s="382"/>
      <c r="J95" s="140"/>
      <c r="K95" s="380"/>
      <c r="L95" s="392"/>
      <c r="M95" s="396"/>
      <c r="N95" s="140"/>
      <c r="O95" s="380"/>
      <c r="P95" s="140"/>
      <c r="Q95" s="109"/>
      <c r="R95" s="112"/>
    </row>
    <row r="96" spans="1:20" s="113" customFormat="1" ht="9.6" customHeight="1" x14ac:dyDescent="0.2">
      <c r="A96" s="381"/>
      <c r="B96" s="116"/>
      <c r="C96" s="116"/>
      <c r="D96" s="116"/>
      <c r="E96" s="140"/>
      <c r="F96" s="140"/>
      <c r="G96" s="374"/>
      <c r="H96" s="140"/>
      <c r="I96" s="394"/>
      <c r="J96" s="140"/>
      <c r="K96" s="380"/>
      <c r="L96" s="140"/>
      <c r="M96" s="384"/>
      <c r="N96" s="385" t="str">
        <f>UPPER(IF(OR(M97="a",M97="as"),L88,IF(OR(M97="b",M97="bs"),L104,)))</f>
        <v/>
      </c>
      <c r="O96" s="380"/>
      <c r="P96" s="140"/>
      <c r="Q96" s="109"/>
      <c r="R96" s="112"/>
    </row>
    <row r="97" spans="1:18" s="113" customFormat="1" ht="9.6" customHeight="1" x14ac:dyDescent="0.2">
      <c r="A97" s="381"/>
      <c r="B97" s="116"/>
      <c r="C97" s="116"/>
      <c r="D97" s="116"/>
      <c r="E97" s="140"/>
      <c r="F97" s="140"/>
      <c r="G97" s="374"/>
      <c r="H97" s="140"/>
      <c r="I97" s="394"/>
      <c r="J97" s="140"/>
      <c r="K97" s="380"/>
      <c r="L97" s="118" t="s">
        <v>203</v>
      </c>
      <c r="M97" s="126"/>
      <c r="N97" s="387" t="str">
        <f>UPPER(IF(OR(M97="a",M97="as"),L89,IF(OR(M97="b",M97="bs"),L105,)))</f>
        <v/>
      </c>
      <c r="O97" s="388"/>
      <c r="P97" s="140"/>
      <c r="Q97" s="109"/>
      <c r="R97" s="112"/>
    </row>
    <row r="98" spans="1:18" s="113" customFormat="1" ht="9.6" customHeight="1" x14ac:dyDescent="0.2">
      <c r="A98" s="381">
        <v>21</v>
      </c>
      <c r="B98" s="103">
        <f>IF($D98="","",VLOOKUP($D98,'[8]Girls Do Main Draw Prep'!$A$7:$V$39,20))</f>
        <v>0</v>
      </c>
      <c r="C98" s="103">
        <f>IF($D98="","",VLOOKUP($D98,'[8]Girls Do Main Draw Prep'!$A$7:$V$39,21))</f>
        <v>0</v>
      </c>
      <c r="D98" s="104">
        <v>22</v>
      </c>
      <c r="E98" s="105" t="str">
        <f>UPPER(IF($D98="","",VLOOKUP($D98,'[8]Girls Do Main Draw Prep'!$A$7:$V$39,2)))</f>
        <v>BYE</v>
      </c>
      <c r="F98" s="105">
        <f>IF($D98="","",VLOOKUP($D98,'[8]Girls Do Main Draw Prep'!$A$7:$V$39,3))</f>
        <v>0</v>
      </c>
      <c r="G98" s="378"/>
      <c r="H98" s="105">
        <f>IF($D98="","",VLOOKUP($D98,'[8]Girls Do Main Draw Prep'!$A$7:$V$39,4))</f>
        <v>0</v>
      </c>
      <c r="I98" s="379"/>
      <c r="J98" s="140"/>
      <c r="K98" s="380"/>
      <c r="L98" s="140"/>
      <c r="M98" s="391"/>
      <c r="N98" s="140"/>
      <c r="O98" s="391"/>
      <c r="P98" s="140"/>
      <c r="Q98" s="109"/>
      <c r="R98" s="112"/>
    </row>
    <row r="99" spans="1:18" s="113" customFormat="1" ht="9.6" customHeight="1" x14ac:dyDescent="0.2">
      <c r="A99" s="381"/>
      <c r="B99" s="116"/>
      <c r="C99" s="116"/>
      <c r="D99" s="116"/>
      <c r="E99" s="105" t="str">
        <f>UPPER(IF($D98="","",VLOOKUP($D98,'[8]Girls Do Main Draw Prep'!$A$7:$V$39,7)))</f>
        <v>BYE</v>
      </c>
      <c r="F99" s="105">
        <f>IF($D98="","",VLOOKUP($D98,'[8]Girls Do Main Draw Prep'!$A$7:$V$39,8))</f>
        <v>0</v>
      </c>
      <c r="G99" s="378"/>
      <c r="H99" s="105">
        <f>IF($D98="","",VLOOKUP($D98,'[8]Girls Do Main Draw Prep'!$A$7:$V$39,9))</f>
        <v>0</v>
      </c>
      <c r="I99" s="382"/>
      <c r="J99" s="383" t="str">
        <f>IF(I99="a",E98,IF(I99="b",E100,""))</f>
        <v/>
      </c>
      <c r="K99" s="380"/>
      <c r="L99" s="140"/>
      <c r="M99" s="391"/>
      <c r="N99" s="140"/>
      <c r="O99" s="391"/>
      <c r="P99" s="140"/>
      <c r="Q99" s="109"/>
      <c r="R99" s="112"/>
    </row>
    <row r="100" spans="1:18" s="113" customFormat="1" ht="9.6" customHeight="1" x14ac:dyDescent="0.2">
      <c r="A100" s="381"/>
      <c r="B100" s="116"/>
      <c r="C100" s="116"/>
      <c r="D100" s="116"/>
      <c r="E100" s="140"/>
      <c r="F100" s="140"/>
      <c r="G100" s="374"/>
      <c r="H100" s="140"/>
      <c r="I100" s="384"/>
      <c r="J100" s="385" t="str">
        <f>UPPER(IF(OR(I101="a",I101="as"),E98,IF(OR(I101="b",I101="bs"),E102,)))</f>
        <v>CHUNG</v>
      </c>
      <c r="K100" s="386"/>
      <c r="L100" s="140"/>
      <c r="M100" s="391"/>
      <c r="N100" s="140"/>
      <c r="O100" s="391"/>
      <c r="P100" s="140"/>
      <c r="Q100" s="109"/>
      <c r="R100" s="112"/>
    </row>
    <row r="101" spans="1:18" s="113" customFormat="1" ht="9.6" customHeight="1" x14ac:dyDescent="0.2">
      <c r="A101" s="381"/>
      <c r="B101" s="116"/>
      <c r="C101" s="116"/>
      <c r="D101" s="116"/>
      <c r="E101" s="140"/>
      <c r="F101" s="140"/>
      <c r="G101" s="374"/>
      <c r="H101" s="118" t="s">
        <v>203</v>
      </c>
      <c r="I101" s="126" t="s">
        <v>317</v>
      </c>
      <c r="J101" s="387" t="str">
        <f>UPPER(IF(OR(I101="a",I101="as"),E99,IF(OR(I101="b",I101="bs"),E103,)))</f>
        <v>ORR</v>
      </c>
      <c r="K101" s="388"/>
      <c r="L101" s="140"/>
      <c r="M101" s="391"/>
      <c r="N101" s="140"/>
      <c r="O101" s="391"/>
      <c r="P101" s="140"/>
      <c r="Q101" s="109"/>
      <c r="R101" s="112"/>
    </row>
    <row r="102" spans="1:18" s="113" customFormat="1" ht="9.6" customHeight="1" x14ac:dyDescent="0.2">
      <c r="A102" s="381">
        <v>22</v>
      </c>
      <c r="B102" s="103">
        <f>IF($D102="","",VLOOKUP($D102,'[8]Girls Do Main Draw Prep'!$A$7:$V$39,20))</f>
        <v>0</v>
      </c>
      <c r="C102" s="103">
        <f>IF($D102="","",VLOOKUP($D102,'[8]Girls Do Main Draw Prep'!$A$7:$V$39,21))</f>
        <v>0</v>
      </c>
      <c r="D102" s="104">
        <v>15</v>
      </c>
      <c r="E102" s="103" t="str">
        <f>UPPER(IF($D102="","",VLOOKUP($D102,'[8]Girls Do Main Draw Prep'!$A$7:$V$39,2)))</f>
        <v>CHUNG</v>
      </c>
      <c r="F102" s="103" t="str">
        <f>IF($D102="","",VLOOKUP($D102,'[8]Girls Do Main Draw Prep'!$A$7:$V$39,3))</f>
        <v>THOMAS</v>
      </c>
      <c r="G102" s="389"/>
      <c r="H102" s="103">
        <f>IF($D102="","",VLOOKUP($D102,'[8]Girls Do Main Draw Prep'!$A$7:$V$39,4))</f>
        <v>0</v>
      </c>
      <c r="I102" s="390"/>
      <c r="J102" s="140"/>
      <c r="K102" s="391"/>
      <c r="L102" s="143"/>
      <c r="M102" s="395"/>
      <c r="N102" s="140"/>
      <c r="O102" s="391"/>
      <c r="P102" s="140"/>
      <c r="Q102" s="109"/>
      <c r="R102" s="112"/>
    </row>
    <row r="103" spans="1:18" s="113" customFormat="1" ht="9.6" customHeight="1" x14ac:dyDescent="0.2">
      <c r="A103" s="381"/>
      <c r="B103" s="116"/>
      <c r="C103" s="116"/>
      <c r="D103" s="116"/>
      <c r="E103" s="103" t="str">
        <f>UPPER(IF($D102="","",VLOOKUP($D102,'[8]Girls Do Main Draw Prep'!$A$7:$V$39,7)))</f>
        <v>ORR</v>
      </c>
      <c r="F103" s="103" t="str">
        <f>IF($D102="","",VLOOKUP($D102,'[8]Girls Do Main Draw Prep'!$A$7:$V$39,8))</f>
        <v>NICOLETTE</v>
      </c>
      <c r="G103" s="389"/>
      <c r="H103" s="103">
        <f>IF($D102="","",VLOOKUP($D102,'[8]Girls Do Main Draw Prep'!$A$7:$V$39,9))</f>
        <v>0</v>
      </c>
      <c r="I103" s="382"/>
      <c r="J103" s="140"/>
      <c r="K103" s="391"/>
      <c r="L103" s="392"/>
      <c r="M103" s="396"/>
      <c r="N103" s="140"/>
      <c r="O103" s="391"/>
      <c r="P103" s="140"/>
      <c r="Q103" s="109"/>
      <c r="R103" s="112"/>
    </row>
    <row r="104" spans="1:18" s="113" customFormat="1" ht="9.6" customHeight="1" x14ac:dyDescent="0.2">
      <c r="A104" s="381"/>
      <c r="B104" s="116"/>
      <c r="C104" s="116"/>
      <c r="D104" s="124"/>
      <c r="E104" s="140"/>
      <c r="F104" s="140"/>
      <c r="G104" s="374"/>
      <c r="H104" s="140"/>
      <c r="I104" s="394"/>
      <c r="J104" s="140"/>
      <c r="K104" s="384"/>
      <c r="L104" s="385" t="str">
        <f>UPPER(IF(OR(K105="a",K105="as"),J100,IF(OR(K105="b",K105="bs"),J108,)))</f>
        <v/>
      </c>
      <c r="M104" s="391"/>
      <c r="N104" s="140"/>
      <c r="O104" s="391"/>
      <c r="P104" s="140"/>
      <c r="Q104" s="109"/>
      <c r="R104" s="112"/>
    </row>
    <row r="105" spans="1:18" s="113" customFormat="1" ht="9.6" customHeight="1" x14ac:dyDescent="0.2">
      <c r="A105" s="381"/>
      <c r="B105" s="116"/>
      <c r="C105" s="116"/>
      <c r="D105" s="124"/>
      <c r="E105" s="140"/>
      <c r="F105" s="140"/>
      <c r="G105" s="374"/>
      <c r="H105" s="140"/>
      <c r="I105" s="394"/>
      <c r="J105" s="118" t="s">
        <v>203</v>
      </c>
      <c r="K105" s="126"/>
      <c r="L105" s="387" t="str">
        <f>UPPER(IF(OR(K105="a",K105="as"),J101,IF(OR(K105="b",K105="bs"),J109,)))</f>
        <v/>
      </c>
      <c r="M105" s="382"/>
      <c r="N105" s="140"/>
      <c r="O105" s="391"/>
      <c r="P105" s="140"/>
      <c r="Q105" s="109"/>
      <c r="R105" s="112"/>
    </row>
    <row r="106" spans="1:18" s="113" customFormat="1" ht="9.6" customHeight="1" x14ac:dyDescent="0.2">
      <c r="A106" s="381">
        <v>23</v>
      </c>
      <c r="B106" s="103">
        <f>IF($D106="","",VLOOKUP($D106,'[8]Girls Do Main Draw Prep'!$A$7:$V$39,20))</f>
        <v>0</v>
      </c>
      <c r="C106" s="103">
        <f>IF($D106="","",VLOOKUP($D106,'[8]Girls Do Main Draw Prep'!$A$7:$V$39,21))</f>
        <v>0</v>
      </c>
      <c r="D106" s="104">
        <v>22</v>
      </c>
      <c r="E106" s="103" t="str">
        <f>UPPER(IF($D106="","",VLOOKUP($D106,'[8]Girls Do Main Draw Prep'!$A$7:$V$39,2)))</f>
        <v>BYE</v>
      </c>
      <c r="F106" s="103">
        <f>IF($D106="","",VLOOKUP($D106,'[8]Girls Do Main Draw Prep'!$A$7:$V$39,3))</f>
        <v>0</v>
      </c>
      <c r="G106" s="389"/>
      <c r="H106" s="103">
        <f>IF($D106="","",VLOOKUP($D106,'[8]Girls Do Main Draw Prep'!$A$7:$V$39,4))</f>
        <v>0</v>
      </c>
      <c r="I106" s="379"/>
      <c r="J106" s="140"/>
      <c r="K106" s="391"/>
      <c r="L106" s="140"/>
      <c r="M106" s="380"/>
      <c r="N106" s="143"/>
      <c r="O106" s="391"/>
      <c r="P106" s="140"/>
      <c r="Q106" s="109"/>
      <c r="R106" s="112"/>
    </row>
    <row r="107" spans="1:18" s="113" customFormat="1" ht="9.6" customHeight="1" x14ac:dyDescent="0.2">
      <c r="A107" s="381"/>
      <c r="B107" s="116"/>
      <c r="C107" s="116"/>
      <c r="D107" s="116"/>
      <c r="E107" s="103" t="str">
        <f>UPPER(IF($D106="","",VLOOKUP($D106,'[8]Girls Do Main Draw Prep'!$A$7:$V$39,7)))</f>
        <v>BYE</v>
      </c>
      <c r="F107" s="103">
        <f>IF($D106="","",VLOOKUP($D106,'[8]Girls Do Main Draw Prep'!$A$7:$V$39,8))</f>
        <v>0</v>
      </c>
      <c r="G107" s="389"/>
      <c r="H107" s="103">
        <f>IF($D106="","",VLOOKUP($D106,'[8]Girls Do Main Draw Prep'!$A$7:$V$39,9))</f>
        <v>0</v>
      </c>
      <c r="I107" s="382"/>
      <c r="J107" s="383" t="str">
        <f>IF(I107="a",E106,IF(I107="b",E108,""))</f>
        <v/>
      </c>
      <c r="K107" s="391"/>
      <c r="L107" s="140"/>
      <c r="M107" s="380"/>
      <c r="N107" s="140"/>
      <c r="O107" s="391"/>
      <c r="P107" s="140"/>
      <c r="Q107" s="109"/>
      <c r="R107" s="112"/>
    </row>
    <row r="108" spans="1:18" s="113" customFormat="1" ht="9.6" customHeight="1" x14ac:dyDescent="0.2">
      <c r="A108" s="381"/>
      <c r="B108" s="116"/>
      <c r="C108" s="116"/>
      <c r="D108" s="124"/>
      <c r="E108" s="140"/>
      <c r="F108" s="140"/>
      <c r="G108" s="374"/>
      <c r="H108" s="140"/>
      <c r="I108" s="384"/>
      <c r="J108" s="385" t="str">
        <f>UPPER(IF(OR(I109="a",I109="as"),E106,IF(OR(I109="b",I109="bs"),E110,)))</f>
        <v>HINKSON</v>
      </c>
      <c r="K108" s="395"/>
      <c r="L108" s="140"/>
      <c r="M108" s="380"/>
      <c r="N108" s="140"/>
      <c r="O108" s="391"/>
      <c r="P108" s="140"/>
      <c r="Q108" s="109"/>
      <c r="R108" s="112"/>
    </row>
    <row r="109" spans="1:18" s="113" customFormat="1" ht="9.6" customHeight="1" x14ac:dyDescent="0.2">
      <c r="A109" s="381"/>
      <c r="B109" s="116"/>
      <c r="C109" s="116"/>
      <c r="D109" s="124"/>
      <c r="E109" s="140"/>
      <c r="F109" s="140"/>
      <c r="G109" s="374"/>
      <c r="H109" s="118" t="s">
        <v>203</v>
      </c>
      <c r="I109" s="126" t="s">
        <v>205</v>
      </c>
      <c r="J109" s="387" t="str">
        <f>UPPER(IF(OR(I109="a",I109="as"),E107,IF(OR(I109="b",I109="bs"),E111,)))</f>
        <v>MUKERJI</v>
      </c>
      <c r="K109" s="382"/>
      <c r="L109" s="140"/>
      <c r="M109" s="380"/>
      <c r="N109" s="140"/>
      <c r="O109" s="391"/>
      <c r="P109" s="140"/>
      <c r="Q109" s="109"/>
      <c r="R109" s="112"/>
    </row>
    <row r="110" spans="1:18" s="113" customFormat="1" ht="9.6" customHeight="1" x14ac:dyDescent="0.2">
      <c r="A110" s="377">
        <v>24</v>
      </c>
      <c r="B110" s="103">
        <f>IF($D110="","",VLOOKUP($D110,'[8]Girls Do Main Draw Prep'!$A$7:$V$39,20))</f>
        <v>0</v>
      </c>
      <c r="C110" s="103">
        <f>IF($D110="","",VLOOKUP($D110,'[8]Girls Do Main Draw Prep'!$A$7:$V$39,21))</f>
        <v>0</v>
      </c>
      <c r="D110" s="104">
        <v>4</v>
      </c>
      <c r="E110" s="105" t="str">
        <f>UPPER(IF($D110="","",VLOOKUP($D110,'[8]Girls Do Main Draw Prep'!$A$7:$V$39,2)))</f>
        <v>HINKSON</v>
      </c>
      <c r="F110" s="105" t="str">
        <f>IF($D110="","",VLOOKUP($D110,'[8]Girls Do Main Draw Prep'!$A$7:$V$39,3))</f>
        <v>LEVI</v>
      </c>
      <c r="G110" s="378"/>
      <c r="H110" s="105">
        <f>IF($D110="","",VLOOKUP($D110,'[8]Girls Do Main Draw Prep'!$A$7:$V$39,4))</f>
        <v>0</v>
      </c>
      <c r="I110" s="390"/>
      <c r="J110" s="140"/>
      <c r="K110" s="380"/>
      <c r="L110" s="143"/>
      <c r="M110" s="386"/>
      <c r="N110" s="140"/>
      <c r="O110" s="391"/>
      <c r="P110" s="140"/>
      <c r="Q110" s="109"/>
      <c r="R110" s="112"/>
    </row>
    <row r="111" spans="1:18" s="113" customFormat="1" ht="9.6" customHeight="1" x14ac:dyDescent="0.2">
      <c r="A111" s="381"/>
      <c r="B111" s="116"/>
      <c r="C111" s="116"/>
      <c r="D111" s="116"/>
      <c r="E111" s="105" t="str">
        <f>UPPER(IF($D110="","",VLOOKUP($D110,'[8]Girls Do Main Draw Prep'!$A$7:$V$39,7)))</f>
        <v>MUKERJI</v>
      </c>
      <c r="F111" s="105" t="str">
        <f>IF($D110="","",VLOOKUP($D110,'[8]Girls Do Main Draw Prep'!$A$7:$V$39,8))</f>
        <v>CHELSEA</v>
      </c>
      <c r="G111" s="378"/>
      <c r="H111" s="105">
        <f>IF($D110="","",VLOOKUP($D110,'[8]Girls Do Main Draw Prep'!$A$7:$V$39,9))</f>
        <v>0</v>
      </c>
      <c r="I111" s="382"/>
      <c r="J111" s="140"/>
      <c r="K111" s="380"/>
      <c r="L111" s="392"/>
      <c r="M111" s="393"/>
      <c r="N111" s="140"/>
      <c r="O111" s="391"/>
      <c r="P111" s="140"/>
      <c r="Q111" s="109"/>
      <c r="R111" s="112"/>
    </row>
    <row r="112" spans="1:18" s="113" customFormat="1" ht="9.6" customHeight="1" x14ac:dyDescent="0.2">
      <c r="A112" s="381"/>
      <c r="B112" s="116"/>
      <c r="C112" s="116"/>
      <c r="D112" s="124"/>
      <c r="E112" s="140"/>
      <c r="F112" s="140"/>
      <c r="G112" s="374"/>
      <c r="H112" s="140"/>
      <c r="I112" s="394"/>
      <c r="J112" s="140"/>
      <c r="K112" s="380"/>
      <c r="L112" s="140"/>
      <c r="M112" s="380"/>
      <c r="N112" s="380"/>
      <c r="O112" s="384"/>
      <c r="P112" s="385" t="str">
        <f>UPPER(IF(OR(O113="a",O113="as"),N96,IF(OR(O113="b",O113="bs"),N128,)))</f>
        <v/>
      </c>
      <c r="Q112" s="420"/>
      <c r="R112" s="112"/>
    </row>
    <row r="113" spans="1:18" s="113" customFormat="1" ht="9.6" customHeight="1" x14ac:dyDescent="0.2">
      <c r="A113" s="381"/>
      <c r="B113" s="116"/>
      <c r="C113" s="116"/>
      <c r="D113" s="124"/>
      <c r="E113" s="140"/>
      <c r="F113" s="140"/>
      <c r="G113" s="374"/>
      <c r="H113" s="140"/>
      <c r="I113" s="394"/>
      <c r="J113" s="140"/>
      <c r="K113" s="380"/>
      <c r="L113" s="140"/>
      <c r="M113" s="380"/>
      <c r="N113" s="118" t="s">
        <v>203</v>
      </c>
      <c r="O113" s="126"/>
      <c r="P113" s="387" t="str">
        <f>UPPER(IF(OR(O113="a",O113="as"),N97,IF(OR(O113="b",O113="bs"),N129,)))</f>
        <v/>
      </c>
      <c r="Q113" s="403"/>
      <c r="R113" s="112"/>
    </row>
    <row r="114" spans="1:18" s="113" customFormat="1" ht="9.6" customHeight="1" x14ac:dyDescent="0.2">
      <c r="A114" s="377">
        <v>25</v>
      </c>
      <c r="B114" s="103">
        <f>IF($D114="","",VLOOKUP($D114,'[8]Girls Do Main Draw Prep'!$A$7:$V$39,20))</f>
        <v>0</v>
      </c>
      <c r="C114" s="103">
        <f>IF($D114="","",VLOOKUP($D114,'[8]Girls Do Main Draw Prep'!$A$7:$V$39,21))</f>
        <v>0</v>
      </c>
      <c r="D114" s="104">
        <v>14</v>
      </c>
      <c r="E114" s="105" t="str">
        <f>UPPER(IF($D114="","",VLOOKUP($D114,'[8]Girls Do Main Draw Prep'!$A$7:$V$39,2)))</f>
        <v>READY</v>
      </c>
      <c r="F114" s="105" t="str">
        <f>IF($D114="","",VLOOKUP($D114,'[8]Girls Do Main Draw Prep'!$A$7:$V$39,3))</f>
        <v>NICHOLAS</v>
      </c>
      <c r="G114" s="378"/>
      <c r="H114" s="105">
        <f>IF($D114="","",VLOOKUP($D114,'[8]Girls Do Main Draw Prep'!$A$7:$V$39,4))</f>
        <v>0</v>
      </c>
      <c r="I114" s="379"/>
      <c r="J114" s="140"/>
      <c r="K114" s="380"/>
      <c r="L114" s="140"/>
      <c r="M114" s="380"/>
      <c r="N114" s="140"/>
      <c r="O114" s="391"/>
      <c r="P114" s="143"/>
      <c r="Q114" s="109"/>
      <c r="R114" s="112"/>
    </row>
    <row r="115" spans="1:18" s="113" customFormat="1" ht="9.6" customHeight="1" x14ac:dyDescent="0.2">
      <c r="A115" s="381"/>
      <c r="B115" s="116"/>
      <c r="C115" s="116"/>
      <c r="D115" s="116"/>
      <c r="E115" s="105" t="str">
        <f>UPPER(IF($D114="","",VLOOKUP($D114,'[8]Girls Do Main Draw Prep'!$A$7:$V$39,7)))</f>
        <v>READY</v>
      </c>
      <c r="F115" s="105" t="str">
        <f>IF($D114="","",VLOOKUP($D114,'[8]Girls Do Main Draw Prep'!$A$7:$V$39,8))</f>
        <v>CHARLOTTE</v>
      </c>
      <c r="G115" s="378"/>
      <c r="H115" s="105">
        <f>IF($D114="","",VLOOKUP($D114,'[8]Girls Do Main Draw Prep'!$A$7:$V$39,9))</f>
        <v>0</v>
      </c>
      <c r="I115" s="382"/>
      <c r="J115" s="383" t="str">
        <f>IF(I115="a",E114,IF(I115="b",E116,""))</f>
        <v/>
      </c>
      <c r="K115" s="380"/>
      <c r="L115" s="140"/>
      <c r="M115" s="380"/>
      <c r="N115" s="140"/>
      <c r="O115" s="391"/>
      <c r="P115" s="392"/>
      <c r="Q115" s="421"/>
      <c r="R115" s="112"/>
    </row>
    <row r="116" spans="1:18" s="113" customFormat="1" ht="9.6" customHeight="1" x14ac:dyDescent="0.2">
      <c r="A116" s="381"/>
      <c r="B116" s="116"/>
      <c r="C116" s="116"/>
      <c r="D116" s="124"/>
      <c r="E116" s="140"/>
      <c r="F116" s="140"/>
      <c r="G116" s="374"/>
      <c r="H116" s="140"/>
      <c r="I116" s="384"/>
      <c r="J116" s="385" t="str">
        <f>UPPER(IF(OR(I117="a",I117="as"),E114,IF(OR(I117="b",I117="bs"),E118,)))</f>
        <v/>
      </c>
      <c r="K116" s="386"/>
      <c r="L116" s="140"/>
      <c r="M116" s="380"/>
      <c r="N116" s="140"/>
      <c r="O116" s="391"/>
      <c r="P116" s="140"/>
      <c r="Q116" s="109"/>
      <c r="R116" s="112"/>
    </row>
    <row r="117" spans="1:18" s="113" customFormat="1" ht="9.6" customHeight="1" x14ac:dyDescent="0.2">
      <c r="A117" s="381"/>
      <c r="B117" s="116"/>
      <c r="C117" s="116"/>
      <c r="D117" s="124"/>
      <c r="E117" s="140"/>
      <c r="F117" s="140"/>
      <c r="G117" s="374"/>
      <c r="H117" s="118" t="s">
        <v>203</v>
      </c>
      <c r="I117" s="126"/>
      <c r="J117" s="387" t="str">
        <f>UPPER(IF(OR(I117="a",I117="as"),E115,IF(OR(I117="b",I117="bs"),E119,)))</f>
        <v/>
      </c>
      <c r="K117" s="388"/>
      <c r="L117" s="140"/>
      <c r="M117" s="380"/>
      <c r="N117" s="140"/>
      <c r="O117" s="391"/>
      <c r="P117" s="140"/>
      <c r="Q117" s="109"/>
      <c r="R117" s="112"/>
    </row>
    <row r="118" spans="1:18" s="113" customFormat="1" ht="9.6" customHeight="1" x14ac:dyDescent="0.2">
      <c r="A118" s="381">
        <v>26</v>
      </c>
      <c r="B118" s="103">
        <f>IF($D118="","",VLOOKUP($D118,'[8]Girls Do Main Draw Prep'!$A$7:$V$39,20))</f>
        <v>0</v>
      </c>
      <c r="C118" s="103">
        <f>IF($D118="","",VLOOKUP($D118,'[8]Girls Do Main Draw Prep'!$A$7:$V$39,21))</f>
        <v>0</v>
      </c>
      <c r="D118" s="104">
        <v>20</v>
      </c>
      <c r="E118" s="103" t="str">
        <f>UPPER(IF($D118="","",VLOOKUP($D118,'[8]Girls Do Main Draw Prep'!$A$7:$V$39,2)))</f>
        <v>TRESTRAIL</v>
      </c>
      <c r="F118" s="103" t="str">
        <f>IF($D118="","",VLOOKUP($D118,'[8]Girls Do Main Draw Prep'!$A$7:$V$39,3))</f>
        <v>ETHAN-JUDE</v>
      </c>
      <c r="G118" s="389"/>
      <c r="H118" s="103">
        <f>IF($D118="","",VLOOKUP($D118,'[8]Girls Do Main Draw Prep'!$A$7:$V$39,4))</f>
        <v>0</v>
      </c>
      <c r="I118" s="390"/>
      <c r="J118" s="140"/>
      <c r="K118" s="391"/>
      <c r="L118" s="143"/>
      <c r="M118" s="386"/>
      <c r="N118" s="140"/>
      <c r="O118" s="391"/>
      <c r="P118" s="140"/>
      <c r="Q118" s="109"/>
      <c r="R118" s="112"/>
    </row>
    <row r="119" spans="1:18" s="113" customFormat="1" ht="9.6" customHeight="1" x14ac:dyDescent="0.2">
      <c r="A119" s="381"/>
      <c r="B119" s="116"/>
      <c r="C119" s="116"/>
      <c r="D119" s="116"/>
      <c r="E119" s="103" t="str">
        <f>UPPER(IF($D118="","",VLOOKUP($D118,'[8]Girls Do Main Draw Prep'!$A$7:$V$39,7)))</f>
        <v xml:space="preserve">LAW </v>
      </c>
      <c r="F119" s="103" t="str">
        <f>IF($D118="","",VLOOKUP($D118,'[8]Girls Do Main Draw Prep'!$A$7:$V$39,8))</f>
        <v>JADE</v>
      </c>
      <c r="G119" s="389"/>
      <c r="H119" s="103">
        <f>IF($D118="","",VLOOKUP($D118,'[8]Girls Do Main Draw Prep'!$A$7:$V$39,9))</f>
        <v>0</v>
      </c>
      <c r="I119" s="382"/>
      <c r="J119" s="140"/>
      <c r="K119" s="391"/>
      <c r="L119" s="392"/>
      <c r="M119" s="393"/>
      <c r="N119" s="140"/>
      <c r="O119" s="391"/>
      <c r="P119" s="140"/>
      <c r="Q119" s="109"/>
      <c r="R119" s="112"/>
    </row>
    <row r="120" spans="1:18" s="113" customFormat="1" ht="9.6" customHeight="1" x14ac:dyDescent="0.2">
      <c r="A120" s="381"/>
      <c r="B120" s="116"/>
      <c r="C120" s="116"/>
      <c r="D120" s="124"/>
      <c r="E120" s="140"/>
      <c r="F120" s="140"/>
      <c r="G120" s="374"/>
      <c r="H120" s="140"/>
      <c r="I120" s="394"/>
      <c r="J120" s="140"/>
      <c r="K120" s="384"/>
      <c r="L120" s="385" t="str">
        <f>UPPER(IF(OR(K121="a",K121="as"),J116,IF(OR(K121="b",K121="bs"),J124,)))</f>
        <v/>
      </c>
      <c r="M120" s="380"/>
      <c r="N120" s="140"/>
      <c r="O120" s="391"/>
      <c r="P120" s="140"/>
      <c r="Q120" s="109"/>
      <c r="R120" s="112"/>
    </row>
    <row r="121" spans="1:18" s="113" customFormat="1" ht="9.6" customHeight="1" x14ac:dyDescent="0.2">
      <c r="A121" s="381"/>
      <c r="B121" s="116"/>
      <c r="C121" s="116"/>
      <c r="D121" s="124"/>
      <c r="E121" s="140"/>
      <c r="F121" s="140"/>
      <c r="G121" s="374"/>
      <c r="H121" s="140"/>
      <c r="I121" s="394"/>
      <c r="J121" s="118" t="s">
        <v>203</v>
      </c>
      <c r="K121" s="126"/>
      <c r="L121" s="387" t="str">
        <f>UPPER(IF(OR(K121="a",K121="as"),J117,IF(OR(K121="b",K121="bs"),J125,)))</f>
        <v/>
      </c>
      <c r="M121" s="388"/>
      <c r="N121" s="140"/>
      <c r="O121" s="391"/>
      <c r="P121" s="140"/>
      <c r="Q121" s="109"/>
      <c r="R121" s="112"/>
    </row>
    <row r="122" spans="1:18" s="113" customFormat="1" ht="9.6" customHeight="1" x14ac:dyDescent="0.2">
      <c r="A122" s="381">
        <v>27</v>
      </c>
      <c r="B122" s="103">
        <f>IF($D122="","",VLOOKUP($D122,'[8]Girls Do Main Draw Prep'!$A$7:$V$39,20))</f>
        <v>0</v>
      </c>
      <c r="C122" s="103">
        <f>IF($D122="","",VLOOKUP($D122,'[8]Girls Do Main Draw Prep'!$A$7:$V$39,21))</f>
        <v>0</v>
      </c>
      <c r="D122" s="104">
        <v>22</v>
      </c>
      <c r="E122" s="103" t="str">
        <f>UPPER(IF($D122="","",VLOOKUP($D122,'[8]Girls Do Main Draw Prep'!$A$7:$V$39,2)))</f>
        <v>BYE</v>
      </c>
      <c r="F122" s="103">
        <f>IF($D122="","",VLOOKUP($D122,'[8]Girls Do Main Draw Prep'!$A$7:$V$39,3))</f>
        <v>0</v>
      </c>
      <c r="G122" s="389"/>
      <c r="H122" s="103">
        <f>IF($D122="","",VLOOKUP($D122,'[8]Girls Do Main Draw Prep'!$A$7:$V$39,4))</f>
        <v>0</v>
      </c>
      <c r="I122" s="379"/>
      <c r="J122" s="140"/>
      <c r="K122" s="391"/>
      <c r="L122" s="140"/>
      <c r="M122" s="391"/>
      <c r="N122" s="143"/>
      <c r="O122" s="391"/>
      <c r="P122" s="140"/>
      <c r="Q122" s="109"/>
      <c r="R122" s="112"/>
    </row>
    <row r="123" spans="1:18" s="113" customFormat="1" ht="9.6" customHeight="1" x14ac:dyDescent="0.2">
      <c r="A123" s="381"/>
      <c r="B123" s="116"/>
      <c r="C123" s="116"/>
      <c r="D123" s="116"/>
      <c r="E123" s="103" t="str">
        <f>UPPER(IF($D122="","",VLOOKUP($D122,'[8]Girls Do Main Draw Prep'!$A$7:$V$39,7)))</f>
        <v>BYE</v>
      </c>
      <c r="F123" s="103">
        <f>IF($D122="","",VLOOKUP($D122,'[8]Girls Do Main Draw Prep'!$A$7:$V$39,8))</f>
        <v>0</v>
      </c>
      <c r="G123" s="389"/>
      <c r="H123" s="103">
        <f>IF($D122="","",VLOOKUP($D122,'[8]Girls Do Main Draw Prep'!$A$7:$V$39,9))</f>
        <v>0</v>
      </c>
      <c r="I123" s="382"/>
      <c r="J123" s="383" t="str">
        <f>IF(I123="a",E122,IF(I123="b",E124,""))</f>
        <v/>
      </c>
      <c r="K123" s="391"/>
      <c r="L123" s="140"/>
      <c r="M123" s="391"/>
      <c r="N123" s="140"/>
      <c r="O123" s="391"/>
      <c r="P123" s="140"/>
      <c r="Q123" s="109"/>
      <c r="R123" s="112"/>
    </row>
    <row r="124" spans="1:18" s="113" customFormat="1" ht="9.6" customHeight="1" x14ac:dyDescent="0.2">
      <c r="A124" s="381"/>
      <c r="B124" s="116"/>
      <c r="C124" s="116"/>
      <c r="D124" s="116"/>
      <c r="E124" s="140"/>
      <c r="F124" s="140"/>
      <c r="G124" s="374"/>
      <c r="H124" s="140"/>
      <c r="I124" s="384"/>
      <c r="J124" s="385" t="str">
        <f>UPPER(IF(OR(I125="a",I125="as"),E122,IF(OR(I125="b",I125="bs"),E126,)))</f>
        <v>SHAMSI</v>
      </c>
      <c r="K124" s="395"/>
      <c r="L124" s="140"/>
      <c r="M124" s="391"/>
      <c r="N124" s="140"/>
      <c r="O124" s="391"/>
      <c r="P124" s="140"/>
      <c r="Q124" s="109"/>
      <c r="R124" s="112"/>
    </row>
    <row r="125" spans="1:18" s="113" customFormat="1" ht="9.6" customHeight="1" x14ac:dyDescent="0.2">
      <c r="A125" s="381"/>
      <c r="B125" s="116"/>
      <c r="C125" s="116"/>
      <c r="D125" s="116"/>
      <c r="E125" s="140"/>
      <c r="F125" s="140"/>
      <c r="G125" s="374"/>
      <c r="H125" s="118" t="s">
        <v>203</v>
      </c>
      <c r="I125" s="126" t="s">
        <v>317</v>
      </c>
      <c r="J125" s="387" t="str">
        <f>UPPER(IF(OR(I125="a",I125="as"),E123,IF(OR(I125="b",I125="bs"),E127,)))</f>
        <v>MERRY</v>
      </c>
      <c r="K125" s="382"/>
      <c r="L125" s="140"/>
      <c r="M125" s="391"/>
      <c r="N125" s="140"/>
      <c r="O125" s="391"/>
      <c r="P125" s="140"/>
      <c r="Q125" s="109"/>
      <c r="R125" s="112"/>
    </row>
    <row r="126" spans="1:18" s="113" customFormat="1" ht="9.6" customHeight="1" x14ac:dyDescent="0.2">
      <c r="A126" s="381">
        <v>28</v>
      </c>
      <c r="B126" s="103">
        <f>IF($D126="","",VLOOKUP($D126,'[8]Girls Do Main Draw Prep'!$A$7:$V$39,20))</f>
        <v>0</v>
      </c>
      <c r="C126" s="103">
        <f>IF($D126="","",VLOOKUP($D126,'[8]Girls Do Main Draw Prep'!$A$7:$V$39,21))</f>
        <v>0</v>
      </c>
      <c r="D126" s="104">
        <v>6</v>
      </c>
      <c r="E126" s="105" t="str">
        <f>UPPER(IF($D126="","",VLOOKUP($D126,'[8]Girls Do Main Draw Prep'!$A$7:$V$39,2)))</f>
        <v>SHAMSI</v>
      </c>
      <c r="F126" s="105" t="str">
        <f>IF($D126="","",VLOOKUP($D126,'[8]Girls Do Main Draw Prep'!$A$7:$V$39,3))</f>
        <v>LUCA</v>
      </c>
      <c r="G126" s="378"/>
      <c r="H126" s="105">
        <f>IF($D126="","",VLOOKUP($D126,'[8]Girls Do Main Draw Prep'!$A$7:$V$39,4))</f>
        <v>0</v>
      </c>
      <c r="I126" s="390"/>
      <c r="J126" s="140"/>
      <c r="K126" s="380"/>
      <c r="L126" s="143"/>
      <c r="M126" s="395"/>
      <c r="N126" s="140"/>
      <c r="O126" s="391"/>
      <c r="P126" s="140"/>
      <c r="Q126" s="109"/>
      <c r="R126" s="112"/>
    </row>
    <row r="127" spans="1:18" s="113" customFormat="1" ht="9.6" customHeight="1" x14ac:dyDescent="0.2">
      <c r="A127" s="381"/>
      <c r="B127" s="116"/>
      <c r="C127" s="116"/>
      <c r="D127" s="116"/>
      <c r="E127" s="105" t="str">
        <f>UPPER(IF($D126="","",VLOOKUP($D126,'[8]Girls Do Main Draw Prep'!$A$7:$V$39,7)))</f>
        <v>MERRY</v>
      </c>
      <c r="F127" s="105" t="str">
        <f>IF($D126="","",VLOOKUP($D126,'[8]Girls Do Main Draw Prep'!$A$7:$V$39,8))</f>
        <v>CHARLOTTE</v>
      </c>
      <c r="G127" s="378"/>
      <c r="H127" s="105">
        <f>IF($D126="","",VLOOKUP($D126,'[8]Girls Do Main Draw Prep'!$A$7:$V$39,9))</f>
        <v>0</v>
      </c>
      <c r="I127" s="382"/>
      <c r="J127" s="140"/>
      <c r="K127" s="380"/>
      <c r="L127" s="392"/>
      <c r="M127" s="396"/>
      <c r="N127" s="140"/>
      <c r="O127" s="391"/>
      <c r="P127" s="140"/>
      <c r="Q127" s="109"/>
      <c r="R127" s="112"/>
    </row>
    <row r="128" spans="1:18" s="113" customFormat="1" ht="9.6" customHeight="1" x14ac:dyDescent="0.2">
      <c r="A128" s="381"/>
      <c r="B128" s="116"/>
      <c r="C128" s="116"/>
      <c r="D128" s="116"/>
      <c r="E128" s="140"/>
      <c r="F128" s="140"/>
      <c r="G128" s="374"/>
      <c r="H128" s="140"/>
      <c r="I128" s="394"/>
      <c r="J128" s="140"/>
      <c r="K128" s="380"/>
      <c r="L128" s="140"/>
      <c r="M128" s="384"/>
      <c r="N128" s="385" t="str">
        <f>UPPER(IF(OR(M129="a",M129="as"),L120,IF(OR(M129="b",M129="bs"),L136,)))</f>
        <v/>
      </c>
      <c r="O128" s="391"/>
      <c r="P128" s="140"/>
      <c r="Q128" s="109"/>
      <c r="R128" s="112"/>
    </row>
    <row r="129" spans="1:18" s="113" customFormat="1" ht="9.6" customHeight="1" x14ac:dyDescent="0.2">
      <c r="A129" s="381"/>
      <c r="B129" s="116"/>
      <c r="C129" s="116"/>
      <c r="D129" s="116"/>
      <c r="E129" s="140"/>
      <c r="F129" s="140"/>
      <c r="G129" s="374"/>
      <c r="H129" s="140"/>
      <c r="I129" s="394"/>
      <c r="J129" s="140"/>
      <c r="K129" s="380"/>
      <c r="L129" s="118" t="s">
        <v>203</v>
      </c>
      <c r="M129" s="126"/>
      <c r="N129" s="387" t="str">
        <f>UPPER(IF(OR(M129="a",M129="as"),L121,IF(OR(M129="b",M129="bs"),L137,)))</f>
        <v/>
      </c>
      <c r="O129" s="382"/>
      <c r="P129" s="140"/>
      <c r="Q129" s="109"/>
      <c r="R129" s="112"/>
    </row>
    <row r="130" spans="1:18" s="113" customFormat="1" ht="9.6" customHeight="1" x14ac:dyDescent="0.2">
      <c r="A130" s="381">
        <v>29</v>
      </c>
      <c r="B130" s="103">
        <f>IF($D130="","",VLOOKUP($D130,'[8]Girls Do Main Draw Prep'!$A$7:$V$39,20))</f>
        <v>0</v>
      </c>
      <c r="C130" s="103">
        <f>IF($D130="","",VLOOKUP($D130,'[8]Girls Do Main Draw Prep'!$A$7:$V$39,21))</f>
        <v>0</v>
      </c>
      <c r="D130" s="104">
        <v>22</v>
      </c>
      <c r="E130" s="103" t="str">
        <f>UPPER(IF($D130="","",VLOOKUP($D130,'[8]Girls Do Main Draw Prep'!$A$7:$V$39,2)))</f>
        <v>BYE</v>
      </c>
      <c r="F130" s="103">
        <f>IF($D130="","",VLOOKUP($D130,'[8]Girls Do Main Draw Prep'!$A$7:$V$39,3))</f>
        <v>0</v>
      </c>
      <c r="G130" s="389"/>
      <c r="H130" s="103">
        <f>IF($D130="","",VLOOKUP($D130,'[8]Girls Do Main Draw Prep'!$A$7:$V$39,4))</f>
        <v>0</v>
      </c>
      <c r="I130" s="379"/>
      <c r="J130" s="140"/>
      <c r="K130" s="380"/>
      <c r="L130" s="140"/>
      <c r="M130" s="391"/>
      <c r="N130" s="140"/>
      <c r="O130" s="380"/>
      <c r="P130" s="140"/>
      <c r="Q130" s="109"/>
      <c r="R130" s="112"/>
    </row>
    <row r="131" spans="1:18" s="113" customFormat="1" ht="9.6" customHeight="1" x14ac:dyDescent="0.2">
      <c r="A131" s="381"/>
      <c r="B131" s="116"/>
      <c r="C131" s="116"/>
      <c r="D131" s="116"/>
      <c r="E131" s="103" t="str">
        <f>UPPER(IF($D130="","",VLOOKUP($D130,'[8]Girls Do Main Draw Prep'!$A$7:$V$39,7)))</f>
        <v>BYE</v>
      </c>
      <c r="F131" s="103">
        <f>IF($D130="","",VLOOKUP($D130,'[8]Girls Do Main Draw Prep'!$A$7:$V$39,8))</f>
        <v>0</v>
      </c>
      <c r="G131" s="389"/>
      <c r="H131" s="103">
        <f>IF($D130="","",VLOOKUP($D130,'[8]Girls Do Main Draw Prep'!$A$7:$V$39,9))</f>
        <v>0</v>
      </c>
      <c r="I131" s="382"/>
      <c r="J131" s="383" t="str">
        <f>IF(I131="a",E130,IF(I131="b",E132,""))</f>
        <v/>
      </c>
      <c r="K131" s="380"/>
      <c r="L131" s="140"/>
      <c r="M131" s="391"/>
      <c r="N131" s="140"/>
      <c r="O131" s="380"/>
      <c r="P131" s="140"/>
      <c r="Q131" s="109"/>
      <c r="R131" s="112"/>
    </row>
    <row r="132" spans="1:18" s="113" customFormat="1" ht="9.6" customHeight="1" x14ac:dyDescent="0.2">
      <c r="A132" s="381"/>
      <c r="B132" s="116"/>
      <c r="C132" s="116"/>
      <c r="D132" s="124"/>
      <c r="E132" s="140"/>
      <c r="F132" s="140"/>
      <c r="G132" s="374"/>
      <c r="H132" s="140"/>
      <c r="I132" s="384"/>
      <c r="J132" s="385" t="str">
        <f>UPPER(IF(OR(I133="a",I133="as"),E130,IF(OR(I133="b",I133="bs"),E134,)))</f>
        <v>SINGH</v>
      </c>
      <c r="K132" s="386"/>
      <c r="L132" s="140"/>
      <c r="M132" s="391"/>
      <c r="N132" s="140"/>
      <c r="O132" s="380"/>
      <c r="P132" s="140"/>
      <c r="Q132" s="109"/>
      <c r="R132" s="112"/>
    </row>
    <row r="133" spans="1:18" s="113" customFormat="1" ht="9.6" customHeight="1" x14ac:dyDescent="0.2">
      <c r="A133" s="381"/>
      <c r="B133" s="116"/>
      <c r="C133" s="116"/>
      <c r="D133" s="124"/>
      <c r="E133" s="140"/>
      <c r="F133" s="140"/>
      <c r="G133" s="374"/>
      <c r="H133" s="118" t="s">
        <v>203</v>
      </c>
      <c r="I133" s="126" t="s">
        <v>297</v>
      </c>
      <c r="J133" s="387" t="str">
        <f>UPPER(IF(OR(I133="a",I133="as"),E131,IF(OR(I133="b",I133="bs"),E135,)))</f>
        <v>LEE YOUNG</v>
      </c>
      <c r="K133" s="388"/>
      <c r="L133" s="140"/>
      <c r="M133" s="391"/>
      <c r="N133" s="140"/>
      <c r="O133" s="380"/>
      <c r="P133" s="140"/>
      <c r="Q133" s="109"/>
      <c r="R133" s="112"/>
    </row>
    <row r="134" spans="1:18" s="113" customFormat="1" ht="9.6" customHeight="1" x14ac:dyDescent="0.2">
      <c r="A134" s="381">
        <v>30</v>
      </c>
      <c r="B134" s="103">
        <f>IF($D134="","",VLOOKUP($D134,'[8]Girls Do Main Draw Prep'!$A$7:$V$39,20))</f>
        <v>0</v>
      </c>
      <c r="C134" s="103">
        <f>IF($D134="","",VLOOKUP($D134,'[8]Girls Do Main Draw Prep'!$A$7:$V$39,21))</f>
        <v>0</v>
      </c>
      <c r="D134" s="104">
        <v>5</v>
      </c>
      <c r="E134" s="103" t="str">
        <f>UPPER(IF($D134="","",VLOOKUP($D134,'[8]Girls Do Main Draw Prep'!$A$7:$V$39,2)))</f>
        <v>SINGH</v>
      </c>
      <c r="F134" s="103" t="str">
        <f>IF($D134="","",VLOOKUP($D134,'[8]Girls Do Main Draw Prep'!$A$7:$V$39,3))</f>
        <v>JAYDON</v>
      </c>
      <c r="G134" s="389"/>
      <c r="H134" s="103">
        <f>IF($D134="","",VLOOKUP($D134,'[8]Girls Do Main Draw Prep'!$A$7:$V$39,4))</f>
        <v>0</v>
      </c>
      <c r="I134" s="390"/>
      <c r="J134" s="140"/>
      <c r="K134" s="391"/>
      <c r="L134" s="143"/>
      <c r="M134" s="395"/>
      <c r="N134" s="140"/>
      <c r="O134" s="380"/>
      <c r="P134" s="140"/>
      <c r="Q134" s="109"/>
      <c r="R134" s="112"/>
    </row>
    <row r="135" spans="1:18" s="113" customFormat="1" ht="9.6" customHeight="1" x14ac:dyDescent="0.2">
      <c r="A135" s="381"/>
      <c r="B135" s="116"/>
      <c r="C135" s="116"/>
      <c r="D135" s="116"/>
      <c r="E135" s="103" t="str">
        <f>UPPER(IF($D134="","",VLOOKUP($D134,'[8]Girls Do Main Draw Prep'!$A$7:$V$39,7)))</f>
        <v>LEE YOUNG</v>
      </c>
      <c r="F135" s="103" t="str">
        <f>IF($D134="","",VLOOKUP($D134,'[8]Girls Do Main Draw Prep'!$A$7:$V$39,8))</f>
        <v>KEESA</v>
      </c>
      <c r="G135" s="389"/>
      <c r="H135" s="103">
        <f>IF($D134="","",VLOOKUP($D134,'[8]Girls Do Main Draw Prep'!$A$7:$V$39,9))</f>
        <v>0</v>
      </c>
      <c r="I135" s="382"/>
      <c r="J135" s="140"/>
      <c r="K135" s="391"/>
      <c r="L135" s="392"/>
      <c r="M135" s="396"/>
      <c r="N135" s="140"/>
      <c r="O135" s="380"/>
      <c r="P135" s="140"/>
      <c r="Q135" s="109"/>
      <c r="R135" s="112"/>
    </row>
    <row r="136" spans="1:18" s="113" customFormat="1" ht="9.6" customHeight="1" x14ac:dyDescent="0.2">
      <c r="A136" s="381"/>
      <c r="B136" s="116"/>
      <c r="C136" s="116"/>
      <c r="D136" s="124"/>
      <c r="E136" s="140"/>
      <c r="F136" s="140"/>
      <c r="G136" s="374"/>
      <c r="H136" s="140"/>
      <c r="I136" s="394"/>
      <c r="J136" s="140"/>
      <c r="K136" s="384"/>
      <c r="L136" s="385" t="str">
        <f>UPPER(IF(OR(K137="a",K137="as"),J132,IF(OR(K137="b",K137="bs"),J140,)))</f>
        <v/>
      </c>
      <c r="M136" s="391"/>
      <c r="N136" s="140"/>
      <c r="O136" s="380"/>
      <c r="P136" s="140"/>
      <c r="Q136" s="109"/>
      <c r="R136" s="112"/>
    </row>
    <row r="137" spans="1:18" s="113" customFormat="1" ht="9.6" customHeight="1" x14ac:dyDescent="0.2">
      <c r="A137" s="381"/>
      <c r="B137" s="116"/>
      <c r="C137" s="116"/>
      <c r="D137" s="124"/>
      <c r="E137" s="140"/>
      <c r="F137" s="140"/>
      <c r="G137" s="374"/>
      <c r="H137" s="140"/>
      <c r="I137" s="394"/>
      <c r="J137" s="118" t="s">
        <v>203</v>
      </c>
      <c r="K137" s="126"/>
      <c r="L137" s="387" t="str">
        <f>UPPER(IF(OR(K137="a",K137="as"),J133,IF(OR(K137="b",K137="bs"),J141,)))</f>
        <v/>
      </c>
      <c r="M137" s="382"/>
      <c r="N137" s="140"/>
      <c r="O137" s="380"/>
      <c r="P137" s="140"/>
      <c r="Q137" s="109"/>
      <c r="R137" s="112"/>
    </row>
    <row r="138" spans="1:18" s="113" customFormat="1" ht="9.6" customHeight="1" x14ac:dyDescent="0.2">
      <c r="A138" s="381">
        <v>31</v>
      </c>
      <c r="B138" s="103">
        <f>IF($D138="","",VLOOKUP($D138,'[8]Girls Do Main Draw Prep'!$A$7:$V$39,20))</f>
        <v>0</v>
      </c>
      <c r="C138" s="103">
        <f>IF($D138="","",VLOOKUP($D138,'[8]Girls Do Main Draw Prep'!$A$7:$V$39,21))</f>
        <v>0</v>
      </c>
      <c r="D138" s="104">
        <v>22</v>
      </c>
      <c r="E138" s="103" t="str">
        <f>UPPER(IF($D138="","",VLOOKUP($D138,'[8]Girls Do Main Draw Prep'!$A$7:$V$39,2)))</f>
        <v>BYE</v>
      </c>
      <c r="F138" s="103">
        <f>IF($D138="","",VLOOKUP($D138,'[8]Girls Do Main Draw Prep'!$A$7:$V$39,3))</f>
        <v>0</v>
      </c>
      <c r="G138" s="389"/>
      <c r="H138" s="103">
        <f>IF($D138="","",VLOOKUP($D138,'[8]Girls Do Main Draw Prep'!$A$7:$V$39,4))</f>
        <v>0</v>
      </c>
      <c r="I138" s="379"/>
      <c r="J138" s="140"/>
      <c r="K138" s="391"/>
      <c r="L138" s="140"/>
      <c r="M138" s="380"/>
      <c r="N138" s="430" t="str">
        <f>N63</f>
        <v>Final</v>
      </c>
      <c r="O138" s="431"/>
      <c r="P138" s="430" t="str">
        <f>P63</f>
        <v>Winners</v>
      </c>
      <c r="Q138" s="431"/>
      <c r="R138" s="112"/>
    </row>
    <row r="139" spans="1:18" s="113" customFormat="1" ht="9.6" customHeight="1" x14ac:dyDescent="0.2">
      <c r="A139" s="381"/>
      <c r="B139" s="116"/>
      <c r="C139" s="116"/>
      <c r="D139" s="116"/>
      <c r="E139" s="103" t="str">
        <f>UPPER(IF($D138="","",VLOOKUP($D138,'[8]Girls Do Main Draw Prep'!$A$7:$V$39,7)))</f>
        <v>BYE</v>
      </c>
      <c r="F139" s="103">
        <f>IF($D138="","",VLOOKUP($D138,'[8]Girls Do Main Draw Prep'!$A$7:$V$39,8))</f>
        <v>0</v>
      </c>
      <c r="G139" s="389"/>
      <c r="H139" s="103">
        <f>IF($D138="","",VLOOKUP($D138,'[8]Girls Do Main Draw Prep'!$A$7:$V$39,9))</f>
        <v>0</v>
      </c>
      <c r="I139" s="382"/>
      <c r="J139" s="383" t="str">
        <f>IF(I139="a",E138,IF(I139="b",E140,""))</f>
        <v/>
      </c>
      <c r="K139" s="391"/>
      <c r="L139" s="140"/>
      <c r="M139" s="380"/>
      <c r="N139" s="432" t="str">
        <f>N64</f>
        <v/>
      </c>
      <c r="O139" s="431"/>
      <c r="P139" s="434"/>
      <c r="Q139" s="431"/>
      <c r="R139" s="112"/>
    </row>
    <row r="140" spans="1:18" s="113" customFormat="1" ht="9.6" customHeight="1" x14ac:dyDescent="0.2">
      <c r="A140" s="381"/>
      <c r="B140" s="116"/>
      <c r="C140" s="116"/>
      <c r="D140" s="116"/>
      <c r="E140" s="383"/>
      <c r="F140" s="383"/>
      <c r="G140" s="422"/>
      <c r="H140" s="383"/>
      <c r="I140" s="384"/>
      <c r="J140" s="385" t="str">
        <f>UPPER(IF(OR(I141="a",I141="as"),E138,IF(OR(I141="b",I141="bs"),E142,)))</f>
        <v>KERRY</v>
      </c>
      <c r="K140" s="395"/>
      <c r="L140" s="140"/>
      <c r="M140" s="380"/>
      <c r="N140" s="435" t="str">
        <f>N65</f>
        <v/>
      </c>
      <c r="O140" s="451"/>
      <c r="P140" s="434"/>
      <c r="Q140" s="431"/>
      <c r="R140" s="112"/>
    </row>
    <row r="141" spans="1:18" s="113" customFormat="1" ht="9.6" customHeight="1" x14ac:dyDescent="0.2">
      <c r="A141" s="381"/>
      <c r="B141" s="116"/>
      <c r="C141" s="116"/>
      <c r="D141" s="116"/>
      <c r="E141" s="140"/>
      <c r="F141" s="140"/>
      <c r="G141" s="374"/>
      <c r="H141" s="118" t="s">
        <v>203</v>
      </c>
      <c r="I141" s="126" t="s">
        <v>298</v>
      </c>
      <c r="J141" s="387" t="str">
        <f>UPPER(IF(OR(I141="a",I141="as"),E139,IF(OR(I141="b",I141="bs"),E143,)))</f>
        <v>LEITCH</v>
      </c>
      <c r="K141" s="382"/>
      <c r="L141" s="140"/>
      <c r="M141" s="380"/>
      <c r="N141" s="434"/>
      <c r="O141" s="452"/>
      <c r="P141" s="438" t="str">
        <f>P66</f>
        <v/>
      </c>
      <c r="Q141" s="431"/>
      <c r="R141" s="112"/>
    </row>
    <row r="142" spans="1:18" s="113" customFormat="1" ht="9.6" customHeight="1" x14ac:dyDescent="0.2">
      <c r="A142" s="377">
        <v>32</v>
      </c>
      <c r="B142" s="103">
        <f>IF($D142="","",VLOOKUP($D142,'[8]Girls Do Main Draw Prep'!$A$7:$V$39,20))</f>
        <v>0</v>
      </c>
      <c r="C142" s="103">
        <f>IF($D142="","",VLOOKUP($D142,'[8]Girls Do Main Draw Prep'!$A$7:$V$39,21))</f>
        <v>0</v>
      </c>
      <c r="D142" s="104">
        <v>2</v>
      </c>
      <c r="E142" s="105" t="str">
        <f>UPPER(IF($D142="","",VLOOKUP($D142,'[8]Girls Do Main Draw Prep'!$A$7:$V$39,2)))</f>
        <v>KERRY</v>
      </c>
      <c r="F142" s="105" t="str">
        <f>IF($D142="","",VLOOKUP($D142,'[8]Girls Do Main Draw Prep'!$A$7:$V$39,3))</f>
        <v>KYLE</v>
      </c>
      <c r="G142" s="378"/>
      <c r="H142" s="105">
        <f>IF($D142="","",VLOOKUP($D142,'[8]Girls Do Main Draw Prep'!$A$7:$V$39,4))</f>
        <v>0</v>
      </c>
      <c r="I142" s="390"/>
      <c r="J142" s="140"/>
      <c r="K142" s="380"/>
      <c r="L142" s="143"/>
      <c r="M142" s="386"/>
      <c r="N142" s="434"/>
      <c r="O142" s="452"/>
      <c r="P142" s="435" t="str">
        <f>P67</f>
        <v/>
      </c>
      <c r="Q142" s="451"/>
      <c r="R142" s="112"/>
    </row>
    <row r="143" spans="1:18" s="113" customFormat="1" ht="9.6" customHeight="1" x14ac:dyDescent="0.2">
      <c r="A143" s="381"/>
      <c r="B143" s="116"/>
      <c r="C143" s="116"/>
      <c r="D143" s="116"/>
      <c r="E143" s="105" t="str">
        <f>UPPER(IF($D142="","",VLOOKUP($D142,'[8]Girls Do Main Draw Prep'!$A$7:$V$39,7)))</f>
        <v>LEITCH</v>
      </c>
      <c r="F143" s="105" t="str">
        <f>IF($D142="","",VLOOKUP($D142,'[8]Girls Do Main Draw Prep'!$A$7:$V$39,8))</f>
        <v>KELSEY</v>
      </c>
      <c r="G143" s="378"/>
      <c r="H143" s="105">
        <f>IF($D142="","",VLOOKUP($D142,'[8]Girls Do Main Draw Prep'!$A$7:$V$39,9))</f>
        <v>0</v>
      </c>
      <c r="I143" s="382"/>
      <c r="J143" s="140"/>
      <c r="K143" s="380"/>
      <c r="L143" s="392"/>
      <c r="M143" s="393"/>
      <c r="N143" s="432" t="str">
        <f>N68</f>
        <v/>
      </c>
      <c r="O143" s="452"/>
      <c r="P143" s="434">
        <f>P68</f>
        <v>0</v>
      </c>
      <c r="Q143" s="431"/>
      <c r="R143" s="112"/>
    </row>
    <row r="144" spans="1:18" s="113" customFormat="1" ht="9.6" customHeight="1" x14ac:dyDescent="0.2">
      <c r="A144" s="404"/>
      <c r="B144" s="405"/>
      <c r="C144" s="405"/>
      <c r="D144" s="406"/>
      <c r="E144" s="141"/>
      <c r="F144" s="141"/>
      <c r="G144" s="99"/>
      <c r="H144" s="141"/>
      <c r="I144" s="408"/>
      <c r="J144" s="110"/>
      <c r="K144" s="111"/>
      <c r="L144" s="110"/>
      <c r="M144" s="111"/>
      <c r="N144" s="435" t="str">
        <f>N69</f>
        <v/>
      </c>
      <c r="O144" s="453"/>
      <c r="P144" s="454"/>
      <c r="Q144" s="455"/>
      <c r="R144" s="112"/>
    </row>
    <row r="145" spans="1:18" s="151" customFormat="1" ht="6" customHeight="1" x14ac:dyDescent="0.2">
      <c r="A145" s="404"/>
      <c r="B145" s="405"/>
      <c r="C145" s="405"/>
      <c r="D145" s="406"/>
      <c r="E145" s="141"/>
      <c r="F145" s="141"/>
      <c r="G145" s="407"/>
      <c r="H145" s="141"/>
      <c r="I145" s="408"/>
      <c r="J145" s="110"/>
      <c r="K145" s="111"/>
      <c r="L145" s="148"/>
      <c r="M145" s="149"/>
      <c r="N145" s="445"/>
      <c r="O145" s="446"/>
      <c r="P145" s="445"/>
      <c r="Q145" s="446"/>
      <c r="R145" s="150"/>
    </row>
    <row r="146" spans="1:18" s="164" customFormat="1" ht="10.5" customHeight="1" x14ac:dyDescent="0.2">
      <c r="A146" s="152" t="s">
        <v>206</v>
      </c>
      <c r="B146" s="153"/>
      <c r="C146" s="154"/>
      <c r="D146" s="155" t="s">
        <v>207</v>
      </c>
      <c r="E146" s="156" t="s">
        <v>310</v>
      </c>
      <c r="F146" s="156"/>
      <c r="G146" s="156"/>
      <c r="H146" s="409"/>
      <c r="I146" s="156" t="s">
        <v>207</v>
      </c>
      <c r="J146" s="156" t="s">
        <v>311</v>
      </c>
      <c r="K146" s="159"/>
      <c r="L146" s="156" t="s">
        <v>210</v>
      </c>
      <c r="M146" s="160"/>
      <c r="N146" s="161" t="s">
        <v>211</v>
      </c>
      <c r="O146" s="161"/>
      <c r="P146" s="162">
        <f>P71</f>
        <v>0</v>
      </c>
      <c r="Q146" s="163"/>
    </row>
    <row r="147" spans="1:18" s="164" customFormat="1" ht="9" customHeight="1" x14ac:dyDescent="0.2">
      <c r="A147" s="165" t="s">
        <v>212</v>
      </c>
      <c r="B147" s="166"/>
      <c r="C147" s="167">
        <f>C72</f>
        <v>0</v>
      </c>
      <c r="D147" s="168">
        <v>1</v>
      </c>
      <c r="E147" s="169" t="str">
        <f t="shared" ref="E147:G154" si="0">E72</f>
        <v>SHEPPARD</v>
      </c>
      <c r="F147" s="410">
        <f t="shared" si="0"/>
        <v>5</v>
      </c>
      <c r="G147" s="410">
        <f t="shared" si="0"/>
        <v>0</v>
      </c>
      <c r="H147" s="411"/>
      <c r="I147" s="412" t="s">
        <v>213</v>
      </c>
      <c r="J147" s="166">
        <f t="shared" ref="J147:J154" si="1">J72</f>
        <v>0</v>
      </c>
      <c r="K147" s="173"/>
      <c r="L147" s="166">
        <f t="shared" ref="L147:L154" si="2">L72</f>
        <v>0</v>
      </c>
      <c r="M147" s="174"/>
      <c r="N147" s="175" t="s">
        <v>312</v>
      </c>
      <c r="O147" s="176"/>
      <c r="P147" s="176"/>
      <c r="Q147" s="177"/>
    </row>
    <row r="148" spans="1:18" s="164" customFormat="1" ht="9" customHeight="1" x14ac:dyDescent="0.2">
      <c r="A148" s="165" t="s">
        <v>215</v>
      </c>
      <c r="B148" s="166"/>
      <c r="C148" s="167">
        <f>C73</f>
        <v>0</v>
      </c>
      <c r="D148" s="168"/>
      <c r="E148" s="169" t="str">
        <f t="shared" si="0"/>
        <v>HONORE</v>
      </c>
      <c r="F148" s="410">
        <f t="shared" si="0"/>
        <v>0</v>
      </c>
      <c r="G148" s="410">
        <f t="shared" si="0"/>
        <v>0</v>
      </c>
      <c r="H148" s="411"/>
      <c r="I148" s="412"/>
      <c r="J148" s="166">
        <f t="shared" si="1"/>
        <v>0</v>
      </c>
      <c r="K148" s="173"/>
      <c r="L148" s="166">
        <f t="shared" si="2"/>
        <v>0</v>
      </c>
      <c r="M148" s="174"/>
      <c r="N148" s="180">
        <f>N73</f>
        <v>0</v>
      </c>
      <c r="O148" s="179"/>
      <c r="P148" s="180"/>
      <c r="Q148" s="181"/>
    </row>
    <row r="149" spans="1:18" s="164" customFormat="1" ht="9" customHeight="1" x14ac:dyDescent="0.2">
      <c r="A149" s="182" t="s">
        <v>217</v>
      </c>
      <c r="B149" s="180"/>
      <c r="C149" s="183">
        <f>C74</f>
        <v>0</v>
      </c>
      <c r="D149" s="168">
        <v>2</v>
      </c>
      <c r="E149" s="169" t="str">
        <f t="shared" si="0"/>
        <v>KERRY</v>
      </c>
      <c r="F149" s="410">
        <f t="shared" si="0"/>
        <v>6</v>
      </c>
      <c r="G149" s="410">
        <f t="shared" si="0"/>
        <v>0</v>
      </c>
      <c r="H149" s="411"/>
      <c r="I149" s="412" t="s">
        <v>216</v>
      </c>
      <c r="J149" s="166">
        <f t="shared" si="1"/>
        <v>0</v>
      </c>
      <c r="K149" s="173"/>
      <c r="L149" s="166">
        <f t="shared" si="2"/>
        <v>0</v>
      </c>
      <c r="M149" s="174"/>
      <c r="N149" s="175" t="s">
        <v>219</v>
      </c>
      <c r="O149" s="176"/>
      <c r="P149" s="176"/>
      <c r="Q149" s="177"/>
    </row>
    <row r="150" spans="1:18" s="164" customFormat="1" ht="9" customHeight="1" x14ac:dyDescent="0.2">
      <c r="A150" s="184"/>
      <c r="B150" s="89"/>
      <c r="C150" s="185"/>
      <c r="D150" s="168"/>
      <c r="E150" s="169" t="str">
        <f t="shared" si="0"/>
        <v>LEITCH</v>
      </c>
      <c r="F150" s="410">
        <f t="shared" si="0"/>
        <v>0</v>
      </c>
      <c r="G150" s="410">
        <f t="shared" si="0"/>
        <v>0</v>
      </c>
      <c r="H150" s="411"/>
      <c r="I150" s="412"/>
      <c r="J150" s="166">
        <f t="shared" si="1"/>
        <v>0</v>
      </c>
      <c r="K150" s="173"/>
      <c r="L150" s="166">
        <f t="shared" si="2"/>
        <v>0</v>
      </c>
      <c r="M150" s="174"/>
      <c r="N150" s="166"/>
      <c r="O150" s="173"/>
      <c r="P150" s="166"/>
      <c r="Q150" s="174"/>
    </row>
    <row r="151" spans="1:18" s="164" customFormat="1" ht="9" customHeight="1" x14ac:dyDescent="0.2">
      <c r="A151" s="186" t="s">
        <v>221</v>
      </c>
      <c r="B151" s="187"/>
      <c r="C151" s="188"/>
      <c r="D151" s="168">
        <v>3</v>
      </c>
      <c r="E151" s="169" t="str">
        <f t="shared" si="0"/>
        <v xml:space="preserve">WONG </v>
      </c>
      <c r="F151" s="410">
        <f t="shared" si="0"/>
        <v>7</v>
      </c>
      <c r="G151" s="410">
        <f t="shared" si="0"/>
        <v>0</v>
      </c>
      <c r="H151" s="411"/>
      <c r="I151" s="412" t="s">
        <v>218</v>
      </c>
      <c r="J151" s="166">
        <f t="shared" si="1"/>
        <v>0</v>
      </c>
      <c r="K151" s="173"/>
      <c r="L151" s="166">
        <f t="shared" si="2"/>
        <v>0</v>
      </c>
      <c r="M151" s="174"/>
      <c r="N151" s="180">
        <f>N76</f>
        <v>0</v>
      </c>
      <c r="O151" s="179"/>
      <c r="P151" s="180"/>
      <c r="Q151" s="181"/>
    </row>
    <row r="152" spans="1:18" s="164" customFormat="1" ht="9" customHeight="1" x14ac:dyDescent="0.2">
      <c r="A152" s="165" t="s">
        <v>212</v>
      </c>
      <c r="B152" s="166"/>
      <c r="C152" s="167">
        <f>C77</f>
        <v>0</v>
      </c>
      <c r="D152" s="168"/>
      <c r="E152" s="169" t="str">
        <f t="shared" si="0"/>
        <v>LAWRENCE</v>
      </c>
      <c r="F152" s="410">
        <f t="shared" si="0"/>
        <v>0</v>
      </c>
      <c r="G152" s="410">
        <f t="shared" si="0"/>
        <v>0</v>
      </c>
      <c r="H152" s="411"/>
      <c r="I152" s="412"/>
      <c r="J152" s="166">
        <f t="shared" si="1"/>
        <v>0</v>
      </c>
      <c r="K152" s="173"/>
      <c r="L152" s="166">
        <f t="shared" si="2"/>
        <v>0</v>
      </c>
      <c r="M152" s="174"/>
      <c r="N152" s="175" t="s">
        <v>224</v>
      </c>
      <c r="O152" s="176"/>
      <c r="P152" s="176"/>
      <c r="Q152" s="177"/>
    </row>
    <row r="153" spans="1:18" s="164" customFormat="1" ht="9" customHeight="1" x14ac:dyDescent="0.2">
      <c r="A153" s="165" t="s">
        <v>225</v>
      </c>
      <c r="B153" s="166"/>
      <c r="C153" s="167">
        <f>C78</f>
        <v>0</v>
      </c>
      <c r="D153" s="168">
        <v>4</v>
      </c>
      <c r="E153" s="169" t="str">
        <f t="shared" si="0"/>
        <v>HINKSON</v>
      </c>
      <c r="F153" s="410">
        <f t="shared" si="0"/>
        <v>8</v>
      </c>
      <c r="G153" s="410">
        <f t="shared" si="0"/>
        <v>0</v>
      </c>
      <c r="H153" s="411"/>
      <c r="I153" s="412" t="s">
        <v>220</v>
      </c>
      <c r="J153" s="166">
        <f t="shared" si="1"/>
        <v>0</v>
      </c>
      <c r="K153" s="173"/>
      <c r="L153" s="166">
        <f t="shared" si="2"/>
        <v>0</v>
      </c>
      <c r="M153" s="174"/>
      <c r="N153" s="166"/>
      <c r="O153" s="173"/>
      <c r="P153" s="166"/>
      <c r="Q153" s="174"/>
    </row>
    <row r="154" spans="1:18" s="164" customFormat="1" ht="9" customHeight="1" x14ac:dyDescent="0.2">
      <c r="A154" s="182" t="s">
        <v>227</v>
      </c>
      <c r="B154" s="180"/>
      <c r="C154" s="183">
        <f>C79</f>
        <v>0</v>
      </c>
      <c r="D154" s="191"/>
      <c r="E154" s="192" t="str">
        <f t="shared" si="0"/>
        <v>MUKERJI</v>
      </c>
      <c r="F154" s="413">
        <f t="shared" si="0"/>
        <v>0</v>
      </c>
      <c r="G154" s="413">
        <f t="shared" si="0"/>
        <v>0</v>
      </c>
      <c r="H154" s="414"/>
      <c r="I154" s="415"/>
      <c r="J154" s="180">
        <f t="shared" si="1"/>
        <v>0</v>
      </c>
      <c r="K154" s="179"/>
      <c r="L154" s="180">
        <f t="shared" si="2"/>
        <v>0</v>
      </c>
      <c r="M154" s="181"/>
      <c r="N154" s="180" t="str">
        <f>N79</f>
        <v>Lamech Kevin Clarke</v>
      </c>
      <c r="O154" s="179"/>
      <c r="P154" s="180"/>
      <c r="Q154" s="181"/>
    </row>
  </sheetData>
  <mergeCells count="1">
    <mergeCell ref="G2:L2"/>
  </mergeCells>
  <conditionalFormatting sqref="B7 B11 B15 B19 B23 B27 B31 B35 B39 B43 B47 B51 B55 B59 B63 B67 B82 B86 B90 B94 B98 B102 B106 B110 B114 B118 B122 B126 B130 B134 B138 B142">
    <cfRule type="cellIs" dxfId="45" priority="35" stopIfTrue="1" operator="equal">
      <formula>"DA"</formula>
    </cfRule>
  </conditionalFormatting>
  <conditionalFormatting sqref="H10 H58 H42 H50 H34 H26 H18 H66 J30 L22 N38 J62 J46 L54 J14 H85 H133 H117 H125 H109 H101 H93 H141 J105 L97 N113 J137 J121 L129 J89 N67">
    <cfRule type="expression" dxfId="44" priority="32" stopIfTrue="1">
      <formula>AND($N$1="CU",H10="Umpire")</formula>
    </cfRule>
    <cfRule type="expression" dxfId="43" priority="33" stopIfTrue="1">
      <formula>AND($N$1="CU",H10&lt;&gt;"Umpire",I10&lt;&gt;"")</formula>
    </cfRule>
    <cfRule type="expression" dxfId="42" priority="34" stopIfTrue="1">
      <formula>AND($N$1="CU",H10&lt;&gt;"Umpire")</formula>
    </cfRule>
  </conditionalFormatting>
  <conditionalFormatting sqref="L13 L29 L45 L61 N21 N53 P37 J9 J17 J25 J33 J41 J49 J57 J65 L88 L104 L120 L136 N96 N128 P112 J84 J92 J100 J108 J116 J124 J132 J140">
    <cfRule type="expression" dxfId="41" priority="30" stopIfTrue="1">
      <formula>I10="as"</formula>
    </cfRule>
    <cfRule type="expression" dxfId="40" priority="31" stopIfTrue="1">
      <formula>I10="bs"</formula>
    </cfRule>
  </conditionalFormatting>
  <conditionalFormatting sqref="L14 L30 L46 L62 N22 N54 P38 J10 J18 J26 J34 J42 J50 J58 J66 L89 L105 L121 L137 N97 N129 P113 J85 J93 J101 J109 J117 J125 J133 J141">
    <cfRule type="expression" dxfId="39" priority="28" stopIfTrue="1">
      <formula>I10="as"</formula>
    </cfRule>
    <cfRule type="expression" dxfId="38" priority="29" stopIfTrue="1">
      <formula>I10="bs"</formula>
    </cfRule>
  </conditionalFormatting>
  <conditionalFormatting sqref="I10 I18 I26 I34 I42 I50 I58 I66 K62 K46 K30 K14 M22 M54 O38 I85 I93 I101 I109 I117 I125 I133 I141 K137 K121 K105 K89 M97 M129 O113 O67">
    <cfRule type="expression" dxfId="37" priority="27" stopIfTrue="1">
      <formula>$N$1="CU"</formula>
    </cfRule>
  </conditionalFormatting>
  <conditionalFormatting sqref="E7 E11 E15 E19 E23 E27 E31 E35 E39 E43 E47 E51 E55 E59 E63 E67 E82 E86 E90 E94 E98 E102 E106 E110 E114 E118 E122 E126 E130 E134 E138 E142">
    <cfRule type="cellIs" dxfId="36" priority="26" stopIfTrue="1" operator="equal">
      <formula>"Bye"</formula>
    </cfRule>
  </conditionalFormatting>
  <conditionalFormatting sqref="D7 D11 D15 D19 D23 D27 D130 D142 D39 D43 D47 D51 D55 D59 D63 D67 D82 D86 D90 D94 D98 D102 D106 D110 D114 D118 D122 D138">
    <cfRule type="cellIs" dxfId="35" priority="25" stopIfTrue="1" operator="lessThan">
      <formula>9</formula>
    </cfRule>
  </conditionalFormatting>
  <conditionalFormatting sqref="N65">
    <cfRule type="expression" dxfId="34" priority="23" stopIfTrue="1">
      <formula>O38="as"</formula>
    </cfRule>
    <cfRule type="expression" dxfId="33" priority="24" stopIfTrue="1">
      <formula>O38="bs"</formula>
    </cfRule>
  </conditionalFormatting>
  <conditionalFormatting sqref="N69">
    <cfRule type="expression" dxfId="32" priority="21" stopIfTrue="1">
      <formula>O113="as"</formula>
    </cfRule>
    <cfRule type="expression" dxfId="31" priority="22" stopIfTrue="1">
      <formula>O113="bs"</formula>
    </cfRule>
  </conditionalFormatting>
  <conditionalFormatting sqref="N64">
    <cfRule type="expression" dxfId="30" priority="19" stopIfTrue="1">
      <formula>O38="as"</formula>
    </cfRule>
    <cfRule type="expression" dxfId="29" priority="20" stopIfTrue="1">
      <formula>O38="bs"</formula>
    </cfRule>
  </conditionalFormatting>
  <conditionalFormatting sqref="N68">
    <cfRule type="expression" dxfId="28" priority="17" stopIfTrue="1">
      <formula>O113="as"</formula>
    </cfRule>
    <cfRule type="expression" dxfId="27" priority="18" stopIfTrue="1">
      <formula>O113="bs"</formula>
    </cfRule>
  </conditionalFormatting>
  <conditionalFormatting sqref="P67">
    <cfRule type="expression" dxfId="26" priority="15" stopIfTrue="1">
      <formula>O67="as"</formula>
    </cfRule>
    <cfRule type="expression" dxfId="25" priority="16" stopIfTrue="1">
      <formula>O67="bs"</formula>
    </cfRule>
  </conditionalFormatting>
  <conditionalFormatting sqref="P66">
    <cfRule type="expression" dxfId="24" priority="13" stopIfTrue="1">
      <formula>O67="as"</formula>
    </cfRule>
    <cfRule type="expression" dxfId="23" priority="14" stopIfTrue="1">
      <formula>O67="bs"</formula>
    </cfRule>
  </conditionalFormatting>
  <conditionalFormatting sqref="P142">
    <cfRule type="expression" dxfId="22" priority="11" stopIfTrue="1">
      <formula>O67="as"</formula>
    </cfRule>
    <cfRule type="expression" dxfId="21" priority="12" stopIfTrue="1">
      <formula>O67="bs"</formula>
    </cfRule>
  </conditionalFormatting>
  <conditionalFormatting sqref="N140">
    <cfRule type="expression" dxfId="20" priority="9" stopIfTrue="1">
      <formula>O38="as"</formula>
    </cfRule>
    <cfRule type="expression" dxfId="19" priority="10" stopIfTrue="1">
      <formula>O38="bs"</formula>
    </cfRule>
  </conditionalFormatting>
  <conditionalFormatting sqref="N144">
    <cfRule type="expression" dxfId="18" priority="7" stopIfTrue="1">
      <formula>O113="as"</formula>
    </cfRule>
    <cfRule type="expression" dxfId="17" priority="8" stopIfTrue="1">
      <formula>O113="bs"</formula>
    </cfRule>
  </conditionalFormatting>
  <conditionalFormatting sqref="N139">
    <cfRule type="expression" dxfId="16" priority="5" stopIfTrue="1">
      <formula>O38="as"</formula>
    </cfRule>
    <cfRule type="expression" dxfId="15" priority="6" stopIfTrue="1">
      <formula>O38="bs"</formula>
    </cfRule>
  </conditionalFormatting>
  <conditionalFormatting sqref="N143">
    <cfRule type="expression" dxfId="14" priority="3" stopIfTrue="1">
      <formula>O113="as"</formula>
    </cfRule>
    <cfRule type="expression" dxfId="13" priority="4" stopIfTrue="1">
      <formula>O113="bs"</formula>
    </cfRule>
  </conditionalFormatting>
  <conditionalFormatting sqref="P141">
    <cfRule type="expression" dxfId="12" priority="1" stopIfTrue="1">
      <formula>O67="as"</formula>
    </cfRule>
    <cfRule type="expression" dxfId="11" priority="2" stopIfTrue="1">
      <formula>O67="bs"</formula>
    </cfRule>
  </conditionalFormatting>
  <printOptions horizontalCentered="1"/>
  <pageMargins left="0.35" right="0.35" top="0.39" bottom="0.39" header="0" footer="0"/>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601" r:id="rId4" name="Button 1">
              <controlPr defaultSize="0" print="0" autoFill="0" autoPict="0" macro="[0]!Jun_Show_CU">
                <anchor moveWithCells="1" sizeWithCells="1">
                  <from>
                    <xdr:col>11</xdr:col>
                    <xdr:colOff>495300</xdr:colOff>
                    <xdr:row>0</xdr:row>
                    <xdr:rowOff>9525</xdr:rowOff>
                  </from>
                  <to>
                    <xdr:col>13</xdr:col>
                    <xdr:colOff>342900</xdr:colOff>
                    <xdr:row>0</xdr:row>
                    <xdr:rowOff>171450</xdr:rowOff>
                  </to>
                </anchor>
              </controlPr>
            </control>
          </mc:Choice>
        </mc:AlternateContent>
        <mc:AlternateContent xmlns:mc="http://schemas.openxmlformats.org/markup-compatibility/2006">
          <mc:Choice Requires="x14">
            <control shapeId="25602" r:id="rId5" name="Button 2">
              <controlPr defaultSize="0" print="0" autoFill="0" autoPict="0" macro="[0]!Jun_Hide_CU">
                <anchor moveWithCells="1" sizeWithCells="1">
                  <from>
                    <xdr:col>11</xdr:col>
                    <xdr:colOff>485775</xdr:colOff>
                    <xdr:row>0</xdr:row>
                    <xdr:rowOff>171450</xdr:rowOff>
                  </from>
                  <to>
                    <xdr:col>13</xdr:col>
                    <xdr:colOff>342900</xdr:colOff>
                    <xdr:row>1</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14:formula1>
            <xm:f>$T$7:$T$16</xm:f>
          </x14:formula1>
          <xm: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H42 JD42 SZ42 ACV42 AMR42 AWN42 BGJ42 BQF42 CAB42 CJX42 CTT42 DDP42 DNL42 DXH42 EHD42 EQZ42 FAV42 FKR42 FUN42 GEJ42 GOF42 GYB42 HHX42 HRT42 IBP42 ILL42 IVH42 JFD42 JOZ42 JYV42 KIR42 KSN42 LCJ42 LMF42 LWB42 MFX42 MPT42 MZP42 NJL42 NTH42 ODD42 OMZ42 OWV42 PGR42 PQN42 QAJ42 QKF42 QUB42 RDX42 RNT42 RXP42 SHL42 SRH42 TBD42 TKZ42 TUV42 UER42 UON42 UYJ42 VIF42 VSB42 WBX42 WLT42 WVP42 H65578 JD65578 SZ65578 ACV65578 AMR65578 AWN65578 BGJ65578 BQF65578 CAB65578 CJX65578 CTT65578 DDP65578 DNL65578 DXH65578 EHD65578 EQZ65578 FAV65578 FKR65578 FUN65578 GEJ65578 GOF65578 GYB65578 HHX65578 HRT65578 IBP65578 ILL65578 IVH65578 JFD65578 JOZ65578 JYV65578 KIR65578 KSN65578 LCJ65578 LMF65578 LWB65578 MFX65578 MPT65578 MZP65578 NJL65578 NTH65578 ODD65578 OMZ65578 OWV65578 PGR65578 PQN65578 QAJ65578 QKF65578 QUB65578 RDX65578 RNT65578 RXP65578 SHL65578 SRH65578 TBD65578 TKZ65578 TUV65578 UER65578 UON65578 UYJ65578 VIF65578 VSB65578 WBX65578 WLT65578 WVP65578 H131114 JD131114 SZ131114 ACV131114 AMR131114 AWN131114 BGJ131114 BQF131114 CAB131114 CJX131114 CTT131114 DDP131114 DNL131114 DXH131114 EHD131114 EQZ131114 FAV131114 FKR131114 FUN131114 GEJ131114 GOF131114 GYB131114 HHX131114 HRT131114 IBP131114 ILL131114 IVH131114 JFD131114 JOZ131114 JYV131114 KIR131114 KSN131114 LCJ131114 LMF131114 LWB131114 MFX131114 MPT131114 MZP131114 NJL131114 NTH131114 ODD131114 OMZ131114 OWV131114 PGR131114 PQN131114 QAJ131114 QKF131114 QUB131114 RDX131114 RNT131114 RXP131114 SHL131114 SRH131114 TBD131114 TKZ131114 TUV131114 UER131114 UON131114 UYJ131114 VIF131114 VSB131114 WBX131114 WLT131114 WVP131114 H196650 JD196650 SZ196650 ACV196650 AMR196650 AWN196650 BGJ196650 BQF196650 CAB196650 CJX196650 CTT196650 DDP196650 DNL196650 DXH196650 EHD196650 EQZ196650 FAV196650 FKR196650 FUN196650 GEJ196650 GOF196650 GYB196650 HHX196650 HRT196650 IBP196650 ILL196650 IVH196650 JFD196650 JOZ196650 JYV196650 KIR196650 KSN196650 LCJ196650 LMF196650 LWB196650 MFX196650 MPT196650 MZP196650 NJL196650 NTH196650 ODD196650 OMZ196650 OWV196650 PGR196650 PQN196650 QAJ196650 QKF196650 QUB196650 RDX196650 RNT196650 RXP196650 SHL196650 SRH196650 TBD196650 TKZ196650 TUV196650 UER196650 UON196650 UYJ196650 VIF196650 VSB196650 WBX196650 WLT196650 WVP196650 H262186 JD262186 SZ262186 ACV262186 AMR262186 AWN262186 BGJ262186 BQF262186 CAB262186 CJX262186 CTT262186 DDP262186 DNL262186 DXH262186 EHD262186 EQZ262186 FAV262186 FKR262186 FUN262186 GEJ262186 GOF262186 GYB262186 HHX262186 HRT262186 IBP262186 ILL262186 IVH262186 JFD262186 JOZ262186 JYV262186 KIR262186 KSN262186 LCJ262186 LMF262186 LWB262186 MFX262186 MPT262186 MZP262186 NJL262186 NTH262186 ODD262186 OMZ262186 OWV262186 PGR262186 PQN262186 QAJ262186 QKF262186 QUB262186 RDX262186 RNT262186 RXP262186 SHL262186 SRH262186 TBD262186 TKZ262186 TUV262186 UER262186 UON262186 UYJ262186 VIF262186 VSB262186 WBX262186 WLT262186 WVP262186 H327722 JD327722 SZ327722 ACV327722 AMR327722 AWN327722 BGJ327722 BQF327722 CAB327722 CJX327722 CTT327722 DDP327722 DNL327722 DXH327722 EHD327722 EQZ327722 FAV327722 FKR327722 FUN327722 GEJ327722 GOF327722 GYB327722 HHX327722 HRT327722 IBP327722 ILL327722 IVH327722 JFD327722 JOZ327722 JYV327722 KIR327722 KSN327722 LCJ327722 LMF327722 LWB327722 MFX327722 MPT327722 MZP327722 NJL327722 NTH327722 ODD327722 OMZ327722 OWV327722 PGR327722 PQN327722 QAJ327722 QKF327722 QUB327722 RDX327722 RNT327722 RXP327722 SHL327722 SRH327722 TBD327722 TKZ327722 TUV327722 UER327722 UON327722 UYJ327722 VIF327722 VSB327722 WBX327722 WLT327722 WVP327722 H393258 JD393258 SZ393258 ACV393258 AMR393258 AWN393258 BGJ393258 BQF393258 CAB393258 CJX393258 CTT393258 DDP393258 DNL393258 DXH393258 EHD393258 EQZ393258 FAV393258 FKR393258 FUN393258 GEJ393258 GOF393258 GYB393258 HHX393258 HRT393258 IBP393258 ILL393258 IVH393258 JFD393258 JOZ393258 JYV393258 KIR393258 KSN393258 LCJ393258 LMF393258 LWB393258 MFX393258 MPT393258 MZP393258 NJL393258 NTH393258 ODD393258 OMZ393258 OWV393258 PGR393258 PQN393258 QAJ393258 QKF393258 QUB393258 RDX393258 RNT393258 RXP393258 SHL393258 SRH393258 TBD393258 TKZ393258 TUV393258 UER393258 UON393258 UYJ393258 VIF393258 VSB393258 WBX393258 WLT393258 WVP393258 H458794 JD458794 SZ458794 ACV458794 AMR458794 AWN458794 BGJ458794 BQF458794 CAB458794 CJX458794 CTT458794 DDP458794 DNL458794 DXH458794 EHD458794 EQZ458794 FAV458794 FKR458794 FUN458794 GEJ458794 GOF458794 GYB458794 HHX458794 HRT458794 IBP458794 ILL458794 IVH458794 JFD458794 JOZ458794 JYV458794 KIR458794 KSN458794 LCJ458794 LMF458794 LWB458794 MFX458794 MPT458794 MZP458794 NJL458794 NTH458794 ODD458794 OMZ458794 OWV458794 PGR458794 PQN458794 QAJ458794 QKF458794 QUB458794 RDX458794 RNT458794 RXP458794 SHL458794 SRH458794 TBD458794 TKZ458794 TUV458794 UER458794 UON458794 UYJ458794 VIF458794 VSB458794 WBX458794 WLT458794 WVP458794 H524330 JD524330 SZ524330 ACV524330 AMR524330 AWN524330 BGJ524330 BQF524330 CAB524330 CJX524330 CTT524330 DDP524330 DNL524330 DXH524330 EHD524330 EQZ524330 FAV524330 FKR524330 FUN524330 GEJ524330 GOF524330 GYB524330 HHX524330 HRT524330 IBP524330 ILL524330 IVH524330 JFD524330 JOZ524330 JYV524330 KIR524330 KSN524330 LCJ524330 LMF524330 LWB524330 MFX524330 MPT524330 MZP524330 NJL524330 NTH524330 ODD524330 OMZ524330 OWV524330 PGR524330 PQN524330 QAJ524330 QKF524330 QUB524330 RDX524330 RNT524330 RXP524330 SHL524330 SRH524330 TBD524330 TKZ524330 TUV524330 UER524330 UON524330 UYJ524330 VIF524330 VSB524330 WBX524330 WLT524330 WVP524330 H589866 JD589866 SZ589866 ACV589866 AMR589866 AWN589866 BGJ589866 BQF589866 CAB589866 CJX589866 CTT589866 DDP589866 DNL589866 DXH589866 EHD589866 EQZ589866 FAV589866 FKR589866 FUN589866 GEJ589866 GOF589866 GYB589866 HHX589866 HRT589866 IBP589866 ILL589866 IVH589866 JFD589866 JOZ589866 JYV589866 KIR589866 KSN589866 LCJ589866 LMF589866 LWB589866 MFX589866 MPT589866 MZP589866 NJL589866 NTH589866 ODD589866 OMZ589866 OWV589866 PGR589866 PQN589866 QAJ589866 QKF589866 QUB589866 RDX589866 RNT589866 RXP589866 SHL589866 SRH589866 TBD589866 TKZ589866 TUV589866 UER589866 UON589866 UYJ589866 VIF589866 VSB589866 WBX589866 WLT589866 WVP589866 H655402 JD655402 SZ655402 ACV655402 AMR655402 AWN655402 BGJ655402 BQF655402 CAB655402 CJX655402 CTT655402 DDP655402 DNL655402 DXH655402 EHD655402 EQZ655402 FAV655402 FKR655402 FUN655402 GEJ655402 GOF655402 GYB655402 HHX655402 HRT655402 IBP655402 ILL655402 IVH655402 JFD655402 JOZ655402 JYV655402 KIR655402 KSN655402 LCJ655402 LMF655402 LWB655402 MFX655402 MPT655402 MZP655402 NJL655402 NTH655402 ODD655402 OMZ655402 OWV655402 PGR655402 PQN655402 QAJ655402 QKF655402 QUB655402 RDX655402 RNT655402 RXP655402 SHL655402 SRH655402 TBD655402 TKZ655402 TUV655402 UER655402 UON655402 UYJ655402 VIF655402 VSB655402 WBX655402 WLT655402 WVP655402 H720938 JD720938 SZ720938 ACV720938 AMR720938 AWN720938 BGJ720938 BQF720938 CAB720938 CJX720938 CTT720938 DDP720938 DNL720938 DXH720938 EHD720938 EQZ720938 FAV720938 FKR720938 FUN720938 GEJ720938 GOF720938 GYB720938 HHX720938 HRT720938 IBP720938 ILL720938 IVH720938 JFD720938 JOZ720938 JYV720938 KIR720938 KSN720938 LCJ720938 LMF720938 LWB720938 MFX720938 MPT720938 MZP720938 NJL720938 NTH720938 ODD720938 OMZ720938 OWV720938 PGR720938 PQN720938 QAJ720938 QKF720938 QUB720938 RDX720938 RNT720938 RXP720938 SHL720938 SRH720938 TBD720938 TKZ720938 TUV720938 UER720938 UON720938 UYJ720938 VIF720938 VSB720938 WBX720938 WLT720938 WVP720938 H786474 JD786474 SZ786474 ACV786474 AMR786474 AWN786474 BGJ786474 BQF786474 CAB786474 CJX786474 CTT786474 DDP786474 DNL786474 DXH786474 EHD786474 EQZ786474 FAV786474 FKR786474 FUN786474 GEJ786474 GOF786474 GYB786474 HHX786474 HRT786474 IBP786474 ILL786474 IVH786474 JFD786474 JOZ786474 JYV786474 KIR786474 KSN786474 LCJ786474 LMF786474 LWB786474 MFX786474 MPT786474 MZP786474 NJL786474 NTH786474 ODD786474 OMZ786474 OWV786474 PGR786474 PQN786474 QAJ786474 QKF786474 QUB786474 RDX786474 RNT786474 RXP786474 SHL786474 SRH786474 TBD786474 TKZ786474 TUV786474 UER786474 UON786474 UYJ786474 VIF786474 VSB786474 WBX786474 WLT786474 WVP786474 H852010 JD852010 SZ852010 ACV852010 AMR852010 AWN852010 BGJ852010 BQF852010 CAB852010 CJX852010 CTT852010 DDP852010 DNL852010 DXH852010 EHD852010 EQZ852010 FAV852010 FKR852010 FUN852010 GEJ852010 GOF852010 GYB852010 HHX852010 HRT852010 IBP852010 ILL852010 IVH852010 JFD852010 JOZ852010 JYV852010 KIR852010 KSN852010 LCJ852010 LMF852010 LWB852010 MFX852010 MPT852010 MZP852010 NJL852010 NTH852010 ODD852010 OMZ852010 OWV852010 PGR852010 PQN852010 QAJ852010 QKF852010 QUB852010 RDX852010 RNT852010 RXP852010 SHL852010 SRH852010 TBD852010 TKZ852010 TUV852010 UER852010 UON852010 UYJ852010 VIF852010 VSB852010 WBX852010 WLT852010 WVP852010 H917546 JD917546 SZ917546 ACV917546 AMR917546 AWN917546 BGJ917546 BQF917546 CAB917546 CJX917546 CTT917546 DDP917546 DNL917546 DXH917546 EHD917546 EQZ917546 FAV917546 FKR917546 FUN917546 GEJ917546 GOF917546 GYB917546 HHX917546 HRT917546 IBP917546 ILL917546 IVH917546 JFD917546 JOZ917546 JYV917546 KIR917546 KSN917546 LCJ917546 LMF917546 LWB917546 MFX917546 MPT917546 MZP917546 NJL917546 NTH917546 ODD917546 OMZ917546 OWV917546 PGR917546 PQN917546 QAJ917546 QKF917546 QUB917546 RDX917546 RNT917546 RXP917546 SHL917546 SRH917546 TBD917546 TKZ917546 TUV917546 UER917546 UON917546 UYJ917546 VIF917546 VSB917546 WBX917546 WLT917546 WVP917546 H983082 JD983082 SZ983082 ACV983082 AMR983082 AWN983082 BGJ983082 BQF983082 CAB983082 CJX983082 CTT983082 DDP983082 DNL983082 DXH983082 EHD983082 EQZ983082 FAV983082 FKR983082 FUN983082 GEJ983082 GOF983082 GYB983082 HHX983082 HRT983082 IBP983082 ILL983082 IVH983082 JFD983082 JOZ983082 JYV983082 KIR983082 KSN983082 LCJ983082 LMF983082 LWB983082 MFX983082 MPT983082 MZP983082 NJL983082 NTH983082 ODD983082 OMZ983082 OWV983082 PGR983082 PQN983082 QAJ983082 QKF983082 QUB983082 RDX983082 RNT983082 RXP983082 SHL983082 SRH983082 TBD983082 TKZ983082 TUV983082 UER983082 UON983082 UYJ983082 VIF983082 VSB983082 WBX983082 WLT983082 WVP983082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H58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H65594 JD65594 SZ65594 ACV65594 AMR65594 AWN65594 BGJ65594 BQF65594 CAB65594 CJX65594 CTT65594 DDP65594 DNL65594 DXH65594 EHD65594 EQZ65594 FAV65594 FKR65594 FUN65594 GEJ65594 GOF65594 GYB65594 HHX65594 HRT65594 IBP65594 ILL65594 IVH65594 JFD65594 JOZ65594 JYV65594 KIR65594 KSN65594 LCJ65594 LMF65594 LWB65594 MFX65594 MPT65594 MZP65594 NJL65594 NTH65594 ODD65594 OMZ65594 OWV65594 PGR65594 PQN65594 QAJ65594 QKF65594 QUB65594 RDX65594 RNT65594 RXP65594 SHL65594 SRH65594 TBD65594 TKZ65594 TUV65594 UER65594 UON65594 UYJ65594 VIF65594 VSB65594 WBX65594 WLT65594 WVP65594 H131130 JD131130 SZ131130 ACV131130 AMR131130 AWN131130 BGJ131130 BQF131130 CAB131130 CJX131130 CTT131130 DDP131130 DNL131130 DXH131130 EHD131130 EQZ131130 FAV131130 FKR131130 FUN131130 GEJ131130 GOF131130 GYB131130 HHX131130 HRT131130 IBP131130 ILL131130 IVH131130 JFD131130 JOZ131130 JYV131130 KIR131130 KSN131130 LCJ131130 LMF131130 LWB131130 MFX131130 MPT131130 MZP131130 NJL131130 NTH131130 ODD131130 OMZ131130 OWV131130 PGR131130 PQN131130 QAJ131130 QKF131130 QUB131130 RDX131130 RNT131130 RXP131130 SHL131130 SRH131130 TBD131130 TKZ131130 TUV131130 UER131130 UON131130 UYJ131130 VIF131130 VSB131130 WBX131130 WLT131130 WVP131130 H196666 JD196666 SZ196666 ACV196666 AMR196666 AWN196666 BGJ196666 BQF196666 CAB196666 CJX196666 CTT196666 DDP196666 DNL196666 DXH196666 EHD196666 EQZ196666 FAV196666 FKR196666 FUN196666 GEJ196666 GOF196666 GYB196666 HHX196666 HRT196666 IBP196666 ILL196666 IVH196666 JFD196666 JOZ196666 JYV196666 KIR196666 KSN196666 LCJ196666 LMF196666 LWB196666 MFX196666 MPT196666 MZP196666 NJL196666 NTH196666 ODD196666 OMZ196666 OWV196666 PGR196666 PQN196666 QAJ196666 QKF196666 QUB196666 RDX196666 RNT196666 RXP196666 SHL196666 SRH196666 TBD196666 TKZ196666 TUV196666 UER196666 UON196666 UYJ196666 VIF196666 VSB196666 WBX196666 WLT196666 WVP196666 H262202 JD262202 SZ262202 ACV262202 AMR262202 AWN262202 BGJ262202 BQF262202 CAB262202 CJX262202 CTT262202 DDP262202 DNL262202 DXH262202 EHD262202 EQZ262202 FAV262202 FKR262202 FUN262202 GEJ262202 GOF262202 GYB262202 HHX262202 HRT262202 IBP262202 ILL262202 IVH262202 JFD262202 JOZ262202 JYV262202 KIR262202 KSN262202 LCJ262202 LMF262202 LWB262202 MFX262202 MPT262202 MZP262202 NJL262202 NTH262202 ODD262202 OMZ262202 OWV262202 PGR262202 PQN262202 QAJ262202 QKF262202 QUB262202 RDX262202 RNT262202 RXP262202 SHL262202 SRH262202 TBD262202 TKZ262202 TUV262202 UER262202 UON262202 UYJ262202 VIF262202 VSB262202 WBX262202 WLT262202 WVP262202 H327738 JD327738 SZ327738 ACV327738 AMR327738 AWN327738 BGJ327738 BQF327738 CAB327738 CJX327738 CTT327738 DDP327738 DNL327738 DXH327738 EHD327738 EQZ327738 FAV327738 FKR327738 FUN327738 GEJ327738 GOF327738 GYB327738 HHX327738 HRT327738 IBP327738 ILL327738 IVH327738 JFD327738 JOZ327738 JYV327738 KIR327738 KSN327738 LCJ327738 LMF327738 LWB327738 MFX327738 MPT327738 MZP327738 NJL327738 NTH327738 ODD327738 OMZ327738 OWV327738 PGR327738 PQN327738 QAJ327738 QKF327738 QUB327738 RDX327738 RNT327738 RXP327738 SHL327738 SRH327738 TBD327738 TKZ327738 TUV327738 UER327738 UON327738 UYJ327738 VIF327738 VSB327738 WBX327738 WLT327738 WVP327738 H393274 JD393274 SZ393274 ACV393274 AMR393274 AWN393274 BGJ393274 BQF393274 CAB393274 CJX393274 CTT393274 DDP393274 DNL393274 DXH393274 EHD393274 EQZ393274 FAV393274 FKR393274 FUN393274 GEJ393274 GOF393274 GYB393274 HHX393274 HRT393274 IBP393274 ILL393274 IVH393274 JFD393274 JOZ393274 JYV393274 KIR393274 KSN393274 LCJ393274 LMF393274 LWB393274 MFX393274 MPT393274 MZP393274 NJL393274 NTH393274 ODD393274 OMZ393274 OWV393274 PGR393274 PQN393274 QAJ393274 QKF393274 QUB393274 RDX393274 RNT393274 RXP393274 SHL393274 SRH393274 TBD393274 TKZ393274 TUV393274 UER393274 UON393274 UYJ393274 VIF393274 VSB393274 WBX393274 WLT393274 WVP393274 H458810 JD458810 SZ458810 ACV458810 AMR458810 AWN458810 BGJ458810 BQF458810 CAB458810 CJX458810 CTT458810 DDP458810 DNL458810 DXH458810 EHD458810 EQZ458810 FAV458810 FKR458810 FUN458810 GEJ458810 GOF458810 GYB458810 HHX458810 HRT458810 IBP458810 ILL458810 IVH458810 JFD458810 JOZ458810 JYV458810 KIR458810 KSN458810 LCJ458810 LMF458810 LWB458810 MFX458810 MPT458810 MZP458810 NJL458810 NTH458810 ODD458810 OMZ458810 OWV458810 PGR458810 PQN458810 QAJ458810 QKF458810 QUB458810 RDX458810 RNT458810 RXP458810 SHL458810 SRH458810 TBD458810 TKZ458810 TUV458810 UER458810 UON458810 UYJ458810 VIF458810 VSB458810 WBX458810 WLT458810 WVP458810 H524346 JD524346 SZ524346 ACV524346 AMR524346 AWN524346 BGJ524346 BQF524346 CAB524346 CJX524346 CTT524346 DDP524346 DNL524346 DXH524346 EHD524346 EQZ524346 FAV524346 FKR524346 FUN524346 GEJ524346 GOF524346 GYB524346 HHX524346 HRT524346 IBP524346 ILL524346 IVH524346 JFD524346 JOZ524346 JYV524346 KIR524346 KSN524346 LCJ524346 LMF524346 LWB524346 MFX524346 MPT524346 MZP524346 NJL524346 NTH524346 ODD524346 OMZ524346 OWV524346 PGR524346 PQN524346 QAJ524346 QKF524346 QUB524346 RDX524346 RNT524346 RXP524346 SHL524346 SRH524346 TBD524346 TKZ524346 TUV524346 UER524346 UON524346 UYJ524346 VIF524346 VSB524346 WBX524346 WLT524346 WVP524346 H589882 JD589882 SZ589882 ACV589882 AMR589882 AWN589882 BGJ589882 BQF589882 CAB589882 CJX589882 CTT589882 DDP589882 DNL589882 DXH589882 EHD589882 EQZ589882 FAV589882 FKR589882 FUN589882 GEJ589882 GOF589882 GYB589882 HHX589882 HRT589882 IBP589882 ILL589882 IVH589882 JFD589882 JOZ589882 JYV589882 KIR589882 KSN589882 LCJ589882 LMF589882 LWB589882 MFX589882 MPT589882 MZP589882 NJL589882 NTH589882 ODD589882 OMZ589882 OWV589882 PGR589882 PQN589882 QAJ589882 QKF589882 QUB589882 RDX589882 RNT589882 RXP589882 SHL589882 SRH589882 TBD589882 TKZ589882 TUV589882 UER589882 UON589882 UYJ589882 VIF589882 VSB589882 WBX589882 WLT589882 WVP589882 H655418 JD655418 SZ655418 ACV655418 AMR655418 AWN655418 BGJ655418 BQF655418 CAB655418 CJX655418 CTT655418 DDP655418 DNL655418 DXH655418 EHD655418 EQZ655418 FAV655418 FKR655418 FUN655418 GEJ655418 GOF655418 GYB655418 HHX655418 HRT655418 IBP655418 ILL655418 IVH655418 JFD655418 JOZ655418 JYV655418 KIR655418 KSN655418 LCJ655418 LMF655418 LWB655418 MFX655418 MPT655418 MZP655418 NJL655418 NTH655418 ODD655418 OMZ655418 OWV655418 PGR655418 PQN655418 QAJ655418 QKF655418 QUB655418 RDX655418 RNT655418 RXP655418 SHL655418 SRH655418 TBD655418 TKZ655418 TUV655418 UER655418 UON655418 UYJ655418 VIF655418 VSB655418 WBX655418 WLT655418 WVP655418 H720954 JD720954 SZ720954 ACV720954 AMR720954 AWN720954 BGJ720954 BQF720954 CAB720954 CJX720954 CTT720954 DDP720954 DNL720954 DXH720954 EHD720954 EQZ720954 FAV720954 FKR720954 FUN720954 GEJ720954 GOF720954 GYB720954 HHX720954 HRT720954 IBP720954 ILL720954 IVH720954 JFD720954 JOZ720954 JYV720954 KIR720954 KSN720954 LCJ720954 LMF720954 LWB720954 MFX720954 MPT720954 MZP720954 NJL720954 NTH720954 ODD720954 OMZ720954 OWV720954 PGR720954 PQN720954 QAJ720954 QKF720954 QUB720954 RDX720954 RNT720954 RXP720954 SHL720954 SRH720954 TBD720954 TKZ720954 TUV720954 UER720954 UON720954 UYJ720954 VIF720954 VSB720954 WBX720954 WLT720954 WVP720954 H786490 JD786490 SZ786490 ACV786490 AMR786490 AWN786490 BGJ786490 BQF786490 CAB786490 CJX786490 CTT786490 DDP786490 DNL786490 DXH786490 EHD786490 EQZ786490 FAV786490 FKR786490 FUN786490 GEJ786490 GOF786490 GYB786490 HHX786490 HRT786490 IBP786490 ILL786490 IVH786490 JFD786490 JOZ786490 JYV786490 KIR786490 KSN786490 LCJ786490 LMF786490 LWB786490 MFX786490 MPT786490 MZP786490 NJL786490 NTH786490 ODD786490 OMZ786490 OWV786490 PGR786490 PQN786490 QAJ786490 QKF786490 QUB786490 RDX786490 RNT786490 RXP786490 SHL786490 SRH786490 TBD786490 TKZ786490 TUV786490 UER786490 UON786490 UYJ786490 VIF786490 VSB786490 WBX786490 WLT786490 WVP786490 H852026 JD852026 SZ852026 ACV852026 AMR852026 AWN852026 BGJ852026 BQF852026 CAB852026 CJX852026 CTT852026 DDP852026 DNL852026 DXH852026 EHD852026 EQZ852026 FAV852026 FKR852026 FUN852026 GEJ852026 GOF852026 GYB852026 HHX852026 HRT852026 IBP852026 ILL852026 IVH852026 JFD852026 JOZ852026 JYV852026 KIR852026 KSN852026 LCJ852026 LMF852026 LWB852026 MFX852026 MPT852026 MZP852026 NJL852026 NTH852026 ODD852026 OMZ852026 OWV852026 PGR852026 PQN852026 QAJ852026 QKF852026 QUB852026 RDX852026 RNT852026 RXP852026 SHL852026 SRH852026 TBD852026 TKZ852026 TUV852026 UER852026 UON852026 UYJ852026 VIF852026 VSB852026 WBX852026 WLT852026 WVP852026 H917562 JD917562 SZ917562 ACV917562 AMR917562 AWN917562 BGJ917562 BQF917562 CAB917562 CJX917562 CTT917562 DDP917562 DNL917562 DXH917562 EHD917562 EQZ917562 FAV917562 FKR917562 FUN917562 GEJ917562 GOF917562 GYB917562 HHX917562 HRT917562 IBP917562 ILL917562 IVH917562 JFD917562 JOZ917562 JYV917562 KIR917562 KSN917562 LCJ917562 LMF917562 LWB917562 MFX917562 MPT917562 MZP917562 NJL917562 NTH917562 ODD917562 OMZ917562 OWV917562 PGR917562 PQN917562 QAJ917562 QKF917562 QUB917562 RDX917562 RNT917562 RXP917562 SHL917562 SRH917562 TBD917562 TKZ917562 TUV917562 UER917562 UON917562 UYJ917562 VIF917562 VSB917562 WBX917562 WLT917562 WVP917562 H983098 JD983098 SZ983098 ACV983098 AMR983098 AWN983098 BGJ983098 BQF983098 CAB983098 CJX983098 CTT983098 DDP983098 DNL983098 DXH983098 EHD983098 EQZ983098 FAV983098 FKR983098 FUN983098 GEJ983098 GOF983098 GYB983098 HHX983098 HRT983098 IBP983098 ILL983098 IVH983098 JFD983098 JOZ983098 JYV983098 KIR983098 KSN983098 LCJ983098 LMF983098 LWB983098 MFX983098 MPT983098 MZP983098 NJL983098 NTH983098 ODD983098 OMZ983098 OWV983098 PGR983098 PQN983098 QAJ983098 QKF983098 QUB983098 RDX983098 RNT983098 RXP983098 SHL983098 SRH983098 TBD983098 TKZ983098 TUV983098 UER983098 UON983098 UYJ983098 VIF983098 VSB983098 WBX983098 WLT983098 WVP983098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H50 JD50 SZ50 ACV50 AMR50 AWN50 BGJ50 BQF50 CAB50 CJX50 CTT50 DDP50 DNL50 DXH50 EHD50 EQZ50 FAV50 FKR50 FUN50 GEJ50 GOF50 GYB50 HHX50 HRT50 IBP50 ILL50 IVH50 JFD50 JOZ50 JYV50 KIR50 KSN50 LCJ50 LMF50 LWB50 MFX50 MPT50 MZP50 NJL50 NTH50 ODD50 OMZ50 OWV50 PGR50 PQN50 QAJ50 QKF50 QUB50 RDX50 RNT50 RXP50 SHL50 SRH50 TBD50 TKZ50 TUV50 UER50 UON50 UYJ50 VIF50 VSB50 WBX50 WLT50 WVP50 H65586 JD65586 SZ65586 ACV65586 AMR65586 AWN65586 BGJ65586 BQF65586 CAB65586 CJX65586 CTT65586 DDP65586 DNL65586 DXH65586 EHD65586 EQZ65586 FAV65586 FKR65586 FUN65586 GEJ65586 GOF65586 GYB65586 HHX65586 HRT65586 IBP65586 ILL65586 IVH65586 JFD65586 JOZ65586 JYV65586 KIR65586 KSN65586 LCJ65586 LMF65586 LWB65586 MFX65586 MPT65586 MZP65586 NJL65586 NTH65586 ODD65586 OMZ65586 OWV65586 PGR65586 PQN65586 QAJ65586 QKF65586 QUB65586 RDX65586 RNT65586 RXP65586 SHL65586 SRH65586 TBD65586 TKZ65586 TUV65586 UER65586 UON65586 UYJ65586 VIF65586 VSB65586 WBX65586 WLT65586 WVP65586 H131122 JD131122 SZ131122 ACV131122 AMR131122 AWN131122 BGJ131122 BQF131122 CAB131122 CJX131122 CTT131122 DDP131122 DNL131122 DXH131122 EHD131122 EQZ131122 FAV131122 FKR131122 FUN131122 GEJ131122 GOF131122 GYB131122 HHX131122 HRT131122 IBP131122 ILL131122 IVH131122 JFD131122 JOZ131122 JYV131122 KIR131122 KSN131122 LCJ131122 LMF131122 LWB131122 MFX131122 MPT131122 MZP131122 NJL131122 NTH131122 ODD131122 OMZ131122 OWV131122 PGR131122 PQN131122 QAJ131122 QKF131122 QUB131122 RDX131122 RNT131122 RXP131122 SHL131122 SRH131122 TBD131122 TKZ131122 TUV131122 UER131122 UON131122 UYJ131122 VIF131122 VSB131122 WBX131122 WLT131122 WVP131122 H196658 JD196658 SZ196658 ACV196658 AMR196658 AWN196658 BGJ196658 BQF196658 CAB196658 CJX196658 CTT196658 DDP196658 DNL196658 DXH196658 EHD196658 EQZ196658 FAV196658 FKR196658 FUN196658 GEJ196658 GOF196658 GYB196658 HHX196658 HRT196658 IBP196658 ILL196658 IVH196658 JFD196658 JOZ196658 JYV196658 KIR196658 KSN196658 LCJ196658 LMF196658 LWB196658 MFX196658 MPT196658 MZP196658 NJL196658 NTH196658 ODD196658 OMZ196658 OWV196658 PGR196658 PQN196658 QAJ196658 QKF196658 QUB196658 RDX196658 RNT196658 RXP196658 SHL196658 SRH196658 TBD196658 TKZ196658 TUV196658 UER196658 UON196658 UYJ196658 VIF196658 VSB196658 WBX196658 WLT196658 WVP196658 H262194 JD262194 SZ262194 ACV262194 AMR262194 AWN262194 BGJ262194 BQF262194 CAB262194 CJX262194 CTT262194 DDP262194 DNL262194 DXH262194 EHD262194 EQZ262194 FAV262194 FKR262194 FUN262194 GEJ262194 GOF262194 GYB262194 HHX262194 HRT262194 IBP262194 ILL262194 IVH262194 JFD262194 JOZ262194 JYV262194 KIR262194 KSN262194 LCJ262194 LMF262194 LWB262194 MFX262194 MPT262194 MZP262194 NJL262194 NTH262194 ODD262194 OMZ262194 OWV262194 PGR262194 PQN262194 QAJ262194 QKF262194 QUB262194 RDX262194 RNT262194 RXP262194 SHL262194 SRH262194 TBD262194 TKZ262194 TUV262194 UER262194 UON262194 UYJ262194 VIF262194 VSB262194 WBX262194 WLT262194 WVP262194 H327730 JD327730 SZ327730 ACV327730 AMR327730 AWN327730 BGJ327730 BQF327730 CAB327730 CJX327730 CTT327730 DDP327730 DNL327730 DXH327730 EHD327730 EQZ327730 FAV327730 FKR327730 FUN327730 GEJ327730 GOF327730 GYB327730 HHX327730 HRT327730 IBP327730 ILL327730 IVH327730 JFD327730 JOZ327730 JYV327730 KIR327730 KSN327730 LCJ327730 LMF327730 LWB327730 MFX327730 MPT327730 MZP327730 NJL327730 NTH327730 ODD327730 OMZ327730 OWV327730 PGR327730 PQN327730 QAJ327730 QKF327730 QUB327730 RDX327730 RNT327730 RXP327730 SHL327730 SRH327730 TBD327730 TKZ327730 TUV327730 UER327730 UON327730 UYJ327730 VIF327730 VSB327730 WBX327730 WLT327730 WVP327730 H393266 JD393266 SZ393266 ACV393266 AMR393266 AWN393266 BGJ393266 BQF393266 CAB393266 CJX393266 CTT393266 DDP393266 DNL393266 DXH393266 EHD393266 EQZ393266 FAV393266 FKR393266 FUN393266 GEJ393266 GOF393266 GYB393266 HHX393266 HRT393266 IBP393266 ILL393266 IVH393266 JFD393266 JOZ393266 JYV393266 KIR393266 KSN393266 LCJ393266 LMF393266 LWB393266 MFX393266 MPT393266 MZP393266 NJL393266 NTH393266 ODD393266 OMZ393266 OWV393266 PGR393266 PQN393266 QAJ393266 QKF393266 QUB393266 RDX393266 RNT393266 RXP393266 SHL393266 SRH393266 TBD393266 TKZ393266 TUV393266 UER393266 UON393266 UYJ393266 VIF393266 VSB393266 WBX393266 WLT393266 WVP393266 H458802 JD458802 SZ458802 ACV458802 AMR458802 AWN458802 BGJ458802 BQF458802 CAB458802 CJX458802 CTT458802 DDP458802 DNL458802 DXH458802 EHD458802 EQZ458802 FAV458802 FKR458802 FUN458802 GEJ458802 GOF458802 GYB458802 HHX458802 HRT458802 IBP458802 ILL458802 IVH458802 JFD458802 JOZ458802 JYV458802 KIR458802 KSN458802 LCJ458802 LMF458802 LWB458802 MFX458802 MPT458802 MZP458802 NJL458802 NTH458802 ODD458802 OMZ458802 OWV458802 PGR458802 PQN458802 QAJ458802 QKF458802 QUB458802 RDX458802 RNT458802 RXP458802 SHL458802 SRH458802 TBD458802 TKZ458802 TUV458802 UER458802 UON458802 UYJ458802 VIF458802 VSB458802 WBX458802 WLT458802 WVP458802 H524338 JD524338 SZ524338 ACV524338 AMR524338 AWN524338 BGJ524338 BQF524338 CAB524338 CJX524338 CTT524338 DDP524338 DNL524338 DXH524338 EHD524338 EQZ524338 FAV524338 FKR524338 FUN524338 GEJ524338 GOF524338 GYB524338 HHX524338 HRT524338 IBP524338 ILL524338 IVH524338 JFD524338 JOZ524338 JYV524338 KIR524338 KSN524338 LCJ524338 LMF524338 LWB524338 MFX524338 MPT524338 MZP524338 NJL524338 NTH524338 ODD524338 OMZ524338 OWV524338 PGR524338 PQN524338 QAJ524338 QKF524338 QUB524338 RDX524338 RNT524338 RXP524338 SHL524338 SRH524338 TBD524338 TKZ524338 TUV524338 UER524338 UON524338 UYJ524338 VIF524338 VSB524338 WBX524338 WLT524338 WVP524338 H589874 JD589874 SZ589874 ACV589874 AMR589874 AWN589874 BGJ589874 BQF589874 CAB589874 CJX589874 CTT589874 DDP589874 DNL589874 DXH589874 EHD589874 EQZ589874 FAV589874 FKR589874 FUN589874 GEJ589874 GOF589874 GYB589874 HHX589874 HRT589874 IBP589874 ILL589874 IVH589874 JFD589874 JOZ589874 JYV589874 KIR589874 KSN589874 LCJ589874 LMF589874 LWB589874 MFX589874 MPT589874 MZP589874 NJL589874 NTH589874 ODD589874 OMZ589874 OWV589874 PGR589874 PQN589874 QAJ589874 QKF589874 QUB589874 RDX589874 RNT589874 RXP589874 SHL589874 SRH589874 TBD589874 TKZ589874 TUV589874 UER589874 UON589874 UYJ589874 VIF589874 VSB589874 WBX589874 WLT589874 WVP589874 H655410 JD655410 SZ655410 ACV655410 AMR655410 AWN655410 BGJ655410 BQF655410 CAB655410 CJX655410 CTT655410 DDP655410 DNL655410 DXH655410 EHD655410 EQZ655410 FAV655410 FKR655410 FUN655410 GEJ655410 GOF655410 GYB655410 HHX655410 HRT655410 IBP655410 ILL655410 IVH655410 JFD655410 JOZ655410 JYV655410 KIR655410 KSN655410 LCJ655410 LMF655410 LWB655410 MFX655410 MPT655410 MZP655410 NJL655410 NTH655410 ODD655410 OMZ655410 OWV655410 PGR655410 PQN655410 QAJ655410 QKF655410 QUB655410 RDX655410 RNT655410 RXP655410 SHL655410 SRH655410 TBD655410 TKZ655410 TUV655410 UER655410 UON655410 UYJ655410 VIF655410 VSB655410 WBX655410 WLT655410 WVP655410 H720946 JD720946 SZ720946 ACV720946 AMR720946 AWN720946 BGJ720946 BQF720946 CAB720946 CJX720946 CTT720946 DDP720946 DNL720946 DXH720946 EHD720946 EQZ720946 FAV720946 FKR720946 FUN720946 GEJ720946 GOF720946 GYB720946 HHX720946 HRT720946 IBP720946 ILL720946 IVH720946 JFD720946 JOZ720946 JYV720946 KIR720946 KSN720946 LCJ720946 LMF720946 LWB720946 MFX720946 MPT720946 MZP720946 NJL720946 NTH720946 ODD720946 OMZ720946 OWV720946 PGR720946 PQN720946 QAJ720946 QKF720946 QUB720946 RDX720946 RNT720946 RXP720946 SHL720946 SRH720946 TBD720946 TKZ720946 TUV720946 UER720946 UON720946 UYJ720946 VIF720946 VSB720946 WBX720946 WLT720946 WVP720946 H786482 JD786482 SZ786482 ACV786482 AMR786482 AWN786482 BGJ786482 BQF786482 CAB786482 CJX786482 CTT786482 DDP786482 DNL786482 DXH786482 EHD786482 EQZ786482 FAV786482 FKR786482 FUN786482 GEJ786482 GOF786482 GYB786482 HHX786482 HRT786482 IBP786482 ILL786482 IVH786482 JFD786482 JOZ786482 JYV786482 KIR786482 KSN786482 LCJ786482 LMF786482 LWB786482 MFX786482 MPT786482 MZP786482 NJL786482 NTH786482 ODD786482 OMZ786482 OWV786482 PGR786482 PQN786482 QAJ786482 QKF786482 QUB786482 RDX786482 RNT786482 RXP786482 SHL786482 SRH786482 TBD786482 TKZ786482 TUV786482 UER786482 UON786482 UYJ786482 VIF786482 VSB786482 WBX786482 WLT786482 WVP786482 H852018 JD852018 SZ852018 ACV852018 AMR852018 AWN852018 BGJ852018 BQF852018 CAB852018 CJX852018 CTT852018 DDP852018 DNL852018 DXH852018 EHD852018 EQZ852018 FAV852018 FKR852018 FUN852018 GEJ852018 GOF852018 GYB852018 HHX852018 HRT852018 IBP852018 ILL852018 IVH852018 JFD852018 JOZ852018 JYV852018 KIR852018 KSN852018 LCJ852018 LMF852018 LWB852018 MFX852018 MPT852018 MZP852018 NJL852018 NTH852018 ODD852018 OMZ852018 OWV852018 PGR852018 PQN852018 QAJ852018 QKF852018 QUB852018 RDX852018 RNT852018 RXP852018 SHL852018 SRH852018 TBD852018 TKZ852018 TUV852018 UER852018 UON852018 UYJ852018 VIF852018 VSB852018 WBX852018 WLT852018 WVP852018 H917554 JD917554 SZ917554 ACV917554 AMR917554 AWN917554 BGJ917554 BQF917554 CAB917554 CJX917554 CTT917554 DDP917554 DNL917554 DXH917554 EHD917554 EQZ917554 FAV917554 FKR917554 FUN917554 GEJ917554 GOF917554 GYB917554 HHX917554 HRT917554 IBP917554 ILL917554 IVH917554 JFD917554 JOZ917554 JYV917554 KIR917554 KSN917554 LCJ917554 LMF917554 LWB917554 MFX917554 MPT917554 MZP917554 NJL917554 NTH917554 ODD917554 OMZ917554 OWV917554 PGR917554 PQN917554 QAJ917554 QKF917554 QUB917554 RDX917554 RNT917554 RXP917554 SHL917554 SRH917554 TBD917554 TKZ917554 TUV917554 UER917554 UON917554 UYJ917554 VIF917554 VSB917554 WBX917554 WLT917554 WVP917554 H983090 JD983090 SZ983090 ACV983090 AMR983090 AWN983090 BGJ983090 BQF983090 CAB983090 CJX983090 CTT983090 DDP983090 DNL983090 DXH983090 EHD983090 EQZ983090 FAV983090 FKR983090 FUN983090 GEJ983090 GOF983090 GYB983090 HHX983090 HRT983090 IBP983090 ILL983090 IVH983090 JFD983090 JOZ983090 JYV983090 KIR983090 KSN983090 LCJ983090 LMF983090 LWB983090 MFX983090 MPT983090 MZP983090 NJL983090 NTH983090 ODD983090 OMZ983090 OWV983090 PGR983090 PQN983090 QAJ983090 QKF983090 QUB983090 RDX983090 RNT983090 RXP983090 SHL983090 SRH983090 TBD983090 TKZ983090 TUV983090 UER983090 UON983090 UYJ983090 VIF983090 VSB983090 WBX983090 WLT983090 WVP983090 H34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H66 JD66 SZ66 ACV66 AMR66 AWN66 BGJ66 BQF66 CAB66 CJX66 CTT66 DDP66 DNL66 DXH66 EHD66 EQZ66 FAV66 FKR66 FUN66 GEJ66 GOF66 GYB66 HHX66 HRT66 IBP66 ILL66 IVH66 JFD66 JOZ66 JYV66 KIR66 KSN66 LCJ66 LMF66 LWB66 MFX66 MPT66 MZP66 NJL66 NTH66 ODD66 OMZ66 OWV66 PGR66 PQN66 QAJ66 QKF66 QUB66 RDX66 RNT66 RXP66 SHL66 SRH66 TBD66 TKZ66 TUV66 UER66 UON66 UYJ66 VIF66 VSB66 WBX66 WLT66 WVP66 H65602 JD65602 SZ65602 ACV65602 AMR65602 AWN65602 BGJ65602 BQF65602 CAB65602 CJX65602 CTT65602 DDP65602 DNL65602 DXH65602 EHD65602 EQZ65602 FAV65602 FKR65602 FUN65602 GEJ65602 GOF65602 GYB65602 HHX65602 HRT65602 IBP65602 ILL65602 IVH65602 JFD65602 JOZ65602 JYV65602 KIR65602 KSN65602 LCJ65602 LMF65602 LWB65602 MFX65602 MPT65602 MZP65602 NJL65602 NTH65602 ODD65602 OMZ65602 OWV65602 PGR65602 PQN65602 QAJ65602 QKF65602 QUB65602 RDX65602 RNT65602 RXP65602 SHL65602 SRH65602 TBD65602 TKZ65602 TUV65602 UER65602 UON65602 UYJ65602 VIF65602 VSB65602 WBX65602 WLT65602 WVP65602 H131138 JD131138 SZ131138 ACV131138 AMR131138 AWN131138 BGJ131138 BQF131138 CAB131138 CJX131138 CTT131138 DDP131138 DNL131138 DXH131138 EHD131138 EQZ131138 FAV131138 FKR131138 FUN131138 GEJ131138 GOF131138 GYB131138 HHX131138 HRT131138 IBP131138 ILL131138 IVH131138 JFD131138 JOZ131138 JYV131138 KIR131138 KSN131138 LCJ131138 LMF131138 LWB131138 MFX131138 MPT131138 MZP131138 NJL131138 NTH131138 ODD131138 OMZ131138 OWV131138 PGR131138 PQN131138 QAJ131138 QKF131138 QUB131138 RDX131138 RNT131138 RXP131138 SHL131138 SRH131138 TBD131138 TKZ131138 TUV131138 UER131138 UON131138 UYJ131138 VIF131138 VSB131138 WBX131138 WLT131138 WVP131138 H196674 JD196674 SZ196674 ACV196674 AMR196674 AWN196674 BGJ196674 BQF196674 CAB196674 CJX196674 CTT196674 DDP196674 DNL196674 DXH196674 EHD196674 EQZ196674 FAV196674 FKR196674 FUN196674 GEJ196674 GOF196674 GYB196674 HHX196674 HRT196674 IBP196674 ILL196674 IVH196674 JFD196674 JOZ196674 JYV196674 KIR196674 KSN196674 LCJ196674 LMF196674 LWB196674 MFX196674 MPT196674 MZP196674 NJL196674 NTH196674 ODD196674 OMZ196674 OWV196674 PGR196674 PQN196674 QAJ196674 QKF196674 QUB196674 RDX196674 RNT196674 RXP196674 SHL196674 SRH196674 TBD196674 TKZ196674 TUV196674 UER196674 UON196674 UYJ196674 VIF196674 VSB196674 WBX196674 WLT196674 WVP196674 H262210 JD262210 SZ262210 ACV262210 AMR262210 AWN262210 BGJ262210 BQF262210 CAB262210 CJX262210 CTT262210 DDP262210 DNL262210 DXH262210 EHD262210 EQZ262210 FAV262210 FKR262210 FUN262210 GEJ262210 GOF262210 GYB262210 HHX262210 HRT262210 IBP262210 ILL262210 IVH262210 JFD262210 JOZ262210 JYV262210 KIR262210 KSN262210 LCJ262210 LMF262210 LWB262210 MFX262210 MPT262210 MZP262210 NJL262210 NTH262210 ODD262210 OMZ262210 OWV262210 PGR262210 PQN262210 QAJ262210 QKF262210 QUB262210 RDX262210 RNT262210 RXP262210 SHL262210 SRH262210 TBD262210 TKZ262210 TUV262210 UER262210 UON262210 UYJ262210 VIF262210 VSB262210 WBX262210 WLT262210 WVP262210 H327746 JD327746 SZ327746 ACV327746 AMR327746 AWN327746 BGJ327746 BQF327746 CAB327746 CJX327746 CTT327746 DDP327746 DNL327746 DXH327746 EHD327746 EQZ327746 FAV327746 FKR327746 FUN327746 GEJ327746 GOF327746 GYB327746 HHX327746 HRT327746 IBP327746 ILL327746 IVH327746 JFD327746 JOZ327746 JYV327746 KIR327746 KSN327746 LCJ327746 LMF327746 LWB327746 MFX327746 MPT327746 MZP327746 NJL327746 NTH327746 ODD327746 OMZ327746 OWV327746 PGR327746 PQN327746 QAJ327746 QKF327746 QUB327746 RDX327746 RNT327746 RXP327746 SHL327746 SRH327746 TBD327746 TKZ327746 TUV327746 UER327746 UON327746 UYJ327746 VIF327746 VSB327746 WBX327746 WLT327746 WVP327746 H393282 JD393282 SZ393282 ACV393282 AMR393282 AWN393282 BGJ393282 BQF393282 CAB393282 CJX393282 CTT393282 DDP393282 DNL393282 DXH393282 EHD393282 EQZ393282 FAV393282 FKR393282 FUN393282 GEJ393282 GOF393282 GYB393282 HHX393282 HRT393282 IBP393282 ILL393282 IVH393282 JFD393282 JOZ393282 JYV393282 KIR393282 KSN393282 LCJ393282 LMF393282 LWB393282 MFX393282 MPT393282 MZP393282 NJL393282 NTH393282 ODD393282 OMZ393282 OWV393282 PGR393282 PQN393282 QAJ393282 QKF393282 QUB393282 RDX393282 RNT393282 RXP393282 SHL393282 SRH393282 TBD393282 TKZ393282 TUV393282 UER393282 UON393282 UYJ393282 VIF393282 VSB393282 WBX393282 WLT393282 WVP393282 H458818 JD458818 SZ458818 ACV458818 AMR458818 AWN458818 BGJ458818 BQF458818 CAB458818 CJX458818 CTT458818 DDP458818 DNL458818 DXH458818 EHD458818 EQZ458818 FAV458818 FKR458818 FUN458818 GEJ458818 GOF458818 GYB458818 HHX458818 HRT458818 IBP458818 ILL458818 IVH458818 JFD458818 JOZ458818 JYV458818 KIR458818 KSN458818 LCJ458818 LMF458818 LWB458818 MFX458818 MPT458818 MZP458818 NJL458818 NTH458818 ODD458818 OMZ458818 OWV458818 PGR458818 PQN458818 QAJ458818 QKF458818 QUB458818 RDX458818 RNT458818 RXP458818 SHL458818 SRH458818 TBD458818 TKZ458818 TUV458818 UER458818 UON458818 UYJ458818 VIF458818 VSB458818 WBX458818 WLT458818 WVP458818 H524354 JD524354 SZ524354 ACV524354 AMR524354 AWN524354 BGJ524354 BQF524354 CAB524354 CJX524354 CTT524354 DDP524354 DNL524354 DXH524354 EHD524354 EQZ524354 FAV524354 FKR524354 FUN524354 GEJ524354 GOF524354 GYB524354 HHX524354 HRT524354 IBP524354 ILL524354 IVH524354 JFD524354 JOZ524354 JYV524354 KIR524354 KSN524354 LCJ524354 LMF524354 LWB524354 MFX524354 MPT524354 MZP524354 NJL524354 NTH524354 ODD524354 OMZ524354 OWV524354 PGR524354 PQN524354 QAJ524354 QKF524354 QUB524354 RDX524354 RNT524354 RXP524354 SHL524354 SRH524354 TBD524354 TKZ524354 TUV524354 UER524354 UON524354 UYJ524354 VIF524354 VSB524354 WBX524354 WLT524354 WVP524354 H589890 JD589890 SZ589890 ACV589890 AMR589890 AWN589890 BGJ589890 BQF589890 CAB589890 CJX589890 CTT589890 DDP589890 DNL589890 DXH589890 EHD589890 EQZ589890 FAV589890 FKR589890 FUN589890 GEJ589890 GOF589890 GYB589890 HHX589890 HRT589890 IBP589890 ILL589890 IVH589890 JFD589890 JOZ589890 JYV589890 KIR589890 KSN589890 LCJ589890 LMF589890 LWB589890 MFX589890 MPT589890 MZP589890 NJL589890 NTH589890 ODD589890 OMZ589890 OWV589890 PGR589890 PQN589890 QAJ589890 QKF589890 QUB589890 RDX589890 RNT589890 RXP589890 SHL589890 SRH589890 TBD589890 TKZ589890 TUV589890 UER589890 UON589890 UYJ589890 VIF589890 VSB589890 WBX589890 WLT589890 WVP589890 H655426 JD655426 SZ655426 ACV655426 AMR655426 AWN655426 BGJ655426 BQF655426 CAB655426 CJX655426 CTT655426 DDP655426 DNL655426 DXH655426 EHD655426 EQZ655426 FAV655426 FKR655426 FUN655426 GEJ655426 GOF655426 GYB655426 HHX655426 HRT655426 IBP655426 ILL655426 IVH655426 JFD655426 JOZ655426 JYV655426 KIR655426 KSN655426 LCJ655426 LMF655426 LWB655426 MFX655426 MPT655426 MZP655426 NJL655426 NTH655426 ODD655426 OMZ655426 OWV655426 PGR655426 PQN655426 QAJ655426 QKF655426 QUB655426 RDX655426 RNT655426 RXP655426 SHL655426 SRH655426 TBD655426 TKZ655426 TUV655426 UER655426 UON655426 UYJ655426 VIF655426 VSB655426 WBX655426 WLT655426 WVP655426 H720962 JD720962 SZ720962 ACV720962 AMR720962 AWN720962 BGJ720962 BQF720962 CAB720962 CJX720962 CTT720962 DDP720962 DNL720962 DXH720962 EHD720962 EQZ720962 FAV720962 FKR720962 FUN720962 GEJ720962 GOF720962 GYB720962 HHX720962 HRT720962 IBP720962 ILL720962 IVH720962 JFD720962 JOZ720962 JYV720962 KIR720962 KSN720962 LCJ720962 LMF720962 LWB720962 MFX720962 MPT720962 MZP720962 NJL720962 NTH720962 ODD720962 OMZ720962 OWV720962 PGR720962 PQN720962 QAJ720962 QKF720962 QUB720962 RDX720962 RNT720962 RXP720962 SHL720962 SRH720962 TBD720962 TKZ720962 TUV720962 UER720962 UON720962 UYJ720962 VIF720962 VSB720962 WBX720962 WLT720962 WVP720962 H786498 JD786498 SZ786498 ACV786498 AMR786498 AWN786498 BGJ786498 BQF786498 CAB786498 CJX786498 CTT786498 DDP786498 DNL786498 DXH786498 EHD786498 EQZ786498 FAV786498 FKR786498 FUN786498 GEJ786498 GOF786498 GYB786498 HHX786498 HRT786498 IBP786498 ILL786498 IVH786498 JFD786498 JOZ786498 JYV786498 KIR786498 KSN786498 LCJ786498 LMF786498 LWB786498 MFX786498 MPT786498 MZP786498 NJL786498 NTH786498 ODD786498 OMZ786498 OWV786498 PGR786498 PQN786498 QAJ786498 QKF786498 QUB786498 RDX786498 RNT786498 RXP786498 SHL786498 SRH786498 TBD786498 TKZ786498 TUV786498 UER786498 UON786498 UYJ786498 VIF786498 VSB786498 WBX786498 WLT786498 WVP786498 H852034 JD852034 SZ852034 ACV852034 AMR852034 AWN852034 BGJ852034 BQF852034 CAB852034 CJX852034 CTT852034 DDP852034 DNL852034 DXH852034 EHD852034 EQZ852034 FAV852034 FKR852034 FUN852034 GEJ852034 GOF852034 GYB852034 HHX852034 HRT852034 IBP852034 ILL852034 IVH852034 JFD852034 JOZ852034 JYV852034 KIR852034 KSN852034 LCJ852034 LMF852034 LWB852034 MFX852034 MPT852034 MZP852034 NJL852034 NTH852034 ODD852034 OMZ852034 OWV852034 PGR852034 PQN852034 QAJ852034 QKF852034 QUB852034 RDX852034 RNT852034 RXP852034 SHL852034 SRH852034 TBD852034 TKZ852034 TUV852034 UER852034 UON852034 UYJ852034 VIF852034 VSB852034 WBX852034 WLT852034 WVP852034 H917570 JD917570 SZ917570 ACV917570 AMR917570 AWN917570 BGJ917570 BQF917570 CAB917570 CJX917570 CTT917570 DDP917570 DNL917570 DXH917570 EHD917570 EQZ917570 FAV917570 FKR917570 FUN917570 GEJ917570 GOF917570 GYB917570 HHX917570 HRT917570 IBP917570 ILL917570 IVH917570 JFD917570 JOZ917570 JYV917570 KIR917570 KSN917570 LCJ917570 LMF917570 LWB917570 MFX917570 MPT917570 MZP917570 NJL917570 NTH917570 ODD917570 OMZ917570 OWV917570 PGR917570 PQN917570 QAJ917570 QKF917570 QUB917570 RDX917570 RNT917570 RXP917570 SHL917570 SRH917570 TBD917570 TKZ917570 TUV917570 UER917570 UON917570 UYJ917570 VIF917570 VSB917570 WBX917570 WLT917570 WVP917570 H983106 JD983106 SZ983106 ACV983106 AMR983106 AWN983106 BGJ983106 BQF983106 CAB983106 CJX983106 CTT983106 DDP983106 DNL983106 DXH983106 EHD983106 EQZ983106 FAV983106 FKR983106 FUN983106 GEJ983106 GOF983106 GYB983106 HHX983106 HRT983106 IBP983106 ILL983106 IVH983106 JFD983106 JOZ983106 JYV983106 KIR983106 KSN983106 LCJ983106 LMF983106 LWB983106 MFX983106 MPT983106 MZP983106 NJL983106 NTH983106 ODD983106 OMZ983106 OWV983106 PGR983106 PQN983106 QAJ983106 QKF983106 QUB983106 RDX983106 RNT983106 RXP983106 SHL983106 SRH983106 TBD983106 TKZ983106 TUV983106 UER983106 UON983106 UYJ983106 VIF983106 VSB983106 WBX983106 WLT983106 WVP983106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J46 JF46 TB46 ACX46 AMT46 AWP46 BGL46 BQH46 CAD46 CJZ46 CTV46 DDR46 DNN46 DXJ46 EHF46 ERB46 FAX46 FKT46 FUP46 GEL46 GOH46 GYD46 HHZ46 HRV46 IBR46 ILN46 IVJ46 JFF46 JPB46 JYX46 KIT46 KSP46 LCL46 LMH46 LWD46 MFZ46 MPV46 MZR46 NJN46 NTJ46 ODF46 ONB46 OWX46 PGT46 PQP46 QAL46 QKH46 QUD46 RDZ46 RNV46 RXR46 SHN46 SRJ46 TBF46 TLB46 TUX46 UET46 UOP46 UYL46 VIH46 VSD46 WBZ46 WLV46 WVR46 J65582 JF65582 TB65582 ACX65582 AMT65582 AWP65582 BGL65582 BQH65582 CAD65582 CJZ65582 CTV65582 DDR65582 DNN65582 DXJ65582 EHF65582 ERB65582 FAX65582 FKT65582 FUP65582 GEL65582 GOH65582 GYD65582 HHZ65582 HRV65582 IBR65582 ILN65582 IVJ65582 JFF65582 JPB65582 JYX65582 KIT65582 KSP65582 LCL65582 LMH65582 LWD65582 MFZ65582 MPV65582 MZR65582 NJN65582 NTJ65582 ODF65582 ONB65582 OWX65582 PGT65582 PQP65582 QAL65582 QKH65582 QUD65582 RDZ65582 RNV65582 RXR65582 SHN65582 SRJ65582 TBF65582 TLB65582 TUX65582 UET65582 UOP65582 UYL65582 VIH65582 VSD65582 WBZ65582 WLV65582 WVR65582 J131118 JF131118 TB131118 ACX131118 AMT131118 AWP131118 BGL131118 BQH131118 CAD131118 CJZ131118 CTV131118 DDR131118 DNN131118 DXJ131118 EHF131118 ERB131118 FAX131118 FKT131118 FUP131118 GEL131118 GOH131118 GYD131118 HHZ131118 HRV131118 IBR131118 ILN131118 IVJ131118 JFF131118 JPB131118 JYX131118 KIT131118 KSP131118 LCL131118 LMH131118 LWD131118 MFZ131118 MPV131118 MZR131118 NJN131118 NTJ131118 ODF131118 ONB131118 OWX131118 PGT131118 PQP131118 QAL131118 QKH131118 QUD131118 RDZ131118 RNV131118 RXR131118 SHN131118 SRJ131118 TBF131118 TLB131118 TUX131118 UET131118 UOP131118 UYL131118 VIH131118 VSD131118 WBZ131118 WLV131118 WVR131118 J196654 JF196654 TB196654 ACX196654 AMT196654 AWP196654 BGL196654 BQH196654 CAD196654 CJZ196654 CTV196654 DDR196654 DNN196654 DXJ196654 EHF196654 ERB196654 FAX196654 FKT196654 FUP196654 GEL196654 GOH196654 GYD196654 HHZ196654 HRV196654 IBR196654 ILN196654 IVJ196654 JFF196654 JPB196654 JYX196654 KIT196654 KSP196654 LCL196654 LMH196654 LWD196654 MFZ196654 MPV196654 MZR196654 NJN196654 NTJ196654 ODF196654 ONB196654 OWX196654 PGT196654 PQP196654 QAL196654 QKH196654 QUD196654 RDZ196654 RNV196654 RXR196654 SHN196654 SRJ196654 TBF196654 TLB196654 TUX196654 UET196654 UOP196654 UYL196654 VIH196654 VSD196654 WBZ196654 WLV196654 WVR196654 J262190 JF262190 TB262190 ACX262190 AMT262190 AWP262190 BGL262190 BQH262190 CAD262190 CJZ262190 CTV262190 DDR262190 DNN262190 DXJ262190 EHF262190 ERB262190 FAX262190 FKT262190 FUP262190 GEL262190 GOH262190 GYD262190 HHZ262190 HRV262190 IBR262190 ILN262190 IVJ262190 JFF262190 JPB262190 JYX262190 KIT262190 KSP262190 LCL262190 LMH262190 LWD262190 MFZ262190 MPV262190 MZR262190 NJN262190 NTJ262190 ODF262190 ONB262190 OWX262190 PGT262190 PQP262190 QAL262190 QKH262190 QUD262190 RDZ262190 RNV262190 RXR262190 SHN262190 SRJ262190 TBF262190 TLB262190 TUX262190 UET262190 UOP262190 UYL262190 VIH262190 VSD262190 WBZ262190 WLV262190 WVR262190 J327726 JF327726 TB327726 ACX327726 AMT327726 AWP327726 BGL327726 BQH327726 CAD327726 CJZ327726 CTV327726 DDR327726 DNN327726 DXJ327726 EHF327726 ERB327726 FAX327726 FKT327726 FUP327726 GEL327726 GOH327726 GYD327726 HHZ327726 HRV327726 IBR327726 ILN327726 IVJ327726 JFF327726 JPB327726 JYX327726 KIT327726 KSP327726 LCL327726 LMH327726 LWD327726 MFZ327726 MPV327726 MZR327726 NJN327726 NTJ327726 ODF327726 ONB327726 OWX327726 PGT327726 PQP327726 QAL327726 QKH327726 QUD327726 RDZ327726 RNV327726 RXR327726 SHN327726 SRJ327726 TBF327726 TLB327726 TUX327726 UET327726 UOP327726 UYL327726 VIH327726 VSD327726 WBZ327726 WLV327726 WVR327726 J393262 JF393262 TB393262 ACX393262 AMT393262 AWP393262 BGL393262 BQH393262 CAD393262 CJZ393262 CTV393262 DDR393262 DNN393262 DXJ393262 EHF393262 ERB393262 FAX393262 FKT393262 FUP393262 GEL393262 GOH393262 GYD393262 HHZ393262 HRV393262 IBR393262 ILN393262 IVJ393262 JFF393262 JPB393262 JYX393262 KIT393262 KSP393262 LCL393262 LMH393262 LWD393262 MFZ393262 MPV393262 MZR393262 NJN393262 NTJ393262 ODF393262 ONB393262 OWX393262 PGT393262 PQP393262 QAL393262 QKH393262 QUD393262 RDZ393262 RNV393262 RXR393262 SHN393262 SRJ393262 TBF393262 TLB393262 TUX393262 UET393262 UOP393262 UYL393262 VIH393262 VSD393262 WBZ393262 WLV393262 WVR393262 J458798 JF458798 TB458798 ACX458798 AMT458798 AWP458798 BGL458798 BQH458798 CAD458798 CJZ458798 CTV458798 DDR458798 DNN458798 DXJ458798 EHF458798 ERB458798 FAX458798 FKT458798 FUP458798 GEL458798 GOH458798 GYD458798 HHZ458798 HRV458798 IBR458798 ILN458798 IVJ458798 JFF458798 JPB458798 JYX458798 KIT458798 KSP458798 LCL458798 LMH458798 LWD458798 MFZ458798 MPV458798 MZR458798 NJN458798 NTJ458798 ODF458798 ONB458798 OWX458798 PGT458798 PQP458798 QAL458798 QKH458798 QUD458798 RDZ458798 RNV458798 RXR458798 SHN458798 SRJ458798 TBF458798 TLB458798 TUX458798 UET458798 UOP458798 UYL458798 VIH458798 VSD458798 WBZ458798 WLV458798 WVR458798 J524334 JF524334 TB524334 ACX524334 AMT524334 AWP524334 BGL524334 BQH524334 CAD524334 CJZ524334 CTV524334 DDR524334 DNN524334 DXJ524334 EHF524334 ERB524334 FAX524334 FKT524334 FUP524334 GEL524334 GOH524334 GYD524334 HHZ524334 HRV524334 IBR524334 ILN524334 IVJ524334 JFF524334 JPB524334 JYX524334 KIT524334 KSP524334 LCL524334 LMH524334 LWD524334 MFZ524334 MPV524334 MZR524334 NJN524334 NTJ524334 ODF524334 ONB524334 OWX524334 PGT524334 PQP524334 QAL524334 QKH524334 QUD524334 RDZ524334 RNV524334 RXR524334 SHN524334 SRJ524334 TBF524334 TLB524334 TUX524334 UET524334 UOP524334 UYL524334 VIH524334 VSD524334 WBZ524334 WLV524334 WVR524334 J589870 JF589870 TB589870 ACX589870 AMT589870 AWP589870 BGL589870 BQH589870 CAD589870 CJZ589870 CTV589870 DDR589870 DNN589870 DXJ589870 EHF589870 ERB589870 FAX589870 FKT589870 FUP589870 GEL589870 GOH589870 GYD589870 HHZ589870 HRV589870 IBR589870 ILN589870 IVJ589870 JFF589870 JPB589870 JYX589870 KIT589870 KSP589870 LCL589870 LMH589870 LWD589870 MFZ589870 MPV589870 MZR589870 NJN589870 NTJ589870 ODF589870 ONB589870 OWX589870 PGT589870 PQP589870 QAL589870 QKH589870 QUD589870 RDZ589870 RNV589870 RXR589870 SHN589870 SRJ589870 TBF589870 TLB589870 TUX589870 UET589870 UOP589870 UYL589870 VIH589870 VSD589870 WBZ589870 WLV589870 WVR589870 J655406 JF655406 TB655406 ACX655406 AMT655406 AWP655406 BGL655406 BQH655406 CAD655406 CJZ655406 CTV655406 DDR655406 DNN655406 DXJ655406 EHF655406 ERB655406 FAX655406 FKT655406 FUP655406 GEL655406 GOH655406 GYD655406 HHZ655406 HRV655406 IBR655406 ILN655406 IVJ655406 JFF655406 JPB655406 JYX655406 KIT655406 KSP655406 LCL655406 LMH655406 LWD655406 MFZ655406 MPV655406 MZR655406 NJN655406 NTJ655406 ODF655406 ONB655406 OWX655406 PGT655406 PQP655406 QAL655406 QKH655406 QUD655406 RDZ655406 RNV655406 RXR655406 SHN655406 SRJ655406 TBF655406 TLB655406 TUX655406 UET655406 UOP655406 UYL655406 VIH655406 VSD655406 WBZ655406 WLV655406 WVR655406 J720942 JF720942 TB720942 ACX720942 AMT720942 AWP720942 BGL720942 BQH720942 CAD720942 CJZ720942 CTV720942 DDR720942 DNN720942 DXJ720942 EHF720942 ERB720942 FAX720942 FKT720942 FUP720942 GEL720942 GOH720942 GYD720942 HHZ720942 HRV720942 IBR720942 ILN720942 IVJ720942 JFF720942 JPB720942 JYX720942 KIT720942 KSP720942 LCL720942 LMH720942 LWD720942 MFZ720942 MPV720942 MZR720942 NJN720942 NTJ720942 ODF720942 ONB720942 OWX720942 PGT720942 PQP720942 QAL720942 QKH720942 QUD720942 RDZ720942 RNV720942 RXR720942 SHN720942 SRJ720942 TBF720942 TLB720942 TUX720942 UET720942 UOP720942 UYL720942 VIH720942 VSD720942 WBZ720942 WLV720942 WVR720942 J786478 JF786478 TB786478 ACX786478 AMT786478 AWP786478 BGL786478 BQH786478 CAD786478 CJZ786478 CTV786478 DDR786478 DNN786478 DXJ786478 EHF786478 ERB786478 FAX786478 FKT786478 FUP786478 GEL786478 GOH786478 GYD786478 HHZ786478 HRV786478 IBR786478 ILN786478 IVJ786478 JFF786478 JPB786478 JYX786478 KIT786478 KSP786478 LCL786478 LMH786478 LWD786478 MFZ786478 MPV786478 MZR786478 NJN786478 NTJ786478 ODF786478 ONB786478 OWX786478 PGT786478 PQP786478 QAL786478 QKH786478 QUD786478 RDZ786478 RNV786478 RXR786478 SHN786478 SRJ786478 TBF786478 TLB786478 TUX786478 UET786478 UOP786478 UYL786478 VIH786478 VSD786478 WBZ786478 WLV786478 WVR786478 J852014 JF852014 TB852014 ACX852014 AMT852014 AWP852014 BGL852014 BQH852014 CAD852014 CJZ852014 CTV852014 DDR852014 DNN852014 DXJ852014 EHF852014 ERB852014 FAX852014 FKT852014 FUP852014 GEL852014 GOH852014 GYD852014 HHZ852014 HRV852014 IBR852014 ILN852014 IVJ852014 JFF852014 JPB852014 JYX852014 KIT852014 KSP852014 LCL852014 LMH852014 LWD852014 MFZ852014 MPV852014 MZR852014 NJN852014 NTJ852014 ODF852014 ONB852014 OWX852014 PGT852014 PQP852014 QAL852014 QKH852014 QUD852014 RDZ852014 RNV852014 RXR852014 SHN852014 SRJ852014 TBF852014 TLB852014 TUX852014 UET852014 UOP852014 UYL852014 VIH852014 VSD852014 WBZ852014 WLV852014 WVR852014 J917550 JF917550 TB917550 ACX917550 AMT917550 AWP917550 BGL917550 BQH917550 CAD917550 CJZ917550 CTV917550 DDR917550 DNN917550 DXJ917550 EHF917550 ERB917550 FAX917550 FKT917550 FUP917550 GEL917550 GOH917550 GYD917550 HHZ917550 HRV917550 IBR917550 ILN917550 IVJ917550 JFF917550 JPB917550 JYX917550 KIT917550 KSP917550 LCL917550 LMH917550 LWD917550 MFZ917550 MPV917550 MZR917550 NJN917550 NTJ917550 ODF917550 ONB917550 OWX917550 PGT917550 PQP917550 QAL917550 QKH917550 QUD917550 RDZ917550 RNV917550 RXR917550 SHN917550 SRJ917550 TBF917550 TLB917550 TUX917550 UET917550 UOP917550 UYL917550 VIH917550 VSD917550 WBZ917550 WLV917550 WVR917550 J983086 JF983086 TB983086 ACX983086 AMT983086 AWP983086 BGL983086 BQH983086 CAD983086 CJZ983086 CTV983086 DDR983086 DNN983086 DXJ983086 EHF983086 ERB983086 FAX983086 FKT983086 FUP983086 GEL983086 GOH983086 GYD983086 HHZ983086 HRV983086 IBR983086 ILN983086 IVJ983086 JFF983086 JPB983086 JYX983086 KIT983086 KSP983086 LCL983086 LMH983086 LWD983086 MFZ983086 MPV983086 MZR983086 NJN983086 NTJ983086 ODF983086 ONB983086 OWX983086 PGT983086 PQP983086 QAL983086 QKH983086 QUD983086 RDZ983086 RNV983086 RXR983086 SHN983086 SRJ983086 TBF983086 TLB983086 TUX983086 UET983086 UOP983086 UYL983086 VIH983086 VSD983086 WBZ983086 WLV983086 WVR983086 L54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L65590 JH65590 TD65590 ACZ65590 AMV65590 AWR65590 BGN65590 BQJ65590 CAF65590 CKB65590 CTX65590 DDT65590 DNP65590 DXL65590 EHH65590 ERD65590 FAZ65590 FKV65590 FUR65590 GEN65590 GOJ65590 GYF65590 HIB65590 HRX65590 IBT65590 ILP65590 IVL65590 JFH65590 JPD65590 JYZ65590 KIV65590 KSR65590 LCN65590 LMJ65590 LWF65590 MGB65590 MPX65590 MZT65590 NJP65590 NTL65590 ODH65590 OND65590 OWZ65590 PGV65590 PQR65590 QAN65590 QKJ65590 QUF65590 REB65590 RNX65590 RXT65590 SHP65590 SRL65590 TBH65590 TLD65590 TUZ65590 UEV65590 UOR65590 UYN65590 VIJ65590 VSF65590 WCB65590 WLX65590 WVT65590 L131126 JH131126 TD131126 ACZ131126 AMV131126 AWR131126 BGN131126 BQJ131126 CAF131126 CKB131126 CTX131126 DDT131126 DNP131126 DXL131126 EHH131126 ERD131126 FAZ131126 FKV131126 FUR131126 GEN131126 GOJ131126 GYF131126 HIB131126 HRX131126 IBT131126 ILP131126 IVL131126 JFH131126 JPD131126 JYZ131126 KIV131126 KSR131126 LCN131126 LMJ131126 LWF131126 MGB131126 MPX131126 MZT131126 NJP131126 NTL131126 ODH131126 OND131126 OWZ131126 PGV131126 PQR131126 QAN131126 QKJ131126 QUF131126 REB131126 RNX131126 RXT131126 SHP131126 SRL131126 TBH131126 TLD131126 TUZ131126 UEV131126 UOR131126 UYN131126 VIJ131126 VSF131126 WCB131126 WLX131126 WVT131126 L196662 JH196662 TD196662 ACZ196662 AMV196662 AWR196662 BGN196662 BQJ196662 CAF196662 CKB196662 CTX196662 DDT196662 DNP196662 DXL196662 EHH196662 ERD196662 FAZ196662 FKV196662 FUR196662 GEN196662 GOJ196662 GYF196662 HIB196662 HRX196662 IBT196662 ILP196662 IVL196662 JFH196662 JPD196662 JYZ196662 KIV196662 KSR196662 LCN196662 LMJ196662 LWF196662 MGB196662 MPX196662 MZT196662 NJP196662 NTL196662 ODH196662 OND196662 OWZ196662 PGV196662 PQR196662 QAN196662 QKJ196662 QUF196662 REB196662 RNX196662 RXT196662 SHP196662 SRL196662 TBH196662 TLD196662 TUZ196662 UEV196662 UOR196662 UYN196662 VIJ196662 VSF196662 WCB196662 WLX196662 WVT196662 L262198 JH262198 TD262198 ACZ262198 AMV262198 AWR262198 BGN262198 BQJ262198 CAF262198 CKB262198 CTX262198 DDT262198 DNP262198 DXL262198 EHH262198 ERD262198 FAZ262198 FKV262198 FUR262198 GEN262198 GOJ262198 GYF262198 HIB262198 HRX262198 IBT262198 ILP262198 IVL262198 JFH262198 JPD262198 JYZ262198 KIV262198 KSR262198 LCN262198 LMJ262198 LWF262198 MGB262198 MPX262198 MZT262198 NJP262198 NTL262198 ODH262198 OND262198 OWZ262198 PGV262198 PQR262198 QAN262198 QKJ262198 QUF262198 REB262198 RNX262198 RXT262198 SHP262198 SRL262198 TBH262198 TLD262198 TUZ262198 UEV262198 UOR262198 UYN262198 VIJ262198 VSF262198 WCB262198 WLX262198 WVT262198 L327734 JH327734 TD327734 ACZ327734 AMV327734 AWR327734 BGN327734 BQJ327734 CAF327734 CKB327734 CTX327734 DDT327734 DNP327734 DXL327734 EHH327734 ERD327734 FAZ327734 FKV327734 FUR327734 GEN327734 GOJ327734 GYF327734 HIB327734 HRX327734 IBT327734 ILP327734 IVL327734 JFH327734 JPD327734 JYZ327734 KIV327734 KSR327734 LCN327734 LMJ327734 LWF327734 MGB327734 MPX327734 MZT327734 NJP327734 NTL327734 ODH327734 OND327734 OWZ327734 PGV327734 PQR327734 QAN327734 QKJ327734 QUF327734 REB327734 RNX327734 RXT327734 SHP327734 SRL327734 TBH327734 TLD327734 TUZ327734 UEV327734 UOR327734 UYN327734 VIJ327734 VSF327734 WCB327734 WLX327734 WVT327734 L393270 JH393270 TD393270 ACZ393270 AMV393270 AWR393270 BGN393270 BQJ393270 CAF393270 CKB393270 CTX393270 DDT393270 DNP393270 DXL393270 EHH393270 ERD393270 FAZ393270 FKV393270 FUR393270 GEN393270 GOJ393270 GYF393270 HIB393270 HRX393270 IBT393270 ILP393270 IVL393270 JFH393270 JPD393270 JYZ393270 KIV393270 KSR393270 LCN393270 LMJ393270 LWF393270 MGB393270 MPX393270 MZT393270 NJP393270 NTL393270 ODH393270 OND393270 OWZ393270 PGV393270 PQR393270 QAN393270 QKJ393270 QUF393270 REB393270 RNX393270 RXT393270 SHP393270 SRL393270 TBH393270 TLD393270 TUZ393270 UEV393270 UOR393270 UYN393270 VIJ393270 VSF393270 WCB393270 WLX393270 WVT393270 L458806 JH458806 TD458806 ACZ458806 AMV458806 AWR458806 BGN458806 BQJ458806 CAF458806 CKB458806 CTX458806 DDT458806 DNP458806 DXL458806 EHH458806 ERD458806 FAZ458806 FKV458806 FUR458806 GEN458806 GOJ458806 GYF458806 HIB458806 HRX458806 IBT458806 ILP458806 IVL458806 JFH458806 JPD458806 JYZ458806 KIV458806 KSR458806 LCN458806 LMJ458806 LWF458806 MGB458806 MPX458806 MZT458806 NJP458806 NTL458806 ODH458806 OND458806 OWZ458806 PGV458806 PQR458806 QAN458806 QKJ458806 QUF458806 REB458806 RNX458806 RXT458806 SHP458806 SRL458806 TBH458806 TLD458806 TUZ458806 UEV458806 UOR458806 UYN458806 VIJ458806 VSF458806 WCB458806 WLX458806 WVT458806 L524342 JH524342 TD524342 ACZ524342 AMV524342 AWR524342 BGN524342 BQJ524342 CAF524342 CKB524342 CTX524342 DDT524342 DNP524342 DXL524342 EHH524342 ERD524342 FAZ524342 FKV524342 FUR524342 GEN524342 GOJ524342 GYF524342 HIB524342 HRX524342 IBT524342 ILP524342 IVL524342 JFH524342 JPD524342 JYZ524342 KIV524342 KSR524342 LCN524342 LMJ524342 LWF524342 MGB524342 MPX524342 MZT524342 NJP524342 NTL524342 ODH524342 OND524342 OWZ524342 PGV524342 PQR524342 QAN524342 QKJ524342 QUF524342 REB524342 RNX524342 RXT524342 SHP524342 SRL524342 TBH524342 TLD524342 TUZ524342 UEV524342 UOR524342 UYN524342 VIJ524342 VSF524342 WCB524342 WLX524342 WVT524342 L589878 JH589878 TD589878 ACZ589878 AMV589878 AWR589878 BGN589878 BQJ589878 CAF589878 CKB589878 CTX589878 DDT589878 DNP589878 DXL589878 EHH589878 ERD589878 FAZ589878 FKV589878 FUR589878 GEN589878 GOJ589878 GYF589878 HIB589878 HRX589878 IBT589878 ILP589878 IVL589878 JFH589878 JPD589878 JYZ589878 KIV589878 KSR589878 LCN589878 LMJ589878 LWF589878 MGB589878 MPX589878 MZT589878 NJP589878 NTL589878 ODH589878 OND589878 OWZ589878 PGV589878 PQR589878 QAN589878 QKJ589878 QUF589878 REB589878 RNX589878 RXT589878 SHP589878 SRL589878 TBH589878 TLD589878 TUZ589878 UEV589878 UOR589878 UYN589878 VIJ589878 VSF589878 WCB589878 WLX589878 WVT589878 L655414 JH655414 TD655414 ACZ655414 AMV655414 AWR655414 BGN655414 BQJ655414 CAF655414 CKB655414 CTX655414 DDT655414 DNP655414 DXL655414 EHH655414 ERD655414 FAZ655414 FKV655414 FUR655414 GEN655414 GOJ655414 GYF655414 HIB655414 HRX655414 IBT655414 ILP655414 IVL655414 JFH655414 JPD655414 JYZ655414 KIV655414 KSR655414 LCN655414 LMJ655414 LWF655414 MGB655414 MPX655414 MZT655414 NJP655414 NTL655414 ODH655414 OND655414 OWZ655414 PGV655414 PQR655414 QAN655414 QKJ655414 QUF655414 REB655414 RNX655414 RXT655414 SHP655414 SRL655414 TBH655414 TLD655414 TUZ655414 UEV655414 UOR655414 UYN655414 VIJ655414 VSF655414 WCB655414 WLX655414 WVT655414 L720950 JH720950 TD720950 ACZ720950 AMV720950 AWR720950 BGN720950 BQJ720950 CAF720950 CKB720950 CTX720950 DDT720950 DNP720950 DXL720950 EHH720950 ERD720950 FAZ720950 FKV720950 FUR720950 GEN720950 GOJ720950 GYF720950 HIB720950 HRX720950 IBT720950 ILP720950 IVL720950 JFH720950 JPD720950 JYZ720950 KIV720950 KSR720950 LCN720950 LMJ720950 LWF720950 MGB720950 MPX720950 MZT720950 NJP720950 NTL720950 ODH720950 OND720950 OWZ720950 PGV720950 PQR720950 QAN720950 QKJ720950 QUF720950 REB720950 RNX720950 RXT720950 SHP720950 SRL720950 TBH720950 TLD720950 TUZ720950 UEV720950 UOR720950 UYN720950 VIJ720950 VSF720950 WCB720950 WLX720950 WVT720950 L786486 JH786486 TD786486 ACZ786486 AMV786486 AWR786486 BGN786486 BQJ786486 CAF786486 CKB786486 CTX786486 DDT786486 DNP786486 DXL786486 EHH786486 ERD786486 FAZ786486 FKV786486 FUR786486 GEN786486 GOJ786486 GYF786486 HIB786486 HRX786486 IBT786486 ILP786486 IVL786486 JFH786486 JPD786486 JYZ786486 KIV786486 KSR786486 LCN786486 LMJ786486 LWF786486 MGB786486 MPX786486 MZT786486 NJP786486 NTL786486 ODH786486 OND786486 OWZ786486 PGV786486 PQR786486 QAN786486 QKJ786486 QUF786486 REB786486 RNX786486 RXT786486 SHP786486 SRL786486 TBH786486 TLD786486 TUZ786486 UEV786486 UOR786486 UYN786486 VIJ786486 VSF786486 WCB786486 WLX786486 WVT786486 L852022 JH852022 TD852022 ACZ852022 AMV852022 AWR852022 BGN852022 BQJ852022 CAF852022 CKB852022 CTX852022 DDT852022 DNP852022 DXL852022 EHH852022 ERD852022 FAZ852022 FKV852022 FUR852022 GEN852022 GOJ852022 GYF852022 HIB852022 HRX852022 IBT852022 ILP852022 IVL852022 JFH852022 JPD852022 JYZ852022 KIV852022 KSR852022 LCN852022 LMJ852022 LWF852022 MGB852022 MPX852022 MZT852022 NJP852022 NTL852022 ODH852022 OND852022 OWZ852022 PGV852022 PQR852022 QAN852022 QKJ852022 QUF852022 REB852022 RNX852022 RXT852022 SHP852022 SRL852022 TBH852022 TLD852022 TUZ852022 UEV852022 UOR852022 UYN852022 VIJ852022 VSF852022 WCB852022 WLX852022 WVT852022 L917558 JH917558 TD917558 ACZ917558 AMV917558 AWR917558 BGN917558 BQJ917558 CAF917558 CKB917558 CTX917558 DDT917558 DNP917558 DXL917558 EHH917558 ERD917558 FAZ917558 FKV917558 FUR917558 GEN917558 GOJ917558 GYF917558 HIB917558 HRX917558 IBT917558 ILP917558 IVL917558 JFH917558 JPD917558 JYZ917558 KIV917558 KSR917558 LCN917558 LMJ917558 LWF917558 MGB917558 MPX917558 MZT917558 NJP917558 NTL917558 ODH917558 OND917558 OWZ917558 PGV917558 PQR917558 QAN917558 QKJ917558 QUF917558 REB917558 RNX917558 RXT917558 SHP917558 SRL917558 TBH917558 TLD917558 TUZ917558 UEV917558 UOR917558 UYN917558 VIJ917558 VSF917558 WCB917558 WLX917558 WVT917558 L983094 JH983094 TD983094 ACZ983094 AMV983094 AWR983094 BGN983094 BQJ983094 CAF983094 CKB983094 CTX983094 DDT983094 DNP983094 DXL983094 EHH983094 ERD983094 FAZ983094 FKV983094 FUR983094 GEN983094 GOJ983094 GYF983094 HIB983094 HRX983094 IBT983094 ILP983094 IVL983094 JFH983094 JPD983094 JYZ983094 KIV983094 KSR983094 LCN983094 LMJ983094 LWF983094 MGB983094 MPX983094 MZT983094 NJP983094 NTL983094 ODH983094 OND983094 OWZ983094 PGV983094 PQR983094 QAN983094 QKJ983094 QUF983094 REB983094 RNX983094 RXT983094 SHP983094 SRL983094 TBH983094 TLD983094 TUZ983094 UEV983094 UOR983094 UYN983094 VIJ983094 VSF983094 WCB983094 WLX983094 WVT983094 N38 JJ38 TF38 ADB38 AMX38 AWT38 BGP38 BQL38 CAH38 CKD38 CTZ38 DDV38 DNR38 DXN38 EHJ38 ERF38 FBB38 FKX38 FUT38 GEP38 GOL38 GYH38 HID38 HRZ38 IBV38 ILR38 IVN38 JFJ38 JPF38 JZB38 KIX38 KST38 LCP38 LML38 LWH38 MGD38 MPZ38 MZV38 NJR38 NTN38 ODJ38 ONF38 OXB38 PGX38 PQT38 QAP38 QKL38 QUH38 RED38 RNZ38 RXV38 SHR38 SRN38 TBJ38 TLF38 TVB38 UEX38 UOT38 UYP38 VIL38 VSH38 WCD38 WLZ38 WVV38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J30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H85 JD85 SZ85 ACV85 AMR85 AWN85 BGJ85 BQF85 CAB85 CJX85 CTT85 DDP85 DNL85 DXH85 EHD85 EQZ85 FAV85 FKR85 FUN85 GEJ85 GOF85 GYB85 HHX85 HRT85 IBP85 ILL85 IVH85 JFD85 JOZ85 JYV85 KIR85 KSN85 LCJ85 LMF85 LWB85 MFX85 MPT85 MZP85 NJL85 NTH85 ODD85 OMZ85 OWV85 PGR85 PQN85 QAJ85 QKF85 QUB85 RDX85 RNT85 RXP85 SHL85 SRH85 TBD85 TKZ85 TUV85 UER85 UON85 UYJ85 VIF85 VSB85 WBX85 WLT85 WVP85 H65621 JD65621 SZ65621 ACV65621 AMR65621 AWN65621 BGJ65621 BQF65621 CAB65621 CJX65621 CTT65621 DDP65621 DNL65621 DXH65621 EHD65621 EQZ65621 FAV65621 FKR65621 FUN65621 GEJ65621 GOF65621 GYB65621 HHX65621 HRT65621 IBP65621 ILL65621 IVH65621 JFD65621 JOZ65621 JYV65621 KIR65621 KSN65621 LCJ65621 LMF65621 LWB65621 MFX65621 MPT65621 MZP65621 NJL65621 NTH65621 ODD65621 OMZ65621 OWV65621 PGR65621 PQN65621 QAJ65621 QKF65621 QUB65621 RDX65621 RNT65621 RXP65621 SHL65621 SRH65621 TBD65621 TKZ65621 TUV65621 UER65621 UON65621 UYJ65621 VIF65621 VSB65621 WBX65621 WLT65621 WVP65621 H131157 JD131157 SZ131157 ACV131157 AMR131157 AWN131157 BGJ131157 BQF131157 CAB131157 CJX131157 CTT131157 DDP131157 DNL131157 DXH131157 EHD131157 EQZ131157 FAV131157 FKR131157 FUN131157 GEJ131157 GOF131157 GYB131157 HHX131157 HRT131157 IBP131157 ILL131157 IVH131157 JFD131157 JOZ131157 JYV131157 KIR131157 KSN131157 LCJ131157 LMF131157 LWB131157 MFX131157 MPT131157 MZP131157 NJL131157 NTH131157 ODD131157 OMZ131157 OWV131157 PGR131157 PQN131157 QAJ131157 QKF131157 QUB131157 RDX131157 RNT131157 RXP131157 SHL131157 SRH131157 TBD131157 TKZ131157 TUV131157 UER131157 UON131157 UYJ131157 VIF131157 VSB131157 WBX131157 WLT131157 WVP131157 H196693 JD196693 SZ196693 ACV196693 AMR196693 AWN196693 BGJ196693 BQF196693 CAB196693 CJX196693 CTT196693 DDP196693 DNL196693 DXH196693 EHD196693 EQZ196693 FAV196693 FKR196693 FUN196693 GEJ196693 GOF196693 GYB196693 HHX196693 HRT196693 IBP196693 ILL196693 IVH196693 JFD196693 JOZ196693 JYV196693 KIR196693 KSN196693 LCJ196693 LMF196693 LWB196693 MFX196693 MPT196693 MZP196693 NJL196693 NTH196693 ODD196693 OMZ196693 OWV196693 PGR196693 PQN196693 QAJ196693 QKF196693 QUB196693 RDX196693 RNT196693 RXP196693 SHL196693 SRH196693 TBD196693 TKZ196693 TUV196693 UER196693 UON196693 UYJ196693 VIF196693 VSB196693 WBX196693 WLT196693 WVP196693 H262229 JD262229 SZ262229 ACV262229 AMR262229 AWN262229 BGJ262229 BQF262229 CAB262229 CJX262229 CTT262229 DDP262229 DNL262229 DXH262229 EHD262229 EQZ262229 FAV262229 FKR262229 FUN262229 GEJ262229 GOF262229 GYB262229 HHX262229 HRT262229 IBP262229 ILL262229 IVH262229 JFD262229 JOZ262229 JYV262229 KIR262229 KSN262229 LCJ262229 LMF262229 LWB262229 MFX262229 MPT262229 MZP262229 NJL262229 NTH262229 ODD262229 OMZ262229 OWV262229 PGR262229 PQN262229 QAJ262229 QKF262229 QUB262229 RDX262229 RNT262229 RXP262229 SHL262229 SRH262229 TBD262229 TKZ262229 TUV262229 UER262229 UON262229 UYJ262229 VIF262229 VSB262229 WBX262229 WLT262229 WVP262229 H327765 JD327765 SZ327765 ACV327765 AMR327765 AWN327765 BGJ327765 BQF327765 CAB327765 CJX327765 CTT327765 DDP327765 DNL327765 DXH327765 EHD327765 EQZ327765 FAV327765 FKR327765 FUN327765 GEJ327765 GOF327765 GYB327765 HHX327765 HRT327765 IBP327765 ILL327765 IVH327765 JFD327765 JOZ327765 JYV327765 KIR327765 KSN327765 LCJ327765 LMF327765 LWB327765 MFX327765 MPT327765 MZP327765 NJL327765 NTH327765 ODD327765 OMZ327765 OWV327765 PGR327765 PQN327765 QAJ327765 QKF327765 QUB327765 RDX327765 RNT327765 RXP327765 SHL327765 SRH327765 TBD327765 TKZ327765 TUV327765 UER327765 UON327765 UYJ327765 VIF327765 VSB327765 WBX327765 WLT327765 WVP327765 H393301 JD393301 SZ393301 ACV393301 AMR393301 AWN393301 BGJ393301 BQF393301 CAB393301 CJX393301 CTT393301 DDP393301 DNL393301 DXH393301 EHD393301 EQZ393301 FAV393301 FKR393301 FUN393301 GEJ393301 GOF393301 GYB393301 HHX393301 HRT393301 IBP393301 ILL393301 IVH393301 JFD393301 JOZ393301 JYV393301 KIR393301 KSN393301 LCJ393301 LMF393301 LWB393301 MFX393301 MPT393301 MZP393301 NJL393301 NTH393301 ODD393301 OMZ393301 OWV393301 PGR393301 PQN393301 QAJ393301 QKF393301 QUB393301 RDX393301 RNT393301 RXP393301 SHL393301 SRH393301 TBD393301 TKZ393301 TUV393301 UER393301 UON393301 UYJ393301 VIF393301 VSB393301 WBX393301 WLT393301 WVP393301 H458837 JD458837 SZ458837 ACV458837 AMR458837 AWN458837 BGJ458837 BQF458837 CAB458837 CJX458837 CTT458837 DDP458837 DNL458837 DXH458837 EHD458837 EQZ458837 FAV458837 FKR458837 FUN458837 GEJ458837 GOF458837 GYB458837 HHX458837 HRT458837 IBP458837 ILL458837 IVH458837 JFD458837 JOZ458837 JYV458837 KIR458837 KSN458837 LCJ458837 LMF458837 LWB458837 MFX458837 MPT458837 MZP458837 NJL458837 NTH458837 ODD458837 OMZ458837 OWV458837 PGR458837 PQN458837 QAJ458837 QKF458837 QUB458837 RDX458837 RNT458837 RXP458837 SHL458837 SRH458837 TBD458837 TKZ458837 TUV458837 UER458837 UON458837 UYJ458837 VIF458837 VSB458837 WBX458837 WLT458837 WVP458837 H524373 JD524373 SZ524373 ACV524373 AMR524373 AWN524373 BGJ524373 BQF524373 CAB524373 CJX524373 CTT524373 DDP524373 DNL524373 DXH524373 EHD524373 EQZ524373 FAV524373 FKR524373 FUN524373 GEJ524373 GOF524373 GYB524373 HHX524373 HRT524373 IBP524373 ILL524373 IVH524373 JFD524373 JOZ524373 JYV524373 KIR524373 KSN524373 LCJ524373 LMF524373 LWB524373 MFX524373 MPT524373 MZP524373 NJL524373 NTH524373 ODD524373 OMZ524373 OWV524373 PGR524373 PQN524373 QAJ524373 QKF524373 QUB524373 RDX524373 RNT524373 RXP524373 SHL524373 SRH524373 TBD524373 TKZ524373 TUV524373 UER524373 UON524373 UYJ524373 VIF524373 VSB524373 WBX524373 WLT524373 WVP524373 H589909 JD589909 SZ589909 ACV589909 AMR589909 AWN589909 BGJ589909 BQF589909 CAB589909 CJX589909 CTT589909 DDP589909 DNL589909 DXH589909 EHD589909 EQZ589909 FAV589909 FKR589909 FUN589909 GEJ589909 GOF589909 GYB589909 HHX589909 HRT589909 IBP589909 ILL589909 IVH589909 JFD589909 JOZ589909 JYV589909 KIR589909 KSN589909 LCJ589909 LMF589909 LWB589909 MFX589909 MPT589909 MZP589909 NJL589909 NTH589909 ODD589909 OMZ589909 OWV589909 PGR589909 PQN589909 QAJ589909 QKF589909 QUB589909 RDX589909 RNT589909 RXP589909 SHL589909 SRH589909 TBD589909 TKZ589909 TUV589909 UER589909 UON589909 UYJ589909 VIF589909 VSB589909 WBX589909 WLT589909 WVP589909 H655445 JD655445 SZ655445 ACV655445 AMR655445 AWN655445 BGJ655445 BQF655445 CAB655445 CJX655445 CTT655445 DDP655445 DNL655445 DXH655445 EHD655445 EQZ655445 FAV655445 FKR655445 FUN655445 GEJ655445 GOF655445 GYB655445 HHX655445 HRT655445 IBP655445 ILL655445 IVH655445 JFD655445 JOZ655445 JYV655445 KIR655445 KSN655445 LCJ655445 LMF655445 LWB655445 MFX655445 MPT655445 MZP655445 NJL655445 NTH655445 ODD655445 OMZ655445 OWV655445 PGR655445 PQN655445 QAJ655445 QKF655445 QUB655445 RDX655445 RNT655445 RXP655445 SHL655445 SRH655445 TBD655445 TKZ655445 TUV655445 UER655445 UON655445 UYJ655445 VIF655445 VSB655445 WBX655445 WLT655445 WVP655445 H720981 JD720981 SZ720981 ACV720981 AMR720981 AWN720981 BGJ720981 BQF720981 CAB720981 CJX720981 CTT720981 DDP720981 DNL720981 DXH720981 EHD720981 EQZ720981 FAV720981 FKR720981 FUN720981 GEJ720981 GOF720981 GYB720981 HHX720981 HRT720981 IBP720981 ILL720981 IVH720981 JFD720981 JOZ720981 JYV720981 KIR720981 KSN720981 LCJ720981 LMF720981 LWB720981 MFX720981 MPT720981 MZP720981 NJL720981 NTH720981 ODD720981 OMZ720981 OWV720981 PGR720981 PQN720981 QAJ720981 QKF720981 QUB720981 RDX720981 RNT720981 RXP720981 SHL720981 SRH720981 TBD720981 TKZ720981 TUV720981 UER720981 UON720981 UYJ720981 VIF720981 VSB720981 WBX720981 WLT720981 WVP720981 H786517 JD786517 SZ786517 ACV786517 AMR786517 AWN786517 BGJ786517 BQF786517 CAB786517 CJX786517 CTT786517 DDP786517 DNL786517 DXH786517 EHD786517 EQZ786517 FAV786517 FKR786517 FUN786517 GEJ786517 GOF786517 GYB786517 HHX786517 HRT786517 IBP786517 ILL786517 IVH786517 JFD786517 JOZ786517 JYV786517 KIR786517 KSN786517 LCJ786517 LMF786517 LWB786517 MFX786517 MPT786517 MZP786517 NJL786517 NTH786517 ODD786517 OMZ786517 OWV786517 PGR786517 PQN786517 QAJ786517 QKF786517 QUB786517 RDX786517 RNT786517 RXP786517 SHL786517 SRH786517 TBD786517 TKZ786517 TUV786517 UER786517 UON786517 UYJ786517 VIF786517 VSB786517 WBX786517 WLT786517 WVP786517 H852053 JD852053 SZ852053 ACV852053 AMR852053 AWN852053 BGJ852053 BQF852053 CAB852053 CJX852053 CTT852053 DDP852053 DNL852053 DXH852053 EHD852053 EQZ852053 FAV852053 FKR852053 FUN852053 GEJ852053 GOF852053 GYB852053 HHX852053 HRT852053 IBP852053 ILL852053 IVH852053 JFD852053 JOZ852053 JYV852053 KIR852053 KSN852053 LCJ852053 LMF852053 LWB852053 MFX852053 MPT852053 MZP852053 NJL852053 NTH852053 ODD852053 OMZ852053 OWV852053 PGR852053 PQN852053 QAJ852053 QKF852053 QUB852053 RDX852053 RNT852053 RXP852053 SHL852053 SRH852053 TBD852053 TKZ852053 TUV852053 UER852053 UON852053 UYJ852053 VIF852053 VSB852053 WBX852053 WLT852053 WVP852053 H917589 JD917589 SZ917589 ACV917589 AMR917589 AWN917589 BGJ917589 BQF917589 CAB917589 CJX917589 CTT917589 DDP917589 DNL917589 DXH917589 EHD917589 EQZ917589 FAV917589 FKR917589 FUN917589 GEJ917589 GOF917589 GYB917589 HHX917589 HRT917589 IBP917589 ILL917589 IVH917589 JFD917589 JOZ917589 JYV917589 KIR917589 KSN917589 LCJ917589 LMF917589 LWB917589 MFX917589 MPT917589 MZP917589 NJL917589 NTH917589 ODD917589 OMZ917589 OWV917589 PGR917589 PQN917589 QAJ917589 QKF917589 QUB917589 RDX917589 RNT917589 RXP917589 SHL917589 SRH917589 TBD917589 TKZ917589 TUV917589 UER917589 UON917589 UYJ917589 VIF917589 VSB917589 WBX917589 WLT917589 WVP917589 H983125 JD983125 SZ983125 ACV983125 AMR983125 AWN983125 BGJ983125 BQF983125 CAB983125 CJX983125 CTT983125 DDP983125 DNL983125 DXH983125 EHD983125 EQZ983125 FAV983125 FKR983125 FUN983125 GEJ983125 GOF983125 GYB983125 HHX983125 HRT983125 IBP983125 ILL983125 IVH983125 JFD983125 JOZ983125 JYV983125 KIR983125 KSN983125 LCJ983125 LMF983125 LWB983125 MFX983125 MPT983125 MZP983125 NJL983125 NTH983125 ODD983125 OMZ983125 OWV983125 PGR983125 PQN983125 QAJ983125 QKF983125 QUB983125 RDX983125 RNT983125 RXP983125 SHL983125 SRH983125 TBD983125 TKZ983125 TUV983125 UER983125 UON983125 UYJ983125 VIF983125 VSB983125 WBX983125 WLT983125 WVP983125 H117 JD117 SZ117 ACV117 AMR117 AWN117 BGJ117 BQF117 CAB117 CJX117 CTT117 DDP117 DNL117 DXH117 EHD117 EQZ117 FAV117 FKR117 FUN117 GEJ117 GOF117 GYB117 HHX117 HRT117 IBP117 ILL117 IVH117 JFD117 JOZ117 JYV117 KIR117 KSN117 LCJ117 LMF117 LWB117 MFX117 MPT117 MZP117 NJL117 NTH117 ODD117 OMZ117 OWV117 PGR117 PQN117 QAJ117 QKF117 QUB117 RDX117 RNT117 RXP117 SHL117 SRH117 TBD117 TKZ117 TUV117 UER117 UON117 UYJ117 VIF117 VSB117 WBX117 WLT117 WVP117 H65653 JD65653 SZ65653 ACV65653 AMR65653 AWN65653 BGJ65653 BQF65653 CAB65653 CJX65653 CTT65653 DDP65653 DNL65653 DXH65653 EHD65653 EQZ65653 FAV65653 FKR65653 FUN65653 GEJ65653 GOF65653 GYB65653 HHX65653 HRT65653 IBP65653 ILL65653 IVH65653 JFD65653 JOZ65653 JYV65653 KIR65653 KSN65653 LCJ65653 LMF65653 LWB65653 MFX65653 MPT65653 MZP65653 NJL65653 NTH65653 ODD65653 OMZ65653 OWV65653 PGR65653 PQN65653 QAJ65653 QKF65653 QUB65653 RDX65653 RNT65653 RXP65653 SHL65653 SRH65653 TBD65653 TKZ65653 TUV65653 UER65653 UON65653 UYJ65653 VIF65653 VSB65653 WBX65653 WLT65653 WVP65653 H131189 JD131189 SZ131189 ACV131189 AMR131189 AWN131189 BGJ131189 BQF131189 CAB131189 CJX131189 CTT131189 DDP131189 DNL131189 DXH131189 EHD131189 EQZ131189 FAV131189 FKR131189 FUN131189 GEJ131189 GOF131189 GYB131189 HHX131189 HRT131189 IBP131189 ILL131189 IVH131189 JFD131189 JOZ131189 JYV131189 KIR131189 KSN131189 LCJ131189 LMF131189 LWB131189 MFX131189 MPT131189 MZP131189 NJL131189 NTH131189 ODD131189 OMZ131189 OWV131189 PGR131189 PQN131189 QAJ131189 QKF131189 QUB131189 RDX131189 RNT131189 RXP131189 SHL131189 SRH131189 TBD131189 TKZ131189 TUV131189 UER131189 UON131189 UYJ131189 VIF131189 VSB131189 WBX131189 WLT131189 WVP131189 H196725 JD196725 SZ196725 ACV196725 AMR196725 AWN196725 BGJ196725 BQF196725 CAB196725 CJX196725 CTT196725 DDP196725 DNL196725 DXH196725 EHD196725 EQZ196725 FAV196725 FKR196725 FUN196725 GEJ196725 GOF196725 GYB196725 HHX196725 HRT196725 IBP196725 ILL196725 IVH196725 JFD196725 JOZ196725 JYV196725 KIR196725 KSN196725 LCJ196725 LMF196725 LWB196725 MFX196725 MPT196725 MZP196725 NJL196725 NTH196725 ODD196725 OMZ196725 OWV196725 PGR196725 PQN196725 QAJ196725 QKF196725 QUB196725 RDX196725 RNT196725 RXP196725 SHL196725 SRH196725 TBD196725 TKZ196725 TUV196725 UER196725 UON196725 UYJ196725 VIF196725 VSB196725 WBX196725 WLT196725 WVP196725 H262261 JD262261 SZ262261 ACV262261 AMR262261 AWN262261 BGJ262261 BQF262261 CAB262261 CJX262261 CTT262261 DDP262261 DNL262261 DXH262261 EHD262261 EQZ262261 FAV262261 FKR262261 FUN262261 GEJ262261 GOF262261 GYB262261 HHX262261 HRT262261 IBP262261 ILL262261 IVH262261 JFD262261 JOZ262261 JYV262261 KIR262261 KSN262261 LCJ262261 LMF262261 LWB262261 MFX262261 MPT262261 MZP262261 NJL262261 NTH262261 ODD262261 OMZ262261 OWV262261 PGR262261 PQN262261 QAJ262261 QKF262261 QUB262261 RDX262261 RNT262261 RXP262261 SHL262261 SRH262261 TBD262261 TKZ262261 TUV262261 UER262261 UON262261 UYJ262261 VIF262261 VSB262261 WBX262261 WLT262261 WVP262261 H327797 JD327797 SZ327797 ACV327797 AMR327797 AWN327797 BGJ327797 BQF327797 CAB327797 CJX327797 CTT327797 DDP327797 DNL327797 DXH327797 EHD327797 EQZ327797 FAV327797 FKR327797 FUN327797 GEJ327797 GOF327797 GYB327797 HHX327797 HRT327797 IBP327797 ILL327797 IVH327797 JFD327797 JOZ327797 JYV327797 KIR327797 KSN327797 LCJ327797 LMF327797 LWB327797 MFX327797 MPT327797 MZP327797 NJL327797 NTH327797 ODD327797 OMZ327797 OWV327797 PGR327797 PQN327797 QAJ327797 QKF327797 QUB327797 RDX327797 RNT327797 RXP327797 SHL327797 SRH327797 TBD327797 TKZ327797 TUV327797 UER327797 UON327797 UYJ327797 VIF327797 VSB327797 WBX327797 WLT327797 WVP327797 H393333 JD393333 SZ393333 ACV393333 AMR393333 AWN393333 BGJ393333 BQF393333 CAB393333 CJX393333 CTT393333 DDP393333 DNL393333 DXH393333 EHD393333 EQZ393333 FAV393333 FKR393333 FUN393333 GEJ393333 GOF393333 GYB393333 HHX393333 HRT393333 IBP393333 ILL393333 IVH393333 JFD393333 JOZ393333 JYV393333 KIR393333 KSN393333 LCJ393333 LMF393333 LWB393333 MFX393333 MPT393333 MZP393333 NJL393333 NTH393333 ODD393333 OMZ393333 OWV393333 PGR393333 PQN393333 QAJ393333 QKF393333 QUB393333 RDX393333 RNT393333 RXP393333 SHL393333 SRH393333 TBD393333 TKZ393333 TUV393333 UER393333 UON393333 UYJ393333 VIF393333 VSB393333 WBX393333 WLT393333 WVP393333 H458869 JD458869 SZ458869 ACV458869 AMR458869 AWN458869 BGJ458869 BQF458869 CAB458869 CJX458869 CTT458869 DDP458869 DNL458869 DXH458869 EHD458869 EQZ458869 FAV458869 FKR458869 FUN458869 GEJ458869 GOF458869 GYB458869 HHX458869 HRT458869 IBP458869 ILL458869 IVH458869 JFD458869 JOZ458869 JYV458869 KIR458869 KSN458869 LCJ458869 LMF458869 LWB458869 MFX458869 MPT458869 MZP458869 NJL458869 NTH458869 ODD458869 OMZ458869 OWV458869 PGR458869 PQN458869 QAJ458869 QKF458869 QUB458869 RDX458869 RNT458869 RXP458869 SHL458869 SRH458869 TBD458869 TKZ458869 TUV458869 UER458869 UON458869 UYJ458869 VIF458869 VSB458869 WBX458869 WLT458869 WVP458869 H524405 JD524405 SZ524405 ACV524405 AMR524405 AWN524405 BGJ524405 BQF524405 CAB524405 CJX524405 CTT524405 DDP524405 DNL524405 DXH524405 EHD524405 EQZ524405 FAV524405 FKR524405 FUN524405 GEJ524405 GOF524405 GYB524405 HHX524405 HRT524405 IBP524405 ILL524405 IVH524405 JFD524405 JOZ524405 JYV524405 KIR524405 KSN524405 LCJ524405 LMF524405 LWB524405 MFX524405 MPT524405 MZP524405 NJL524405 NTH524405 ODD524405 OMZ524405 OWV524405 PGR524405 PQN524405 QAJ524405 QKF524405 QUB524405 RDX524405 RNT524405 RXP524405 SHL524405 SRH524405 TBD524405 TKZ524405 TUV524405 UER524405 UON524405 UYJ524405 VIF524405 VSB524405 WBX524405 WLT524405 WVP524405 H589941 JD589941 SZ589941 ACV589941 AMR589941 AWN589941 BGJ589941 BQF589941 CAB589941 CJX589941 CTT589941 DDP589941 DNL589941 DXH589941 EHD589941 EQZ589941 FAV589941 FKR589941 FUN589941 GEJ589941 GOF589941 GYB589941 HHX589941 HRT589941 IBP589941 ILL589941 IVH589941 JFD589941 JOZ589941 JYV589941 KIR589941 KSN589941 LCJ589941 LMF589941 LWB589941 MFX589941 MPT589941 MZP589941 NJL589941 NTH589941 ODD589941 OMZ589941 OWV589941 PGR589941 PQN589941 QAJ589941 QKF589941 QUB589941 RDX589941 RNT589941 RXP589941 SHL589941 SRH589941 TBD589941 TKZ589941 TUV589941 UER589941 UON589941 UYJ589941 VIF589941 VSB589941 WBX589941 WLT589941 WVP589941 H655477 JD655477 SZ655477 ACV655477 AMR655477 AWN655477 BGJ655477 BQF655477 CAB655477 CJX655477 CTT655477 DDP655477 DNL655477 DXH655477 EHD655477 EQZ655477 FAV655477 FKR655477 FUN655477 GEJ655477 GOF655477 GYB655477 HHX655477 HRT655477 IBP655477 ILL655477 IVH655477 JFD655477 JOZ655477 JYV655477 KIR655477 KSN655477 LCJ655477 LMF655477 LWB655477 MFX655477 MPT655477 MZP655477 NJL655477 NTH655477 ODD655477 OMZ655477 OWV655477 PGR655477 PQN655477 QAJ655477 QKF655477 QUB655477 RDX655477 RNT655477 RXP655477 SHL655477 SRH655477 TBD655477 TKZ655477 TUV655477 UER655477 UON655477 UYJ655477 VIF655477 VSB655477 WBX655477 WLT655477 WVP655477 H721013 JD721013 SZ721013 ACV721013 AMR721013 AWN721013 BGJ721013 BQF721013 CAB721013 CJX721013 CTT721013 DDP721013 DNL721013 DXH721013 EHD721013 EQZ721013 FAV721013 FKR721013 FUN721013 GEJ721013 GOF721013 GYB721013 HHX721013 HRT721013 IBP721013 ILL721013 IVH721013 JFD721013 JOZ721013 JYV721013 KIR721013 KSN721013 LCJ721013 LMF721013 LWB721013 MFX721013 MPT721013 MZP721013 NJL721013 NTH721013 ODD721013 OMZ721013 OWV721013 PGR721013 PQN721013 QAJ721013 QKF721013 QUB721013 RDX721013 RNT721013 RXP721013 SHL721013 SRH721013 TBD721013 TKZ721013 TUV721013 UER721013 UON721013 UYJ721013 VIF721013 VSB721013 WBX721013 WLT721013 WVP721013 H786549 JD786549 SZ786549 ACV786549 AMR786549 AWN786549 BGJ786549 BQF786549 CAB786549 CJX786549 CTT786549 DDP786549 DNL786549 DXH786549 EHD786549 EQZ786549 FAV786549 FKR786549 FUN786549 GEJ786549 GOF786549 GYB786549 HHX786549 HRT786549 IBP786549 ILL786549 IVH786549 JFD786549 JOZ786549 JYV786549 KIR786549 KSN786549 LCJ786549 LMF786549 LWB786549 MFX786549 MPT786549 MZP786549 NJL786549 NTH786549 ODD786549 OMZ786549 OWV786549 PGR786549 PQN786549 QAJ786549 QKF786549 QUB786549 RDX786549 RNT786549 RXP786549 SHL786549 SRH786549 TBD786549 TKZ786549 TUV786549 UER786549 UON786549 UYJ786549 VIF786549 VSB786549 WBX786549 WLT786549 WVP786549 H852085 JD852085 SZ852085 ACV852085 AMR852085 AWN852085 BGJ852085 BQF852085 CAB852085 CJX852085 CTT852085 DDP852085 DNL852085 DXH852085 EHD852085 EQZ852085 FAV852085 FKR852085 FUN852085 GEJ852085 GOF852085 GYB852085 HHX852085 HRT852085 IBP852085 ILL852085 IVH852085 JFD852085 JOZ852085 JYV852085 KIR852085 KSN852085 LCJ852085 LMF852085 LWB852085 MFX852085 MPT852085 MZP852085 NJL852085 NTH852085 ODD852085 OMZ852085 OWV852085 PGR852085 PQN852085 QAJ852085 QKF852085 QUB852085 RDX852085 RNT852085 RXP852085 SHL852085 SRH852085 TBD852085 TKZ852085 TUV852085 UER852085 UON852085 UYJ852085 VIF852085 VSB852085 WBX852085 WLT852085 WVP852085 H917621 JD917621 SZ917621 ACV917621 AMR917621 AWN917621 BGJ917621 BQF917621 CAB917621 CJX917621 CTT917621 DDP917621 DNL917621 DXH917621 EHD917621 EQZ917621 FAV917621 FKR917621 FUN917621 GEJ917621 GOF917621 GYB917621 HHX917621 HRT917621 IBP917621 ILL917621 IVH917621 JFD917621 JOZ917621 JYV917621 KIR917621 KSN917621 LCJ917621 LMF917621 LWB917621 MFX917621 MPT917621 MZP917621 NJL917621 NTH917621 ODD917621 OMZ917621 OWV917621 PGR917621 PQN917621 QAJ917621 QKF917621 QUB917621 RDX917621 RNT917621 RXP917621 SHL917621 SRH917621 TBD917621 TKZ917621 TUV917621 UER917621 UON917621 UYJ917621 VIF917621 VSB917621 WBX917621 WLT917621 WVP917621 H983157 JD983157 SZ983157 ACV983157 AMR983157 AWN983157 BGJ983157 BQF983157 CAB983157 CJX983157 CTT983157 DDP983157 DNL983157 DXH983157 EHD983157 EQZ983157 FAV983157 FKR983157 FUN983157 GEJ983157 GOF983157 GYB983157 HHX983157 HRT983157 IBP983157 ILL983157 IVH983157 JFD983157 JOZ983157 JYV983157 KIR983157 KSN983157 LCJ983157 LMF983157 LWB983157 MFX983157 MPT983157 MZP983157 NJL983157 NTH983157 ODD983157 OMZ983157 OWV983157 PGR983157 PQN983157 QAJ983157 QKF983157 QUB983157 RDX983157 RNT983157 RXP983157 SHL983157 SRH983157 TBD983157 TKZ983157 TUV983157 UER983157 UON983157 UYJ983157 VIF983157 VSB983157 WBX983157 WLT983157 WVP983157 H93 JD93 SZ93 ACV93 AMR93 AWN93 BGJ93 BQF93 CAB93 CJX93 CTT93 DDP93 DNL93 DXH93 EHD93 EQZ93 FAV93 FKR93 FUN93 GEJ93 GOF93 GYB93 HHX93 HRT93 IBP93 ILL93 IVH93 JFD93 JOZ93 JYV93 KIR93 KSN93 LCJ93 LMF93 LWB93 MFX93 MPT93 MZP93 NJL93 NTH93 ODD93 OMZ93 OWV93 PGR93 PQN93 QAJ93 QKF93 QUB93 RDX93 RNT93 RXP93 SHL93 SRH93 TBD93 TKZ93 TUV93 UER93 UON93 UYJ93 VIF93 VSB93 WBX93 WLT93 WVP93 H65629 JD65629 SZ65629 ACV65629 AMR65629 AWN65629 BGJ65629 BQF65629 CAB65629 CJX65629 CTT65629 DDP65629 DNL65629 DXH65629 EHD65629 EQZ65629 FAV65629 FKR65629 FUN65629 GEJ65629 GOF65629 GYB65629 HHX65629 HRT65629 IBP65629 ILL65629 IVH65629 JFD65629 JOZ65629 JYV65629 KIR65629 KSN65629 LCJ65629 LMF65629 LWB65629 MFX65629 MPT65629 MZP65629 NJL65629 NTH65629 ODD65629 OMZ65629 OWV65629 PGR65629 PQN65629 QAJ65629 QKF65629 QUB65629 RDX65629 RNT65629 RXP65629 SHL65629 SRH65629 TBD65629 TKZ65629 TUV65629 UER65629 UON65629 UYJ65629 VIF65629 VSB65629 WBX65629 WLT65629 WVP65629 H131165 JD131165 SZ131165 ACV131165 AMR131165 AWN131165 BGJ131165 BQF131165 CAB131165 CJX131165 CTT131165 DDP131165 DNL131165 DXH131165 EHD131165 EQZ131165 FAV131165 FKR131165 FUN131165 GEJ131165 GOF131165 GYB131165 HHX131165 HRT131165 IBP131165 ILL131165 IVH131165 JFD131165 JOZ131165 JYV131165 KIR131165 KSN131165 LCJ131165 LMF131165 LWB131165 MFX131165 MPT131165 MZP131165 NJL131165 NTH131165 ODD131165 OMZ131165 OWV131165 PGR131165 PQN131165 QAJ131165 QKF131165 QUB131165 RDX131165 RNT131165 RXP131165 SHL131165 SRH131165 TBD131165 TKZ131165 TUV131165 UER131165 UON131165 UYJ131165 VIF131165 VSB131165 WBX131165 WLT131165 WVP131165 H196701 JD196701 SZ196701 ACV196701 AMR196701 AWN196701 BGJ196701 BQF196701 CAB196701 CJX196701 CTT196701 DDP196701 DNL196701 DXH196701 EHD196701 EQZ196701 FAV196701 FKR196701 FUN196701 GEJ196701 GOF196701 GYB196701 HHX196701 HRT196701 IBP196701 ILL196701 IVH196701 JFD196701 JOZ196701 JYV196701 KIR196701 KSN196701 LCJ196701 LMF196701 LWB196701 MFX196701 MPT196701 MZP196701 NJL196701 NTH196701 ODD196701 OMZ196701 OWV196701 PGR196701 PQN196701 QAJ196701 QKF196701 QUB196701 RDX196701 RNT196701 RXP196701 SHL196701 SRH196701 TBD196701 TKZ196701 TUV196701 UER196701 UON196701 UYJ196701 VIF196701 VSB196701 WBX196701 WLT196701 WVP196701 H262237 JD262237 SZ262237 ACV262237 AMR262237 AWN262237 BGJ262237 BQF262237 CAB262237 CJX262237 CTT262237 DDP262237 DNL262237 DXH262237 EHD262237 EQZ262237 FAV262237 FKR262237 FUN262237 GEJ262237 GOF262237 GYB262237 HHX262237 HRT262237 IBP262237 ILL262237 IVH262237 JFD262237 JOZ262237 JYV262237 KIR262237 KSN262237 LCJ262237 LMF262237 LWB262237 MFX262237 MPT262237 MZP262237 NJL262237 NTH262237 ODD262237 OMZ262237 OWV262237 PGR262237 PQN262237 QAJ262237 QKF262237 QUB262237 RDX262237 RNT262237 RXP262237 SHL262237 SRH262237 TBD262237 TKZ262237 TUV262237 UER262237 UON262237 UYJ262237 VIF262237 VSB262237 WBX262237 WLT262237 WVP262237 H327773 JD327773 SZ327773 ACV327773 AMR327773 AWN327773 BGJ327773 BQF327773 CAB327773 CJX327773 CTT327773 DDP327773 DNL327773 DXH327773 EHD327773 EQZ327773 FAV327773 FKR327773 FUN327773 GEJ327773 GOF327773 GYB327773 HHX327773 HRT327773 IBP327773 ILL327773 IVH327773 JFD327773 JOZ327773 JYV327773 KIR327773 KSN327773 LCJ327773 LMF327773 LWB327773 MFX327773 MPT327773 MZP327773 NJL327773 NTH327773 ODD327773 OMZ327773 OWV327773 PGR327773 PQN327773 QAJ327773 QKF327773 QUB327773 RDX327773 RNT327773 RXP327773 SHL327773 SRH327773 TBD327773 TKZ327773 TUV327773 UER327773 UON327773 UYJ327773 VIF327773 VSB327773 WBX327773 WLT327773 WVP327773 H393309 JD393309 SZ393309 ACV393309 AMR393309 AWN393309 BGJ393309 BQF393309 CAB393309 CJX393309 CTT393309 DDP393309 DNL393309 DXH393309 EHD393309 EQZ393309 FAV393309 FKR393309 FUN393309 GEJ393309 GOF393309 GYB393309 HHX393309 HRT393309 IBP393309 ILL393309 IVH393309 JFD393309 JOZ393309 JYV393309 KIR393309 KSN393309 LCJ393309 LMF393309 LWB393309 MFX393309 MPT393309 MZP393309 NJL393309 NTH393309 ODD393309 OMZ393309 OWV393309 PGR393309 PQN393309 QAJ393309 QKF393309 QUB393309 RDX393309 RNT393309 RXP393309 SHL393309 SRH393309 TBD393309 TKZ393309 TUV393309 UER393309 UON393309 UYJ393309 VIF393309 VSB393309 WBX393309 WLT393309 WVP393309 H458845 JD458845 SZ458845 ACV458845 AMR458845 AWN458845 BGJ458845 BQF458845 CAB458845 CJX458845 CTT458845 DDP458845 DNL458845 DXH458845 EHD458845 EQZ458845 FAV458845 FKR458845 FUN458845 GEJ458845 GOF458845 GYB458845 HHX458845 HRT458845 IBP458845 ILL458845 IVH458845 JFD458845 JOZ458845 JYV458845 KIR458845 KSN458845 LCJ458845 LMF458845 LWB458845 MFX458845 MPT458845 MZP458845 NJL458845 NTH458845 ODD458845 OMZ458845 OWV458845 PGR458845 PQN458845 QAJ458845 QKF458845 QUB458845 RDX458845 RNT458845 RXP458845 SHL458845 SRH458845 TBD458845 TKZ458845 TUV458845 UER458845 UON458845 UYJ458845 VIF458845 VSB458845 WBX458845 WLT458845 WVP458845 H524381 JD524381 SZ524381 ACV524381 AMR524381 AWN524381 BGJ524381 BQF524381 CAB524381 CJX524381 CTT524381 DDP524381 DNL524381 DXH524381 EHD524381 EQZ524381 FAV524381 FKR524381 FUN524381 GEJ524381 GOF524381 GYB524381 HHX524381 HRT524381 IBP524381 ILL524381 IVH524381 JFD524381 JOZ524381 JYV524381 KIR524381 KSN524381 LCJ524381 LMF524381 LWB524381 MFX524381 MPT524381 MZP524381 NJL524381 NTH524381 ODD524381 OMZ524381 OWV524381 PGR524381 PQN524381 QAJ524381 QKF524381 QUB524381 RDX524381 RNT524381 RXP524381 SHL524381 SRH524381 TBD524381 TKZ524381 TUV524381 UER524381 UON524381 UYJ524381 VIF524381 VSB524381 WBX524381 WLT524381 WVP524381 H589917 JD589917 SZ589917 ACV589917 AMR589917 AWN589917 BGJ589917 BQF589917 CAB589917 CJX589917 CTT589917 DDP589917 DNL589917 DXH589917 EHD589917 EQZ589917 FAV589917 FKR589917 FUN589917 GEJ589917 GOF589917 GYB589917 HHX589917 HRT589917 IBP589917 ILL589917 IVH589917 JFD589917 JOZ589917 JYV589917 KIR589917 KSN589917 LCJ589917 LMF589917 LWB589917 MFX589917 MPT589917 MZP589917 NJL589917 NTH589917 ODD589917 OMZ589917 OWV589917 PGR589917 PQN589917 QAJ589917 QKF589917 QUB589917 RDX589917 RNT589917 RXP589917 SHL589917 SRH589917 TBD589917 TKZ589917 TUV589917 UER589917 UON589917 UYJ589917 VIF589917 VSB589917 WBX589917 WLT589917 WVP589917 H655453 JD655453 SZ655453 ACV655453 AMR655453 AWN655453 BGJ655453 BQF655453 CAB655453 CJX655453 CTT655453 DDP655453 DNL655453 DXH655453 EHD655453 EQZ655453 FAV655453 FKR655453 FUN655453 GEJ655453 GOF655453 GYB655453 HHX655453 HRT655453 IBP655453 ILL655453 IVH655453 JFD655453 JOZ655453 JYV655453 KIR655453 KSN655453 LCJ655453 LMF655453 LWB655453 MFX655453 MPT655453 MZP655453 NJL655453 NTH655453 ODD655453 OMZ655453 OWV655453 PGR655453 PQN655453 QAJ655453 QKF655453 QUB655453 RDX655453 RNT655453 RXP655453 SHL655453 SRH655453 TBD655453 TKZ655453 TUV655453 UER655453 UON655453 UYJ655453 VIF655453 VSB655453 WBX655453 WLT655453 WVP655453 H720989 JD720989 SZ720989 ACV720989 AMR720989 AWN720989 BGJ720989 BQF720989 CAB720989 CJX720989 CTT720989 DDP720989 DNL720989 DXH720989 EHD720989 EQZ720989 FAV720989 FKR720989 FUN720989 GEJ720989 GOF720989 GYB720989 HHX720989 HRT720989 IBP720989 ILL720989 IVH720989 JFD720989 JOZ720989 JYV720989 KIR720989 KSN720989 LCJ720989 LMF720989 LWB720989 MFX720989 MPT720989 MZP720989 NJL720989 NTH720989 ODD720989 OMZ720989 OWV720989 PGR720989 PQN720989 QAJ720989 QKF720989 QUB720989 RDX720989 RNT720989 RXP720989 SHL720989 SRH720989 TBD720989 TKZ720989 TUV720989 UER720989 UON720989 UYJ720989 VIF720989 VSB720989 WBX720989 WLT720989 WVP720989 H786525 JD786525 SZ786525 ACV786525 AMR786525 AWN786525 BGJ786525 BQF786525 CAB786525 CJX786525 CTT786525 DDP786525 DNL786525 DXH786525 EHD786525 EQZ786525 FAV786525 FKR786525 FUN786525 GEJ786525 GOF786525 GYB786525 HHX786525 HRT786525 IBP786525 ILL786525 IVH786525 JFD786525 JOZ786525 JYV786525 KIR786525 KSN786525 LCJ786525 LMF786525 LWB786525 MFX786525 MPT786525 MZP786525 NJL786525 NTH786525 ODD786525 OMZ786525 OWV786525 PGR786525 PQN786525 QAJ786525 QKF786525 QUB786525 RDX786525 RNT786525 RXP786525 SHL786525 SRH786525 TBD786525 TKZ786525 TUV786525 UER786525 UON786525 UYJ786525 VIF786525 VSB786525 WBX786525 WLT786525 WVP786525 H852061 JD852061 SZ852061 ACV852061 AMR852061 AWN852061 BGJ852061 BQF852061 CAB852061 CJX852061 CTT852061 DDP852061 DNL852061 DXH852061 EHD852061 EQZ852061 FAV852061 FKR852061 FUN852061 GEJ852061 GOF852061 GYB852061 HHX852061 HRT852061 IBP852061 ILL852061 IVH852061 JFD852061 JOZ852061 JYV852061 KIR852061 KSN852061 LCJ852061 LMF852061 LWB852061 MFX852061 MPT852061 MZP852061 NJL852061 NTH852061 ODD852061 OMZ852061 OWV852061 PGR852061 PQN852061 QAJ852061 QKF852061 QUB852061 RDX852061 RNT852061 RXP852061 SHL852061 SRH852061 TBD852061 TKZ852061 TUV852061 UER852061 UON852061 UYJ852061 VIF852061 VSB852061 WBX852061 WLT852061 WVP852061 H917597 JD917597 SZ917597 ACV917597 AMR917597 AWN917597 BGJ917597 BQF917597 CAB917597 CJX917597 CTT917597 DDP917597 DNL917597 DXH917597 EHD917597 EQZ917597 FAV917597 FKR917597 FUN917597 GEJ917597 GOF917597 GYB917597 HHX917597 HRT917597 IBP917597 ILL917597 IVH917597 JFD917597 JOZ917597 JYV917597 KIR917597 KSN917597 LCJ917597 LMF917597 LWB917597 MFX917597 MPT917597 MZP917597 NJL917597 NTH917597 ODD917597 OMZ917597 OWV917597 PGR917597 PQN917597 QAJ917597 QKF917597 QUB917597 RDX917597 RNT917597 RXP917597 SHL917597 SRH917597 TBD917597 TKZ917597 TUV917597 UER917597 UON917597 UYJ917597 VIF917597 VSB917597 WBX917597 WLT917597 WVP917597 H983133 JD983133 SZ983133 ACV983133 AMR983133 AWN983133 BGJ983133 BQF983133 CAB983133 CJX983133 CTT983133 DDP983133 DNL983133 DXH983133 EHD983133 EQZ983133 FAV983133 FKR983133 FUN983133 GEJ983133 GOF983133 GYB983133 HHX983133 HRT983133 IBP983133 ILL983133 IVH983133 JFD983133 JOZ983133 JYV983133 KIR983133 KSN983133 LCJ983133 LMF983133 LWB983133 MFX983133 MPT983133 MZP983133 NJL983133 NTH983133 ODD983133 OMZ983133 OWV983133 PGR983133 PQN983133 QAJ983133 QKF983133 QUB983133 RDX983133 RNT983133 RXP983133 SHL983133 SRH983133 TBD983133 TKZ983133 TUV983133 UER983133 UON983133 UYJ983133 VIF983133 VSB983133 WBX983133 WLT983133 WVP983133 H133 JD133 SZ133 ACV133 AMR133 AWN133 BGJ133 BQF133 CAB133 CJX133 CTT133 DDP133 DNL133 DXH133 EHD133 EQZ133 FAV133 FKR133 FUN133 GEJ133 GOF133 GYB133 HHX133 HRT133 IBP133 ILL133 IVH133 JFD133 JOZ133 JYV133 KIR133 KSN133 LCJ133 LMF133 LWB133 MFX133 MPT133 MZP133 NJL133 NTH133 ODD133 OMZ133 OWV133 PGR133 PQN133 QAJ133 QKF133 QUB133 RDX133 RNT133 RXP133 SHL133 SRH133 TBD133 TKZ133 TUV133 UER133 UON133 UYJ133 VIF133 VSB133 WBX133 WLT133 WVP133 H65669 JD65669 SZ65669 ACV65669 AMR65669 AWN65669 BGJ65669 BQF65669 CAB65669 CJX65669 CTT65669 DDP65669 DNL65669 DXH65669 EHD65669 EQZ65669 FAV65669 FKR65669 FUN65669 GEJ65669 GOF65669 GYB65669 HHX65669 HRT65669 IBP65669 ILL65669 IVH65669 JFD65669 JOZ65669 JYV65669 KIR65669 KSN65669 LCJ65669 LMF65669 LWB65669 MFX65669 MPT65669 MZP65669 NJL65669 NTH65669 ODD65669 OMZ65669 OWV65669 PGR65669 PQN65669 QAJ65669 QKF65669 QUB65669 RDX65669 RNT65669 RXP65669 SHL65669 SRH65669 TBD65669 TKZ65669 TUV65669 UER65669 UON65669 UYJ65669 VIF65669 VSB65669 WBX65669 WLT65669 WVP65669 H131205 JD131205 SZ131205 ACV131205 AMR131205 AWN131205 BGJ131205 BQF131205 CAB131205 CJX131205 CTT131205 DDP131205 DNL131205 DXH131205 EHD131205 EQZ131205 FAV131205 FKR131205 FUN131205 GEJ131205 GOF131205 GYB131205 HHX131205 HRT131205 IBP131205 ILL131205 IVH131205 JFD131205 JOZ131205 JYV131205 KIR131205 KSN131205 LCJ131205 LMF131205 LWB131205 MFX131205 MPT131205 MZP131205 NJL131205 NTH131205 ODD131205 OMZ131205 OWV131205 PGR131205 PQN131205 QAJ131205 QKF131205 QUB131205 RDX131205 RNT131205 RXP131205 SHL131205 SRH131205 TBD131205 TKZ131205 TUV131205 UER131205 UON131205 UYJ131205 VIF131205 VSB131205 WBX131205 WLT131205 WVP131205 H196741 JD196741 SZ196741 ACV196741 AMR196741 AWN196741 BGJ196741 BQF196741 CAB196741 CJX196741 CTT196741 DDP196741 DNL196741 DXH196741 EHD196741 EQZ196741 FAV196741 FKR196741 FUN196741 GEJ196741 GOF196741 GYB196741 HHX196741 HRT196741 IBP196741 ILL196741 IVH196741 JFD196741 JOZ196741 JYV196741 KIR196741 KSN196741 LCJ196741 LMF196741 LWB196741 MFX196741 MPT196741 MZP196741 NJL196741 NTH196741 ODD196741 OMZ196741 OWV196741 PGR196741 PQN196741 QAJ196741 QKF196741 QUB196741 RDX196741 RNT196741 RXP196741 SHL196741 SRH196741 TBD196741 TKZ196741 TUV196741 UER196741 UON196741 UYJ196741 VIF196741 VSB196741 WBX196741 WLT196741 WVP196741 H262277 JD262277 SZ262277 ACV262277 AMR262277 AWN262277 BGJ262277 BQF262277 CAB262277 CJX262277 CTT262277 DDP262277 DNL262277 DXH262277 EHD262277 EQZ262277 FAV262277 FKR262277 FUN262277 GEJ262277 GOF262277 GYB262277 HHX262277 HRT262277 IBP262277 ILL262277 IVH262277 JFD262277 JOZ262277 JYV262277 KIR262277 KSN262277 LCJ262277 LMF262277 LWB262277 MFX262277 MPT262277 MZP262277 NJL262277 NTH262277 ODD262277 OMZ262277 OWV262277 PGR262277 PQN262277 QAJ262277 QKF262277 QUB262277 RDX262277 RNT262277 RXP262277 SHL262277 SRH262277 TBD262277 TKZ262277 TUV262277 UER262277 UON262277 UYJ262277 VIF262277 VSB262277 WBX262277 WLT262277 WVP262277 H327813 JD327813 SZ327813 ACV327813 AMR327813 AWN327813 BGJ327813 BQF327813 CAB327813 CJX327813 CTT327813 DDP327813 DNL327813 DXH327813 EHD327813 EQZ327813 FAV327813 FKR327813 FUN327813 GEJ327813 GOF327813 GYB327813 HHX327813 HRT327813 IBP327813 ILL327813 IVH327813 JFD327813 JOZ327813 JYV327813 KIR327813 KSN327813 LCJ327813 LMF327813 LWB327813 MFX327813 MPT327813 MZP327813 NJL327813 NTH327813 ODD327813 OMZ327813 OWV327813 PGR327813 PQN327813 QAJ327813 QKF327813 QUB327813 RDX327813 RNT327813 RXP327813 SHL327813 SRH327813 TBD327813 TKZ327813 TUV327813 UER327813 UON327813 UYJ327813 VIF327813 VSB327813 WBX327813 WLT327813 WVP327813 H393349 JD393349 SZ393349 ACV393349 AMR393349 AWN393349 BGJ393349 BQF393349 CAB393349 CJX393349 CTT393349 DDP393349 DNL393349 DXH393349 EHD393349 EQZ393349 FAV393349 FKR393349 FUN393349 GEJ393349 GOF393349 GYB393349 HHX393349 HRT393349 IBP393349 ILL393349 IVH393349 JFD393349 JOZ393349 JYV393349 KIR393349 KSN393349 LCJ393349 LMF393349 LWB393349 MFX393349 MPT393349 MZP393349 NJL393349 NTH393349 ODD393349 OMZ393349 OWV393349 PGR393349 PQN393349 QAJ393349 QKF393349 QUB393349 RDX393349 RNT393349 RXP393349 SHL393349 SRH393349 TBD393349 TKZ393349 TUV393349 UER393349 UON393349 UYJ393349 VIF393349 VSB393349 WBX393349 WLT393349 WVP393349 H458885 JD458885 SZ458885 ACV458885 AMR458885 AWN458885 BGJ458885 BQF458885 CAB458885 CJX458885 CTT458885 DDP458885 DNL458885 DXH458885 EHD458885 EQZ458885 FAV458885 FKR458885 FUN458885 GEJ458885 GOF458885 GYB458885 HHX458885 HRT458885 IBP458885 ILL458885 IVH458885 JFD458885 JOZ458885 JYV458885 KIR458885 KSN458885 LCJ458885 LMF458885 LWB458885 MFX458885 MPT458885 MZP458885 NJL458885 NTH458885 ODD458885 OMZ458885 OWV458885 PGR458885 PQN458885 QAJ458885 QKF458885 QUB458885 RDX458885 RNT458885 RXP458885 SHL458885 SRH458885 TBD458885 TKZ458885 TUV458885 UER458885 UON458885 UYJ458885 VIF458885 VSB458885 WBX458885 WLT458885 WVP458885 H524421 JD524421 SZ524421 ACV524421 AMR524421 AWN524421 BGJ524421 BQF524421 CAB524421 CJX524421 CTT524421 DDP524421 DNL524421 DXH524421 EHD524421 EQZ524421 FAV524421 FKR524421 FUN524421 GEJ524421 GOF524421 GYB524421 HHX524421 HRT524421 IBP524421 ILL524421 IVH524421 JFD524421 JOZ524421 JYV524421 KIR524421 KSN524421 LCJ524421 LMF524421 LWB524421 MFX524421 MPT524421 MZP524421 NJL524421 NTH524421 ODD524421 OMZ524421 OWV524421 PGR524421 PQN524421 QAJ524421 QKF524421 QUB524421 RDX524421 RNT524421 RXP524421 SHL524421 SRH524421 TBD524421 TKZ524421 TUV524421 UER524421 UON524421 UYJ524421 VIF524421 VSB524421 WBX524421 WLT524421 WVP524421 H589957 JD589957 SZ589957 ACV589957 AMR589957 AWN589957 BGJ589957 BQF589957 CAB589957 CJX589957 CTT589957 DDP589957 DNL589957 DXH589957 EHD589957 EQZ589957 FAV589957 FKR589957 FUN589957 GEJ589957 GOF589957 GYB589957 HHX589957 HRT589957 IBP589957 ILL589957 IVH589957 JFD589957 JOZ589957 JYV589957 KIR589957 KSN589957 LCJ589957 LMF589957 LWB589957 MFX589957 MPT589957 MZP589957 NJL589957 NTH589957 ODD589957 OMZ589957 OWV589957 PGR589957 PQN589957 QAJ589957 QKF589957 QUB589957 RDX589957 RNT589957 RXP589957 SHL589957 SRH589957 TBD589957 TKZ589957 TUV589957 UER589957 UON589957 UYJ589957 VIF589957 VSB589957 WBX589957 WLT589957 WVP589957 H655493 JD655493 SZ655493 ACV655493 AMR655493 AWN655493 BGJ655493 BQF655493 CAB655493 CJX655493 CTT655493 DDP655493 DNL655493 DXH655493 EHD655493 EQZ655493 FAV655493 FKR655493 FUN655493 GEJ655493 GOF655493 GYB655493 HHX655493 HRT655493 IBP655493 ILL655493 IVH655493 JFD655493 JOZ655493 JYV655493 KIR655493 KSN655493 LCJ655493 LMF655493 LWB655493 MFX655493 MPT655493 MZP655493 NJL655493 NTH655493 ODD655493 OMZ655493 OWV655493 PGR655493 PQN655493 QAJ655493 QKF655493 QUB655493 RDX655493 RNT655493 RXP655493 SHL655493 SRH655493 TBD655493 TKZ655493 TUV655493 UER655493 UON655493 UYJ655493 VIF655493 VSB655493 WBX655493 WLT655493 WVP655493 H721029 JD721029 SZ721029 ACV721029 AMR721029 AWN721029 BGJ721029 BQF721029 CAB721029 CJX721029 CTT721029 DDP721029 DNL721029 DXH721029 EHD721029 EQZ721029 FAV721029 FKR721029 FUN721029 GEJ721029 GOF721029 GYB721029 HHX721029 HRT721029 IBP721029 ILL721029 IVH721029 JFD721029 JOZ721029 JYV721029 KIR721029 KSN721029 LCJ721029 LMF721029 LWB721029 MFX721029 MPT721029 MZP721029 NJL721029 NTH721029 ODD721029 OMZ721029 OWV721029 PGR721029 PQN721029 QAJ721029 QKF721029 QUB721029 RDX721029 RNT721029 RXP721029 SHL721029 SRH721029 TBD721029 TKZ721029 TUV721029 UER721029 UON721029 UYJ721029 VIF721029 VSB721029 WBX721029 WLT721029 WVP721029 H786565 JD786565 SZ786565 ACV786565 AMR786565 AWN786565 BGJ786565 BQF786565 CAB786565 CJX786565 CTT786565 DDP786565 DNL786565 DXH786565 EHD786565 EQZ786565 FAV786565 FKR786565 FUN786565 GEJ786565 GOF786565 GYB786565 HHX786565 HRT786565 IBP786565 ILL786565 IVH786565 JFD786565 JOZ786565 JYV786565 KIR786565 KSN786565 LCJ786565 LMF786565 LWB786565 MFX786565 MPT786565 MZP786565 NJL786565 NTH786565 ODD786565 OMZ786565 OWV786565 PGR786565 PQN786565 QAJ786565 QKF786565 QUB786565 RDX786565 RNT786565 RXP786565 SHL786565 SRH786565 TBD786565 TKZ786565 TUV786565 UER786565 UON786565 UYJ786565 VIF786565 VSB786565 WBX786565 WLT786565 WVP786565 H852101 JD852101 SZ852101 ACV852101 AMR852101 AWN852101 BGJ852101 BQF852101 CAB852101 CJX852101 CTT852101 DDP852101 DNL852101 DXH852101 EHD852101 EQZ852101 FAV852101 FKR852101 FUN852101 GEJ852101 GOF852101 GYB852101 HHX852101 HRT852101 IBP852101 ILL852101 IVH852101 JFD852101 JOZ852101 JYV852101 KIR852101 KSN852101 LCJ852101 LMF852101 LWB852101 MFX852101 MPT852101 MZP852101 NJL852101 NTH852101 ODD852101 OMZ852101 OWV852101 PGR852101 PQN852101 QAJ852101 QKF852101 QUB852101 RDX852101 RNT852101 RXP852101 SHL852101 SRH852101 TBD852101 TKZ852101 TUV852101 UER852101 UON852101 UYJ852101 VIF852101 VSB852101 WBX852101 WLT852101 WVP852101 H917637 JD917637 SZ917637 ACV917637 AMR917637 AWN917637 BGJ917637 BQF917637 CAB917637 CJX917637 CTT917637 DDP917637 DNL917637 DXH917637 EHD917637 EQZ917637 FAV917637 FKR917637 FUN917637 GEJ917637 GOF917637 GYB917637 HHX917637 HRT917637 IBP917637 ILL917637 IVH917637 JFD917637 JOZ917637 JYV917637 KIR917637 KSN917637 LCJ917637 LMF917637 LWB917637 MFX917637 MPT917637 MZP917637 NJL917637 NTH917637 ODD917637 OMZ917637 OWV917637 PGR917637 PQN917637 QAJ917637 QKF917637 QUB917637 RDX917637 RNT917637 RXP917637 SHL917637 SRH917637 TBD917637 TKZ917637 TUV917637 UER917637 UON917637 UYJ917637 VIF917637 VSB917637 WBX917637 WLT917637 WVP917637 H983173 JD983173 SZ983173 ACV983173 AMR983173 AWN983173 BGJ983173 BQF983173 CAB983173 CJX983173 CTT983173 DDP983173 DNL983173 DXH983173 EHD983173 EQZ983173 FAV983173 FKR983173 FUN983173 GEJ983173 GOF983173 GYB983173 HHX983173 HRT983173 IBP983173 ILL983173 IVH983173 JFD983173 JOZ983173 JYV983173 KIR983173 KSN983173 LCJ983173 LMF983173 LWB983173 MFX983173 MPT983173 MZP983173 NJL983173 NTH983173 ODD983173 OMZ983173 OWV983173 PGR983173 PQN983173 QAJ983173 QKF983173 QUB983173 RDX983173 RNT983173 RXP983173 SHL983173 SRH983173 TBD983173 TKZ983173 TUV983173 UER983173 UON983173 UYJ983173 VIF983173 VSB983173 WBX983173 WLT983173 WVP983173 H101 JD101 SZ101 ACV101 AMR101 AWN101 BGJ101 BQF101 CAB101 CJX101 CTT101 DDP101 DNL101 DXH101 EHD101 EQZ101 FAV101 FKR101 FUN101 GEJ101 GOF101 GYB101 HHX101 HRT101 IBP101 ILL101 IVH101 JFD101 JOZ101 JYV101 KIR101 KSN101 LCJ101 LMF101 LWB101 MFX101 MPT101 MZP101 NJL101 NTH101 ODD101 OMZ101 OWV101 PGR101 PQN101 QAJ101 QKF101 QUB101 RDX101 RNT101 RXP101 SHL101 SRH101 TBD101 TKZ101 TUV101 UER101 UON101 UYJ101 VIF101 VSB101 WBX101 WLT101 WVP101 H65637 JD65637 SZ65637 ACV65637 AMR65637 AWN65637 BGJ65637 BQF65637 CAB65637 CJX65637 CTT65637 DDP65637 DNL65637 DXH65637 EHD65637 EQZ65637 FAV65637 FKR65637 FUN65637 GEJ65637 GOF65637 GYB65637 HHX65637 HRT65637 IBP65637 ILL65637 IVH65637 JFD65637 JOZ65637 JYV65637 KIR65637 KSN65637 LCJ65637 LMF65637 LWB65637 MFX65637 MPT65637 MZP65637 NJL65637 NTH65637 ODD65637 OMZ65637 OWV65637 PGR65637 PQN65637 QAJ65637 QKF65637 QUB65637 RDX65637 RNT65637 RXP65637 SHL65637 SRH65637 TBD65637 TKZ65637 TUV65637 UER65637 UON65637 UYJ65637 VIF65637 VSB65637 WBX65637 WLT65637 WVP65637 H131173 JD131173 SZ131173 ACV131173 AMR131173 AWN131173 BGJ131173 BQF131173 CAB131173 CJX131173 CTT131173 DDP131173 DNL131173 DXH131173 EHD131173 EQZ131173 FAV131173 FKR131173 FUN131173 GEJ131173 GOF131173 GYB131173 HHX131173 HRT131173 IBP131173 ILL131173 IVH131173 JFD131173 JOZ131173 JYV131173 KIR131173 KSN131173 LCJ131173 LMF131173 LWB131173 MFX131173 MPT131173 MZP131173 NJL131173 NTH131173 ODD131173 OMZ131173 OWV131173 PGR131173 PQN131173 QAJ131173 QKF131173 QUB131173 RDX131173 RNT131173 RXP131173 SHL131173 SRH131173 TBD131173 TKZ131173 TUV131173 UER131173 UON131173 UYJ131173 VIF131173 VSB131173 WBX131173 WLT131173 WVP131173 H196709 JD196709 SZ196709 ACV196709 AMR196709 AWN196709 BGJ196709 BQF196709 CAB196709 CJX196709 CTT196709 DDP196709 DNL196709 DXH196709 EHD196709 EQZ196709 FAV196709 FKR196709 FUN196709 GEJ196709 GOF196709 GYB196709 HHX196709 HRT196709 IBP196709 ILL196709 IVH196709 JFD196709 JOZ196709 JYV196709 KIR196709 KSN196709 LCJ196709 LMF196709 LWB196709 MFX196709 MPT196709 MZP196709 NJL196709 NTH196709 ODD196709 OMZ196709 OWV196709 PGR196709 PQN196709 QAJ196709 QKF196709 QUB196709 RDX196709 RNT196709 RXP196709 SHL196709 SRH196709 TBD196709 TKZ196709 TUV196709 UER196709 UON196709 UYJ196709 VIF196709 VSB196709 WBX196709 WLT196709 WVP196709 H262245 JD262245 SZ262245 ACV262245 AMR262245 AWN262245 BGJ262245 BQF262245 CAB262245 CJX262245 CTT262245 DDP262245 DNL262245 DXH262245 EHD262245 EQZ262245 FAV262245 FKR262245 FUN262245 GEJ262245 GOF262245 GYB262245 HHX262245 HRT262245 IBP262245 ILL262245 IVH262245 JFD262245 JOZ262245 JYV262245 KIR262245 KSN262245 LCJ262245 LMF262245 LWB262245 MFX262245 MPT262245 MZP262245 NJL262245 NTH262245 ODD262245 OMZ262245 OWV262245 PGR262245 PQN262245 QAJ262245 QKF262245 QUB262245 RDX262245 RNT262245 RXP262245 SHL262245 SRH262245 TBD262245 TKZ262245 TUV262245 UER262245 UON262245 UYJ262245 VIF262245 VSB262245 WBX262245 WLT262245 WVP262245 H327781 JD327781 SZ327781 ACV327781 AMR327781 AWN327781 BGJ327781 BQF327781 CAB327781 CJX327781 CTT327781 DDP327781 DNL327781 DXH327781 EHD327781 EQZ327781 FAV327781 FKR327781 FUN327781 GEJ327781 GOF327781 GYB327781 HHX327781 HRT327781 IBP327781 ILL327781 IVH327781 JFD327781 JOZ327781 JYV327781 KIR327781 KSN327781 LCJ327781 LMF327781 LWB327781 MFX327781 MPT327781 MZP327781 NJL327781 NTH327781 ODD327781 OMZ327781 OWV327781 PGR327781 PQN327781 QAJ327781 QKF327781 QUB327781 RDX327781 RNT327781 RXP327781 SHL327781 SRH327781 TBD327781 TKZ327781 TUV327781 UER327781 UON327781 UYJ327781 VIF327781 VSB327781 WBX327781 WLT327781 WVP327781 H393317 JD393317 SZ393317 ACV393317 AMR393317 AWN393317 BGJ393317 BQF393317 CAB393317 CJX393317 CTT393317 DDP393317 DNL393317 DXH393317 EHD393317 EQZ393317 FAV393317 FKR393317 FUN393317 GEJ393317 GOF393317 GYB393317 HHX393317 HRT393317 IBP393317 ILL393317 IVH393317 JFD393317 JOZ393317 JYV393317 KIR393317 KSN393317 LCJ393317 LMF393317 LWB393317 MFX393317 MPT393317 MZP393317 NJL393317 NTH393317 ODD393317 OMZ393317 OWV393317 PGR393317 PQN393317 QAJ393317 QKF393317 QUB393317 RDX393317 RNT393317 RXP393317 SHL393317 SRH393317 TBD393317 TKZ393317 TUV393317 UER393317 UON393317 UYJ393317 VIF393317 VSB393317 WBX393317 WLT393317 WVP393317 H458853 JD458853 SZ458853 ACV458853 AMR458853 AWN458853 BGJ458853 BQF458853 CAB458853 CJX458853 CTT458853 DDP458853 DNL458853 DXH458853 EHD458853 EQZ458853 FAV458853 FKR458853 FUN458853 GEJ458853 GOF458853 GYB458853 HHX458853 HRT458853 IBP458853 ILL458853 IVH458853 JFD458853 JOZ458853 JYV458853 KIR458853 KSN458853 LCJ458853 LMF458853 LWB458853 MFX458853 MPT458853 MZP458853 NJL458853 NTH458853 ODD458853 OMZ458853 OWV458853 PGR458853 PQN458853 QAJ458853 QKF458853 QUB458853 RDX458853 RNT458853 RXP458853 SHL458853 SRH458853 TBD458853 TKZ458853 TUV458853 UER458853 UON458853 UYJ458853 VIF458853 VSB458853 WBX458853 WLT458853 WVP458853 H524389 JD524389 SZ524389 ACV524389 AMR524389 AWN524389 BGJ524389 BQF524389 CAB524389 CJX524389 CTT524389 DDP524389 DNL524389 DXH524389 EHD524389 EQZ524389 FAV524389 FKR524389 FUN524389 GEJ524389 GOF524389 GYB524389 HHX524389 HRT524389 IBP524389 ILL524389 IVH524389 JFD524389 JOZ524389 JYV524389 KIR524389 KSN524389 LCJ524389 LMF524389 LWB524389 MFX524389 MPT524389 MZP524389 NJL524389 NTH524389 ODD524389 OMZ524389 OWV524389 PGR524389 PQN524389 QAJ524389 QKF524389 QUB524389 RDX524389 RNT524389 RXP524389 SHL524389 SRH524389 TBD524389 TKZ524389 TUV524389 UER524389 UON524389 UYJ524389 VIF524389 VSB524389 WBX524389 WLT524389 WVP524389 H589925 JD589925 SZ589925 ACV589925 AMR589925 AWN589925 BGJ589925 BQF589925 CAB589925 CJX589925 CTT589925 DDP589925 DNL589925 DXH589925 EHD589925 EQZ589925 FAV589925 FKR589925 FUN589925 GEJ589925 GOF589925 GYB589925 HHX589925 HRT589925 IBP589925 ILL589925 IVH589925 JFD589925 JOZ589925 JYV589925 KIR589925 KSN589925 LCJ589925 LMF589925 LWB589925 MFX589925 MPT589925 MZP589925 NJL589925 NTH589925 ODD589925 OMZ589925 OWV589925 PGR589925 PQN589925 QAJ589925 QKF589925 QUB589925 RDX589925 RNT589925 RXP589925 SHL589925 SRH589925 TBD589925 TKZ589925 TUV589925 UER589925 UON589925 UYJ589925 VIF589925 VSB589925 WBX589925 WLT589925 WVP589925 H655461 JD655461 SZ655461 ACV655461 AMR655461 AWN655461 BGJ655461 BQF655461 CAB655461 CJX655461 CTT655461 DDP655461 DNL655461 DXH655461 EHD655461 EQZ655461 FAV655461 FKR655461 FUN655461 GEJ655461 GOF655461 GYB655461 HHX655461 HRT655461 IBP655461 ILL655461 IVH655461 JFD655461 JOZ655461 JYV655461 KIR655461 KSN655461 LCJ655461 LMF655461 LWB655461 MFX655461 MPT655461 MZP655461 NJL655461 NTH655461 ODD655461 OMZ655461 OWV655461 PGR655461 PQN655461 QAJ655461 QKF655461 QUB655461 RDX655461 RNT655461 RXP655461 SHL655461 SRH655461 TBD655461 TKZ655461 TUV655461 UER655461 UON655461 UYJ655461 VIF655461 VSB655461 WBX655461 WLT655461 WVP655461 H720997 JD720997 SZ720997 ACV720997 AMR720997 AWN720997 BGJ720997 BQF720997 CAB720997 CJX720997 CTT720997 DDP720997 DNL720997 DXH720997 EHD720997 EQZ720997 FAV720997 FKR720997 FUN720997 GEJ720997 GOF720997 GYB720997 HHX720997 HRT720997 IBP720997 ILL720997 IVH720997 JFD720997 JOZ720997 JYV720997 KIR720997 KSN720997 LCJ720997 LMF720997 LWB720997 MFX720997 MPT720997 MZP720997 NJL720997 NTH720997 ODD720997 OMZ720997 OWV720997 PGR720997 PQN720997 QAJ720997 QKF720997 QUB720997 RDX720997 RNT720997 RXP720997 SHL720997 SRH720997 TBD720997 TKZ720997 TUV720997 UER720997 UON720997 UYJ720997 VIF720997 VSB720997 WBX720997 WLT720997 WVP720997 H786533 JD786533 SZ786533 ACV786533 AMR786533 AWN786533 BGJ786533 BQF786533 CAB786533 CJX786533 CTT786533 DDP786533 DNL786533 DXH786533 EHD786533 EQZ786533 FAV786533 FKR786533 FUN786533 GEJ786533 GOF786533 GYB786533 HHX786533 HRT786533 IBP786533 ILL786533 IVH786533 JFD786533 JOZ786533 JYV786533 KIR786533 KSN786533 LCJ786533 LMF786533 LWB786533 MFX786533 MPT786533 MZP786533 NJL786533 NTH786533 ODD786533 OMZ786533 OWV786533 PGR786533 PQN786533 QAJ786533 QKF786533 QUB786533 RDX786533 RNT786533 RXP786533 SHL786533 SRH786533 TBD786533 TKZ786533 TUV786533 UER786533 UON786533 UYJ786533 VIF786533 VSB786533 WBX786533 WLT786533 WVP786533 H852069 JD852069 SZ852069 ACV852069 AMR852069 AWN852069 BGJ852069 BQF852069 CAB852069 CJX852069 CTT852069 DDP852069 DNL852069 DXH852069 EHD852069 EQZ852069 FAV852069 FKR852069 FUN852069 GEJ852069 GOF852069 GYB852069 HHX852069 HRT852069 IBP852069 ILL852069 IVH852069 JFD852069 JOZ852069 JYV852069 KIR852069 KSN852069 LCJ852069 LMF852069 LWB852069 MFX852069 MPT852069 MZP852069 NJL852069 NTH852069 ODD852069 OMZ852069 OWV852069 PGR852069 PQN852069 QAJ852069 QKF852069 QUB852069 RDX852069 RNT852069 RXP852069 SHL852069 SRH852069 TBD852069 TKZ852069 TUV852069 UER852069 UON852069 UYJ852069 VIF852069 VSB852069 WBX852069 WLT852069 WVP852069 H917605 JD917605 SZ917605 ACV917605 AMR917605 AWN917605 BGJ917605 BQF917605 CAB917605 CJX917605 CTT917605 DDP917605 DNL917605 DXH917605 EHD917605 EQZ917605 FAV917605 FKR917605 FUN917605 GEJ917605 GOF917605 GYB917605 HHX917605 HRT917605 IBP917605 ILL917605 IVH917605 JFD917605 JOZ917605 JYV917605 KIR917605 KSN917605 LCJ917605 LMF917605 LWB917605 MFX917605 MPT917605 MZP917605 NJL917605 NTH917605 ODD917605 OMZ917605 OWV917605 PGR917605 PQN917605 QAJ917605 QKF917605 QUB917605 RDX917605 RNT917605 RXP917605 SHL917605 SRH917605 TBD917605 TKZ917605 TUV917605 UER917605 UON917605 UYJ917605 VIF917605 VSB917605 WBX917605 WLT917605 WVP917605 H983141 JD983141 SZ983141 ACV983141 AMR983141 AWN983141 BGJ983141 BQF983141 CAB983141 CJX983141 CTT983141 DDP983141 DNL983141 DXH983141 EHD983141 EQZ983141 FAV983141 FKR983141 FUN983141 GEJ983141 GOF983141 GYB983141 HHX983141 HRT983141 IBP983141 ILL983141 IVH983141 JFD983141 JOZ983141 JYV983141 KIR983141 KSN983141 LCJ983141 LMF983141 LWB983141 MFX983141 MPT983141 MZP983141 NJL983141 NTH983141 ODD983141 OMZ983141 OWV983141 PGR983141 PQN983141 QAJ983141 QKF983141 QUB983141 RDX983141 RNT983141 RXP983141 SHL983141 SRH983141 TBD983141 TKZ983141 TUV983141 UER983141 UON983141 UYJ983141 VIF983141 VSB983141 WBX983141 WLT983141 WVP983141 H125 JD125 SZ125 ACV125 AMR125 AWN125 BGJ125 BQF125 CAB125 CJX125 CTT125 DDP125 DNL125 DXH125 EHD125 EQZ125 FAV125 FKR125 FUN125 GEJ125 GOF125 GYB125 HHX125 HRT125 IBP125 ILL125 IVH125 JFD125 JOZ125 JYV125 KIR125 KSN125 LCJ125 LMF125 LWB125 MFX125 MPT125 MZP125 NJL125 NTH125 ODD125 OMZ125 OWV125 PGR125 PQN125 QAJ125 QKF125 QUB125 RDX125 RNT125 RXP125 SHL125 SRH125 TBD125 TKZ125 TUV125 UER125 UON125 UYJ125 VIF125 VSB125 WBX125 WLT125 WVP125 H65661 JD65661 SZ65661 ACV65661 AMR65661 AWN65661 BGJ65661 BQF65661 CAB65661 CJX65661 CTT65661 DDP65661 DNL65661 DXH65661 EHD65661 EQZ65661 FAV65661 FKR65661 FUN65661 GEJ65661 GOF65661 GYB65661 HHX65661 HRT65661 IBP65661 ILL65661 IVH65661 JFD65661 JOZ65661 JYV65661 KIR65661 KSN65661 LCJ65661 LMF65661 LWB65661 MFX65661 MPT65661 MZP65661 NJL65661 NTH65661 ODD65661 OMZ65661 OWV65661 PGR65661 PQN65661 QAJ65661 QKF65661 QUB65661 RDX65661 RNT65661 RXP65661 SHL65661 SRH65661 TBD65661 TKZ65661 TUV65661 UER65661 UON65661 UYJ65661 VIF65661 VSB65661 WBX65661 WLT65661 WVP65661 H131197 JD131197 SZ131197 ACV131197 AMR131197 AWN131197 BGJ131197 BQF131197 CAB131197 CJX131197 CTT131197 DDP131197 DNL131197 DXH131197 EHD131197 EQZ131197 FAV131197 FKR131197 FUN131197 GEJ131197 GOF131197 GYB131197 HHX131197 HRT131197 IBP131197 ILL131197 IVH131197 JFD131197 JOZ131197 JYV131197 KIR131197 KSN131197 LCJ131197 LMF131197 LWB131197 MFX131197 MPT131197 MZP131197 NJL131197 NTH131197 ODD131197 OMZ131197 OWV131197 PGR131197 PQN131197 QAJ131197 QKF131197 QUB131197 RDX131197 RNT131197 RXP131197 SHL131197 SRH131197 TBD131197 TKZ131197 TUV131197 UER131197 UON131197 UYJ131197 VIF131197 VSB131197 WBX131197 WLT131197 WVP131197 H196733 JD196733 SZ196733 ACV196733 AMR196733 AWN196733 BGJ196733 BQF196733 CAB196733 CJX196733 CTT196733 DDP196733 DNL196733 DXH196733 EHD196733 EQZ196733 FAV196733 FKR196733 FUN196733 GEJ196733 GOF196733 GYB196733 HHX196733 HRT196733 IBP196733 ILL196733 IVH196733 JFD196733 JOZ196733 JYV196733 KIR196733 KSN196733 LCJ196733 LMF196733 LWB196733 MFX196733 MPT196733 MZP196733 NJL196733 NTH196733 ODD196733 OMZ196733 OWV196733 PGR196733 PQN196733 QAJ196733 QKF196733 QUB196733 RDX196733 RNT196733 RXP196733 SHL196733 SRH196733 TBD196733 TKZ196733 TUV196733 UER196733 UON196733 UYJ196733 VIF196733 VSB196733 WBX196733 WLT196733 WVP196733 H262269 JD262269 SZ262269 ACV262269 AMR262269 AWN262269 BGJ262269 BQF262269 CAB262269 CJX262269 CTT262269 DDP262269 DNL262269 DXH262269 EHD262269 EQZ262269 FAV262269 FKR262269 FUN262269 GEJ262269 GOF262269 GYB262269 HHX262269 HRT262269 IBP262269 ILL262269 IVH262269 JFD262269 JOZ262269 JYV262269 KIR262269 KSN262269 LCJ262269 LMF262269 LWB262269 MFX262269 MPT262269 MZP262269 NJL262269 NTH262269 ODD262269 OMZ262269 OWV262269 PGR262269 PQN262269 QAJ262269 QKF262269 QUB262269 RDX262269 RNT262269 RXP262269 SHL262269 SRH262269 TBD262269 TKZ262269 TUV262269 UER262269 UON262269 UYJ262269 VIF262269 VSB262269 WBX262269 WLT262269 WVP262269 H327805 JD327805 SZ327805 ACV327805 AMR327805 AWN327805 BGJ327805 BQF327805 CAB327805 CJX327805 CTT327805 DDP327805 DNL327805 DXH327805 EHD327805 EQZ327805 FAV327805 FKR327805 FUN327805 GEJ327805 GOF327805 GYB327805 HHX327805 HRT327805 IBP327805 ILL327805 IVH327805 JFD327805 JOZ327805 JYV327805 KIR327805 KSN327805 LCJ327805 LMF327805 LWB327805 MFX327805 MPT327805 MZP327805 NJL327805 NTH327805 ODD327805 OMZ327805 OWV327805 PGR327805 PQN327805 QAJ327805 QKF327805 QUB327805 RDX327805 RNT327805 RXP327805 SHL327805 SRH327805 TBD327805 TKZ327805 TUV327805 UER327805 UON327805 UYJ327805 VIF327805 VSB327805 WBX327805 WLT327805 WVP327805 H393341 JD393341 SZ393341 ACV393341 AMR393341 AWN393341 BGJ393341 BQF393341 CAB393341 CJX393341 CTT393341 DDP393341 DNL393341 DXH393341 EHD393341 EQZ393341 FAV393341 FKR393341 FUN393341 GEJ393341 GOF393341 GYB393341 HHX393341 HRT393341 IBP393341 ILL393341 IVH393341 JFD393341 JOZ393341 JYV393341 KIR393341 KSN393341 LCJ393341 LMF393341 LWB393341 MFX393341 MPT393341 MZP393341 NJL393341 NTH393341 ODD393341 OMZ393341 OWV393341 PGR393341 PQN393341 QAJ393341 QKF393341 QUB393341 RDX393341 RNT393341 RXP393341 SHL393341 SRH393341 TBD393341 TKZ393341 TUV393341 UER393341 UON393341 UYJ393341 VIF393341 VSB393341 WBX393341 WLT393341 WVP393341 H458877 JD458877 SZ458877 ACV458877 AMR458877 AWN458877 BGJ458877 BQF458877 CAB458877 CJX458877 CTT458877 DDP458877 DNL458877 DXH458877 EHD458877 EQZ458877 FAV458877 FKR458877 FUN458877 GEJ458877 GOF458877 GYB458877 HHX458877 HRT458877 IBP458877 ILL458877 IVH458877 JFD458877 JOZ458877 JYV458877 KIR458877 KSN458877 LCJ458877 LMF458877 LWB458877 MFX458877 MPT458877 MZP458877 NJL458877 NTH458877 ODD458877 OMZ458877 OWV458877 PGR458877 PQN458877 QAJ458877 QKF458877 QUB458877 RDX458877 RNT458877 RXP458877 SHL458877 SRH458877 TBD458877 TKZ458877 TUV458877 UER458877 UON458877 UYJ458877 VIF458877 VSB458877 WBX458877 WLT458877 WVP458877 H524413 JD524413 SZ524413 ACV524413 AMR524413 AWN524413 BGJ524413 BQF524413 CAB524413 CJX524413 CTT524413 DDP524413 DNL524413 DXH524413 EHD524413 EQZ524413 FAV524413 FKR524413 FUN524413 GEJ524413 GOF524413 GYB524413 HHX524413 HRT524413 IBP524413 ILL524413 IVH524413 JFD524413 JOZ524413 JYV524413 KIR524413 KSN524413 LCJ524413 LMF524413 LWB524413 MFX524413 MPT524413 MZP524413 NJL524413 NTH524413 ODD524413 OMZ524413 OWV524413 PGR524413 PQN524413 QAJ524413 QKF524413 QUB524413 RDX524413 RNT524413 RXP524413 SHL524413 SRH524413 TBD524413 TKZ524413 TUV524413 UER524413 UON524413 UYJ524413 VIF524413 VSB524413 WBX524413 WLT524413 WVP524413 H589949 JD589949 SZ589949 ACV589949 AMR589949 AWN589949 BGJ589949 BQF589949 CAB589949 CJX589949 CTT589949 DDP589949 DNL589949 DXH589949 EHD589949 EQZ589949 FAV589949 FKR589949 FUN589949 GEJ589949 GOF589949 GYB589949 HHX589949 HRT589949 IBP589949 ILL589949 IVH589949 JFD589949 JOZ589949 JYV589949 KIR589949 KSN589949 LCJ589949 LMF589949 LWB589949 MFX589949 MPT589949 MZP589949 NJL589949 NTH589949 ODD589949 OMZ589949 OWV589949 PGR589949 PQN589949 QAJ589949 QKF589949 QUB589949 RDX589949 RNT589949 RXP589949 SHL589949 SRH589949 TBD589949 TKZ589949 TUV589949 UER589949 UON589949 UYJ589949 VIF589949 VSB589949 WBX589949 WLT589949 WVP589949 H655485 JD655485 SZ655485 ACV655485 AMR655485 AWN655485 BGJ655485 BQF655485 CAB655485 CJX655485 CTT655485 DDP655485 DNL655485 DXH655485 EHD655485 EQZ655485 FAV655485 FKR655485 FUN655485 GEJ655485 GOF655485 GYB655485 HHX655485 HRT655485 IBP655485 ILL655485 IVH655485 JFD655485 JOZ655485 JYV655485 KIR655485 KSN655485 LCJ655485 LMF655485 LWB655485 MFX655485 MPT655485 MZP655485 NJL655485 NTH655485 ODD655485 OMZ655485 OWV655485 PGR655485 PQN655485 QAJ655485 QKF655485 QUB655485 RDX655485 RNT655485 RXP655485 SHL655485 SRH655485 TBD655485 TKZ655485 TUV655485 UER655485 UON655485 UYJ655485 VIF655485 VSB655485 WBX655485 WLT655485 WVP655485 H721021 JD721021 SZ721021 ACV721021 AMR721021 AWN721021 BGJ721021 BQF721021 CAB721021 CJX721021 CTT721021 DDP721021 DNL721021 DXH721021 EHD721021 EQZ721021 FAV721021 FKR721021 FUN721021 GEJ721021 GOF721021 GYB721021 HHX721021 HRT721021 IBP721021 ILL721021 IVH721021 JFD721021 JOZ721021 JYV721021 KIR721021 KSN721021 LCJ721021 LMF721021 LWB721021 MFX721021 MPT721021 MZP721021 NJL721021 NTH721021 ODD721021 OMZ721021 OWV721021 PGR721021 PQN721021 QAJ721021 QKF721021 QUB721021 RDX721021 RNT721021 RXP721021 SHL721021 SRH721021 TBD721021 TKZ721021 TUV721021 UER721021 UON721021 UYJ721021 VIF721021 VSB721021 WBX721021 WLT721021 WVP721021 H786557 JD786557 SZ786557 ACV786557 AMR786557 AWN786557 BGJ786557 BQF786557 CAB786557 CJX786557 CTT786557 DDP786557 DNL786557 DXH786557 EHD786557 EQZ786557 FAV786557 FKR786557 FUN786557 GEJ786557 GOF786557 GYB786557 HHX786557 HRT786557 IBP786557 ILL786557 IVH786557 JFD786557 JOZ786557 JYV786557 KIR786557 KSN786557 LCJ786557 LMF786557 LWB786557 MFX786557 MPT786557 MZP786557 NJL786557 NTH786557 ODD786557 OMZ786557 OWV786557 PGR786557 PQN786557 QAJ786557 QKF786557 QUB786557 RDX786557 RNT786557 RXP786557 SHL786557 SRH786557 TBD786557 TKZ786557 TUV786557 UER786557 UON786557 UYJ786557 VIF786557 VSB786557 WBX786557 WLT786557 WVP786557 H852093 JD852093 SZ852093 ACV852093 AMR852093 AWN852093 BGJ852093 BQF852093 CAB852093 CJX852093 CTT852093 DDP852093 DNL852093 DXH852093 EHD852093 EQZ852093 FAV852093 FKR852093 FUN852093 GEJ852093 GOF852093 GYB852093 HHX852093 HRT852093 IBP852093 ILL852093 IVH852093 JFD852093 JOZ852093 JYV852093 KIR852093 KSN852093 LCJ852093 LMF852093 LWB852093 MFX852093 MPT852093 MZP852093 NJL852093 NTH852093 ODD852093 OMZ852093 OWV852093 PGR852093 PQN852093 QAJ852093 QKF852093 QUB852093 RDX852093 RNT852093 RXP852093 SHL852093 SRH852093 TBD852093 TKZ852093 TUV852093 UER852093 UON852093 UYJ852093 VIF852093 VSB852093 WBX852093 WLT852093 WVP852093 H917629 JD917629 SZ917629 ACV917629 AMR917629 AWN917629 BGJ917629 BQF917629 CAB917629 CJX917629 CTT917629 DDP917629 DNL917629 DXH917629 EHD917629 EQZ917629 FAV917629 FKR917629 FUN917629 GEJ917629 GOF917629 GYB917629 HHX917629 HRT917629 IBP917629 ILL917629 IVH917629 JFD917629 JOZ917629 JYV917629 KIR917629 KSN917629 LCJ917629 LMF917629 LWB917629 MFX917629 MPT917629 MZP917629 NJL917629 NTH917629 ODD917629 OMZ917629 OWV917629 PGR917629 PQN917629 QAJ917629 QKF917629 QUB917629 RDX917629 RNT917629 RXP917629 SHL917629 SRH917629 TBD917629 TKZ917629 TUV917629 UER917629 UON917629 UYJ917629 VIF917629 VSB917629 WBX917629 WLT917629 WVP917629 H983165 JD983165 SZ983165 ACV983165 AMR983165 AWN983165 BGJ983165 BQF983165 CAB983165 CJX983165 CTT983165 DDP983165 DNL983165 DXH983165 EHD983165 EQZ983165 FAV983165 FKR983165 FUN983165 GEJ983165 GOF983165 GYB983165 HHX983165 HRT983165 IBP983165 ILL983165 IVH983165 JFD983165 JOZ983165 JYV983165 KIR983165 KSN983165 LCJ983165 LMF983165 LWB983165 MFX983165 MPT983165 MZP983165 NJL983165 NTH983165 ODD983165 OMZ983165 OWV983165 PGR983165 PQN983165 QAJ983165 QKF983165 QUB983165 RDX983165 RNT983165 RXP983165 SHL983165 SRH983165 TBD983165 TKZ983165 TUV983165 UER983165 UON983165 UYJ983165 VIF983165 VSB983165 WBX983165 WLT983165 WVP983165 H109 JD109 SZ109 ACV109 AMR109 AWN109 BGJ109 BQF109 CAB109 CJX109 CTT109 DDP109 DNL109 DXH109 EHD109 EQZ109 FAV109 FKR109 FUN109 GEJ109 GOF109 GYB109 HHX109 HRT109 IBP109 ILL109 IVH109 JFD109 JOZ109 JYV109 KIR109 KSN109 LCJ109 LMF109 LWB109 MFX109 MPT109 MZP109 NJL109 NTH109 ODD109 OMZ109 OWV109 PGR109 PQN109 QAJ109 QKF109 QUB109 RDX109 RNT109 RXP109 SHL109 SRH109 TBD109 TKZ109 TUV109 UER109 UON109 UYJ109 VIF109 VSB109 WBX109 WLT109 WVP109 H65645 JD65645 SZ65645 ACV65645 AMR65645 AWN65645 BGJ65645 BQF65645 CAB65645 CJX65645 CTT65645 DDP65645 DNL65645 DXH65645 EHD65645 EQZ65645 FAV65645 FKR65645 FUN65645 GEJ65645 GOF65645 GYB65645 HHX65645 HRT65645 IBP65645 ILL65645 IVH65645 JFD65645 JOZ65645 JYV65645 KIR65645 KSN65645 LCJ65645 LMF65645 LWB65645 MFX65645 MPT65645 MZP65645 NJL65645 NTH65645 ODD65645 OMZ65645 OWV65645 PGR65645 PQN65645 QAJ65645 QKF65645 QUB65645 RDX65645 RNT65645 RXP65645 SHL65645 SRH65645 TBD65645 TKZ65645 TUV65645 UER65645 UON65645 UYJ65645 VIF65645 VSB65645 WBX65645 WLT65645 WVP65645 H131181 JD131181 SZ131181 ACV131181 AMR131181 AWN131181 BGJ131181 BQF131181 CAB131181 CJX131181 CTT131181 DDP131181 DNL131181 DXH131181 EHD131181 EQZ131181 FAV131181 FKR131181 FUN131181 GEJ131181 GOF131181 GYB131181 HHX131181 HRT131181 IBP131181 ILL131181 IVH131181 JFD131181 JOZ131181 JYV131181 KIR131181 KSN131181 LCJ131181 LMF131181 LWB131181 MFX131181 MPT131181 MZP131181 NJL131181 NTH131181 ODD131181 OMZ131181 OWV131181 PGR131181 PQN131181 QAJ131181 QKF131181 QUB131181 RDX131181 RNT131181 RXP131181 SHL131181 SRH131181 TBD131181 TKZ131181 TUV131181 UER131181 UON131181 UYJ131181 VIF131181 VSB131181 WBX131181 WLT131181 WVP131181 H196717 JD196717 SZ196717 ACV196717 AMR196717 AWN196717 BGJ196717 BQF196717 CAB196717 CJX196717 CTT196717 DDP196717 DNL196717 DXH196717 EHD196717 EQZ196717 FAV196717 FKR196717 FUN196717 GEJ196717 GOF196717 GYB196717 HHX196717 HRT196717 IBP196717 ILL196717 IVH196717 JFD196717 JOZ196717 JYV196717 KIR196717 KSN196717 LCJ196717 LMF196717 LWB196717 MFX196717 MPT196717 MZP196717 NJL196717 NTH196717 ODD196717 OMZ196717 OWV196717 PGR196717 PQN196717 QAJ196717 QKF196717 QUB196717 RDX196717 RNT196717 RXP196717 SHL196717 SRH196717 TBD196717 TKZ196717 TUV196717 UER196717 UON196717 UYJ196717 VIF196717 VSB196717 WBX196717 WLT196717 WVP196717 H262253 JD262253 SZ262253 ACV262253 AMR262253 AWN262253 BGJ262253 BQF262253 CAB262253 CJX262253 CTT262253 DDP262253 DNL262253 DXH262253 EHD262253 EQZ262253 FAV262253 FKR262253 FUN262253 GEJ262253 GOF262253 GYB262253 HHX262253 HRT262253 IBP262253 ILL262253 IVH262253 JFD262253 JOZ262253 JYV262253 KIR262253 KSN262253 LCJ262253 LMF262253 LWB262253 MFX262253 MPT262253 MZP262253 NJL262253 NTH262253 ODD262253 OMZ262253 OWV262253 PGR262253 PQN262253 QAJ262253 QKF262253 QUB262253 RDX262253 RNT262253 RXP262253 SHL262253 SRH262253 TBD262253 TKZ262253 TUV262253 UER262253 UON262253 UYJ262253 VIF262253 VSB262253 WBX262253 WLT262253 WVP262253 H327789 JD327789 SZ327789 ACV327789 AMR327789 AWN327789 BGJ327789 BQF327789 CAB327789 CJX327789 CTT327789 DDP327789 DNL327789 DXH327789 EHD327789 EQZ327789 FAV327789 FKR327789 FUN327789 GEJ327789 GOF327789 GYB327789 HHX327789 HRT327789 IBP327789 ILL327789 IVH327789 JFD327789 JOZ327789 JYV327789 KIR327789 KSN327789 LCJ327789 LMF327789 LWB327789 MFX327789 MPT327789 MZP327789 NJL327789 NTH327789 ODD327789 OMZ327789 OWV327789 PGR327789 PQN327789 QAJ327789 QKF327789 QUB327789 RDX327789 RNT327789 RXP327789 SHL327789 SRH327789 TBD327789 TKZ327789 TUV327789 UER327789 UON327789 UYJ327789 VIF327789 VSB327789 WBX327789 WLT327789 WVP327789 H393325 JD393325 SZ393325 ACV393325 AMR393325 AWN393325 BGJ393325 BQF393325 CAB393325 CJX393325 CTT393325 DDP393325 DNL393325 DXH393325 EHD393325 EQZ393325 FAV393325 FKR393325 FUN393325 GEJ393325 GOF393325 GYB393325 HHX393325 HRT393325 IBP393325 ILL393325 IVH393325 JFD393325 JOZ393325 JYV393325 KIR393325 KSN393325 LCJ393325 LMF393325 LWB393325 MFX393325 MPT393325 MZP393325 NJL393325 NTH393325 ODD393325 OMZ393325 OWV393325 PGR393325 PQN393325 QAJ393325 QKF393325 QUB393325 RDX393325 RNT393325 RXP393325 SHL393325 SRH393325 TBD393325 TKZ393325 TUV393325 UER393325 UON393325 UYJ393325 VIF393325 VSB393325 WBX393325 WLT393325 WVP393325 H458861 JD458861 SZ458861 ACV458861 AMR458861 AWN458861 BGJ458861 BQF458861 CAB458861 CJX458861 CTT458861 DDP458861 DNL458861 DXH458861 EHD458861 EQZ458861 FAV458861 FKR458861 FUN458861 GEJ458861 GOF458861 GYB458861 HHX458861 HRT458861 IBP458861 ILL458861 IVH458861 JFD458861 JOZ458861 JYV458861 KIR458861 KSN458861 LCJ458861 LMF458861 LWB458861 MFX458861 MPT458861 MZP458861 NJL458861 NTH458861 ODD458861 OMZ458861 OWV458861 PGR458861 PQN458861 QAJ458861 QKF458861 QUB458861 RDX458861 RNT458861 RXP458861 SHL458861 SRH458861 TBD458861 TKZ458861 TUV458861 UER458861 UON458861 UYJ458861 VIF458861 VSB458861 WBX458861 WLT458861 WVP458861 H524397 JD524397 SZ524397 ACV524397 AMR524397 AWN524397 BGJ524397 BQF524397 CAB524397 CJX524397 CTT524397 DDP524397 DNL524397 DXH524397 EHD524397 EQZ524397 FAV524397 FKR524397 FUN524397 GEJ524397 GOF524397 GYB524397 HHX524397 HRT524397 IBP524397 ILL524397 IVH524397 JFD524397 JOZ524397 JYV524397 KIR524397 KSN524397 LCJ524397 LMF524397 LWB524397 MFX524397 MPT524397 MZP524397 NJL524397 NTH524397 ODD524397 OMZ524397 OWV524397 PGR524397 PQN524397 QAJ524397 QKF524397 QUB524397 RDX524397 RNT524397 RXP524397 SHL524397 SRH524397 TBD524397 TKZ524397 TUV524397 UER524397 UON524397 UYJ524397 VIF524397 VSB524397 WBX524397 WLT524397 WVP524397 H589933 JD589933 SZ589933 ACV589933 AMR589933 AWN589933 BGJ589933 BQF589933 CAB589933 CJX589933 CTT589933 DDP589933 DNL589933 DXH589933 EHD589933 EQZ589933 FAV589933 FKR589933 FUN589933 GEJ589933 GOF589933 GYB589933 HHX589933 HRT589933 IBP589933 ILL589933 IVH589933 JFD589933 JOZ589933 JYV589933 KIR589933 KSN589933 LCJ589933 LMF589933 LWB589933 MFX589933 MPT589933 MZP589933 NJL589933 NTH589933 ODD589933 OMZ589933 OWV589933 PGR589933 PQN589933 QAJ589933 QKF589933 QUB589933 RDX589933 RNT589933 RXP589933 SHL589933 SRH589933 TBD589933 TKZ589933 TUV589933 UER589933 UON589933 UYJ589933 VIF589933 VSB589933 WBX589933 WLT589933 WVP589933 H655469 JD655469 SZ655469 ACV655469 AMR655469 AWN655469 BGJ655469 BQF655469 CAB655469 CJX655469 CTT655469 DDP655469 DNL655469 DXH655469 EHD655469 EQZ655469 FAV655469 FKR655469 FUN655469 GEJ655469 GOF655469 GYB655469 HHX655469 HRT655469 IBP655469 ILL655469 IVH655469 JFD655469 JOZ655469 JYV655469 KIR655469 KSN655469 LCJ655469 LMF655469 LWB655469 MFX655469 MPT655469 MZP655469 NJL655469 NTH655469 ODD655469 OMZ655469 OWV655469 PGR655469 PQN655469 QAJ655469 QKF655469 QUB655469 RDX655469 RNT655469 RXP655469 SHL655469 SRH655469 TBD655469 TKZ655469 TUV655469 UER655469 UON655469 UYJ655469 VIF655469 VSB655469 WBX655469 WLT655469 WVP655469 H721005 JD721005 SZ721005 ACV721005 AMR721005 AWN721005 BGJ721005 BQF721005 CAB721005 CJX721005 CTT721005 DDP721005 DNL721005 DXH721005 EHD721005 EQZ721005 FAV721005 FKR721005 FUN721005 GEJ721005 GOF721005 GYB721005 HHX721005 HRT721005 IBP721005 ILL721005 IVH721005 JFD721005 JOZ721005 JYV721005 KIR721005 KSN721005 LCJ721005 LMF721005 LWB721005 MFX721005 MPT721005 MZP721005 NJL721005 NTH721005 ODD721005 OMZ721005 OWV721005 PGR721005 PQN721005 QAJ721005 QKF721005 QUB721005 RDX721005 RNT721005 RXP721005 SHL721005 SRH721005 TBD721005 TKZ721005 TUV721005 UER721005 UON721005 UYJ721005 VIF721005 VSB721005 WBX721005 WLT721005 WVP721005 H786541 JD786541 SZ786541 ACV786541 AMR786541 AWN786541 BGJ786541 BQF786541 CAB786541 CJX786541 CTT786541 DDP786541 DNL786541 DXH786541 EHD786541 EQZ786541 FAV786541 FKR786541 FUN786541 GEJ786541 GOF786541 GYB786541 HHX786541 HRT786541 IBP786541 ILL786541 IVH786541 JFD786541 JOZ786541 JYV786541 KIR786541 KSN786541 LCJ786541 LMF786541 LWB786541 MFX786541 MPT786541 MZP786541 NJL786541 NTH786541 ODD786541 OMZ786541 OWV786541 PGR786541 PQN786541 QAJ786541 QKF786541 QUB786541 RDX786541 RNT786541 RXP786541 SHL786541 SRH786541 TBD786541 TKZ786541 TUV786541 UER786541 UON786541 UYJ786541 VIF786541 VSB786541 WBX786541 WLT786541 WVP786541 H852077 JD852077 SZ852077 ACV852077 AMR852077 AWN852077 BGJ852077 BQF852077 CAB852077 CJX852077 CTT852077 DDP852077 DNL852077 DXH852077 EHD852077 EQZ852077 FAV852077 FKR852077 FUN852077 GEJ852077 GOF852077 GYB852077 HHX852077 HRT852077 IBP852077 ILL852077 IVH852077 JFD852077 JOZ852077 JYV852077 KIR852077 KSN852077 LCJ852077 LMF852077 LWB852077 MFX852077 MPT852077 MZP852077 NJL852077 NTH852077 ODD852077 OMZ852077 OWV852077 PGR852077 PQN852077 QAJ852077 QKF852077 QUB852077 RDX852077 RNT852077 RXP852077 SHL852077 SRH852077 TBD852077 TKZ852077 TUV852077 UER852077 UON852077 UYJ852077 VIF852077 VSB852077 WBX852077 WLT852077 WVP852077 H917613 JD917613 SZ917613 ACV917613 AMR917613 AWN917613 BGJ917613 BQF917613 CAB917613 CJX917613 CTT917613 DDP917613 DNL917613 DXH917613 EHD917613 EQZ917613 FAV917613 FKR917613 FUN917613 GEJ917613 GOF917613 GYB917613 HHX917613 HRT917613 IBP917613 ILL917613 IVH917613 JFD917613 JOZ917613 JYV917613 KIR917613 KSN917613 LCJ917613 LMF917613 LWB917613 MFX917613 MPT917613 MZP917613 NJL917613 NTH917613 ODD917613 OMZ917613 OWV917613 PGR917613 PQN917613 QAJ917613 QKF917613 QUB917613 RDX917613 RNT917613 RXP917613 SHL917613 SRH917613 TBD917613 TKZ917613 TUV917613 UER917613 UON917613 UYJ917613 VIF917613 VSB917613 WBX917613 WLT917613 WVP917613 H983149 JD983149 SZ983149 ACV983149 AMR983149 AWN983149 BGJ983149 BQF983149 CAB983149 CJX983149 CTT983149 DDP983149 DNL983149 DXH983149 EHD983149 EQZ983149 FAV983149 FKR983149 FUN983149 GEJ983149 GOF983149 GYB983149 HHX983149 HRT983149 IBP983149 ILL983149 IVH983149 JFD983149 JOZ983149 JYV983149 KIR983149 KSN983149 LCJ983149 LMF983149 LWB983149 MFX983149 MPT983149 MZP983149 NJL983149 NTH983149 ODD983149 OMZ983149 OWV983149 PGR983149 PQN983149 QAJ983149 QKF983149 QUB983149 RDX983149 RNT983149 RXP983149 SHL983149 SRH983149 TBD983149 TKZ983149 TUV983149 UER983149 UON983149 UYJ983149 VIF983149 VSB983149 WBX983149 WLT983149 WVP983149 H141 JD141 SZ141 ACV141 AMR141 AWN141 BGJ141 BQF141 CAB141 CJX141 CTT141 DDP141 DNL141 DXH141 EHD141 EQZ141 FAV141 FKR141 FUN141 GEJ141 GOF141 GYB141 HHX141 HRT141 IBP141 ILL141 IVH141 JFD141 JOZ141 JYV141 KIR141 KSN141 LCJ141 LMF141 LWB141 MFX141 MPT141 MZP141 NJL141 NTH141 ODD141 OMZ141 OWV141 PGR141 PQN141 QAJ141 QKF141 QUB141 RDX141 RNT141 RXP141 SHL141 SRH141 TBD141 TKZ141 TUV141 UER141 UON141 UYJ141 VIF141 VSB141 WBX141 WLT141 WVP141 H65677 JD65677 SZ65677 ACV65677 AMR65677 AWN65677 BGJ65677 BQF65677 CAB65677 CJX65677 CTT65677 DDP65677 DNL65677 DXH65677 EHD65677 EQZ65677 FAV65677 FKR65677 FUN65677 GEJ65677 GOF65677 GYB65677 HHX65677 HRT65677 IBP65677 ILL65677 IVH65677 JFD65677 JOZ65677 JYV65677 KIR65677 KSN65677 LCJ65677 LMF65677 LWB65677 MFX65677 MPT65677 MZP65677 NJL65677 NTH65677 ODD65677 OMZ65677 OWV65677 PGR65677 PQN65677 QAJ65677 QKF65677 QUB65677 RDX65677 RNT65677 RXP65677 SHL65677 SRH65677 TBD65677 TKZ65677 TUV65677 UER65677 UON65677 UYJ65677 VIF65677 VSB65677 WBX65677 WLT65677 WVP65677 H131213 JD131213 SZ131213 ACV131213 AMR131213 AWN131213 BGJ131213 BQF131213 CAB131213 CJX131213 CTT131213 DDP131213 DNL131213 DXH131213 EHD131213 EQZ131213 FAV131213 FKR131213 FUN131213 GEJ131213 GOF131213 GYB131213 HHX131213 HRT131213 IBP131213 ILL131213 IVH131213 JFD131213 JOZ131213 JYV131213 KIR131213 KSN131213 LCJ131213 LMF131213 LWB131213 MFX131213 MPT131213 MZP131213 NJL131213 NTH131213 ODD131213 OMZ131213 OWV131213 PGR131213 PQN131213 QAJ131213 QKF131213 QUB131213 RDX131213 RNT131213 RXP131213 SHL131213 SRH131213 TBD131213 TKZ131213 TUV131213 UER131213 UON131213 UYJ131213 VIF131213 VSB131213 WBX131213 WLT131213 WVP131213 H196749 JD196749 SZ196749 ACV196749 AMR196749 AWN196749 BGJ196749 BQF196749 CAB196749 CJX196749 CTT196749 DDP196749 DNL196749 DXH196749 EHD196749 EQZ196749 FAV196749 FKR196749 FUN196749 GEJ196749 GOF196749 GYB196749 HHX196749 HRT196749 IBP196749 ILL196749 IVH196749 JFD196749 JOZ196749 JYV196749 KIR196749 KSN196749 LCJ196749 LMF196749 LWB196749 MFX196749 MPT196749 MZP196749 NJL196749 NTH196749 ODD196749 OMZ196749 OWV196749 PGR196749 PQN196749 QAJ196749 QKF196749 QUB196749 RDX196749 RNT196749 RXP196749 SHL196749 SRH196749 TBD196749 TKZ196749 TUV196749 UER196749 UON196749 UYJ196749 VIF196749 VSB196749 WBX196749 WLT196749 WVP196749 H262285 JD262285 SZ262285 ACV262285 AMR262285 AWN262285 BGJ262285 BQF262285 CAB262285 CJX262285 CTT262285 DDP262285 DNL262285 DXH262285 EHD262285 EQZ262285 FAV262285 FKR262285 FUN262285 GEJ262285 GOF262285 GYB262285 HHX262285 HRT262285 IBP262285 ILL262285 IVH262285 JFD262285 JOZ262285 JYV262285 KIR262285 KSN262285 LCJ262285 LMF262285 LWB262285 MFX262285 MPT262285 MZP262285 NJL262285 NTH262285 ODD262285 OMZ262285 OWV262285 PGR262285 PQN262285 QAJ262285 QKF262285 QUB262285 RDX262285 RNT262285 RXP262285 SHL262285 SRH262285 TBD262285 TKZ262285 TUV262285 UER262285 UON262285 UYJ262285 VIF262285 VSB262285 WBX262285 WLT262285 WVP262285 H327821 JD327821 SZ327821 ACV327821 AMR327821 AWN327821 BGJ327821 BQF327821 CAB327821 CJX327821 CTT327821 DDP327821 DNL327821 DXH327821 EHD327821 EQZ327821 FAV327821 FKR327821 FUN327821 GEJ327821 GOF327821 GYB327821 HHX327821 HRT327821 IBP327821 ILL327821 IVH327821 JFD327821 JOZ327821 JYV327821 KIR327821 KSN327821 LCJ327821 LMF327821 LWB327821 MFX327821 MPT327821 MZP327821 NJL327821 NTH327821 ODD327821 OMZ327821 OWV327821 PGR327821 PQN327821 QAJ327821 QKF327821 QUB327821 RDX327821 RNT327821 RXP327821 SHL327821 SRH327821 TBD327821 TKZ327821 TUV327821 UER327821 UON327821 UYJ327821 VIF327821 VSB327821 WBX327821 WLT327821 WVP327821 H393357 JD393357 SZ393357 ACV393357 AMR393357 AWN393357 BGJ393357 BQF393357 CAB393357 CJX393357 CTT393357 DDP393357 DNL393357 DXH393357 EHD393357 EQZ393357 FAV393357 FKR393357 FUN393357 GEJ393357 GOF393357 GYB393357 HHX393357 HRT393357 IBP393357 ILL393357 IVH393357 JFD393357 JOZ393357 JYV393357 KIR393357 KSN393357 LCJ393357 LMF393357 LWB393357 MFX393357 MPT393357 MZP393357 NJL393357 NTH393357 ODD393357 OMZ393357 OWV393357 PGR393357 PQN393357 QAJ393357 QKF393357 QUB393357 RDX393357 RNT393357 RXP393357 SHL393357 SRH393357 TBD393357 TKZ393357 TUV393357 UER393357 UON393357 UYJ393357 VIF393357 VSB393357 WBX393357 WLT393357 WVP393357 H458893 JD458893 SZ458893 ACV458893 AMR458893 AWN458893 BGJ458893 BQF458893 CAB458893 CJX458893 CTT458893 DDP458893 DNL458893 DXH458893 EHD458893 EQZ458893 FAV458893 FKR458893 FUN458893 GEJ458893 GOF458893 GYB458893 HHX458893 HRT458893 IBP458893 ILL458893 IVH458893 JFD458893 JOZ458893 JYV458893 KIR458893 KSN458893 LCJ458893 LMF458893 LWB458893 MFX458893 MPT458893 MZP458893 NJL458893 NTH458893 ODD458893 OMZ458893 OWV458893 PGR458893 PQN458893 QAJ458893 QKF458893 QUB458893 RDX458893 RNT458893 RXP458893 SHL458893 SRH458893 TBD458893 TKZ458893 TUV458893 UER458893 UON458893 UYJ458893 VIF458893 VSB458893 WBX458893 WLT458893 WVP458893 H524429 JD524429 SZ524429 ACV524429 AMR524429 AWN524429 BGJ524429 BQF524429 CAB524429 CJX524429 CTT524429 DDP524429 DNL524429 DXH524429 EHD524429 EQZ524429 FAV524429 FKR524429 FUN524429 GEJ524429 GOF524429 GYB524429 HHX524429 HRT524429 IBP524429 ILL524429 IVH524429 JFD524429 JOZ524429 JYV524429 KIR524429 KSN524429 LCJ524429 LMF524429 LWB524429 MFX524429 MPT524429 MZP524429 NJL524429 NTH524429 ODD524429 OMZ524429 OWV524429 PGR524429 PQN524429 QAJ524429 QKF524429 QUB524429 RDX524429 RNT524429 RXP524429 SHL524429 SRH524429 TBD524429 TKZ524429 TUV524429 UER524429 UON524429 UYJ524429 VIF524429 VSB524429 WBX524429 WLT524429 WVP524429 H589965 JD589965 SZ589965 ACV589965 AMR589965 AWN589965 BGJ589965 BQF589965 CAB589965 CJX589965 CTT589965 DDP589965 DNL589965 DXH589965 EHD589965 EQZ589965 FAV589965 FKR589965 FUN589965 GEJ589965 GOF589965 GYB589965 HHX589965 HRT589965 IBP589965 ILL589965 IVH589965 JFD589965 JOZ589965 JYV589965 KIR589965 KSN589965 LCJ589965 LMF589965 LWB589965 MFX589965 MPT589965 MZP589965 NJL589965 NTH589965 ODD589965 OMZ589965 OWV589965 PGR589965 PQN589965 QAJ589965 QKF589965 QUB589965 RDX589965 RNT589965 RXP589965 SHL589965 SRH589965 TBD589965 TKZ589965 TUV589965 UER589965 UON589965 UYJ589965 VIF589965 VSB589965 WBX589965 WLT589965 WVP589965 H655501 JD655501 SZ655501 ACV655501 AMR655501 AWN655501 BGJ655501 BQF655501 CAB655501 CJX655501 CTT655501 DDP655501 DNL655501 DXH655501 EHD655501 EQZ655501 FAV655501 FKR655501 FUN655501 GEJ655501 GOF655501 GYB655501 HHX655501 HRT655501 IBP655501 ILL655501 IVH655501 JFD655501 JOZ655501 JYV655501 KIR655501 KSN655501 LCJ655501 LMF655501 LWB655501 MFX655501 MPT655501 MZP655501 NJL655501 NTH655501 ODD655501 OMZ655501 OWV655501 PGR655501 PQN655501 QAJ655501 QKF655501 QUB655501 RDX655501 RNT655501 RXP655501 SHL655501 SRH655501 TBD655501 TKZ655501 TUV655501 UER655501 UON655501 UYJ655501 VIF655501 VSB655501 WBX655501 WLT655501 WVP655501 H721037 JD721037 SZ721037 ACV721037 AMR721037 AWN721037 BGJ721037 BQF721037 CAB721037 CJX721037 CTT721037 DDP721037 DNL721037 DXH721037 EHD721037 EQZ721037 FAV721037 FKR721037 FUN721037 GEJ721037 GOF721037 GYB721037 HHX721037 HRT721037 IBP721037 ILL721037 IVH721037 JFD721037 JOZ721037 JYV721037 KIR721037 KSN721037 LCJ721037 LMF721037 LWB721037 MFX721037 MPT721037 MZP721037 NJL721037 NTH721037 ODD721037 OMZ721037 OWV721037 PGR721037 PQN721037 QAJ721037 QKF721037 QUB721037 RDX721037 RNT721037 RXP721037 SHL721037 SRH721037 TBD721037 TKZ721037 TUV721037 UER721037 UON721037 UYJ721037 VIF721037 VSB721037 WBX721037 WLT721037 WVP721037 H786573 JD786573 SZ786573 ACV786573 AMR786573 AWN786573 BGJ786573 BQF786573 CAB786573 CJX786573 CTT786573 DDP786573 DNL786573 DXH786573 EHD786573 EQZ786573 FAV786573 FKR786573 FUN786573 GEJ786573 GOF786573 GYB786573 HHX786573 HRT786573 IBP786573 ILL786573 IVH786573 JFD786573 JOZ786573 JYV786573 KIR786573 KSN786573 LCJ786573 LMF786573 LWB786573 MFX786573 MPT786573 MZP786573 NJL786573 NTH786573 ODD786573 OMZ786573 OWV786573 PGR786573 PQN786573 QAJ786573 QKF786573 QUB786573 RDX786573 RNT786573 RXP786573 SHL786573 SRH786573 TBD786573 TKZ786573 TUV786573 UER786573 UON786573 UYJ786573 VIF786573 VSB786573 WBX786573 WLT786573 WVP786573 H852109 JD852109 SZ852109 ACV852109 AMR852109 AWN852109 BGJ852109 BQF852109 CAB852109 CJX852109 CTT852109 DDP852109 DNL852109 DXH852109 EHD852109 EQZ852109 FAV852109 FKR852109 FUN852109 GEJ852109 GOF852109 GYB852109 HHX852109 HRT852109 IBP852109 ILL852109 IVH852109 JFD852109 JOZ852109 JYV852109 KIR852109 KSN852109 LCJ852109 LMF852109 LWB852109 MFX852109 MPT852109 MZP852109 NJL852109 NTH852109 ODD852109 OMZ852109 OWV852109 PGR852109 PQN852109 QAJ852109 QKF852109 QUB852109 RDX852109 RNT852109 RXP852109 SHL852109 SRH852109 TBD852109 TKZ852109 TUV852109 UER852109 UON852109 UYJ852109 VIF852109 VSB852109 WBX852109 WLT852109 WVP852109 H917645 JD917645 SZ917645 ACV917645 AMR917645 AWN917645 BGJ917645 BQF917645 CAB917645 CJX917645 CTT917645 DDP917645 DNL917645 DXH917645 EHD917645 EQZ917645 FAV917645 FKR917645 FUN917645 GEJ917645 GOF917645 GYB917645 HHX917645 HRT917645 IBP917645 ILL917645 IVH917645 JFD917645 JOZ917645 JYV917645 KIR917645 KSN917645 LCJ917645 LMF917645 LWB917645 MFX917645 MPT917645 MZP917645 NJL917645 NTH917645 ODD917645 OMZ917645 OWV917645 PGR917645 PQN917645 QAJ917645 QKF917645 QUB917645 RDX917645 RNT917645 RXP917645 SHL917645 SRH917645 TBD917645 TKZ917645 TUV917645 UER917645 UON917645 UYJ917645 VIF917645 VSB917645 WBX917645 WLT917645 WVP917645 H983181 JD983181 SZ983181 ACV983181 AMR983181 AWN983181 BGJ983181 BQF983181 CAB983181 CJX983181 CTT983181 DDP983181 DNL983181 DXH983181 EHD983181 EQZ983181 FAV983181 FKR983181 FUN983181 GEJ983181 GOF983181 GYB983181 HHX983181 HRT983181 IBP983181 ILL983181 IVH983181 JFD983181 JOZ983181 JYV983181 KIR983181 KSN983181 LCJ983181 LMF983181 LWB983181 MFX983181 MPT983181 MZP983181 NJL983181 NTH983181 ODD983181 OMZ983181 OWV983181 PGR983181 PQN983181 QAJ983181 QKF983181 QUB983181 RDX983181 RNT983181 RXP983181 SHL983181 SRH983181 TBD983181 TKZ983181 TUV983181 UER983181 UON983181 UYJ983181 VIF983181 VSB983181 WBX983181 WLT983181 WVP983181 J137 JF137 TB137 ACX137 AMT137 AWP137 BGL137 BQH137 CAD137 CJZ137 CTV137 DDR137 DNN137 DXJ137 EHF137 ERB137 FAX137 FKT137 FUP137 GEL137 GOH137 GYD137 HHZ137 HRV137 IBR137 ILN137 IVJ137 JFF137 JPB137 JYX137 KIT137 KSP137 LCL137 LMH137 LWD137 MFZ137 MPV137 MZR137 NJN137 NTJ137 ODF137 ONB137 OWX137 PGT137 PQP137 QAL137 QKH137 QUD137 RDZ137 RNV137 RXR137 SHN137 SRJ137 TBF137 TLB137 TUX137 UET137 UOP137 UYL137 VIH137 VSD137 WBZ137 WLV137 WVR137 J65673 JF65673 TB65673 ACX65673 AMT65673 AWP65673 BGL65673 BQH65673 CAD65673 CJZ65673 CTV65673 DDR65673 DNN65673 DXJ65673 EHF65673 ERB65673 FAX65673 FKT65673 FUP65673 GEL65673 GOH65673 GYD65673 HHZ65673 HRV65673 IBR65673 ILN65673 IVJ65673 JFF65673 JPB65673 JYX65673 KIT65673 KSP65673 LCL65673 LMH65673 LWD65673 MFZ65673 MPV65673 MZR65673 NJN65673 NTJ65673 ODF65673 ONB65673 OWX65673 PGT65673 PQP65673 QAL65673 QKH65673 QUD65673 RDZ65673 RNV65673 RXR65673 SHN65673 SRJ65673 TBF65673 TLB65673 TUX65673 UET65673 UOP65673 UYL65673 VIH65673 VSD65673 WBZ65673 WLV65673 WVR65673 J131209 JF131209 TB131209 ACX131209 AMT131209 AWP131209 BGL131209 BQH131209 CAD131209 CJZ131209 CTV131209 DDR131209 DNN131209 DXJ131209 EHF131209 ERB131209 FAX131209 FKT131209 FUP131209 GEL131209 GOH131209 GYD131209 HHZ131209 HRV131209 IBR131209 ILN131209 IVJ131209 JFF131209 JPB131209 JYX131209 KIT131209 KSP131209 LCL131209 LMH131209 LWD131209 MFZ131209 MPV131209 MZR131209 NJN131209 NTJ131209 ODF131209 ONB131209 OWX131209 PGT131209 PQP131209 QAL131209 QKH131209 QUD131209 RDZ131209 RNV131209 RXR131209 SHN131209 SRJ131209 TBF131209 TLB131209 TUX131209 UET131209 UOP131209 UYL131209 VIH131209 VSD131209 WBZ131209 WLV131209 WVR131209 J196745 JF196745 TB196745 ACX196745 AMT196745 AWP196745 BGL196745 BQH196745 CAD196745 CJZ196745 CTV196745 DDR196745 DNN196745 DXJ196745 EHF196745 ERB196745 FAX196745 FKT196745 FUP196745 GEL196745 GOH196745 GYD196745 HHZ196745 HRV196745 IBR196745 ILN196745 IVJ196745 JFF196745 JPB196745 JYX196745 KIT196745 KSP196745 LCL196745 LMH196745 LWD196745 MFZ196745 MPV196745 MZR196745 NJN196745 NTJ196745 ODF196745 ONB196745 OWX196745 PGT196745 PQP196745 QAL196745 QKH196745 QUD196745 RDZ196745 RNV196745 RXR196745 SHN196745 SRJ196745 TBF196745 TLB196745 TUX196745 UET196745 UOP196745 UYL196745 VIH196745 VSD196745 WBZ196745 WLV196745 WVR196745 J262281 JF262281 TB262281 ACX262281 AMT262281 AWP262281 BGL262281 BQH262281 CAD262281 CJZ262281 CTV262281 DDR262281 DNN262281 DXJ262281 EHF262281 ERB262281 FAX262281 FKT262281 FUP262281 GEL262281 GOH262281 GYD262281 HHZ262281 HRV262281 IBR262281 ILN262281 IVJ262281 JFF262281 JPB262281 JYX262281 KIT262281 KSP262281 LCL262281 LMH262281 LWD262281 MFZ262281 MPV262281 MZR262281 NJN262281 NTJ262281 ODF262281 ONB262281 OWX262281 PGT262281 PQP262281 QAL262281 QKH262281 QUD262281 RDZ262281 RNV262281 RXR262281 SHN262281 SRJ262281 TBF262281 TLB262281 TUX262281 UET262281 UOP262281 UYL262281 VIH262281 VSD262281 WBZ262281 WLV262281 WVR262281 J327817 JF327817 TB327817 ACX327817 AMT327817 AWP327817 BGL327817 BQH327817 CAD327817 CJZ327817 CTV327817 DDR327817 DNN327817 DXJ327817 EHF327817 ERB327817 FAX327817 FKT327817 FUP327817 GEL327817 GOH327817 GYD327817 HHZ327817 HRV327817 IBR327817 ILN327817 IVJ327817 JFF327817 JPB327817 JYX327817 KIT327817 KSP327817 LCL327817 LMH327817 LWD327817 MFZ327817 MPV327817 MZR327817 NJN327817 NTJ327817 ODF327817 ONB327817 OWX327817 PGT327817 PQP327817 QAL327817 QKH327817 QUD327817 RDZ327817 RNV327817 RXR327817 SHN327817 SRJ327817 TBF327817 TLB327817 TUX327817 UET327817 UOP327817 UYL327817 VIH327817 VSD327817 WBZ327817 WLV327817 WVR327817 J393353 JF393353 TB393353 ACX393353 AMT393353 AWP393353 BGL393353 BQH393353 CAD393353 CJZ393353 CTV393353 DDR393353 DNN393353 DXJ393353 EHF393353 ERB393353 FAX393353 FKT393353 FUP393353 GEL393353 GOH393353 GYD393353 HHZ393353 HRV393353 IBR393353 ILN393353 IVJ393353 JFF393353 JPB393353 JYX393353 KIT393353 KSP393353 LCL393353 LMH393353 LWD393353 MFZ393353 MPV393353 MZR393353 NJN393353 NTJ393353 ODF393353 ONB393353 OWX393353 PGT393353 PQP393353 QAL393353 QKH393353 QUD393353 RDZ393353 RNV393353 RXR393353 SHN393353 SRJ393353 TBF393353 TLB393353 TUX393353 UET393353 UOP393353 UYL393353 VIH393353 VSD393353 WBZ393353 WLV393353 WVR393353 J458889 JF458889 TB458889 ACX458889 AMT458889 AWP458889 BGL458889 BQH458889 CAD458889 CJZ458889 CTV458889 DDR458889 DNN458889 DXJ458889 EHF458889 ERB458889 FAX458889 FKT458889 FUP458889 GEL458889 GOH458889 GYD458889 HHZ458889 HRV458889 IBR458889 ILN458889 IVJ458889 JFF458889 JPB458889 JYX458889 KIT458889 KSP458889 LCL458889 LMH458889 LWD458889 MFZ458889 MPV458889 MZR458889 NJN458889 NTJ458889 ODF458889 ONB458889 OWX458889 PGT458889 PQP458889 QAL458889 QKH458889 QUD458889 RDZ458889 RNV458889 RXR458889 SHN458889 SRJ458889 TBF458889 TLB458889 TUX458889 UET458889 UOP458889 UYL458889 VIH458889 VSD458889 WBZ458889 WLV458889 WVR458889 J524425 JF524425 TB524425 ACX524425 AMT524425 AWP524425 BGL524425 BQH524425 CAD524425 CJZ524425 CTV524425 DDR524425 DNN524425 DXJ524425 EHF524425 ERB524425 FAX524425 FKT524425 FUP524425 GEL524425 GOH524425 GYD524425 HHZ524425 HRV524425 IBR524425 ILN524425 IVJ524425 JFF524425 JPB524425 JYX524425 KIT524425 KSP524425 LCL524425 LMH524425 LWD524425 MFZ524425 MPV524425 MZR524425 NJN524425 NTJ524425 ODF524425 ONB524425 OWX524425 PGT524425 PQP524425 QAL524425 QKH524425 QUD524425 RDZ524425 RNV524425 RXR524425 SHN524425 SRJ524425 TBF524425 TLB524425 TUX524425 UET524425 UOP524425 UYL524425 VIH524425 VSD524425 WBZ524425 WLV524425 WVR524425 J589961 JF589961 TB589961 ACX589961 AMT589961 AWP589961 BGL589961 BQH589961 CAD589961 CJZ589961 CTV589961 DDR589961 DNN589961 DXJ589961 EHF589961 ERB589961 FAX589961 FKT589961 FUP589961 GEL589961 GOH589961 GYD589961 HHZ589961 HRV589961 IBR589961 ILN589961 IVJ589961 JFF589961 JPB589961 JYX589961 KIT589961 KSP589961 LCL589961 LMH589961 LWD589961 MFZ589961 MPV589961 MZR589961 NJN589961 NTJ589961 ODF589961 ONB589961 OWX589961 PGT589961 PQP589961 QAL589961 QKH589961 QUD589961 RDZ589961 RNV589961 RXR589961 SHN589961 SRJ589961 TBF589961 TLB589961 TUX589961 UET589961 UOP589961 UYL589961 VIH589961 VSD589961 WBZ589961 WLV589961 WVR589961 J655497 JF655497 TB655497 ACX655497 AMT655497 AWP655497 BGL655497 BQH655497 CAD655497 CJZ655497 CTV655497 DDR655497 DNN655497 DXJ655497 EHF655497 ERB655497 FAX655497 FKT655497 FUP655497 GEL655497 GOH655497 GYD655497 HHZ655497 HRV655497 IBR655497 ILN655497 IVJ655497 JFF655497 JPB655497 JYX655497 KIT655497 KSP655497 LCL655497 LMH655497 LWD655497 MFZ655497 MPV655497 MZR655497 NJN655497 NTJ655497 ODF655497 ONB655497 OWX655497 PGT655497 PQP655497 QAL655497 QKH655497 QUD655497 RDZ655497 RNV655497 RXR655497 SHN655497 SRJ655497 TBF655497 TLB655497 TUX655497 UET655497 UOP655497 UYL655497 VIH655497 VSD655497 WBZ655497 WLV655497 WVR655497 J721033 JF721033 TB721033 ACX721033 AMT721033 AWP721033 BGL721033 BQH721033 CAD721033 CJZ721033 CTV721033 DDR721033 DNN721033 DXJ721033 EHF721033 ERB721033 FAX721033 FKT721033 FUP721033 GEL721033 GOH721033 GYD721033 HHZ721033 HRV721033 IBR721033 ILN721033 IVJ721033 JFF721033 JPB721033 JYX721033 KIT721033 KSP721033 LCL721033 LMH721033 LWD721033 MFZ721033 MPV721033 MZR721033 NJN721033 NTJ721033 ODF721033 ONB721033 OWX721033 PGT721033 PQP721033 QAL721033 QKH721033 QUD721033 RDZ721033 RNV721033 RXR721033 SHN721033 SRJ721033 TBF721033 TLB721033 TUX721033 UET721033 UOP721033 UYL721033 VIH721033 VSD721033 WBZ721033 WLV721033 WVR721033 J786569 JF786569 TB786569 ACX786569 AMT786569 AWP786569 BGL786569 BQH786569 CAD786569 CJZ786569 CTV786569 DDR786569 DNN786569 DXJ786569 EHF786569 ERB786569 FAX786569 FKT786569 FUP786569 GEL786569 GOH786569 GYD786569 HHZ786569 HRV786569 IBR786569 ILN786569 IVJ786569 JFF786569 JPB786569 JYX786569 KIT786569 KSP786569 LCL786569 LMH786569 LWD786569 MFZ786569 MPV786569 MZR786569 NJN786569 NTJ786569 ODF786569 ONB786569 OWX786569 PGT786569 PQP786569 QAL786569 QKH786569 QUD786569 RDZ786569 RNV786569 RXR786569 SHN786569 SRJ786569 TBF786569 TLB786569 TUX786569 UET786569 UOP786569 UYL786569 VIH786569 VSD786569 WBZ786569 WLV786569 WVR786569 J852105 JF852105 TB852105 ACX852105 AMT852105 AWP852105 BGL852105 BQH852105 CAD852105 CJZ852105 CTV852105 DDR852105 DNN852105 DXJ852105 EHF852105 ERB852105 FAX852105 FKT852105 FUP852105 GEL852105 GOH852105 GYD852105 HHZ852105 HRV852105 IBR852105 ILN852105 IVJ852105 JFF852105 JPB852105 JYX852105 KIT852105 KSP852105 LCL852105 LMH852105 LWD852105 MFZ852105 MPV852105 MZR852105 NJN852105 NTJ852105 ODF852105 ONB852105 OWX852105 PGT852105 PQP852105 QAL852105 QKH852105 QUD852105 RDZ852105 RNV852105 RXR852105 SHN852105 SRJ852105 TBF852105 TLB852105 TUX852105 UET852105 UOP852105 UYL852105 VIH852105 VSD852105 WBZ852105 WLV852105 WVR852105 J917641 JF917641 TB917641 ACX917641 AMT917641 AWP917641 BGL917641 BQH917641 CAD917641 CJZ917641 CTV917641 DDR917641 DNN917641 DXJ917641 EHF917641 ERB917641 FAX917641 FKT917641 FUP917641 GEL917641 GOH917641 GYD917641 HHZ917641 HRV917641 IBR917641 ILN917641 IVJ917641 JFF917641 JPB917641 JYX917641 KIT917641 KSP917641 LCL917641 LMH917641 LWD917641 MFZ917641 MPV917641 MZR917641 NJN917641 NTJ917641 ODF917641 ONB917641 OWX917641 PGT917641 PQP917641 QAL917641 QKH917641 QUD917641 RDZ917641 RNV917641 RXR917641 SHN917641 SRJ917641 TBF917641 TLB917641 TUX917641 UET917641 UOP917641 UYL917641 VIH917641 VSD917641 WBZ917641 WLV917641 WVR917641 J983177 JF983177 TB983177 ACX983177 AMT983177 AWP983177 BGL983177 BQH983177 CAD983177 CJZ983177 CTV983177 DDR983177 DNN983177 DXJ983177 EHF983177 ERB983177 FAX983177 FKT983177 FUP983177 GEL983177 GOH983177 GYD983177 HHZ983177 HRV983177 IBR983177 ILN983177 IVJ983177 JFF983177 JPB983177 JYX983177 KIT983177 KSP983177 LCL983177 LMH983177 LWD983177 MFZ983177 MPV983177 MZR983177 NJN983177 NTJ983177 ODF983177 ONB983177 OWX983177 PGT983177 PQP983177 QAL983177 QKH983177 QUD983177 RDZ983177 RNV983177 RXR983177 SHN983177 SRJ983177 TBF983177 TLB983177 TUX983177 UET983177 UOP983177 UYL983177 VIH983177 VSD983177 WBZ983177 WLV983177 WVR983177 J121 JF121 TB121 ACX121 AMT121 AWP121 BGL121 BQH121 CAD121 CJZ121 CTV121 DDR121 DNN121 DXJ121 EHF121 ERB121 FAX121 FKT121 FUP121 GEL121 GOH121 GYD121 HHZ121 HRV121 IBR121 ILN121 IVJ121 JFF121 JPB121 JYX121 KIT121 KSP121 LCL121 LMH121 LWD121 MFZ121 MPV121 MZR121 NJN121 NTJ121 ODF121 ONB121 OWX121 PGT121 PQP121 QAL121 QKH121 QUD121 RDZ121 RNV121 RXR121 SHN121 SRJ121 TBF121 TLB121 TUX121 UET121 UOP121 UYL121 VIH121 VSD121 WBZ121 WLV121 WVR121 J65657 JF65657 TB65657 ACX65657 AMT65657 AWP65657 BGL65657 BQH65657 CAD65657 CJZ65657 CTV65657 DDR65657 DNN65657 DXJ65657 EHF65657 ERB65657 FAX65657 FKT65657 FUP65657 GEL65657 GOH65657 GYD65657 HHZ65657 HRV65657 IBR65657 ILN65657 IVJ65657 JFF65657 JPB65657 JYX65657 KIT65657 KSP65657 LCL65657 LMH65657 LWD65657 MFZ65657 MPV65657 MZR65657 NJN65657 NTJ65657 ODF65657 ONB65657 OWX65657 PGT65657 PQP65657 QAL65657 QKH65657 QUD65657 RDZ65657 RNV65657 RXR65657 SHN65657 SRJ65657 TBF65657 TLB65657 TUX65657 UET65657 UOP65657 UYL65657 VIH65657 VSD65657 WBZ65657 WLV65657 WVR65657 J131193 JF131193 TB131193 ACX131193 AMT131193 AWP131193 BGL131193 BQH131193 CAD131193 CJZ131193 CTV131193 DDR131193 DNN131193 DXJ131193 EHF131193 ERB131193 FAX131193 FKT131193 FUP131193 GEL131193 GOH131193 GYD131193 HHZ131193 HRV131193 IBR131193 ILN131193 IVJ131193 JFF131193 JPB131193 JYX131193 KIT131193 KSP131193 LCL131193 LMH131193 LWD131193 MFZ131193 MPV131193 MZR131193 NJN131193 NTJ131193 ODF131193 ONB131193 OWX131193 PGT131193 PQP131193 QAL131193 QKH131193 QUD131193 RDZ131193 RNV131193 RXR131193 SHN131193 SRJ131193 TBF131193 TLB131193 TUX131193 UET131193 UOP131193 UYL131193 VIH131193 VSD131193 WBZ131193 WLV131193 WVR131193 J196729 JF196729 TB196729 ACX196729 AMT196729 AWP196729 BGL196729 BQH196729 CAD196729 CJZ196729 CTV196729 DDR196729 DNN196729 DXJ196729 EHF196729 ERB196729 FAX196729 FKT196729 FUP196729 GEL196729 GOH196729 GYD196729 HHZ196729 HRV196729 IBR196729 ILN196729 IVJ196729 JFF196729 JPB196729 JYX196729 KIT196729 KSP196729 LCL196729 LMH196729 LWD196729 MFZ196729 MPV196729 MZR196729 NJN196729 NTJ196729 ODF196729 ONB196729 OWX196729 PGT196729 PQP196729 QAL196729 QKH196729 QUD196729 RDZ196729 RNV196729 RXR196729 SHN196729 SRJ196729 TBF196729 TLB196729 TUX196729 UET196729 UOP196729 UYL196729 VIH196729 VSD196729 WBZ196729 WLV196729 WVR196729 J262265 JF262265 TB262265 ACX262265 AMT262265 AWP262265 BGL262265 BQH262265 CAD262265 CJZ262265 CTV262265 DDR262265 DNN262265 DXJ262265 EHF262265 ERB262265 FAX262265 FKT262265 FUP262265 GEL262265 GOH262265 GYD262265 HHZ262265 HRV262265 IBR262265 ILN262265 IVJ262265 JFF262265 JPB262265 JYX262265 KIT262265 KSP262265 LCL262265 LMH262265 LWD262265 MFZ262265 MPV262265 MZR262265 NJN262265 NTJ262265 ODF262265 ONB262265 OWX262265 PGT262265 PQP262265 QAL262265 QKH262265 QUD262265 RDZ262265 RNV262265 RXR262265 SHN262265 SRJ262265 TBF262265 TLB262265 TUX262265 UET262265 UOP262265 UYL262265 VIH262265 VSD262265 WBZ262265 WLV262265 WVR262265 J327801 JF327801 TB327801 ACX327801 AMT327801 AWP327801 BGL327801 BQH327801 CAD327801 CJZ327801 CTV327801 DDR327801 DNN327801 DXJ327801 EHF327801 ERB327801 FAX327801 FKT327801 FUP327801 GEL327801 GOH327801 GYD327801 HHZ327801 HRV327801 IBR327801 ILN327801 IVJ327801 JFF327801 JPB327801 JYX327801 KIT327801 KSP327801 LCL327801 LMH327801 LWD327801 MFZ327801 MPV327801 MZR327801 NJN327801 NTJ327801 ODF327801 ONB327801 OWX327801 PGT327801 PQP327801 QAL327801 QKH327801 QUD327801 RDZ327801 RNV327801 RXR327801 SHN327801 SRJ327801 TBF327801 TLB327801 TUX327801 UET327801 UOP327801 UYL327801 VIH327801 VSD327801 WBZ327801 WLV327801 WVR327801 J393337 JF393337 TB393337 ACX393337 AMT393337 AWP393337 BGL393337 BQH393337 CAD393337 CJZ393337 CTV393337 DDR393337 DNN393337 DXJ393337 EHF393337 ERB393337 FAX393337 FKT393337 FUP393337 GEL393337 GOH393337 GYD393337 HHZ393337 HRV393337 IBR393337 ILN393337 IVJ393337 JFF393337 JPB393337 JYX393337 KIT393337 KSP393337 LCL393337 LMH393337 LWD393337 MFZ393337 MPV393337 MZR393337 NJN393337 NTJ393337 ODF393337 ONB393337 OWX393337 PGT393337 PQP393337 QAL393337 QKH393337 QUD393337 RDZ393337 RNV393337 RXR393337 SHN393337 SRJ393337 TBF393337 TLB393337 TUX393337 UET393337 UOP393337 UYL393337 VIH393337 VSD393337 WBZ393337 WLV393337 WVR393337 J458873 JF458873 TB458873 ACX458873 AMT458873 AWP458873 BGL458873 BQH458873 CAD458873 CJZ458873 CTV458873 DDR458873 DNN458873 DXJ458873 EHF458873 ERB458873 FAX458873 FKT458873 FUP458873 GEL458873 GOH458873 GYD458873 HHZ458873 HRV458873 IBR458873 ILN458873 IVJ458873 JFF458873 JPB458873 JYX458873 KIT458873 KSP458873 LCL458873 LMH458873 LWD458873 MFZ458873 MPV458873 MZR458873 NJN458873 NTJ458873 ODF458873 ONB458873 OWX458873 PGT458873 PQP458873 QAL458873 QKH458873 QUD458873 RDZ458873 RNV458873 RXR458873 SHN458873 SRJ458873 TBF458873 TLB458873 TUX458873 UET458873 UOP458873 UYL458873 VIH458873 VSD458873 WBZ458873 WLV458873 WVR458873 J524409 JF524409 TB524409 ACX524409 AMT524409 AWP524409 BGL524409 BQH524409 CAD524409 CJZ524409 CTV524409 DDR524409 DNN524409 DXJ524409 EHF524409 ERB524409 FAX524409 FKT524409 FUP524409 GEL524409 GOH524409 GYD524409 HHZ524409 HRV524409 IBR524409 ILN524409 IVJ524409 JFF524409 JPB524409 JYX524409 KIT524409 KSP524409 LCL524409 LMH524409 LWD524409 MFZ524409 MPV524409 MZR524409 NJN524409 NTJ524409 ODF524409 ONB524409 OWX524409 PGT524409 PQP524409 QAL524409 QKH524409 QUD524409 RDZ524409 RNV524409 RXR524409 SHN524409 SRJ524409 TBF524409 TLB524409 TUX524409 UET524409 UOP524409 UYL524409 VIH524409 VSD524409 WBZ524409 WLV524409 WVR524409 J589945 JF589945 TB589945 ACX589945 AMT589945 AWP589945 BGL589945 BQH589945 CAD589945 CJZ589945 CTV589945 DDR589945 DNN589945 DXJ589945 EHF589945 ERB589945 FAX589945 FKT589945 FUP589945 GEL589945 GOH589945 GYD589945 HHZ589945 HRV589945 IBR589945 ILN589945 IVJ589945 JFF589945 JPB589945 JYX589945 KIT589945 KSP589945 LCL589945 LMH589945 LWD589945 MFZ589945 MPV589945 MZR589945 NJN589945 NTJ589945 ODF589945 ONB589945 OWX589945 PGT589945 PQP589945 QAL589945 QKH589945 QUD589945 RDZ589945 RNV589945 RXR589945 SHN589945 SRJ589945 TBF589945 TLB589945 TUX589945 UET589945 UOP589945 UYL589945 VIH589945 VSD589945 WBZ589945 WLV589945 WVR589945 J655481 JF655481 TB655481 ACX655481 AMT655481 AWP655481 BGL655481 BQH655481 CAD655481 CJZ655481 CTV655481 DDR655481 DNN655481 DXJ655481 EHF655481 ERB655481 FAX655481 FKT655481 FUP655481 GEL655481 GOH655481 GYD655481 HHZ655481 HRV655481 IBR655481 ILN655481 IVJ655481 JFF655481 JPB655481 JYX655481 KIT655481 KSP655481 LCL655481 LMH655481 LWD655481 MFZ655481 MPV655481 MZR655481 NJN655481 NTJ655481 ODF655481 ONB655481 OWX655481 PGT655481 PQP655481 QAL655481 QKH655481 QUD655481 RDZ655481 RNV655481 RXR655481 SHN655481 SRJ655481 TBF655481 TLB655481 TUX655481 UET655481 UOP655481 UYL655481 VIH655481 VSD655481 WBZ655481 WLV655481 WVR655481 J721017 JF721017 TB721017 ACX721017 AMT721017 AWP721017 BGL721017 BQH721017 CAD721017 CJZ721017 CTV721017 DDR721017 DNN721017 DXJ721017 EHF721017 ERB721017 FAX721017 FKT721017 FUP721017 GEL721017 GOH721017 GYD721017 HHZ721017 HRV721017 IBR721017 ILN721017 IVJ721017 JFF721017 JPB721017 JYX721017 KIT721017 KSP721017 LCL721017 LMH721017 LWD721017 MFZ721017 MPV721017 MZR721017 NJN721017 NTJ721017 ODF721017 ONB721017 OWX721017 PGT721017 PQP721017 QAL721017 QKH721017 QUD721017 RDZ721017 RNV721017 RXR721017 SHN721017 SRJ721017 TBF721017 TLB721017 TUX721017 UET721017 UOP721017 UYL721017 VIH721017 VSD721017 WBZ721017 WLV721017 WVR721017 J786553 JF786553 TB786553 ACX786553 AMT786553 AWP786553 BGL786553 BQH786553 CAD786553 CJZ786553 CTV786553 DDR786553 DNN786553 DXJ786553 EHF786553 ERB786553 FAX786553 FKT786553 FUP786553 GEL786553 GOH786553 GYD786553 HHZ786553 HRV786553 IBR786553 ILN786553 IVJ786553 JFF786553 JPB786553 JYX786553 KIT786553 KSP786553 LCL786553 LMH786553 LWD786553 MFZ786553 MPV786553 MZR786553 NJN786553 NTJ786553 ODF786553 ONB786553 OWX786553 PGT786553 PQP786553 QAL786553 QKH786553 QUD786553 RDZ786553 RNV786553 RXR786553 SHN786553 SRJ786553 TBF786553 TLB786553 TUX786553 UET786553 UOP786553 UYL786553 VIH786553 VSD786553 WBZ786553 WLV786553 WVR786553 J852089 JF852089 TB852089 ACX852089 AMT852089 AWP852089 BGL852089 BQH852089 CAD852089 CJZ852089 CTV852089 DDR852089 DNN852089 DXJ852089 EHF852089 ERB852089 FAX852089 FKT852089 FUP852089 GEL852089 GOH852089 GYD852089 HHZ852089 HRV852089 IBR852089 ILN852089 IVJ852089 JFF852089 JPB852089 JYX852089 KIT852089 KSP852089 LCL852089 LMH852089 LWD852089 MFZ852089 MPV852089 MZR852089 NJN852089 NTJ852089 ODF852089 ONB852089 OWX852089 PGT852089 PQP852089 QAL852089 QKH852089 QUD852089 RDZ852089 RNV852089 RXR852089 SHN852089 SRJ852089 TBF852089 TLB852089 TUX852089 UET852089 UOP852089 UYL852089 VIH852089 VSD852089 WBZ852089 WLV852089 WVR852089 J917625 JF917625 TB917625 ACX917625 AMT917625 AWP917625 BGL917625 BQH917625 CAD917625 CJZ917625 CTV917625 DDR917625 DNN917625 DXJ917625 EHF917625 ERB917625 FAX917625 FKT917625 FUP917625 GEL917625 GOH917625 GYD917625 HHZ917625 HRV917625 IBR917625 ILN917625 IVJ917625 JFF917625 JPB917625 JYX917625 KIT917625 KSP917625 LCL917625 LMH917625 LWD917625 MFZ917625 MPV917625 MZR917625 NJN917625 NTJ917625 ODF917625 ONB917625 OWX917625 PGT917625 PQP917625 QAL917625 QKH917625 QUD917625 RDZ917625 RNV917625 RXR917625 SHN917625 SRJ917625 TBF917625 TLB917625 TUX917625 UET917625 UOP917625 UYL917625 VIH917625 VSD917625 WBZ917625 WLV917625 WVR917625 J983161 JF983161 TB983161 ACX983161 AMT983161 AWP983161 BGL983161 BQH983161 CAD983161 CJZ983161 CTV983161 DDR983161 DNN983161 DXJ983161 EHF983161 ERB983161 FAX983161 FKT983161 FUP983161 GEL983161 GOH983161 GYD983161 HHZ983161 HRV983161 IBR983161 ILN983161 IVJ983161 JFF983161 JPB983161 JYX983161 KIT983161 KSP983161 LCL983161 LMH983161 LWD983161 MFZ983161 MPV983161 MZR983161 NJN983161 NTJ983161 ODF983161 ONB983161 OWX983161 PGT983161 PQP983161 QAL983161 QKH983161 QUD983161 RDZ983161 RNV983161 RXR983161 SHN983161 SRJ983161 TBF983161 TLB983161 TUX983161 UET983161 UOP983161 UYL983161 VIH983161 VSD983161 WBZ983161 WLV983161 WVR983161 L129 JH129 TD129 ACZ129 AMV129 AWR129 BGN129 BQJ129 CAF129 CKB129 CTX129 DDT129 DNP129 DXL129 EHH129 ERD129 FAZ129 FKV129 FUR129 GEN129 GOJ129 GYF129 HIB129 HRX129 IBT129 ILP129 IVL129 JFH129 JPD129 JYZ129 KIV129 KSR129 LCN129 LMJ129 LWF129 MGB129 MPX129 MZT129 NJP129 NTL129 ODH129 OND129 OWZ129 PGV129 PQR129 QAN129 QKJ129 QUF129 REB129 RNX129 RXT129 SHP129 SRL129 TBH129 TLD129 TUZ129 UEV129 UOR129 UYN129 VIJ129 VSF129 WCB129 WLX129 WVT129 L65665 JH65665 TD65665 ACZ65665 AMV65665 AWR65665 BGN65665 BQJ65665 CAF65665 CKB65665 CTX65665 DDT65665 DNP65665 DXL65665 EHH65665 ERD65665 FAZ65665 FKV65665 FUR65665 GEN65665 GOJ65665 GYF65665 HIB65665 HRX65665 IBT65665 ILP65665 IVL65665 JFH65665 JPD65665 JYZ65665 KIV65665 KSR65665 LCN65665 LMJ65665 LWF65665 MGB65665 MPX65665 MZT65665 NJP65665 NTL65665 ODH65665 OND65665 OWZ65665 PGV65665 PQR65665 QAN65665 QKJ65665 QUF65665 REB65665 RNX65665 RXT65665 SHP65665 SRL65665 TBH65665 TLD65665 TUZ65665 UEV65665 UOR65665 UYN65665 VIJ65665 VSF65665 WCB65665 WLX65665 WVT65665 L131201 JH131201 TD131201 ACZ131201 AMV131201 AWR131201 BGN131201 BQJ131201 CAF131201 CKB131201 CTX131201 DDT131201 DNP131201 DXL131201 EHH131201 ERD131201 FAZ131201 FKV131201 FUR131201 GEN131201 GOJ131201 GYF131201 HIB131201 HRX131201 IBT131201 ILP131201 IVL131201 JFH131201 JPD131201 JYZ131201 KIV131201 KSR131201 LCN131201 LMJ131201 LWF131201 MGB131201 MPX131201 MZT131201 NJP131201 NTL131201 ODH131201 OND131201 OWZ131201 PGV131201 PQR131201 QAN131201 QKJ131201 QUF131201 REB131201 RNX131201 RXT131201 SHP131201 SRL131201 TBH131201 TLD131201 TUZ131201 UEV131201 UOR131201 UYN131201 VIJ131201 VSF131201 WCB131201 WLX131201 WVT131201 L196737 JH196737 TD196737 ACZ196737 AMV196737 AWR196737 BGN196737 BQJ196737 CAF196737 CKB196737 CTX196737 DDT196737 DNP196737 DXL196737 EHH196737 ERD196737 FAZ196737 FKV196737 FUR196737 GEN196737 GOJ196737 GYF196737 HIB196737 HRX196737 IBT196737 ILP196737 IVL196737 JFH196737 JPD196737 JYZ196737 KIV196737 KSR196737 LCN196737 LMJ196737 LWF196737 MGB196737 MPX196737 MZT196737 NJP196737 NTL196737 ODH196737 OND196737 OWZ196737 PGV196737 PQR196737 QAN196737 QKJ196737 QUF196737 REB196737 RNX196737 RXT196737 SHP196737 SRL196737 TBH196737 TLD196737 TUZ196737 UEV196737 UOR196737 UYN196737 VIJ196737 VSF196737 WCB196737 WLX196737 WVT196737 L262273 JH262273 TD262273 ACZ262273 AMV262273 AWR262273 BGN262273 BQJ262273 CAF262273 CKB262273 CTX262273 DDT262273 DNP262273 DXL262273 EHH262273 ERD262273 FAZ262273 FKV262273 FUR262273 GEN262273 GOJ262273 GYF262273 HIB262273 HRX262273 IBT262273 ILP262273 IVL262273 JFH262273 JPD262273 JYZ262273 KIV262273 KSR262273 LCN262273 LMJ262273 LWF262273 MGB262273 MPX262273 MZT262273 NJP262273 NTL262273 ODH262273 OND262273 OWZ262273 PGV262273 PQR262273 QAN262273 QKJ262273 QUF262273 REB262273 RNX262273 RXT262273 SHP262273 SRL262273 TBH262273 TLD262273 TUZ262273 UEV262273 UOR262273 UYN262273 VIJ262273 VSF262273 WCB262273 WLX262273 WVT262273 L327809 JH327809 TD327809 ACZ327809 AMV327809 AWR327809 BGN327809 BQJ327809 CAF327809 CKB327809 CTX327809 DDT327809 DNP327809 DXL327809 EHH327809 ERD327809 FAZ327809 FKV327809 FUR327809 GEN327809 GOJ327809 GYF327809 HIB327809 HRX327809 IBT327809 ILP327809 IVL327809 JFH327809 JPD327809 JYZ327809 KIV327809 KSR327809 LCN327809 LMJ327809 LWF327809 MGB327809 MPX327809 MZT327809 NJP327809 NTL327809 ODH327809 OND327809 OWZ327809 PGV327809 PQR327809 QAN327809 QKJ327809 QUF327809 REB327809 RNX327809 RXT327809 SHP327809 SRL327809 TBH327809 TLD327809 TUZ327809 UEV327809 UOR327809 UYN327809 VIJ327809 VSF327809 WCB327809 WLX327809 WVT327809 L393345 JH393345 TD393345 ACZ393345 AMV393345 AWR393345 BGN393345 BQJ393345 CAF393345 CKB393345 CTX393345 DDT393345 DNP393345 DXL393345 EHH393345 ERD393345 FAZ393345 FKV393345 FUR393345 GEN393345 GOJ393345 GYF393345 HIB393345 HRX393345 IBT393345 ILP393345 IVL393345 JFH393345 JPD393345 JYZ393345 KIV393345 KSR393345 LCN393345 LMJ393345 LWF393345 MGB393345 MPX393345 MZT393345 NJP393345 NTL393345 ODH393345 OND393345 OWZ393345 PGV393345 PQR393345 QAN393345 QKJ393345 QUF393345 REB393345 RNX393345 RXT393345 SHP393345 SRL393345 TBH393345 TLD393345 TUZ393345 UEV393345 UOR393345 UYN393345 VIJ393345 VSF393345 WCB393345 WLX393345 WVT393345 L458881 JH458881 TD458881 ACZ458881 AMV458881 AWR458881 BGN458881 BQJ458881 CAF458881 CKB458881 CTX458881 DDT458881 DNP458881 DXL458881 EHH458881 ERD458881 FAZ458881 FKV458881 FUR458881 GEN458881 GOJ458881 GYF458881 HIB458881 HRX458881 IBT458881 ILP458881 IVL458881 JFH458881 JPD458881 JYZ458881 KIV458881 KSR458881 LCN458881 LMJ458881 LWF458881 MGB458881 MPX458881 MZT458881 NJP458881 NTL458881 ODH458881 OND458881 OWZ458881 PGV458881 PQR458881 QAN458881 QKJ458881 QUF458881 REB458881 RNX458881 RXT458881 SHP458881 SRL458881 TBH458881 TLD458881 TUZ458881 UEV458881 UOR458881 UYN458881 VIJ458881 VSF458881 WCB458881 WLX458881 WVT458881 L524417 JH524417 TD524417 ACZ524417 AMV524417 AWR524417 BGN524417 BQJ524417 CAF524417 CKB524417 CTX524417 DDT524417 DNP524417 DXL524417 EHH524417 ERD524417 FAZ524417 FKV524417 FUR524417 GEN524417 GOJ524417 GYF524417 HIB524417 HRX524417 IBT524417 ILP524417 IVL524417 JFH524417 JPD524417 JYZ524417 KIV524417 KSR524417 LCN524417 LMJ524417 LWF524417 MGB524417 MPX524417 MZT524417 NJP524417 NTL524417 ODH524417 OND524417 OWZ524417 PGV524417 PQR524417 QAN524417 QKJ524417 QUF524417 REB524417 RNX524417 RXT524417 SHP524417 SRL524417 TBH524417 TLD524417 TUZ524417 UEV524417 UOR524417 UYN524417 VIJ524417 VSF524417 WCB524417 WLX524417 WVT524417 L589953 JH589953 TD589953 ACZ589953 AMV589953 AWR589953 BGN589953 BQJ589953 CAF589953 CKB589953 CTX589953 DDT589953 DNP589953 DXL589953 EHH589953 ERD589953 FAZ589953 FKV589953 FUR589953 GEN589953 GOJ589953 GYF589953 HIB589953 HRX589953 IBT589953 ILP589953 IVL589953 JFH589953 JPD589953 JYZ589953 KIV589953 KSR589953 LCN589953 LMJ589953 LWF589953 MGB589953 MPX589953 MZT589953 NJP589953 NTL589953 ODH589953 OND589953 OWZ589953 PGV589953 PQR589953 QAN589953 QKJ589953 QUF589953 REB589953 RNX589953 RXT589953 SHP589953 SRL589953 TBH589953 TLD589953 TUZ589953 UEV589953 UOR589953 UYN589953 VIJ589953 VSF589953 WCB589953 WLX589953 WVT589953 L655489 JH655489 TD655489 ACZ655489 AMV655489 AWR655489 BGN655489 BQJ655489 CAF655489 CKB655489 CTX655489 DDT655489 DNP655489 DXL655489 EHH655489 ERD655489 FAZ655489 FKV655489 FUR655489 GEN655489 GOJ655489 GYF655489 HIB655489 HRX655489 IBT655489 ILP655489 IVL655489 JFH655489 JPD655489 JYZ655489 KIV655489 KSR655489 LCN655489 LMJ655489 LWF655489 MGB655489 MPX655489 MZT655489 NJP655489 NTL655489 ODH655489 OND655489 OWZ655489 PGV655489 PQR655489 QAN655489 QKJ655489 QUF655489 REB655489 RNX655489 RXT655489 SHP655489 SRL655489 TBH655489 TLD655489 TUZ655489 UEV655489 UOR655489 UYN655489 VIJ655489 VSF655489 WCB655489 WLX655489 WVT655489 L721025 JH721025 TD721025 ACZ721025 AMV721025 AWR721025 BGN721025 BQJ721025 CAF721025 CKB721025 CTX721025 DDT721025 DNP721025 DXL721025 EHH721025 ERD721025 FAZ721025 FKV721025 FUR721025 GEN721025 GOJ721025 GYF721025 HIB721025 HRX721025 IBT721025 ILP721025 IVL721025 JFH721025 JPD721025 JYZ721025 KIV721025 KSR721025 LCN721025 LMJ721025 LWF721025 MGB721025 MPX721025 MZT721025 NJP721025 NTL721025 ODH721025 OND721025 OWZ721025 PGV721025 PQR721025 QAN721025 QKJ721025 QUF721025 REB721025 RNX721025 RXT721025 SHP721025 SRL721025 TBH721025 TLD721025 TUZ721025 UEV721025 UOR721025 UYN721025 VIJ721025 VSF721025 WCB721025 WLX721025 WVT721025 L786561 JH786561 TD786561 ACZ786561 AMV786561 AWR786561 BGN786561 BQJ786561 CAF786561 CKB786561 CTX786561 DDT786561 DNP786561 DXL786561 EHH786561 ERD786561 FAZ786561 FKV786561 FUR786561 GEN786561 GOJ786561 GYF786561 HIB786561 HRX786561 IBT786561 ILP786561 IVL786561 JFH786561 JPD786561 JYZ786561 KIV786561 KSR786561 LCN786561 LMJ786561 LWF786561 MGB786561 MPX786561 MZT786561 NJP786561 NTL786561 ODH786561 OND786561 OWZ786561 PGV786561 PQR786561 QAN786561 QKJ786561 QUF786561 REB786561 RNX786561 RXT786561 SHP786561 SRL786561 TBH786561 TLD786561 TUZ786561 UEV786561 UOR786561 UYN786561 VIJ786561 VSF786561 WCB786561 WLX786561 WVT786561 L852097 JH852097 TD852097 ACZ852097 AMV852097 AWR852097 BGN852097 BQJ852097 CAF852097 CKB852097 CTX852097 DDT852097 DNP852097 DXL852097 EHH852097 ERD852097 FAZ852097 FKV852097 FUR852097 GEN852097 GOJ852097 GYF852097 HIB852097 HRX852097 IBT852097 ILP852097 IVL852097 JFH852097 JPD852097 JYZ852097 KIV852097 KSR852097 LCN852097 LMJ852097 LWF852097 MGB852097 MPX852097 MZT852097 NJP852097 NTL852097 ODH852097 OND852097 OWZ852097 PGV852097 PQR852097 QAN852097 QKJ852097 QUF852097 REB852097 RNX852097 RXT852097 SHP852097 SRL852097 TBH852097 TLD852097 TUZ852097 UEV852097 UOR852097 UYN852097 VIJ852097 VSF852097 WCB852097 WLX852097 WVT852097 L917633 JH917633 TD917633 ACZ917633 AMV917633 AWR917633 BGN917633 BQJ917633 CAF917633 CKB917633 CTX917633 DDT917633 DNP917633 DXL917633 EHH917633 ERD917633 FAZ917633 FKV917633 FUR917633 GEN917633 GOJ917633 GYF917633 HIB917633 HRX917633 IBT917633 ILP917633 IVL917633 JFH917633 JPD917633 JYZ917633 KIV917633 KSR917633 LCN917633 LMJ917633 LWF917633 MGB917633 MPX917633 MZT917633 NJP917633 NTL917633 ODH917633 OND917633 OWZ917633 PGV917633 PQR917633 QAN917633 QKJ917633 QUF917633 REB917633 RNX917633 RXT917633 SHP917633 SRL917633 TBH917633 TLD917633 TUZ917633 UEV917633 UOR917633 UYN917633 VIJ917633 VSF917633 WCB917633 WLX917633 WVT917633 L983169 JH983169 TD983169 ACZ983169 AMV983169 AWR983169 BGN983169 BQJ983169 CAF983169 CKB983169 CTX983169 DDT983169 DNP983169 DXL983169 EHH983169 ERD983169 FAZ983169 FKV983169 FUR983169 GEN983169 GOJ983169 GYF983169 HIB983169 HRX983169 IBT983169 ILP983169 IVL983169 JFH983169 JPD983169 JYZ983169 KIV983169 KSR983169 LCN983169 LMJ983169 LWF983169 MGB983169 MPX983169 MZT983169 NJP983169 NTL983169 ODH983169 OND983169 OWZ983169 PGV983169 PQR983169 QAN983169 QKJ983169 QUF983169 REB983169 RNX983169 RXT983169 SHP983169 SRL983169 TBH983169 TLD983169 TUZ983169 UEV983169 UOR983169 UYN983169 VIJ983169 VSF983169 WCB983169 WLX983169 WVT983169 N113 JJ113 TF113 ADB113 AMX113 AWT113 BGP113 BQL113 CAH113 CKD113 CTZ113 DDV113 DNR113 DXN113 EHJ113 ERF113 FBB113 FKX113 FUT113 GEP113 GOL113 GYH113 HID113 HRZ113 IBV113 ILR113 IVN113 JFJ113 JPF113 JZB113 KIX113 KST113 LCP113 LML113 LWH113 MGD113 MPZ113 MZV113 NJR113 NTN113 ODJ113 ONF113 OXB113 PGX113 PQT113 QAP113 QKL113 QUH113 RED113 RNZ113 RXV113 SHR113 SRN113 TBJ113 TLF113 TVB113 UEX113 UOT113 UYP113 VIL113 VSH113 WCD113 WLZ113 WVV113 N65649 JJ65649 TF65649 ADB65649 AMX65649 AWT65649 BGP65649 BQL65649 CAH65649 CKD65649 CTZ65649 DDV65649 DNR65649 DXN65649 EHJ65649 ERF65649 FBB65649 FKX65649 FUT65649 GEP65649 GOL65649 GYH65649 HID65649 HRZ65649 IBV65649 ILR65649 IVN65649 JFJ65649 JPF65649 JZB65649 KIX65649 KST65649 LCP65649 LML65649 LWH65649 MGD65649 MPZ65649 MZV65649 NJR65649 NTN65649 ODJ65649 ONF65649 OXB65649 PGX65649 PQT65649 QAP65649 QKL65649 QUH65649 RED65649 RNZ65649 RXV65649 SHR65649 SRN65649 TBJ65649 TLF65649 TVB65649 UEX65649 UOT65649 UYP65649 VIL65649 VSH65649 WCD65649 WLZ65649 WVV65649 N131185 JJ131185 TF131185 ADB131185 AMX131185 AWT131185 BGP131185 BQL131185 CAH131185 CKD131185 CTZ131185 DDV131185 DNR131185 DXN131185 EHJ131185 ERF131185 FBB131185 FKX131185 FUT131185 GEP131185 GOL131185 GYH131185 HID131185 HRZ131185 IBV131185 ILR131185 IVN131185 JFJ131185 JPF131185 JZB131185 KIX131185 KST131185 LCP131185 LML131185 LWH131185 MGD131185 MPZ131185 MZV131185 NJR131185 NTN131185 ODJ131185 ONF131185 OXB131185 PGX131185 PQT131185 QAP131185 QKL131185 QUH131185 RED131185 RNZ131185 RXV131185 SHR131185 SRN131185 TBJ131185 TLF131185 TVB131185 UEX131185 UOT131185 UYP131185 VIL131185 VSH131185 WCD131185 WLZ131185 WVV131185 N196721 JJ196721 TF196721 ADB196721 AMX196721 AWT196721 BGP196721 BQL196721 CAH196721 CKD196721 CTZ196721 DDV196721 DNR196721 DXN196721 EHJ196721 ERF196721 FBB196721 FKX196721 FUT196721 GEP196721 GOL196721 GYH196721 HID196721 HRZ196721 IBV196721 ILR196721 IVN196721 JFJ196721 JPF196721 JZB196721 KIX196721 KST196721 LCP196721 LML196721 LWH196721 MGD196721 MPZ196721 MZV196721 NJR196721 NTN196721 ODJ196721 ONF196721 OXB196721 PGX196721 PQT196721 QAP196721 QKL196721 QUH196721 RED196721 RNZ196721 RXV196721 SHR196721 SRN196721 TBJ196721 TLF196721 TVB196721 UEX196721 UOT196721 UYP196721 VIL196721 VSH196721 WCD196721 WLZ196721 WVV196721 N262257 JJ262257 TF262257 ADB262257 AMX262257 AWT262257 BGP262257 BQL262257 CAH262257 CKD262257 CTZ262257 DDV262257 DNR262257 DXN262257 EHJ262257 ERF262257 FBB262257 FKX262257 FUT262257 GEP262257 GOL262257 GYH262257 HID262257 HRZ262257 IBV262257 ILR262257 IVN262257 JFJ262257 JPF262257 JZB262257 KIX262257 KST262257 LCP262257 LML262257 LWH262257 MGD262257 MPZ262257 MZV262257 NJR262257 NTN262257 ODJ262257 ONF262257 OXB262257 PGX262257 PQT262257 QAP262257 QKL262257 QUH262257 RED262257 RNZ262257 RXV262257 SHR262257 SRN262257 TBJ262257 TLF262257 TVB262257 UEX262257 UOT262257 UYP262257 VIL262257 VSH262257 WCD262257 WLZ262257 WVV262257 N327793 JJ327793 TF327793 ADB327793 AMX327793 AWT327793 BGP327793 BQL327793 CAH327793 CKD327793 CTZ327793 DDV327793 DNR327793 DXN327793 EHJ327793 ERF327793 FBB327793 FKX327793 FUT327793 GEP327793 GOL327793 GYH327793 HID327793 HRZ327793 IBV327793 ILR327793 IVN327793 JFJ327793 JPF327793 JZB327793 KIX327793 KST327793 LCP327793 LML327793 LWH327793 MGD327793 MPZ327793 MZV327793 NJR327793 NTN327793 ODJ327793 ONF327793 OXB327793 PGX327793 PQT327793 QAP327793 QKL327793 QUH327793 RED327793 RNZ327793 RXV327793 SHR327793 SRN327793 TBJ327793 TLF327793 TVB327793 UEX327793 UOT327793 UYP327793 VIL327793 VSH327793 WCD327793 WLZ327793 WVV327793 N393329 JJ393329 TF393329 ADB393329 AMX393329 AWT393329 BGP393329 BQL393329 CAH393329 CKD393329 CTZ393329 DDV393329 DNR393329 DXN393329 EHJ393329 ERF393329 FBB393329 FKX393329 FUT393329 GEP393329 GOL393329 GYH393329 HID393329 HRZ393329 IBV393329 ILR393329 IVN393329 JFJ393329 JPF393329 JZB393329 KIX393329 KST393329 LCP393329 LML393329 LWH393329 MGD393329 MPZ393329 MZV393329 NJR393329 NTN393329 ODJ393329 ONF393329 OXB393329 PGX393329 PQT393329 QAP393329 QKL393329 QUH393329 RED393329 RNZ393329 RXV393329 SHR393329 SRN393329 TBJ393329 TLF393329 TVB393329 UEX393329 UOT393329 UYP393329 VIL393329 VSH393329 WCD393329 WLZ393329 WVV393329 N458865 JJ458865 TF458865 ADB458865 AMX458865 AWT458865 BGP458865 BQL458865 CAH458865 CKD458865 CTZ458865 DDV458865 DNR458865 DXN458865 EHJ458865 ERF458865 FBB458865 FKX458865 FUT458865 GEP458865 GOL458865 GYH458865 HID458865 HRZ458865 IBV458865 ILR458865 IVN458865 JFJ458865 JPF458865 JZB458865 KIX458865 KST458865 LCP458865 LML458865 LWH458865 MGD458865 MPZ458865 MZV458865 NJR458865 NTN458865 ODJ458865 ONF458865 OXB458865 PGX458865 PQT458865 QAP458865 QKL458865 QUH458865 RED458865 RNZ458865 RXV458865 SHR458865 SRN458865 TBJ458865 TLF458865 TVB458865 UEX458865 UOT458865 UYP458865 VIL458865 VSH458865 WCD458865 WLZ458865 WVV458865 N524401 JJ524401 TF524401 ADB524401 AMX524401 AWT524401 BGP524401 BQL524401 CAH524401 CKD524401 CTZ524401 DDV524401 DNR524401 DXN524401 EHJ524401 ERF524401 FBB524401 FKX524401 FUT524401 GEP524401 GOL524401 GYH524401 HID524401 HRZ524401 IBV524401 ILR524401 IVN524401 JFJ524401 JPF524401 JZB524401 KIX524401 KST524401 LCP524401 LML524401 LWH524401 MGD524401 MPZ524401 MZV524401 NJR524401 NTN524401 ODJ524401 ONF524401 OXB524401 PGX524401 PQT524401 QAP524401 QKL524401 QUH524401 RED524401 RNZ524401 RXV524401 SHR524401 SRN524401 TBJ524401 TLF524401 TVB524401 UEX524401 UOT524401 UYP524401 VIL524401 VSH524401 WCD524401 WLZ524401 WVV524401 N589937 JJ589937 TF589937 ADB589937 AMX589937 AWT589937 BGP589937 BQL589937 CAH589937 CKD589937 CTZ589937 DDV589937 DNR589937 DXN589937 EHJ589937 ERF589937 FBB589937 FKX589937 FUT589937 GEP589937 GOL589937 GYH589937 HID589937 HRZ589937 IBV589937 ILR589937 IVN589937 JFJ589937 JPF589937 JZB589937 KIX589937 KST589937 LCP589937 LML589937 LWH589937 MGD589937 MPZ589937 MZV589937 NJR589937 NTN589937 ODJ589937 ONF589937 OXB589937 PGX589937 PQT589937 QAP589937 QKL589937 QUH589937 RED589937 RNZ589937 RXV589937 SHR589937 SRN589937 TBJ589937 TLF589937 TVB589937 UEX589937 UOT589937 UYP589937 VIL589937 VSH589937 WCD589937 WLZ589937 WVV589937 N655473 JJ655473 TF655473 ADB655473 AMX655473 AWT655473 BGP655473 BQL655473 CAH655473 CKD655473 CTZ655473 DDV655473 DNR655473 DXN655473 EHJ655473 ERF655473 FBB655473 FKX655473 FUT655473 GEP655473 GOL655473 GYH655473 HID655473 HRZ655473 IBV655473 ILR655473 IVN655473 JFJ655473 JPF655473 JZB655473 KIX655473 KST655473 LCP655473 LML655473 LWH655473 MGD655473 MPZ655473 MZV655473 NJR655473 NTN655473 ODJ655473 ONF655473 OXB655473 PGX655473 PQT655473 QAP655473 QKL655473 QUH655473 RED655473 RNZ655473 RXV655473 SHR655473 SRN655473 TBJ655473 TLF655473 TVB655473 UEX655473 UOT655473 UYP655473 VIL655473 VSH655473 WCD655473 WLZ655473 WVV655473 N721009 JJ721009 TF721009 ADB721009 AMX721009 AWT721009 BGP721009 BQL721009 CAH721009 CKD721009 CTZ721009 DDV721009 DNR721009 DXN721009 EHJ721009 ERF721009 FBB721009 FKX721009 FUT721009 GEP721009 GOL721009 GYH721009 HID721009 HRZ721009 IBV721009 ILR721009 IVN721009 JFJ721009 JPF721009 JZB721009 KIX721009 KST721009 LCP721009 LML721009 LWH721009 MGD721009 MPZ721009 MZV721009 NJR721009 NTN721009 ODJ721009 ONF721009 OXB721009 PGX721009 PQT721009 QAP721009 QKL721009 QUH721009 RED721009 RNZ721009 RXV721009 SHR721009 SRN721009 TBJ721009 TLF721009 TVB721009 UEX721009 UOT721009 UYP721009 VIL721009 VSH721009 WCD721009 WLZ721009 WVV721009 N786545 JJ786545 TF786545 ADB786545 AMX786545 AWT786545 BGP786545 BQL786545 CAH786545 CKD786545 CTZ786545 DDV786545 DNR786545 DXN786545 EHJ786545 ERF786545 FBB786545 FKX786545 FUT786545 GEP786545 GOL786545 GYH786545 HID786545 HRZ786545 IBV786545 ILR786545 IVN786545 JFJ786545 JPF786545 JZB786545 KIX786545 KST786545 LCP786545 LML786545 LWH786545 MGD786545 MPZ786545 MZV786545 NJR786545 NTN786545 ODJ786545 ONF786545 OXB786545 PGX786545 PQT786545 QAP786545 QKL786545 QUH786545 RED786545 RNZ786545 RXV786545 SHR786545 SRN786545 TBJ786545 TLF786545 TVB786545 UEX786545 UOT786545 UYP786545 VIL786545 VSH786545 WCD786545 WLZ786545 WVV786545 N852081 JJ852081 TF852081 ADB852081 AMX852081 AWT852081 BGP852081 BQL852081 CAH852081 CKD852081 CTZ852081 DDV852081 DNR852081 DXN852081 EHJ852081 ERF852081 FBB852081 FKX852081 FUT852081 GEP852081 GOL852081 GYH852081 HID852081 HRZ852081 IBV852081 ILR852081 IVN852081 JFJ852081 JPF852081 JZB852081 KIX852081 KST852081 LCP852081 LML852081 LWH852081 MGD852081 MPZ852081 MZV852081 NJR852081 NTN852081 ODJ852081 ONF852081 OXB852081 PGX852081 PQT852081 QAP852081 QKL852081 QUH852081 RED852081 RNZ852081 RXV852081 SHR852081 SRN852081 TBJ852081 TLF852081 TVB852081 UEX852081 UOT852081 UYP852081 VIL852081 VSH852081 WCD852081 WLZ852081 WVV852081 N917617 JJ917617 TF917617 ADB917617 AMX917617 AWT917617 BGP917617 BQL917617 CAH917617 CKD917617 CTZ917617 DDV917617 DNR917617 DXN917617 EHJ917617 ERF917617 FBB917617 FKX917617 FUT917617 GEP917617 GOL917617 GYH917617 HID917617 HRZ917617 IBV917617 ILR917617 IVN917617 JFJ917617 JPF917617 JZB917617 KIX917617 KST917617 LCP917617 LML917617 LWH917617 MGD917617 MPZ917617 MZV917617 NJR917617 NTN917617 ODJ917617 ONF917617 OXB917617 PGX917617 PQT917617 QAP917617 QKL917617 QUH917617 RED917617 RNZ917617 RXV917617 SHR917617 SRN917617 TBJ917617 TLF917617 TVB917617 UEX917617 UOT917617 UYP917617 VIL917617 VSH917617 WCD917617 WLZ917617 WVV917617 N983153 JJ983153 TF983153 ADB983153 AMX983153 AWT983153 BGP983153 BQL983153 CAH983153 CKD983153 CTZ983153 DDV983153 DNR983153 DXN983153 EHJ983153 ERF983153 FBB983153 FKX983153 FUT983153 GEP983153 GOL983153 GYH983153 HID983153 HRZ983153 IBV983153 ILR983153 IVN983153 JFJ983153 JPF983153 JZB983153 KIX983153 KST983153 LCP983153 LML983153 LWH983153 MGD983153 MPZ983153 MZV983153 NJR983153 NTN983153 ODJ983153 ONF983153 OXB983153 PGX983153 PQT983153 QAP983153 QKL983153 QUH983153 RED983153 RNZ983153 RXV983153 SHR983153 SRN983153 TBJ983153 TLF983153 TVB983153 UEX983153 UOT983153 UYP983153 VIL983153 VSH983153 WCD983153 WLZ983153 WVV983153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L97 JH97 TD97 ACZ97 AMV97 AWR97 BGN97 BQJ97 CAF97 CKB97 CTX97 DDT97 DNP97 DXL97 EHH97 ERD97 FAZ97 FKV97 FUR97 GEN97 GOJ97 GYF97 HIB97 HRX97 IBT97 ILP97 IVL97 JFH97 JPD97 JYZ97 KIV97 KSR97 LCN97 LMJ97 LWF97 MGB97 MPX97 MZT97 NJP97 NTL97 ODH97 OND97 OWZ97 PGV97 PQR97 QAN97 QKJ97 QUF97 REB97 RNX97 RXT97 SHP97 SRL97 TBH97 TLD97 TUZ97 UEV97 UOR97 UYN97 VIJ97 VSF97 WCB97 WLX97 WVT97 L65633 JH65633 TD65633 ACZ65633 AMV65633 AWR65633 BGN65633 BQJ65633 CAF65633 CKB65633 CTX65633 DDT65633 DNP65633 DXL65633 EHH65633 ERD65633 FAZ65633 FKV65633 FUR65633 GEN65633 GOJ65633 GYF65633 HIB65633 HRX65633 IBT65633 ILP65633 IVL65633 JFH65633 JPD65633 JYZ65633 KIV65633 KSR65633 LCN65633 LMJ65633 LWF65633 MGB65633 MPX65633 MZT65633 NJP65633 NTL65633 ODH65633 OND65633 OWZ65633 PGV65633 PQR65633 QAN65633 QKJ65633 QUF65633 REB65633 RNX65633 RXT65633 SHP65633 SRL65633 TBH65633 TLD65633 TUZ65633 UEV65633 UOR65633 UYN65633 VIJ65633 VSF65633 WCB65633 WLX65633 WVT65633 L131169 JH131169 TD131169 ACZ131169 AMV131169 AWR131169 BGN131169 BQJ131169 CAF131169 CKB131169 CTX131169 DDT131169 DNP131169 DXL131169 EHH131169 ERD131169 FAZ131169 FKV131169 FUR131169 GEN131169 GOJ131169 GYF131169 HIB131169 HRX131169 IBT131169 ILP131169 IVL131169 JFH131169 JPD131169 JYZ131169 KIV131169 KSR131169 LCN131169 LMJ131169 LWF131169 MGB131169 MPX131169 MZT131169 NJP131169 NTL131169 ODH131169 OND131169 OWZ131169 PGV131169 PQR131169 QAN131169 QKJ131169 QUF131169 REB131169 RNX131169 RXT131169 SHP131169 SRL131169 TBH131169 TLD131169 TUZ131169 UEV131169 UOR131169 UYN131169 VIJ131169 VSF131169 WCB131169 WLX131169 WVT131169 L196705 JH196705 TD196705 ACZ196705 AMV196705 AWR196705 BGN196705 BQJ196705 CAF196705 CKB196705 CTX196705 DDT196705 DNP196705 DXL196705 EHH196705 ERD196705 FAZ196705 FKV196705 FUR196705 GEN196705 GOJ196705 GYF196705 HIB196705 HRX196705 IBT196705 ILP196705 IVL196705 JFH196705 JPD196705 JYZ196705 KIV196705 KSR196705 LCN196705 LMJ196705 LWF196705 MGB196705 MPX196705 MZT196705 NJP196705 NTL196705 ODH196705 OND196705 OWZ196705 PGV196705 PQR196705 QAN196705 QKJ196705 QUF196705 REB196705 RNX196705 RXT196705 SHP196705 SRL196705 TBH196705 TLD196705 TUZ196705 UEV196705 UOR196705 UYN196705 VIJ196705 VSF196705 WCB196705 WLX196705 WVT196705 L262241 JH262241 TD262241 ACZ262241 AMV262241 AWR262241 BGN262241 BQJ262241 CAF262241 CKB262241 CTX262241 DDT262241 DNP262241 DXL262241 EHH262241 ERD262241 FAZ262241 FKV262241 FUR262241 GEN262241 GOJ262241 GYF262241 HIB262241 HRX262241 IBT262241 ILP262241 IVL262241 JFH262241 JPD262241 JYZ262241 KIV262241 KSR262241 LCN262241 LMJ262241 LWF262241 MGB262241 MPX262241 MZT262241 NJP262241 NTL262241 ODH262241 OND262241 OWZ262241 PGV262241 PQR262241 QAN262241 QKJ262241 QUF262241 REB262241 RNX262241 RXT262241 SHP262241 SRL262241 TBH262241 TLD262241 TUZ262241 UEV262241 UOR262241 UYN262241 VIJ262241 VSF262241 WCB262241 WLX262241 WVT262241 L327777 JH327777 TD327777 ACZ327777 AMV327777 AWR327777 BGN327777 BQJ327777 CAF327777 CKB327777 CTX327777 DDT327777 DNP327777 DXL327777 EHH327777 ERD327777 FAZ327777 FKV327777 FUR327777 GEN327777 GOJ327777 GYF327777 HIB327777 HRX327777 IBT327777 ILP327777 IVL327777 JFH327777 JPD327777 JYZ327777 KIV327777 KSR327777 LCN327777 LMJ327777 LWF327777 MGB327777 MPX327777 MZT327777 NJP327777 NTL327777 ODH327777 OND327777 OWZ327777 PGV327777 PQR327777 QAN327777 QKJ327777 QUF327777 REB327777 RNX327777 RXT327777 SHP327777 SRL327777 TBH327777 TLD327777 TUZ327777 UEV327777 UOR327777 UYN327777 VIJ327777 VSF327777 WCB327777 WLX327777 WVT327777 L393313 JH393313 TD393313 ACZ393313 AMV393313 AWR393313 BGN393313 BQJ393313 CAF393313 CKB393313 CTX393313 DDT393313 DNP393313 DXL393313 EHH393313 ERD393313 FAZ393313 FKV393313 FUR393313 GEN393313 GOJ393313 GYF393313 HIB393313 HRX393313 IBT393313 ILP393313 IVL393313 JFH393313 JPD393313 JYZ393313 KIV393313 KSR393313 LCN393313 LMJ393313 LWF393313 MGB393313 MPX393313 MZT393313 NJP393313 NTL393313 ODH393313 OND393313 OWZ393313 PGV393313 PQR393313 QAN393313 QKJ393313 QUF393313 REB393313 RNX393313 RXT393313 SHP393313 SRL393313 TBH393313 TLD393313 TUZ393313 UEV393313 UOR393313 UYN393313 VIJ393313 VSF393313 WCB393313 WLX393313 WVT393313 L458849 JH458849 TD458849 ACZ458849 AMV458849 AWR458849 BGN458849 BQJ458849 CAF458849 CKB458849 CTX458849 DDT458849 DNP458849 DXL458849 EHH458849 ERD458849 FAZ458849 FKV458849 FUR458849 GEN458849 GOJ458849 GYF458849 HIB458849 HRX458849 IBT458849 ILP458849 IVL458849 JFH458849 JPD458849 JYZ458849 KIV458849 KSR458849 LCN458849 LMJ458849 LWF458849 MGB458849 MPX458849 MZT458849 NJP458849 NTL458849 ODH458849 OND458849 OWZ458849 PGV458849 PQR458849 QAN458849 QKJ458849 QUF458849 REB458849 RNX458849 RXT458849 SHP458849 SRL458849 TBH458849 TLD458849 TUZ458849 UEV458849 UOR458849 UYN458849 VIJ458849 VSF458849 WCB458849 WLX458849 WVT458849 L524385 JH524385 TD524385 ACZ524385 AMV524385 AWR524385 BGN524385 BQJ524385 CAF524385 CKB524385 CTX524385 DDT524385 DNP524385 DXL524385 EHH524385 ERD524385 FAZ524385 FKV524385 FUR524385 GEN524385 GOJ524385 GYF524385 HIB524385 HRX524385 IBT524385 ILP524385 IVL524385 JFH524385 JPD524385 JYZ524385 KIV524385 KSR524385 LCN524385 LMJ524385 LWF524385 MGB524385 MPX524385 MZT524385 NJP524385 NTL524385 ODH524385 OND524385 OWZ524385 PGV524385 PQR524385 QAN524385 QKJ524385 QUF524385 REB524385 RNX524385 RXT524385 SHP524385 SRL524385 TBH524385 TLD524385 TUZ524385 UEV524385 UOR524385 UYN524385 VIJ524385 VSF524385 WCB524385 WLX524385 WVT524385 L589921 JH589921 TD589921 ACZ589921 AMV589921 AWR589921 BGN589921 BQJ589921 CAF589921 CKB589921 CTX589921 DDT589921 DNP589921 DXL589921 EHH589921 ERD589921 FAZ589921 FKV589921 FUR589921 GEN589921 GOJ589921 GYF589921 HIB589921 HRX589921 IBT589921 ILP589921 IVL589921 JFH589921 JPD589921 JYZ589921 KIV589921 KSR589921 LCN589921 LMJ589921 LWF589921 MGB589921 MPX589921 MZT589921 NJP589921 NTL589921 ODH589921 OND589921 OWZ589921 PGV589921 PQR589921 QAN589921 QKJ589921 QUF589921 REB589921 RNX589921 RXT589921 SHP589921 SRL589921 TBH589921 TLD589921 TUZ589921 UEV589921 UOR589921 UYN589921 VIJ589921 VSF589921 WCB589921 WLX589921 WVT589921 L655457 JH655457 TD655457 ACZ655457 AMV655457 AWR655457 BGN655457 BQJ655457 CAF655457 CKB655457 CTX655457 DDT655457 DNP655457 DXL655457 EHH655457 ERD655457 FAZ655457 FKV655457 FUR655457 GEN655457 GOJ655457 GYF655457 HIB655457 HRX655457 IBT655457 ILP655457 IVL655457 JFH655457 JPD655457 JYZ655457 KIV655457 KSR655457 LCN655457 LMJ655457 LWF655457 MGB655457 MPX655457 MZT655457 NJP655457 NTL655457 ODH655457 OND655457 OWZ655457 PGV655457 PQR655457 QAN655457 QKJ655457 QUF655457 REB655457 RNX655457 RXT655457 SHP655457 SRL655457 TBH655457 TLD655457 TUZ655457 UEV655457 UOR655457 UYN655457 VIJ655457 VSF655457 WCB655457 WLX655457 WVT655457 L720993 JH720993 TD720993 ACZ720993 AMV720993 AWR720993 BGN720993 BQJ720993 CAF720993 CKB720993 CTX720993 DDT720993 DNP720993 DXL720993 EHH720993 ERD720993 FAZ720993 FKV720993 FUR720993 GEN720993 GOJ720993 GYF720993 HIB720993 HRX720993 IBT720993 ILP720993 IVL720993 JFH720993 JPD720993 JYZ720993 KIV720993 KSR720993 LCN720993 LMJ720993 LWF720993 MGB720993 MPX720993 MZT720993 NJP720993 NTL720993 ODH720993 OND720993 OWZ720993 PGV720993 PQR720993 QAN720993 QKJ720993 QUF720993 REB720993 RNX720993 RXT720993 SHP720993 SRL720993 TBH720993 TLD720993 TUZ720993 UEV720993 UOR720993 UYN720993 VIJ720993 VSF720993 WCB720993 WLX720993 WVT720993 L786529 JH786529 TD786529 ACZ786529 AMV786529 AWR786529 BGN786529 BQJ786529 CAF786529 CKB786529 CTX786529 DDT786529 DNP786529 DXL786529 EHH786529 ERD786529 FAZ786529 FKV786529 FUR786529 GEN786529 GOJ786529 GYF786529 HIB786529 HRX786529 IBT786529 ILP786529 IVL786529 JFH786529 JPD786529 JYZ786529 KIV786529 KSR786529 LCN786529 LMJ786529 LWF786529 MGB786529 MPX786529 MZT786529 NJP786529 NTL786529 ODH786529 OND786529 OWZ786529 PGV786529 PQR786529 QAN786529 QKJ786529 QUF786529 REB786529 RNX786529 RXT786529 SHP786529 SRL786529 TBH786529 TLD786529 TUZ786529 UEV786529 UOR786529 UYN786529 VIJ786529 VSF786529 WCB786529 WLX786529 WVT786529 L852065 JH852065 TD852065 ACZ852065 AMV852065 AWR852065 BGN852065 BQJ852065 CAF852065 CKB852065 CTX852065 DDT852065 DNP852065 DXL852065 EHH852065 ERD852065 FAZ852065 FKV852065 FUR852065 GEN852065 GOJ852065 GYF852065 HIB852065 HRX852065 IBT852065 ILP852065 IVL852065 JFH852065 JPD852065 JYZ852065 KIV852065 KSR852065 LCN852065 LMJ852065 LWF852065 MGB852065 MPX852065 MZT852065 NJP852065 NTL852065 ODH852065 OND852065 OWZ852065 PGV852065 PQR852065 QAN852065 QKJ852065 QUF852065 REB852065 RNX852065 RXT852065 SHP852065 SRL852065 TBH852065 TLD852065 TUZ852065 UEV852065 UOR852065 UYN852065 VIJ852065 VSF852065 WCB852065 WLX852065 WVT852065 L917601 JH917601 TD917601 ACZ917601 AMV917601 AWR917601 BGN917601 BQJ917601 CAF917601 CKB917601 CTX917601 DDT917601 DNP917601 DXL917601 EHH917601 ERD917601 FAZ917601 FKV917601 FUR917601 GEN917601 GOJ917601 GYF917601 HIB917601 HRX917601 IBT917601 ILP917601 IVL917601 JFH917601 JPD917601 JYZ917601 KIV917601 KSR917601 LCN917601 LMJ917601 LWF917601 MGB917601 MPX917601 MZT917601 NJP917601 NTL917601 ODH917601 OND917601 OWZ917601 PGV917601 PQR917601 QAN917601 QKJ917601 QUF917601 REB917601 RNX917601 RXT917601 SHP917601 SRL917601 TBH917601 TLD917601 TUZ917601 UEV917601 UOR917601 UYN917601 VIJ917601 VSF917601 WCB917601 WLX917601 WVT917601 L983137 JH983137 TD983137 ACZ983137 AMV983137 AWR983137 BGN983137 BQJ983137 CAF983137 CKB983137 CTX983137 DDT983137 DNP983137 DXL983137 EHH983137 ERD983137 FAZ983137 FKV983137 FUR983137 GEN983137 GOJ983137 GYF983137 HIB983137 HRX983137 IBT983137 ILP983137 IVL983137 JFH983137 JPD983137 JYZ983137 KIV983137 KSR983137 LCN983137 LMJ983137 LWF983137 MGB983137 MPX983137 MZT983137 NJP983137 NTL983137 ODH983137 OND983137 OWZ983137 PGV983137 PQR983137 QAN983137 QKJ983137 QUF983137 REB983137 RNX983137 RXT983137 SHP983137 SRL983137 TBH983137 TLD983137 TUZ983137 UEV983137 UOR983137 UYN983137 VIJ983137 VSF983137 WCB983137 WLX983137 WVT983137 J89 JF89 TB89 ACX89 AMT89 AWP89 BGL89 BQH89 CAD89 CJZ89 CTV89 DDR89 DNN89 DXJ89 EHF89 ERB89 FAX89 FKT89 FUP89 GEL89 GOH89 GYD89 HHZ89 HRV89 IBR89 ILN89 IVJ89 JFF89 JPB89 JYX89 KIT89 KSP89 LCL89 LMH89 LWD89 MFZ89 MPV89 MZR89 NJN89 NTJ89 ODF89 ONB89 OWX89 PGT89 PQP89 QAL89 QKH89 QUD89 RDZ89 RNV89 RXR89 SHN89 SRJ89 TBF89 TLB89 TUX89 UET89 UOP89 UYL89 VIH89 VSD89 WBZ89 WLV89 WVR89 J65625 JF65625 TB65625 ACX65625 AMT65625 AWP65625 BGL65625 BQH65625 CAD65625 CJZ65625 CTV65625 DDR65625 DNN65625 DXJ65625 EHF65625 ERB65625 FAX65625 FKT65625 FUP65625 GEL65625 GOH65625 GYD65625 HHZ65625 HRV65625 IBR65625 ILN65625 IVJ65625 JFF65625 JPB65625 JYX65625 KIT65625 KSP65625 LCL65625 LMH65625 LWD65625 MFZ65625 MPV65625 MZR65625 NJN65625 NTJ65625 ODF65625 ONB65625 OWX65625 PGT65625 PQP65625 QAL65625 QKH65625 QUD65625 RDZ65625 RNV65625 RXR65625 SHN65625 SRJ65625 TBF65625 TLB65625 TUX65625 UET65625 UOP65625 UYL65625 VIH65625 VSD65625 WBZ65625 WLV65625 WVR65625 J131161 JF131161 TB131161 ACX131161 AMT131161 AWP131161 BGL131161 BQH131161 CAD131161 CJZ131161 CTV131161 DDR131161 DNN131161 DXJ131161 EHF131161 ERB131161 FAX131161 FKT131161 FUP131161 GEL131161 GOH131161 GYD131161 HHZ131161 HRV131161 IBR131161 ILN131161 IVJ131161 JFF131161 JPB131161 JYX131161 KIT131161 KSP131161 LCL131161 LMH131161 LWD131161 MFZ131161 MPV131161 MZR131161 NJN131161 NTJ131161 ODF131161 ONB131161 OWX131161 PGT131161 PQP131161 QAL131161 QKH131161 QUD131161 RDZ131161 RNV131161 RXR131161 SHN131161 SRJ131161 TBF131161 TLB131161 TUX131161 UET131161 UOP131161 UYL131161 VIH131161 VSD131161 WBZ131161 WLV131161 WVR131161 J196697 JF196697 TB196697 ACX196697 AMT196697 AWP196697 BGL196697 BQH196697 CAD196697 CJZ196697 CTV196697 DDR196697 DNN196697 DXJ196697 EHF196697 ERB196697 FAX196697 FKT196697 FUP196697 GEL196697 GOH196697 GYD196697 HHZ196697 HRV196697 IBR196697 ILN196697 IVJ196697 JFF196697 JPB196697 JYX196697 KIT196697 KSP196697 LCL196697 LMH196697 LWD196697 MFZ196697 MPV196697 MZR196697 NJN196697 NTJ196697 ODF196697 ONB196697 OWX196697 PGT196697 PQP196697 QAL196697 QKH196697 QUD196697 RDZ196697 RNV196697 RXR196697 SHN196697 SRJ196697 TBF196697 TLB196697 TUX196697 UET196697 UOP196697 UYL196697 VIH196697 VSD196697 WBZ196697 WLV196697 WVR196697 J262233 JF262233 TB262233 ACX262233 AMT262233 AWP262233 BGL262233 BQH262233 CAD262233 CJZ262233 CTV262233 DDR262233 DNN262233 DXJ262233 EHF262233 ERB262233 FAX262233 FKT262233 FUP262233 GEL262233 GOH262233 GYD262233 HHZ262233 HRV262233 IBR262233 ILN262233 IVJ262233 JFF262233 JPB262233 JYX262233 KIT262233 KSP262233 LCL262233 LMH262233 LWD262233 MFZ262233 MPV262233 MZR262233 NJN262233 NTJ262233 ODF262233 ONB262233 OWX262233 PGT262233 PQP262233 QAL262233 QKH262233 QUD262233 RDZ262233 RNV262233 RXR262233 SHN262233 SRJ262233 TBF262233 TLB262233 TUX262233 UET262233 UOP262233 UYL262233 VIH262233 VSD262233 WBZ262233 WLV262233 WVR262233 J327769 JF327769 TB327769 ACX327769 AMT327769 AWP327769 BGL327769 BQH327769 CAD327769 CJZ327769 CTV327769 DDR327769 DNN327769 DXJ327769 EHF327769 ERB327769 FAX327769 FKT327769 FUP327769 GEL327769 GOH327769 GYD327769 HHZ327769 HRV327769 IBR327769 ILN327769 IVJ327769 JFF327769 JPB327769 JYX327769 KIT327769 KSP327769 LCL327769 LMH327769 LWD327769 MFZ327769 MPV327769 MZR327769 NJN327769 NTJ327769 ODF327769 ONB327769 OWX327769 PGT327769 PQP327769 QAL327769 QKH327769 QUD327769 RDZ327769 RNV327769 RXR327769 SHN327769 SRJ327769 TBF327769 TLB327769 TUX327769 UET327769 UOP327769 UYL327769 VIH327769 VSD327769 WBZ327769 WLV327769 WVR327769 J393305 JF393305 TB393305 ACX393305 AMT393305 AWP393305 BGL393305 BQH393305 CAD393305 CJZ393305 CTV393305 DDR393305 DNN393305 DXJ393305 EHF393305 ERB393305 FAX393305 FKT393305 FUP393305 GEL393305 GOH393305 GYD393305 HHZ393305 HRV393305 IBR393305 ILN393305 IVJ393305 JFF393305 JPB393305 JYX393305 KIT393305 KSP393305 LCL393305 LMH393305 LWD393305 MFZ393305 MPV393305 MZR393305 NJN393305 NTJ393305 ODF393305 ONB393305 OWX393305 PGT393305 PQP393305 QAL393305 QKH393305 QUD393305 RDZ393305 RNV393305 RXR393305 SHN393305 SRJ393305 TBF393305 TLB393305 TUX393305 UET393305 UOP393305 UYL393305 VIH393305 VSD393305 WBZ393305 WLV393305 WVR393305 J458841 JF458841 TB458841 ACX458841 AMT458841 AWP458841 BGL458841 BQH458841 CAD458841 CJZ458841 CTV458841 DDR458841 DNN458841 DXJ458841 EHF458841 ERB458841 FAX458841 FKT458841 FUP458841 GEL458841 GOH458841 GYD458841 HHZ458841 HRV458841 IBR458841 ILN458841 IVJ458841 JFF458841 JPB458841 JYX458841 KIT458841 KSP458841 LCL458841 LMH458841 LWD458841 MFZ458841 MPV458841 MZR458841 NJN458841 NTJ458841 ODF458841 ONB458841 OWX458841 PGT458841 PQP458841 QAL458841 QKH458841 QUD458841 RDZ458841 RNV458841 RXR458841 SHN458841 SRJ458841 TBF458841 TLB458841 TUX458841 UET458841 UOP458841 UYL458841 VIH458841 VSD458841 WBZ458841 WLV458841 WVR458841 J524377 JF524377 TB524377 ACX524377 AMT524377 AWP524377 BGL524377 BQH524377 CAD524377 CJZ524377 CTV524377 DDR524377 DNN524377 DXJ524377 EHF524377 ERB524377 FAX524377 FKT524377 FUP524377 GEL524377 GOH524377 GYD524377 HHZ524377 HRV524377 IBR524377 ILN524377 IVJ524377 JFF524377 JPB524377 JYX524377 KIT524377 KSP524377 LCL524377 LMH524377 LWD524377 MFZ524377 MPV524377 MZR524377 NJN524377 NTJ524377 ODF524377 ONB524377 OWX524377 PGT524377 PQP524377 QAL524377 QKH524377 QUD524377 RDZ524377 RNV524377 RXR524377 SHN524377 SRJ524377 TBF524377 TLB524377 TUX524377 UET524377 UOP524377 UYL524377 VIH524377 VSD524377 WBZ524377 WLV524377 WVR524377 J589913 JF589913 TB589913 ACX589913 AMT589913 AWP589913 BGL589913 BQH589913 CAD589913 CJZ589913 CTV589913 DDR589913 DNN589913 DXJ589913 EHF589913 ERB589913 FAX589913 FKT589913 FUP589913 GEL589913 GOH589913 GYD589913 HHZ589913 HRV589913 IBR589913 ILN589913 IVJ589913 JFF589913 JPB589913 JYX589913 KIT589913 KSP589913 LCL589913 LMH589913 LWD589913 MFZ589913 MPV589913 MZR589913 NJN589913 NTJ589913 ODF589913 ONB589913 OWX589913 PGT589913 PQP589913 QAL589913 QKH589913 QUD589913 RDZ589913 RNV589913 RXR589913 SHN589913 SRJ589913 TBF589913 TLB589913 TUX589913 UET589913 UOP589913 UYL589913 VIH589913 VSD589913 WBZ589913 WLV589913 WVR589913 J655449 JF655449 TB655449 ACX655449 AMT655449 AWP655449 BGL655449 BQH655449 CAD655449 CJZ655449 CTV655449 DDR655449 DNN655449 DXJ655449 EHF655449 ERB655449 FAX655449 FKT655449 FUP655449 GEL655449 GOH655449 GYD655449 HHZ655449 HRV655449 IBR655449 ILN655449 IVJ655449 JFF655449 JPB655449 JYX655449 KIT655449 KSP655449 LCL655449 LMH655449 LWD655449 MFZ655449 MPV655449 MZR655449 NJN655449 NTJ655449 ODF655449 ONB655449 OWX655449 PGT655449 PQP655449 QAL655449 QKH655449 QUD655449 RDZ655449 RNV655449 RXR655449 SHN655449 SRJ655449 TBF655449 TLB655449 TUX655449 UET655449 UOP655449 UYL655449 VIH655449 VSD655449 WBZ655449 WLV655449 WVR655449 J720985 JF720985 TB720985 ACX720985 AMT720985 AWP720985 BGL720985 BQH720985 CAD720985 CJZ720985 CTV720985 DDR720985 DNN720985 DXJ720985 EHF720985 ERB720985 FAX720985 FKT720985 FUP720985 GEL720985 GOH720985 GYD720985 HHZ720985 HRV720985 IBR720985 ILN720985 IVJ720985 JFF720985 JPB720985 JYX720985 KIT720985 KSP720985 LCL720985 LMH720985 LWD720985 MFZ720985 MPV720985 MZR720985 NJN720985 NTJ720985 ODF720985 ONB720985 OWX720985 PGT720985 PQP720985 QAL720985 QKH720985 QUD720985 RDZ720985 RNV720985 RXR720985 SHN720985 SRJ720985 TBF720985 TLB720985 TUX720985 UET720985 UOP720985 UYL720985 VIH720985 VSD720985 WBZ720985 WLV720985 WVR720985 J786521 JF786521 TB786521 ACX786521 AMT786521 AWP786521 BGL786521 BQH786521 CAD786521 CJZ786521 CTV786521 DDR786521 DNN786521 DXJ786521 EHF786521 ERB786521 FAX786521 FKT786521 FUP786521 GEL786521 GOH786521 GYD786521 HHZ786521 HRV786521 IBR786521 ILN786521 IVJ786521 JFF786521 JPB786521 JYX786521 KIT786521 KSP786521 LCL786521 LMH786521 LWD786521 MFZ786521 MPV786521 MZR786521 NJN786521 NTJ786521 ODF786521 ONB786521 OWX786521 PGT786521 PQP786521 QAL786521 QKH786521 QUD786521 RDZ786521 RNV786521 RXR786521 SHN786521 SRJ786521 TBF786521 TLB786521 TUX786521 UET786521 UOP786521 UYL786521 VIH786521 VSD786521 WBZ786521 WLV786521 WVR786521 J852057 JF852057 TB852057 ACX852057 AMT852057 AWP852057 BGL852057 BQH852057 CAD852057 CJZ852057 CTV852057 DDR852057 DNN852057 DXJ852057 EHF852057 ERB852057 FAX852057 FKT852057 FUP852057 GEL852057 GOH852057 GYD852057 HHZ852057 HRV852057 IBR852057 ILN852057 IVJ852057 JFF852057 JPB852057 JYX852057 KIT852057 KSP852057 LCL852057 LMH852057 LWD852057 MFZ852057 MPV852057 MZR852057 NJN852057 NTJ852057 ODF852057 ONB852057 OWX852057 PGT852057 PQP852057 QAL852057 QKH852057 QUD852057 RDZ852057 RNV852057 RXR852057 SHN852057 SRJ852057 TBF852057 TLB852057 TUX852057 UET852057 UOP852057 UYL852057 VIH852057 VSD852057 WBZ852057 WLV852057 WVR852057 J917593 JF917593 TB917593 ACX917593 AMT917593 AWP917593 BGL917593 BQH917593 CAD917593 CJZ917593 CTV917593 DDR917593 DNN917593 DXJ917593 EHF917593 ERB917593 FAX917593 FKT917593 FUP917593 GEL917593 GOH917593 GYD917593 HHZ917593 HRV917593 IBR917593 ILN917593 IVJ917593 JFF917593 JPB917593 JYX917593 KIT917593 KSP917593 LCL917593 LMH917593 LWD917593 MFZ917593 MPV917593 MZR917593 NJN917593 NTJ917593 ODF917593 ONB917593 OWX917593 PGT917593 PQP917593 QAL917593 QKH917593 QUD917593 RDZ917593 RNV917593 RXR917593 SHN917593 SRJ917593 TBF917593 TLB917593 TUX917593 UET917593 UOP917593 UYL917593 VIH917593 VSD917593 WBZ917593 WLV917593 WVR917593 J983129 JF983129 TB983129 ACX983129 AMT983129 AWP983129 BGL983129 BQH983129 CAD983129 CJZ983129 CTV983129 DDR983129 DNN983129 DXJ983129 EHF983129 ERB983129 FAX983129 FKT983129 FUP983129 GEL983129 GOH983129 GYD983129 HHZ983129 HRV983129 IBR983129 ILN983129 IVJ983129 JFF983129 JPB983129 JYX983129 KIT983129 KSP983129 LCL983129 LMH983129 LWD983129 MFZ983129 MPV983129 MZR983129 NJN983129 NTJ983129 ODF983129 ONB983129 OWX983129 PGT983129 PQP983129 QAL983129 QKH983129 QUD983129 RDZ983129 RNV983129 RXR983129 SHN983129 SRJ983129 TBF983129 TLB983129 TUX983129 UET983129 UOP983129 UYL983129 VIH983129 VSD983129 WBZ983129 WLV983129 WVR983129 N67 JJ67 TF67 ADB67 AMX67 AWT67 BGP67 BQL67 CAH67 CKD67 CTZ67 DDV67 DNR67 DXN67 EHJ67 ERF67 FBB67 FKX67 FUT67 GEP67 GOL67 GYH67 HID67 HRZ67 IBV67 ILR67 IVN67 JFJ67 JPF67 JZB67 KIX67 KST67 LCP67 LML67 LWH67 MGD67 MPZ67 MZV67 NJR67 NTN67 ODJ67 ONF67 OXB67 PGX67 PQT67 QAP67 QKL67 QUH67 RED67 RNZ67 RXV67 SHR67 SRN67 TBJ67 TLF67 TVB67 UEX67 UOT67 UYP67 VIL67 VSH67 WCD67 WLZ67 WVV67 N65603 JJ65603 TF65603 ADB65603 AMX65603 AWT65603 BGP65603 BQL65603 CAH65603 CKD65603 CTZ65603 DDV65603 DNR65603 DXN65603 EHJ65603 ERF65603 FBB65603 FKX65603 FUT65603 GEP65603 GOL65603 GYH65603 HID65603 HRZ65603 IBV65603 ILR65603 IVN65603 JFJ65603 JPF65603 JZB65603 KIX65603 KST65603 LCP65603 LML65603 LWH65603 MGD65603 MPZ65603 MZV65603 NJR65603 NTN65603 ODJ65603 ONF65603 OXB65603 PGX65603 PQT65603 QAP65603 QKL65603 QUH65603 RED65603 RNZ65603 RXV65603 SHR65603 SRN65603 TBJ65603 TLF65603 TVB65603 UEX65603 UOT65603 UYP65603 VIL65603 VSH65603 WCD65603 WLZ65603 WVV65603 N131139 JJ131139 TF131139 ADB131139 AMX131139 AWT131139 BGP131139 BQL131139 CAH131139 CKD131139 CTZ131139 DDV131139 DNR131139 DXN131139 EHJ131139 ERF131139 FBB131139 FKX131139 FUT131139 GEP131139 GOL131139 GYH131139 HID131139 HRZ131139 IBV131139 ILR131139 IVN131139 JFJ131139 JPF131139 JZB131139 KIX131139 KST131139 LCP131139 LML131139 LWH131139 MGD131139 MPZ131139 MZV131139 NJR131139 NTN131139 ODJ131139 ONF131139 OXB131139 PGX131139 PQT131139 QAP131139 QKL131139 QUH131139 RED131139 RNZ131139 RXV131139 SHR131139 SRN131139 TBJ131139 TLF131139 TVB131139 UEX131139 UOT131139 UYP131139 VIL131139 VSH131139 WCD131139 WLZ131139 WVV131139 N196675 JJ196675 TF196675 ADB196675 AMX196675 AWT196675 BGP196675 BQL196675 CAH196675 CKD196675 CTZ196675 DDV196675 DNR196675 DXN196675 EHJ196675 ERF196675 FBB196675 FKX196675 FUT196675 GEP196675 GOL196675 GYH196675 HID196675 HRZ196675 IBV196675 ILR196675 IVN196675 JFJ196675 JPF196675 JZB196675 KIX196675 KST196675 LCP196675 LML196675 LWH196675 MGD196675 MPZ196675 MZV196675 NJR196675 NTN196675 ODJ196675 ONF196675 OXB196675 PGX196675 PQT196675 QAP196675 QKL196675 QUH196675 RED196675 RNZ196675 RXV196675 SHR196675 SRN196675 TBJ196675 TLF196675 TVB196675 UEX196675 UOT196675 UYP196675 VIL196675 VSH196675 WCD196675 WLZ196675 WVV196675 N262211 JJ262211 TF262211 ADB262211 AMX262211 AWT262211 BGP262211 BQL262211 CAH262211 CKD262211 CTZ262211 DDV262211 DNR262211 DXN262211 EHJ262211 ERF262211 FBB262211 FKX262211 FUT262211 GEP262211 GOL262211 GYH262211 HID262211 HRZ262211 IBV262211 ILR262211 IVN262211 JFJ262211 JPF262211 JZB262211 KIX262211 KST262211 LCP262211 LML262211 LWH262211 MGD262211 MPZ262211 MZV262211 NJR262211 NTN262211 ODJ262211 ONF262211 OXB262211 PGX262211 PQT262211 QAP262211 QKL262211 QUH262211 RED262211 RNZ262211 RXV262211 SHR262211 SRN262211 TBJ262211 TLF262211 TVB262211 UEX262211 UOT262211 UYP262211 VIL262211 VSH262211 WCD262211 WLZ262211 WVV262211 N327747 JJ327747 TF327747 ADB327747 AMX327747 AWT327747 BGP327747 BQL327747 CAH327747 CKD327747 CTZ327747 DDV327747 DNR327747 DXN327747 EHJ327747 ERF327747 FBB327747 FKX327747 FUT327747 GEP327747 GOL327747 GYH327747 HID327747 HRZ327747 IBV327747 ILR327747 IVN327747 JFJ327747 JPF327747 JZB327747 KIX327747 KST327747 LCP327747 LML327747 LWH327747 MGD327747 MPZ327747 MZV327747 NJR327747 NTN327747 ODJ327747 ONF327747 OXB327747 PGX327747 PQT327747 QAP327747 QKL327747 QUH327747 RED327747 RNZ327747 RXV327747 SHR327747 SRN327747 TBJ327747 TLF327747 TVB327747 UEX327747 UOT327747 UYP327747 VIL327747 VSH327747 WCD327747 WLZ327747 WVV327747 N393283 JJ393283 TF393283 ADB393283 AMX393283 AWT393283 BGP393283 BQL393283 CAH393283 CKD393283 CTZ393283 DDV393283 DNR393283 DXN393283 EHJ393283 ERF393283 FBB393283 FKX393283 FUT393283 GEP393283 GOL393283 GYH393283 HID393283 HRZ393283 IBV393283 ILR393283 IVN393283 JFJ393283 JPF393283 JZB393283 KIX393283 KST393283 LCP393283 LML393283 LWH393283 MGD393283 MPZ393283 MZV393283 NJR393283 NTN393283 ODJ393283 ONF393283 OXB393283 PGX393283 PQT393283 QAP393283 QKL393283 QUH393283 RED393283 RNZ393283 RXV393283 SHR393283 SRN393283 TBJ393283 TLF393283 TVB393283 UEX393283 UOT393283 UYP393283 VIL393283 VSH393283 WCD393283 WLZ393283 WVV393283 N458819 JJ458819 TF458819 ADB458819 AMX458819 AWT458819 BGP458819 BQL458819 CAH458819 CKD458819 CTZ458819 DDV458819 DNR458819 DXN458819 EHJ458819 ERF458819 FBB458819 FKX458819 FUT458819 GEP458819 GOL458819 GYH458819 HID458819 HRZ458819 IBV458819 ILR458819 IVN458819 JFJ458819 JPF458819 JZB458819 KIX458819 KST458819 LCP458819 LML458819 LWH458819 MGD458819 MPZ458819 MZV458819 NJR458819 NTN458819 ODJ458819 ONF458819 OXB458819 PGX458819 PQT458819 QAP458819 QKL458819 QUH458819 RED458819 RNZ458819 RXV458819 SHR458819 SRN458819 TBJ458819 TLF458819 TVB458819 UEX458819 UOT458819 UYP458819 VIL458819 VSH458819 WCD458819 WLZ458819 WVV458819 N524355 JJ524355 TF524355 ADB524355 AMX524355 AWT524355 BGP524355 BQL524355 CAH524355 CKD524355 CTZ524355 DDV524355 DNR524355 DXN524355 EHJ524355 ERF524355 FBB524355 FKX524355 FUT524355 GEP524355 GOL524355 GYH524355 HID524355 HRZ524355 IBV524355 ILR524355 IVN524355 JFJ524355 JPF524355 JZB524355 KIX524355 KST524355 LCP524355 LML524355 LWH524355 MGD524355 MPZ524355 MZV524355 NJR524355 NTN524355 ODJ524355 ONF524355 OXB524355 PGX524355 PQT524355 QAP524355 QKL524355 QUH524355 RED524355 RNZ524355 RXV524355 SHR524355 SRN524355 TBJ524355 TLF524355 TVB524355 UEX524355 UOT524355 UYP524355 VIL524355 VSH524355 WCD524355 WLZ524355 WVV524355 N589891 JJ589891 TF589891 ADB589891 AMX589891 AWT589891 BGP589891 BQL589891 CAH589891 CKD589891 CTZ589891 DDV589891 DNR589891 DXN589891 EHJ589891 ERF589891 FBB589891 FKX589891 FUT589891 GEP589891 GOL589891 GYH589891 HID589891 HRZ589891 IBV589891 ILR589891 IVN589891 JFJ589891 JPF589891 JZB589891 KIX589891 KST589891 LCP589891 LML589891 LWH589891 MGD589891 MPZ589891 MZV589891 NJR589891 NTN589891 ODJ589891 ONF589891 OXB589891 PGX589891 PQT589891 QAP589891 QKL589891 QUH589891 RED589891 RNZ589891 RXV589891 SHR589891 SRN589891 TBJ589891 TLF589891 TVB589891 UEX589891 UOT589891 UYP589891 VIL589891 VSH589891 WCD589891 WLZ589891 WVV589891 N655427 JJ655427 TF655427 ADB655427 AMX655427 AWT655427 BGP655427 BQL655427 CAH655427 CKD655427 CTZ655427 DDV655427 DNR655427 DXN655427 EHJ655427 ERF655427 FBB655427 FKX655427 FUT655427 GEP655427 GOL655427 GYH655427 HID655427 HRZ655427 IBV655427 ILR655427 IVN655427 JFJ655427 JPF655427 JZB655427 KIX655427 KST655427 LCP655427 LML655427 LWH655427 MGD655427 MPZ655427 MZV655427 NJR655427 NTN655427 ODJ655427 ONF655427 OXB655427 PGX655427 PQT655427 QAP655427 QKL655427 QUH655427 RED655427 RNZ655427 RXV655427 SHR655427 SRN655427 TBJ655427 TLF655427 TVB655427 UEX655427 UOT655427 UYP655427 VIL655427 VSH655427 WCD655427 WLZ655427 WVV655427 N720963 JJ720963 TF720963 ADB720963 AMX720963 AWT720963 BGP720963 BQL720963 CAH720963 CKD720963 CTZ720963 DDV720963 DNR720963 DXN720963 EHJ720963 ERF720963 FBB720963 FKX720963 FUT720963 GEP720963 GOL720963 GYH720963 HID720963 HRZ720963 IBV720963 ILR720963 IVN720963 JFJ720963 JPF720963 JZB720963 KIX720963 KST720963 LCP720963 LML720963 LWH720963 MGD720963 MPZ720963 MZV720963 NJR720963 NTN720963 ODJ720963 ONF720963 OXB720963 PGX720963 PQT720963 QAP720963 QKL720963 QUH720963 RED720963 RNZ720963 RXV720963 SHR720963 SRN720963 TBJ720963 TLF720963 TVB720963 UEX720963 UOT720963 UYP720963 VIL720963 VSH720963 WCD720963 WLZ720963 WVV720963 N786499 JJ786499 TF786499 ADB786499 AMX786499 AWT786499 BGP786499 BQL786499 CAH786499 CKD786499 CTZ786499 DDV786499 DNR786499 DXN786499 EHJ786499 ERF786499 FBB786499 FKX786499 FUT786499 GEP786499 GOL786499 GYH786499 HID786499 HRZ786499 IBV786499 ILR786499 IVN786499 JFJ786499 JPF786499 JZB786499 KIX786499 KST786499 LCP786499 LML786499 LWH786499 MGD786499 MPZ786499 MZV786499 NJR786499 NTN786499 ODJ786499 ONF786499 OXB786499 PGX786499 PQT786499 QAP786499 QKL786499 QUH786499 RED786499 RNZ786499 RXV786499 SHR786499 SRN786499 TBJ786499 TLF786499 TVB786499 UEX786499 UOT786499 UYP786499 VIL786499 VSH786499 WCD786499 WLZ786499 WVV786499 N852035 JJ852035 TF852035 ADB852035 AMX852035 AWT852035 BGP852035 BQL852035 CAH852035 CKD852035 CTZ852035 DDV852035 DNR852035 DXN852035 EHJ852035 ERF852035 FBB852035 FKX852035 FUT852035 GEP852035 GOL852035 GYH852035 HID852035 HRZ852035 IBV852035 ILR852035 IVN852035 JFJ852035 JPF852035 JZB852035 KIX852035 KST852035 LCP852035 LML852035 LWH852035 MGD852035 MPZ852035 MZV852035 NJR852035 NTN852035 ODJ852035 ONF852035 OXB852035 PGX852035 PQT852035 QAP852035 QKL852035 QUH852035 RED852035 RNZ852035 RXV852035 SHR852035 SRN852035 TBJ852035 TLF852035 TVB852035 UEX852035 UOT852035 UYP852035 VIL852035 VSH852035 WCD852035 WLZ852035 WVV852035 N917571 JJ917571 TF917571 ADB917571 AMX917571 AWT917571 BGP917571 BQL917571 CAH917571 CKD917571 CTZ917571 DDV917571 DNR917571 DXN917571 EHJ917571 ERF917571 FBB917571 FKX917571 FUT917571 GEP917571 GOL917571 GYH917571 HID917571 HRZ917571 IBV917571 ILR917571 IVN917571 JFJ917571 JPF917571 JZB917571 KIX917571 KST917571 LCP917571 LML917571 LWH917571 MGD917571 MPZ917571 MZV917571 NJR917571 NTN917571 ODJ917571 ONF917571 OXB917571 PGX917571 PQT917571 QAP917571 QKL917571 QUH917571 RED917571 RNZ917571 RXV917571 SHR917571 SRN917571 TBJ917571 TLF917571 TVB917571 UEX917571 UOT917571 UYP917571 VIL917571 VSH917571 WCD917571 WLZ917571 WVV917571 N983107 JJ983107 TF983107 ADB983107 AMX983107 AWT983107 BGP983107 BQL983107 CAH983107 CKD983107 CTZ983107 DDV983107 DNR983107 DXN983107 EHJ983107 ERF983107 FBB983107 FKX983107 FUT983107 GEP983107 GOL983107 GYH983107 HID983107 HRZ983107 IBV983107 ILR983107 IVN983107 JFJ983107 JPF983107 JZB983107 KIX983107 KST983107 LCP983107 LML983107 LWH983107 MGD983107 MPZ983107 MZV983107 NJR983107 NTN983107 ODJ983107 ONF983107 OXB983107 PGX983107 PQT983107 QAP983107 QKL983107 QUH983107 RED983107 RNZ983107 RXV983107 SHR983107 SRN983107 TBJ983107 TLF983107 TVB983107 UEX983107 UOT983107 UYP983107 VIL983107 VSH983107 WCD983107 WLZ983107 WVV983107</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00B050"/>
    <pageSetUpPr fitToPage="1"/>
  </sheetPr>
  <dimension ref="A1:T81"/>
  <sheetViews>
    <sheetView showGridLines="0" showZeros="0" workbookViewId="0">
      <selection activeCell="W49" sqref="W49"/>
    </sheetView>
  </sheetViews>
  <sheetFormatPr defaultRowHeight="12.75" x14ac:dyDescent="0.2"/>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97" customWidth="1"/>
    <col min="10" max="10" width="10.7109375" customWidth="1"/>
    <col min="11" max="11" width="1.7109375" style="197" customWidth="1"/>
    <col min="12" max="12" width="10.7109375" customWidth="1"/>
    <col min="13" max="13" width="1.7109375" style="198" customWidth="1"/>
    <col min="14" max="14" width="10.7109375" customWidth="1"/>
    <col min="15" max="15" width="1.7109375" style="197" customWidth="1"/>
    <col min="16" max="16" width="10.7109375" customWidth="1"/>
    <col min="17" max="17" width="1.7109375" style="198" customWidth="1"/>
    <col min="19" max="19" width="8.7109375" customWidth="1"/>
    <col min="20" max="20" width="8.85546875" hidden="1" customWidth="1"/>
    <col min="21" max="21" width="5.7109375" customWidth="1"/>
    <col min="257" max="258" width="3.28515625" customWidth="1"/>
    <col min="259" max="259" width="4.7109375" customWidth="1"/>
    <col min="260" max="260" width="4.28515625" customWidth="1"/>
    <col min="261" max="261" width="12.7109375" customWidth="1"/>
    <col min="262" max="262" width="2.7109375" customWidth="1"/>
    <col min="263" max="263" width="7.7109375" customWidth="1"/>
    <col min="264" max="264" width="5.85546875" customWidth="1"/>
    <col min="265" max="265" width="1.7109375" customWidth="1"/>
    <col min="266" max="266" width="10.7109375" customWidth="1"/>
    <col min="267" max="267" width="1.7109375" customWidth="1"/>
    <col min="268" max="268" width="10.7109375" customWidth="1"/>
    <col min="269" max="269" width="1.7109375" customWidth="1"/>
    <col min="270" max="270" width="10.7109375" customWidth="1"/>
    <col min="271" max="271" width="1.7109375" customWidth="1"/>
    <col min="272" max="272" width="10.7109375" customWidth="1"/>
    <col min="273" max="273" width="1.7109375" customWidth="1"/>
    <col min="275" max="275" width="8.7109375" customWidth="1"/>
    <col min="276" max="276" width="0" hidden="1" customWidth="1"/>
    <col min="277" max="277" width="5.7109375" customWidth="1"/>
    <col min="513" max="514" width="3.28515625" customWidth="1"/>
    <col min="515" max="515" width="4.7109375" customWidth="1"/>
    <col min="516" max="516" width="4.28515625" customWidth="1"/>
    <col min="517" max="517" width="12.7109375" customWidth="1"/>
    <col min="518" max="518" width="2.7109375" customWidth="1"/>
    <col min="519" max="519" width="7.7109375" customWidth="1"/>
    <col min="520" max="520" width="5.85546875" customWidth="1"/>
    <col min="521" max="521" width="1.7109375" customWidth="1"/>
    <col min="522" max="522" width="10.7109375" customWidth="1"/>
    <col min="523" max="523" width="1.7109375" customWidth="1"/>
    <col min="524" max="524" width="10.7109375" customWidth="1"/>
    <col min="525" max="525" width="1.7109375" customWidth="1"/>
    <col min="526" max="526" width="10.7109375" customWidth="1"/>
    <col min="527" max="527" width="1.7109375" customWidth="1"/>
    <col min="528" max="528" width="10.7109375" customWidth="1"/>
    <col min="529" max="529" width="1.7109375" customWidth="1"/>
    <col min="531" max="531" width="8.7109375" customWidth="1"/>
    <col min="532" max="532" width="0" hidden="1" customWidth="1"/>
    <col min="533" max="533" width="5.7109375" customWidth="1"/>
    <col min="769" max="770" width="3.28515625" customWidth="1"/>
    <col min="771" max="771" width="4.7109375" customWidth="1"/>
    <col min="772" max="772" width="4.28515625" customWidth="1"/>
    <col min="773" max="773" width="12.7109375" customWidth="1"/>
    <col min="774" max="774" width="2.7109375" customWidth="1"/>
    <col min="775" max="775" width="7.7109375" customWidth="1"/>
    <col min="776" max="776" width="5.85546875" customWidth="1"/>
    <col min="777" max="777" width="1.7109375" customWidth="1"/>
    <col min="778" max="778" width="10.7109375" customWidth="1"/>
    <col min="779" max="779" width="1.7109375" customWidth="1"/>
    <col min="780" max="780" width="10.7109375" customWidth="1"/>
    <col min="781" max="781" width="1.7109375" customWidth="1"/>
    <col min="782" max="782" width="10.7109375" customWidth="1"/>
    <col min="783" max="783" width="1.7109375" customWidth="1"/>
    <col min="784" max="784" width="10.7109375" customWidth="1"/>
    <col min="785" max="785" width="1.7109375" customWidth="1"/>
    <col min="787" max="787" width="8.7109375" customWidth="1"/>
    <col min="788" max="788" width="0" hidden="1" customWidth="1"/>
    <col min="789" max="789" width="5.7109375" customWidth="1"/>
    <col min="1025" max="1026" width="3.28515625" customWidth="1"/>
    <col min="1027" max="1027" width="4.7109375" customWidth="1"/>
    <col min="1028" max="1028" width="4.28515625" customWidth="1"/>
    <col min="1029" max="1029" width="12.7109375" customWidth="1"/>
    <col min="1030" max="1030" width="2.7109375" customWidth="1"/>
    <col min="1031" max="1031" width="7.7109375" customWidth="1"/>
    <col min="1032" max="1032" width="5.85546875" customWidth="1"/>
    <col min="1033" max="1033" width="1.7109375" customWidth="1"/>
    <col min="1034" max="1034" width="10.7109375" customWidth="1"/>
    <col min="1035" max="1035" width="1.7109375" customWidth="1"/>
    <col min="1036" max="1036" width="10.7109375" customWidth="1"/>
    <col min="1037" max="1037" width="1.7109375" customWidth="1"/>
    <col min="1038" max="1038" width="10.7109375" customWidth="1"/>
    <col min="1039" max="1039" width="1.7109375" customWidth="1"/>
    <col min="1040" max="1040" width="10.7109375" customWidth="1"/>
    <col min="1041" max="1041" width="1.7109375" customWidth="1"/>
    <col min="1043" max="1043" width="8.7109375" customWidth="1"/>
    <col min="1044" max="1044" width="0" hidden="1" customWidth="1"/>
    <col min="1045" max="1045" width="5.7109375" customWidth="1"/>
    <col min="1281" max="1282" width="3.28515625" customWidth="1"/>
    <col min="1283" max="1283" width="4.7109375" customWidth="1"/>
    <col min="1284" max="1284" width="4.28515625" customWidth="1"/>
    <col min="1285" max="1285" width="12.7109375" customWidth="1"/>
    <col min="1286" max="1286" width="2.7109375" customWidth="1"/>
    <col min="1287" max="1287" width="7.7109375" customWidth="1"/>
    <col min="1288" max="1288" width="5.85546875" customWidth="1"/>
    <col min="1289" max="1289" width="1.7109375" customWidth="1"/>
    <col min="1290" max="1290" width="10.7109375" customWidth="1"/>
    <col min="1291" max="1291" width="1.7109375" customWidth="1"/>
    <col min="1292" max="1292" width="10.7109375" customWidth="1"/>
    <col min="1293" max="1293" width="1.7109375" customWidth="1"/>
    <col min="1294" max="1294" width="10.7109375" customWidth="1"/>
    <col min="1295" max="1295" width="1.7109375" customWidth="1"/>
    <col min="1296" max="1296" width="10.7109375" customWidth="1"/>
    <col min="1297" max="1297" width="1.7109375" customWidth="1"/>
    <col min="1299" max="1299" width="8.7109375" customWidth="1"/>
    <col min="1300" max="1300" width="0" hidden="1" customWidth="1"/>
    <col min="1301" max="1301" width="5.7109375" customWidth="1"/>
    <col min="1537" max="1538" width="3.28515625" customWidth="1"/>
    <col min="1539" max="1539" width="4.7109375" customWidth="1"/>
    <col min="1540" max="1540" width="4.28515625" customWidth="1"/>
    <col min="1541" max="1541" width="12.7109375" customWidth="1"/>
    <col min="1542" max="1542" width="2.7109375" customWidth="1"/>
    <col min="1543" max="1543" width="7.7109375" customWidth="1"/>
    <col min="1544" max="1544" width="5.85546875" customWidth="1"/>
    <col min="1545" max="1545" width="1.7109375" customWidth="1"/>
    <col min="1546" max="1546" width="10.7109375" customWidth="1"/>
    <col min="1547" max="1547" width="1.7109375" customWidth="1"/>
    <col min="1548" max="1548" width="10.7109375" customWidth="1"/>
    <col min="1549" max="1549" width="1.7109375" customWidth="1"/>
    <col min="1550" max="1550" width="10.7109375" customWidth="1"/>
    <col min="1551" max="1551" width="1.7109375" customWidth="1"/>
    <col min="1552" max="1552" width="10.7109375" customWidth="1"/>
    <col min="1553" max="1553" width="1.7109375" customWidth="1"/>
    <col min="1555" max="1555" width="8.7109375" customWidth="1"/>
    <col min="1556" max="1556" width="0" hidden="1" customWidth="1"/>
    <col min="1557" max="1557" width="5.7109375" customWidth="1"/>
    <col min="1793" max="1794" width="3.28515625" customWidth="1"/>
    <col min="1795" max="1795" width="4.7109375" customWidth="1"/>
    <col min="1796" max="1796" width="4.28515625" customWidth="1"/>
    <col min="1797" max="1797" width="12.7109375" customWidth="1"/>
    <col min="1798" max="1798" width="2.7109375" customWidth="1"/>
    <col min="1799" max="1799" width="7.7109375" customWidth="1"/>
    <col min="1800" max="1800" width="5.85546875" customWidth="1"/>
    <col min="1801" max="1801" width="1.7109375" customWidth="1"/>
    <col min="1802" max="1802" width="10.7109375" customWidth="1"/>
    <col min="1803" max="1803" width="1.7109375" customWidth="1"/>
    <col min="1804" max="1804" width="10.7109375" customWidth="1"/>
    <col min="1805" max="1805" width="1.7109375" customWidth="1"/>
    <col min="1806" max="1806" width="10.7109375" customWidth="1"/>
    <col min="1807" max="1807" width="1.7109375" customWidth="1"/>
    <col min="1808" max="1808" width="10.7109375" customWidth="1"/>
    <col min="1809" max="1809" width="1.7109375" customWidth="1"/>
    <col min="1811" max="1811" width="8.7109375" customWidth="1"/>
    <col min="1812" max="1812" width="0" hidden="1" customWidth="1"/>
    <col min="1813" max="1813" width="5.7109375" customWidth="1"/>
    <col min="2049" max="2050" width="3.28515625" customWidth="1"/>
    <col min="2051" max="2051" width="4.7109375" customWidth="1"/>
    <col min="2052" max="2052" width="4.28515625" customWidth="1"/>
    <col min="2053" max="2053" width="12.7109375" customWidth="1"/>
    <col min="2054" max="2054" width="2.7109375" customWidth="1"/>
    <col min="2055" max="2055" width="7.7109375" customWidth="1"/>
    <col min="2056" max="2056" width="5.85546875" customWidth="1"/>
    <col min="2057" max="2057" width="1.7109375" customWidth="1"/>
    <col min="2058" max="2058" width="10.7109375" customWidth="1"/>
    <col min="2059" max="2059" width="1.7109375" customWidth="1"/>
    <col min="2060" max="2060" width="10.7109375" customWidth="1"/>
    <col min="2061" max="2061" width="1.7109375" customWidth="1"/>
    <col min="2062" max="2062" width="10.7109375" customWidth="1"/>
    <col min="2063" max="2063" width="1.7109375" customWidth="1"/>
    <col min="2064" max="2064" width="10.7109375" customWidth="1"/>
    <col min="2065" max="2065" width="1.7109375" customWidth="1"/>
    <col min="2067" max="2067" width="8.7109375" customWidth="1"/>
    <col min="2068" max="2068" width="0" hidden="1" customWidth="1"/>
    <col min="2069" max="2069" width="5.7109375" customWidth="1"/>
    <col min="2305" max="2306" width="3.28515625" customWidth="1"/>
    <col min="2307" max="2307" width="4.7109375" customWidth="1"/>
    <col min="2308" max="2308" width="4.28515625" customWidth="1"/>
    <col min="2309" max="2309" width="12.7109375" customWidth="1"/>
    <col min="2310" max="2310" width="2.7109375" customWidth="1"/>
    <col min="2311" max="2311" width="7.7109375" customWidth="1"/>
    <col min="2312" max="2312" width="5.85546875" customWidth="1"/>
    <col min="2313" max="2313" width="1.7109375" customWidth="1"/>
    <col min="2314" max="2314" width="10.7109375" customWidth="1"/>
    <col min="2315" max="2315" width="1.7109375" customWidth="1"/>
    <col min="2316" max="2316" width="10.7109375" customWidth="1"/>
    <col min="2317" max="2317" width="1.7109375" customWidth="1"/>
    <col min="2318" max="2318" width="10.7109375" customWidth="1"/>
    <col min="2319" max="2319" width="1.7109375" customWidth="1"/>
    <col min="2320" max="2320" width="10.7109375" customWidth="1"/>
    <col min="2321" max="2321" width="1.7109375" customWidth="1"/>
    <col min="2323" max="2323" width="8.7109375" customWidth="1"/>
    <col min="2324" max="2324" width="0" hidden="1" customWidth="1"/>
    <col min="2325" max="2325" width="5.7109375" customWidth="1"/>
    <col min="2561" max="2562" width="3.28515625" customWidth="1"/>
    <col min="2563" max="2563" width="4.7109375" customWidth="1"/>
    <col min="2564" max="2564" width="4.28515625" customWidth="1"/>
    <col min="2565" max="2565" width="12.7109375" customWidth="1"/>
    <col min="2566" max="2566" width="2.7109375" customWidth="1"/>
    <col min="2567" max="2567" width="7.7109375" customWidth="1"/>
    <col min="2568" max="2568" width="5.85546875" customWidth="1"/>
    <col min="2569" max="2569" width="1.7109375" customWidth="1"/>
    <col min="2570" max="2570" width="10.7109375" customWidth="1"/>
    <col min="2571" max="2571" width="1.7109375" customWidth="1"/>
    <col min="2572" max="2572" width="10.7109375" customWidth="1"/>
    <col min="2573" max="2573" width="1.7109375" customWidth="1"/>
    <col min="2574" max="2574" width="10.7109375" customWidth="1"/>
    <col min="2575" max="2575" width="1.7109375" customWidth="1"/>
    <col min="2576" max="2576" width="10.7109375" customWidth="1"/>
    <col min="2577" max="2577" width="1.7109375" customWidth="1"/>
    <col min="2579" max="2579" width="8.7109375" customWidth="1"/>
    <col min="2580" max="2580" width="0" hidden="1" customWidth="1"/>
    <col min="2581" max="2581" width="5.7109375" customWidth="1"/>
    <col min="2817" max="2818" width="3.28515625" customWidth="1"/>
    <col min="2819" max="2819" width="4.7109375" customWidth="1"/>
    <col min="2820" max="2820" width="4.28515625" customWidth="1"/>
    <col min="2821" max="2821" width="12.7109375" customWidth="1"/>
    <col min="2822" max="2822" width="2.7109375" customWidth="1"/>
    <col min="2823" max="2823" width="7.7109375" customWidth="1"/>
    <col min="2824" max="2824" width="5.85546875" customWidth="1"/>
    <col min="2825" max="2825" width="1.7109375" customWidth="1"/>
    <col min="2826" max="2826" width="10.7109375" customWidth="1"/>
    <col min="2827" max="2827" width="1.7109375" customWidth="1"/>
    <col min="2828" max="2828" width="10.7109375" customWidth="1"/>
    <col min="2829" max="2829" width="1.7109375" customWidth="1"/>
    <col min="2830" max="2830" width="10.7109375" customWidth="1"/>
    <col min="2831" max="2831" width="1.7109375" customWidth="1"/>
    <col min="2832" max="2832" width="10.7109375" customWidth="1"/>
    <col min="2833" max="2833" width="1.7109375" customWidth="1"/>
    <col min="2835" max="2835" width="8.7109375" customWidth="1"/>
    <col min="2836" max="2836" width="0" hidden="1" customWidth="1"/>
    <col min="2837" max="2837" width="5.7109375" customWidth="1"/>
    <col min="3073" max="3074" width="3.28515625" customWidth="1"/>
    <col min="3075" max="3075" width="4.7109375" customWidth="1"/>
    <col min="3076" max="3076" width="4.28515625" customWidth="1"/>
    <col min="3077" max="3077" width="12.7109375" customWidth="1"/>
    <col min="3078" max="3078" width="2.7109375" customWidth="1"/>
    <col min="3079" max="3079" width="7.7109375" customWidth="1"/>
    <col min="3080" max="3080" width="5.85546875" customWidth="1"/>
    <col min="3081" max="3081" width="1.7109375" customWidth="1"/>
    <col min="3082" max="3082" width="10.7109375" customWidth="1"/>
    <col min="3083" max="3083" width="1.7109375" customWidth="1"/>
    <col min="3084" max="3084" width="10.7109375" customWidth="1"/>
    <col min="3085" max="3085" width="1.7109375" customWidth="1"/>
    <col min="3086" max="3086" width="10.7109375" customWidth="1"/>
    <col min="3087" max="3087" width="1.7109375" customWidth="1"/>
    <col min="3088" max="3088" width="10.7109375" customWidth="1"/>
    <col min="3089" max="3089" width="1.7109375" customWidth="1"/>
    <col min="3091" max="3091" width="8.7109375" customWidth="1"/>
    <col min="3092" max="3092" width="0" hidden="1" customWidth="1"/>
    <col min="3093" max="3093" width="5.7109375" customWidth="1"/>
    <col min="3329" max="3330" width="3.28515625" customWidth="1"/>
    <col min="3331" max="3331" width="4.7109375" customWidth="1"/>
    <col min="3332" max="3332" width="4.28515625" customWidth="1"/>
    <col min="3333" max="3333" width="12.7109375" customWidth="1"/>
    <col min="3334" max="3334" width="2.7109375" customWidth="1"/>
    <col min="3335" max="3335" width="7.7109375" customWidth="1"/>
    <col min="3336" max="3336" width="5.85546875" customWidth="1"/>
    <col min="3337" max="3337" width="1.7109375" customWidth="1"/>
    <col min="3338" max="3338" width="10.7109375" customWidth="1"/>
    <col min="3339" max="3339" width="1.7109375" customWidth="1"/>
    <col min="3340" max="3340" width="10.7109375" customWidth="1"/>
    <col min="3341" max="3341" width="1.7109375" customWidth="1"/>
    <col min="3342" max="3342" width="10.7109375" customWidth="1"/>
    <col min="3343" max="3343" width="1.7109375" customWidth="1"/>
    <col min="3344" max="3344" width="10.7109375" customWidth="1"/>
    <col min="3345" max="3345" width="1.7109375" customWidth="1"/>
    <col min="3347" max="3347" width="8.7109375" customWidth="1"/>
    <col min="3348" max="3348" width="0" hidden="1" customWidth="1"/>
    <col min="3349" max="3349" width="5.7109375" customWidth="1"/>
    <col min="3585" max="3586" width="3.28515625" customWidth="1"/>
    <col min="3587" max="3587" width="4.7109375" customWidth="1"/>
    <col min="3588" max="3588" width="4.28515625" customWidth="1"/>
    <col min="3589" max="3589" width="12.7109375" customWidth="1"/>
    <col min="3590" max="3590" width="2.7109375" customWidth="1"/>
    <col min="3591" max="3591" width="7.7109375" customWidth="1"/>
    <col min="3592" max="3592" width="5.85546875" customWidth="1"/>
    <col min="3593" max="3593" width="1.7109375" customWidth="1"/>
    <col min="3594" max="3594" width="10.7109375" customWidth="1"/>
    <col min="3595" max="3595" width="1.7109375" customWidth="1"/>
    <col min="3596" max="3596" width="10.7109375" customWidth="1"/>
    <col min="3597" max="3597" width="1.7109375" customWidth="1"/>
    <col min="3598" max="3598" width="10.7109375" customWidth="1"/>
    <col min="3599" max="3599" width="1.7109375" customWidth="1"/>
    <col min="3600" max="3600" width="10.7109375" customWidth="1"/>
    <col min="3601" max="3601" width="1.7109375" customWidth="1"/>
    <col min="3603" max="3603" width="8.7109375" customWidth="1"/>
    <col min="3604" max="3604" width="0" hidden="1" customWidth="1"/>
    <col min="3605" max="3605" width="5.7109375" customWidth="1"/>
    <col min="3841" max="3842" width="3.28515625" customWidth="1"/>
    <col min="3843" max="3843" width="4.7109375" customWidth="1"/>
    <col min="3844" max="3844" width="4.28515625" customWidth="1"/>
    <col min="3845" max="3845" width="12.7109375" customWidth="1"/>
    <col min="3846" max="3846" width="2.7109375" customWidth="1"/>
    <col min="3847" max="3847" width="7.7109375" customWidth="1"/>
    <col min="3848" max="3848" width="5.85546875" customWidth="1"/>
    <col min="3849" max="3849" width="1.7109375" customWidth="1"/>
    <col min="3850" max="3850" width="10.7109375" customWidth="1"/>
    <col min="3851" max="3851" width="1.7109375" customWidth="1"/>
    <col min="3852" max="3852" width="10.7109375" customWidth="1"/>
    <col min="3853" max="3853" width="1.7109375" customWidth="1"/>
    <col min="3854" max="3854" width="10.7109375" customWidth="1"/>
    <col min="3855" max="3855" width="1.7109375" customWidth="1"/>
    <col min="3856" max="3856" width="10.7109375" customWidth="1"/>
    <col min="3857" max="3857" width="1.7109375" customWidth="1"/>
    <col min="3859" max="3859" width="8.7109375" customWidth="1"/>
    <col min="3860" max="3860" width="0" hidden="1" customWidth="1"/>
    <col min="3861" max="3861" width="5.7109375" customWidth="1"/>
    <col min="4097" max="4098" width="3.28515625" customWidth="1"/>
    <col min="4099" max="4099" width="4.7109375" customWidth="1"/>
    <col min="4100" max="4100" width="4.28515625" customWidth="1"/>
    <col min="4101" max="4101" width="12.7109375" customWidth="1"/>
    <col min="4102" max="4102" width="2.7109375" customWidth="1"/>
    <col min="4103" max="4103" width="7.7109375" customWidth="1"/>
    <col min="4104" max="4104" width="5.85546875" customWidth="1"/>
    <col min="4105" max="4105" width="1.7109375" customWidth="1"/>
    <col min="4106" max="4106" width="10.7109375" customWidth="1"/>
    <col min="4107" max="4107" width="1.7109375" customWidth="1"/>
    <col min="4108" max="4108" width="10.7109375" customWidth="1"/>
    <col min="4109" max="4109" width="1.7109375" customWidth="1"/>
    <col min="4110" max="4110" width="10.7109375" customWidth="1"/>
    <col min="4111" max="4111" width="1.7109375" customWidth="1"/>
    <col min="4112" max="4112" width="10.7109375" customWidth="1"/>
    <col min="4113" max="4113" width="1.7109375" customWidth="1"/>
    <col min="4115" max="4115" width="8.7109375" customWidth="1"/>
    <col min="4116" max="4116" width="0" hidden="1" customWidth="1"/>
    <col min="4117" max="4117" width="5.7109375" customWidth="1"/>
    <col min="4353" max="4354" width="3.28515625" customWidth="1"/>
    <col min="4355" max="4355" width="4.7109375" customWidth="1"/>
    <col min="4356" max="4356" width="4.28515625" customWidth="1"/>
    <col min="4357" max="4357" width="12.7109375" customWidth="1"/>
    <col min="4358" max="4358" width="2.7109375" customWidth="1"/>
    <col min="4359" max="4359" width="7.7109375" customWidth="1"/>
    <col min="4360" max="4360" width="5.85546875" customWidth="1"/>
    <col min="4361" max="4361" width="1.7109375" customWidth="1"/>
    <col min="4362" max="4362" width="10.7109375" customWidth="1"/>
    <col min="4363" max="4363" width="1.7109375" customWidth="1"/>
    <col min="4364" max="4364" width="10.7109375" customWidth="1"/>
    <col min="4365" max="4365" width="1.7109375" customWidth="1"/>
    <col min="4366" max="4366" width="10.7109375" customWidth="1"/>
    <col min="4367" max="4367" width="1.7109375" customWidth="1"/>
    <col min="4368" max="4368" width="10.7109375" customWidth="1"/>
    <col min="4369" max="4369" width="1.7109375" customWidth="1"/>
    <col min="4371" max="4371" width="8.7109375" customWidth="1"/>
    <col min="4372" max="4372" width="0" hidden="1" customWidth="1"/>
    <col min="4373" max="4373" width="5.7109375" customWidth="1"/>
    <col min="4609" max="4610" width="3.28515625" customWidth="1"/>
    <col min="4611" max="4611" width="4.7109375" customWidth="1"/>
    <col min="4612" max="4612" width="4.28515625" customWidth="1"/>
    <col min="4613" max="4613" width="12.7109375" customWidth="1"/>
    <col min="4614" max="4614" width="2.7109375" customWidth="1"/>
    <col min="4615" max="4615" width="7.7109375" customWidth="1"/>
    <col min="4616" max="4616" width="5.85546875" customWidth="1"/>
    <col min="4617" max="4617" width="1.7109375" customWidth="1"/>
    <col min="4618" max="4618" width="10.7109375" customWidth="1"/>
    <col min="4619" max="4619" width="1.7109375" customWidth="1"/>
    <col min="4620" max="4620" width="10.7109375" customWidth="1"/>
    <col min="4621" max="4621" width="1.7109375" customWidth="1"/>
    <col min="4622" max="4622" width="10.7109375" customWidth="1"/>
    <col min="4623" max="4623" width="1.7109375" customWidth="1"/>
    <col min="4624" max="4624" width="10.7109375" customWidth="1"/>
    <col min="4625" max="4625" width="1.7109375" customWidth="1"/>
    <col min="4627" max="4627" width="8.7109375" customWidth="1"/>
    <col min="4628" max="4628" width="0" hidden="1" customWidth="1"/>
    <col min="4629" max="4629" width="5.7109375" customWidth="1"/>
    <col min="4865" max="4866" width="3.28515625" customWidth="1"/>
    <col min="4867" max="4867" width="4.7109375" customWidth="1"/>
    <col min="4868" max="4868" width="4.28515625" customWidth="1"/>
    <col min="4869" max="4869" width="12.7109375" customWidth="1"/>
    <col min="4870" max="4870" width="2.7109375" customWidth="1"/>
    <col min="4871" max="4871" width="7.7109375" customWidth="1"/>
    <col min="4872" max="4872" width="5.85546875" customWidth="1"/>
    <col min="4873" max="4873" width="1.7109375" customWidth="1"/>
    <col min="4874" max="4874" width="10.7109375" customWidth="1"/>
    <col min="4875" max="4875" width="1.7109375" customWidth="1"/>
    <col min="4876" max="4876" width="10.7109375" customWidth="1"/>
    <col min="4877" max="4877" width="1.7109375" customWidth="1"/>
    <col min="4878" max="4878" width="10.7109375" customWidth="1"/>
    <col min="4879" max="4879" width="1.7109375" customWidth="1"/>
    <col min="4880" max="4880" width="10.7109375" customWidth="1"/>
    <col min="4881" max="4881" width="1.7109375" customWidth="1"/>
    <col min="4883" max="4883" width="8.7109375" customWidth="1"/>
    <col min="4884" max="4884" width="0" hidden="1" customWidth="1"/>
    <col min="4885" max="4885" width="5.7109375" customWidth="1"/>
    <col min="5121" max="5122" width="3.28515625" customWidth="1"/>
    <col min="5123" max="5123" width="4.7109375" customWidth="1"/>
    <col min="5124" max="5124" width="4.28515625" customWidth="1"/>
    <col min="5125" max="5125" width="12.7109375" customWidth="1"/>
    <col min="5126" max="5126" width="2.7109375" customWidth="1"/>
    <col min="5127" max="5127" width="7.7109375" customWidth="1"/>
    <col min="5128" max="5128" width="5.85546875" customWidth="1"/>
    <col min="5129" max="5129" width="1.7109375" customWidth="1"/>
    <col min="5130" max="5130" width="10.7109375" customWidth="1"/>
    <col min="5131" max="5131" width="1.7109375" customWidth="1"/>
    <col min="5132" max="5132" width="10.7109375" customWidth="1"/>
    <col min="5133" max="5133" width="1.7109375" customWidth="1"/>
    <col min="5134" max="5134" width="10.7109375" customWidth="1"/>
    <col min="5135" max="5135" width="1.7109375" customWidth="1"/>
    <col min="5136" max="5136" width="10.7109375" customWidth="1"/>
    <col min="5137" max="5137" width="1.7109375" customWidth="1"/>
    <col min="5139" max="5139" width="8.7109375" customWidth="1"/>
    <col min="5140" max="5140" width="0" hidden="1" customWidth="1"/>
    <col min="5141" max="5141" width="5.7109375" customWidth="1"/>
    <col min="5377" max="5378" width="3.28515625" customWidth="1"/>
    <col min="5379" max="5379" width="4.7109375" customWidth="1"/>
    <col min="5380" max="5380" width="4.28515625" customWidth="1"/>
    <col min="5381" max="5381" width="12.7109375" customWidth="1"/>
    <col min="5382" max="5382" width="2.7109375" customWidth="1"/>
    <col min="5383" max="5383" width="7.7109375" customWidth="1"/>
    <col min="5384" max="5384" width="5.85546875" customWidth="1"/>
    <col min="5385" max="5385" width="1.7109375" customWidth="1"/>
    <col min="5386" max="5386" width="10.7109375" customWidth="1"/>
    <col min="5387" max="5387" width="1.7109375" customWidth="1"/>
    <col min="5388" max="5388" width="10.7109375" customWidth="1"/>
    <col min="5389" max="5389" width="1.7109375" customWidth="1"/>
    <col min="5390" max="5390" width="10.7109375" customWidth="1"/>
    <col min="5391" max="5391" width="1.7109375" customWidth="1"/>
    <col min="5392" max="5392" width="10.7109375" customWidth="1"/>
    <col min="5393" max="5393" width="1.7109375" customWidth="1"/>
    <col min="5395" max="5395" width="8.7109375" customWidth="1"/>
    <col min="5396" max="5396" width="0" hidden="1" customWidth="1"/>
    <col min="5397" max="5397" width="5.7109375" customWidth="1"/>
    <col min="5633" max="5634" width="3.28515625" customWidth="1"/>
    <col min="5635" max="5635" width="4.7109375" customWidth="1"/>
    <col min="5636" max="5636" width="4.28515625" customWidth="1"/>
    <col min="5637" max="5637" width="12.7109375" customWidth="1"/>
    <col min="5638" max="5638" width="2.7109375" customWidth="1"/>
    <col min="5639" max="5639" width="7.7109375" customWidth="1"/>
    <col min="5640" max="5640" width="5.85546875" customWidth="1"/>
    <col min="5641" max="5641" width="1.7109375" customWidth="1"/>
    <col min="5642" max="5642" width="10.7109375" customWidth="1"/>
    <col min="5643" max="5643" width="1.7109375" customWidth="1"/>
    <col min="5644" max="5644" width="10.7109375" customWidth="1"/>
    <col min="5645" max="5645" width="1.7109375" customWidth="1"/>
    <col min="5646" max="5646" width="10.7109375" customWidth="1"/>
    <col min="5647" max="5647" width="1.7109375" customWidth="1"/>
    <col min="5648" max="5648" width="10.7109375" customWidth="1"/>
    <col min="5649" max="5649" width="1.7109375" customWidth="1"/>
    <col min="5651" max="5651" width="8.7109375" customWidth="1"/>
    <col min="5652" max="5652" width="0" hidden="1" customWidth="1"/>
    <col min="5653" max="5653" width="5.7109375" customWidth="1"/>
    <col min="5889" max="5890" width="3.28515625" customWidth="1"/>
    <col min="5891" max="5891" width="4.7109375" customWidth="1"/>
    <col min="5892" max="5892" width="4.28515625" customWidth="1"/>
    <col min="5893" max="5893" width="12.7109375" customWidth="1"/>
    <col min="5894" max="5894" width="2.7109375" customWidth="1"/>
    <col min="5895" max="5895" width="7.7109375" customWidth="1"/>
    <col min="5896" max="5896" width="5.85546875" customWidth="1"/>
    <col min="5897" max="5897" width="1.7109375" customWidth="1"/>
    <col min="5898" max="5898" width="10.7109375" customWidth="1"/>
    <col min="5899" max="5899" width="1.7109375" customWidth="1"/>
    <col min="5900" max="5900" width="10.7109375" customWidth="1"/>
    <col min="5901" max="5901" width="1.7109375" customWidth="1"/>
    <col min="5902" max="5902" width="10.7109375" customWidth="1"/>
    <col min="5903" max="5903" width="1.7109375" customWidth="1"/>
    <col min="5904" max="5904" width="10.7109375" customWidth="1"/>
    <col min="5905" max="5905" width="1.7109375" customWidth="1"/>
    <col min="5907" max="5907" width="8.7109375" customWidth="1"/>
    <col min="5908" max="5908" width="0" hidden="1" customWidth="1"/>
    <col min="5909" max="5909" width="5.7109375" customWidth="1"/>
    <col min="6145" max="6146" width="3.28515625" customWidth="1"/>
    <col min="6147" max="6147" width="4.7109375" customWidth="1"/>
    <col min="6148" max="6148" width="4.28515625" customWidth="1"/>
    <col min="6149" max="6149" width="12.7109375" customWidth="1"/>
    <col min="6150" max="6150" width="2.7109375" customWidth="1"/>
    <col min="6151" max="6151" width="7.7109375" customWidth="1"/>
    <col min="6152" max="6152" width="5.85546875" customWidth="1"/>
    <col min="6153" max="6153" width="1.7109375" customWidth="1"/>
    <col min="6154" max="6154" width="10.7109375" customWidth="1"/>
    <col min="6155" max="6155" width="1.7109375" customWidth="1"/>
    <col min="6156" max="6156" width="10.7109375" customWidth="1"/>
    <col min="6157" max="6157" width="1.7109375" customWidth="1"/>
    <col min="6158" max="6158" width="10.7109375" customWidth="1"/>
    <col min="6159" max="6159" width="1.7109375" customWidth="1"/>
    <col min="6160" max="6160" width="10.7109375" customWidth="1"/>
    <col min="6161" max="6161" width="1.7109375" customWidth="1"/>
    <col min="6163" max="6163" width="8.7109375" customWidth="1"/>
    <col min="6164" max="6164" width="0" hidden="1" customWidth="1"/>
    <col min="6165" max="6165" width="5.7109375" customWidth="1"/>
    <col min="6401" max="6402" width="3.28515625" customWidth="1"/>
    <col min="6403" max="6403" width="4.7109375" customWidth="1"/>
    <col min="6404" max="6404" width="4.28515625" customWidth="1"/>
    <col min="6405" max="6405" width="12.7109375" customWidth="1"/>
    <col min="6406" max="6406" width="2.7109375" customWidth="1"/>
    <col min="6407" max="6407" width="7.7109375" customWidth="1"/>
    <col min="6408" max="6408" width="5.85546875" customWidth="1"/>
    <col min="6409" max="6409" width="1.7109375" customWidth="1"/>
    <col min="6410" max="6410" width="10.7109375" customWidth="1"/>
    <col min="6411" max="6411" width="1.7109375" customWidth="1"/>
    <col min="6412" max="6412" width="10.7109375" customWidth="1"/>
    <col min="6413" max="6413" width="1.7109375" customWidth="1"/>
    <col min="6414" max="6414" width="10.7109375" customWidth="1"/>
    <col min="6415" max="6415" width="1.7109375" customWidth="1"/>
    <col min="6416" max="6416" width="10.7109375" customWidth="1"/>
    <col min="6417" max="6417" width="1.7109375" customWidth="1"/>
    <col min="6419" max="6419" width="8.7109375" customWidth="1"/>
    <col min="6420" max="6420" width="0" hidden="1" customWidth="1"/>
    <col min="6421" max="6421" width="5.7109375" customWidth="1"/>
    <col min="6657" max="6658" width="3.28515625" customWidth="1"/>
    <col min="6659" max="6659" width="4.7109375" customWidth="1"/>
    <col min="6660" max="6660" width="4.28515625" customWidth="1"/>
    <col min="6661" max="6661" width="12.7109375" customWidth="1"/>
    <col min="6662" max="6662" width="2.7109375" customWidth="1"/>
    <col min="6663" max="6663" width="7.7109375" customWidth="1"/>
    <col min="6664" max="6664" width="5.85546875" customWidth="1"/>
    <col min="6665" max="6665" width="1.7109375" customWidth="1"/>
    <col min="6666" max="6666" width="10.7109375" customWidth="1"/>
    <col min="6667" max="6667" width="1.7109375" customWidth="1"/>
    <col min="6668" max="6668" width="10.7109375" customWidth="1"/>
    <col min="6669" max="6669" width="1.7109375" customWidth="1"/>
    <col min="6670" max="6670" width="10.7109375" customWidth="1"/>
    <col min="6671" max="6671" width="1.7109375" customWidth="1"/>
    <col min="6672" max="6672" width="10.7109375" customWidth="1"/>
    <col min="6673" max="6673" width="1.7109375" customWidth="1"/>
    <col min="6675" max="6675" width="8.7109375" customWidth="1"/>
    <col min="6676" max="6676" width="0" hidden="1" customWidth="1"/>
    <col min="6677" max="6677" width="5.7109375" customWidth="1"/>
    <col min="6913" max="6914" width="3.28515625" customWidth="1"/>
    <col min="6915" max="6915" width="4.7109375" customWidth="1"/>
    <col min="6916" max="6916" width="4.28515625" customWidth="1"/>
    <col min="6917" max="6917" width="12.7109375" customWidth="1"/>
    <col min="6918" max="6918" width="2.7109375" customWidth="1"/>
    <col min="6919" max="6919" width="7.7109375" customWidth="1"/>
    <col min="6920" max="6920" width="5.85546875" customWidth="1"/>
    <col min="6921" max="6921" width="1.7109375" customWidth="1"/>
    <col min="6922" max="6922" width="10.7109375" customWidth="1"/>
    <col min="6923" max="6923" width="1.7109375" customWidth="1"/>
    <col min="6924" max="6924" width="10.7109375" customWidth="1"/>
    <col min="6925" max="6925" width="1.7109375" customWidth="1"/>
    <col min="6926" max="6926" width="10.7109375" customWidth="1"/>
    <col min="6927" max="6927" width="1.7109375" customWidth="1"/>
    <col min="6928" max="6928" width="10.7109375" customWidth="1"/>
    <col min="6929" max="6929" width="1.7109375" customWidth="1"/>
    <col min="6931" max="6931" width="8.7109375" customWidth="1"/>
    <col min="6932" max="6932" width="0" hidden="1" customWidth="1"/>
    <col min="6933" max="6933" width="5.7109375" customWidth="1"/>
    <col min="7169" max="7170" width="3.28515625" customWidth="1"/>
    <col min="7171" max="7171" width="4.7109375" customWidth="1"/>
    <col min="7172" max="7172" width="4.28515625" customWidth="1"/>
    <col min="7173" max="7173" width="12.7109375" customWidth="1"/>
    <col min="7174" max="7174" width="2.7109375" customWidth="1"/>
    <col min="7175" max="7175" width="7.7109375" customWidth="1"/>
    <col min="7176" max="7176" width="5.85546875" customWidth="1"/>
    <col min="7177" max="7177" width="1.7109375" customWidth="1"/>
    <col min="7178" max="7178" width="10.7109375" customWidth="1"/>
    <col min="7179" max="7179" width="1.7109375" customWidth="1"/>
    <col min="7180" max="7180" width="10.7109375" customWidth="1"/>
    <col min="7181" max="7181" width="1.7109375" customWidth="1"/>
    <col min="7182" max="7182" width="10.7109375" customWidth="1"/>
    <col min="7183" max="7183" width="1.7109375" customWidth="1"/>
    <col min="7184" max="7184" width="10.7109375" customWidth="1"/>
    <col min="7185" max="7185" width="1.7109375" customWidth="1"/>
    <col min="7187" max="7187" width="8.7109375" customWidth="1"/>
    <col min="7188" max="7188" width="0" hidden="1" customWidth="1"/>
    <col min="7189" max="7189" width="5.7109375" customWidth="1"/>
    <col min="7425" max="7426" width="3.28515625" customWidth="1"/>
    <col min="7427" max="7427" width="4.7109375" customWidth="1"/>
    <col min="7428" max="7428" width="4.28515625" customWidth="1"/>
    <col min="7429" max="7429" width="12.7109375" customWidth="1"/>
    <col min="7430" max="7430" width="2.7109375" customWidth="1"/>
    <col min="7431" max="7431" width="7.7109375" customWidth="1"/>
    <col min="7432" max="7432" width="5.85546875" customWidth="1"/>
    <col min="7433" max="7433" width="1.7109375" customWidth="1"/>
    <col min="7434" max="7434" width="10.7109375" customWidth="1"/>
    <col min="7435" max="7435" width="1.7109375" customWidth="1"/>
    <col min="7436" max="7436" width="10.7109375" customWidth="1"/>
    <col min="7437" max="7437" width="1.7109375" customWidth="1"/>
    <col min="7438" max="7438" width="10.7109375" customWidth="1"/>
    <col min="7439" max="7439" width="1.7109375" customWidth="1"/>
    <col min="7440" max="7440" width="10.7109375" customWidth="1"/>
    <col min="7441" max="7441" width="1.7109375" customWidth="1"/>
    <col min="7443" max="7443" width="8.7109375" customWidth="1"/>
    <col min="7444" max="7444" width="0" hidden="1" customWidth="1"/>
    <col min="7445" max="7445" width="5.7109375" customWidth="1"/>
    <col min="7681" max="7682" width="3.28515625" customWidth="1"/>
    <col min="7683" max="7683" width="4.7109375" customWidth="1"/>
    <col min="7684" max="7684" width="4.28515625" customWidth="1"/>
    <col min="7685" max="7685" width="12.7109375" customWidth="1"/>
    <col min="7686" max="7686" width="2.7109375" customWidth="1"/>
    <col min="7687" max="7687" width="7.7109375" customWidth="1"/>
    <col min="7688" max="7688" width="5.85546875" customWidth="1"/>
    <col min="7689" max="7689" width="1.7109375" customWidth="1"/>
    <col min="7690" max="7690" width="10.7109375" customWidth="1"/>
    <col min="7691" max="7691" width="1.7109375" customWidth="1"/>
    <col min="7692" max="7692" width="10.7109375" customWidth="1"/>
    <col min="7693" max="7693" width="1.7109375" customWidth="1"/>
    <col min="7694" max="7694" width="10.7109375" customWidth="1"/>
    <col min="7695" max="7695" width="1.7109375" customWidth="1"/>
    <col min="7696" max="7696" width="10.7109375" customWidth="1"/>
    <col min="7697" max="7697" width="1.7109375" customWidth="1"/>
    <col min="7699" max="7699" width="8.7109375" customWidth="1"/>
    <col min="7700" max="7700" width="0" hidden="1" customWidth="1"/>
    <col min="7701" max="7701" width="5.7109375" customWidth="1"/>
    <col min="7937" max="7938" width="3.28515625" customWidth="1"/>
    <col min="7939" max="7939" width="4.7109375" customWidth="1"/>
    <col min="7940" max="7940" width="4.28515625" customWidth="1"/>
    <col min="7941" max="7941" width="12.7109375" customWidth="1"/>
    <col min="7942" max="7942" width="2.7109375" customWidth="1"/>
    <col min="7943" max="7943" width="7.7109375" customWidth="1"/>
    <col min="7944" max="7944" width="5.85546875" customWidth="1"/>
    <col min="7945" max="7945" width="1.7109375" customWidth="1"/>
    <col min="7946" max="7946" width="10.7109375" customWidth="1"/>
    <col min="7947" max="7947" width="1.7109375" customWidth="1"/>
    <col min="7948" max="7948" width="10.7109375" customWidth="1"/>
    <col min="7949" max="7949" width="1.7109375" customWidth="1"/>
    <col min="7950" max="7950" width="10.7109375" customWidth="1"/>
    <col min="7951" max="7951" width="1.7109375" customWidth="1"/>
    <col min="7952" max="7952" width="10.7109375" customWidth="1"/>
    <col min="7953" max="7953" width="1.7109375" customWidth="1"/>
    <col min="7955" max="7955" width="8.7109375" customWidth="1"/>
    <col min="7956" max="7956" width="0" hidden="1" customWidth="1"/>
    <col min="7957" max="7957" width="5.7109375" customWidth="1"/>
    <col min="8193" max="8194" width="3.28515625" customWidth="1"/>
    <col min="8195" max="8195" width="4.7109375" customWidth="1"/>
    <col min="8196" max="8196" width="4.28515625" customWidth="1"/>
    <col min="8197" max="8197" width="12.7109375" customWidth="1"/>
    <col min="8198" max="8198" width="2.7109375" customWidth="1"/>
    <col min="8199" max="8199" width="7.7109375" customWidth="1"/>
    <col min="8200" max="8200" width="5.85546875" customWidth="1"/>
    <col min="8201" max="8201" width="1.7109375" customWidth="1"/>
    <col min="8202" max="8202" width="10.7109375" customWidth="1"/>
    <col min="8203" max="8203" width="1.7109375" customWidth="1"/>
    <col min="8204" max="8204" width="10.7109375" customWidth="1"/>
    <col min="8205" max="8205" width="1.7109375" customWidth="1"/>
    <col min="8206" max="8206" width="10.7109375" customWidth="1"/>
    <col min="8207" max="8207" width="1.7109375" customWidth="1"/>
    <col min="8208" max="8208" width="10.7109375" customWidth="1"/>
    <col min="8209" max="8209" width="1.7109375" customWidth="1"/>
    <col min="8211" max="8211" width="8.7109375" customWidth="1"/>
    <col min="8212" max="8212" width="0" hidden="1" customWidth="1"/>
    <col min="8213" max="8213" width="5.7109375" customWidth="1"/>
    <col min="8449" max="8450" width="3.28515625" customWidth="1"/>
    <col min="8451" max="8451" width="4.7109375" customWidth="1"/>
    <col min="8452" max="8452" width="4.28515625" customWidth="1"/>
    <col min="8453" max="8453" width="12.7109375" customWidth="1"/>
    <col min="8454" max="8454" width="2.7109375" customWidth="1"/>
    <col min="8455" max="8455" width="7.7109375" customWidth="1"/>
    <col min="8456" max="8456" width="5.85546875" customWidth="1"/>
    <col min="8457" max="8457" width="1.7109375" customWidth="1"/>
    <col min="8458" max="8458" width="10.7109375" customWidth="1"/>
    <col min="8459" max="8459" width="1.7109375" customWidth="1"/>
    <col min="8460" max="8460" width="10.7109375" customWidth="1"/>
    <col min="8461" max="8461" width="1.7109375" customWidth="1"/>
    <col min="8462" max="8462" width="10.7109375" customWidth="1"/>
    <col min="8463" max="8463" width="1.7109375" customWidth="1"/>
    <col min="8464" max="8464" width="10.7109375" customWidth="1"/>
    <col min="8465" max="8465" width="1.7109375" customWidth="1"/>
    <col min="8467" max="8467" width="8.7109375" customWidth="1"/>
    <col min="8468" max="8468" width="0" hidden="1" customWidth="1"/>
    <col min="8469" max="8469" width="5.7109375" customWidth="1"/>
    <col min="8705" max="8706" width="3.28515625" customWidth="1"/>
    <col min="8707" max="8707" width="4.7109375" customWidth="1"/>
    <col min="8708" max="8708" width="4.28515625" customWidth="1"/>
    <col min="8709" max="8709" width="12.7109375" customWidth="1"/>
    <col min="8710" max="8710" width="2.7109375" customWidth="1"/>
    <col min="8711" max="8711" width="7.7109375" customWidth="1"/>
    <col min="8712" max="8712" width="5.85546875" customWidth="1"/>
    <col min="8713" max="8713" width="1.7109375" customWidth="1"/>
    <col min="8714" max="8714" width="10.7109375" customWidth="1"/>
    <col min="8715" max="8715" width="1.7109375" customWidth="1"/>
    <col min="8716" max="8716" width="10.7109375" customWidth="1"/>
    <col min="8717" max="8717" width="1.7109375" customWidth="1"/>
    <col min="8718" max="8718" width="10.7109375" customWidth="1"/>
    <col min="8719" max="8719" width="1.7109375" customWidth="1"/>
    <col min="8720" max="8720" width="10.7109375" customWidth="1"/>
    <col min="8721" max="8721" width="1.7109375" customWidth="1"/>
    <col min="8723" max="8723" width="8.7109375" customWidth="1"/>
    <col min="8724" max="8724" width="0" hidden="1" customWidth="1"/>
    <col min="8725" max="8725" width="5.7109375" customWidth="1"/>
    <col min="8961" max="8962" width="3.28515625" customWidth="1"/>
    <col min="8963" max="8963" width="4.7109375" customWidth="1"/>
    <col min="8964" max="8964" width="4.28515625" customWidth="1"/>
    <col min="8965" max="8965" width="12.7109375" customWidth="1"/>
    <col min="8966" max="8966" width="2.7109375" customWidth="1"/>
    <col min="8967" max="8967" width="7.7109375" customWidth="1"/>
    <col min="8968" max="8968" width="5.85546875" customWidth="1"/>
    <col min="8969" max="8969" width="1.7109375" customWidth="1"/>
    <col min="8970" max="8970" width="10.7109375" customWidth="1"/>
    <col min="8971" max="8971" width="1.7109375" customWidth="1"/>
    <col min="8972" max="8972" width="10.7109375" customWidth="1"/>
    <col min="8973" max="8973" width="1.7109375" customWidth="1"/>
    <col min="8974" max="8974" width="10.7109375" customWidth="1"/>
    <col min="8975" max="8975" width="1.7109375" customWidth="1"/>
    <col min="8976" max="8976" width="10.7109375" customWidth="1"/>
    <col min="8977" max="8977" width="1.7109375" customWidth="1"/>
    <col min="8979" max="8979" width="8.7109375" customWidth="1"/>
    <col min="8980" max="8980" width="0" hidden="1" customWidth="1"/>
    <col min="8981" max="8981" width="5.7109375" customWidth="1"/>
    <col min="9217" max="9218" width="3.28515625" customWidth="1"/>
    <col min="9219" max="9219" width="4.7109375" customWidth="1"/>
    <col min="9220" max="9220" width="4.28515625" customWidth="1"/>
    <col min="9221" max="9221" width="12.7109375" customWidth="1"/>
    <col min="9222" max="9222" width="2.7109375" customWidth="1"/>
    <col min="9223" max="9223" width="7.7109375" customWidth="1"/>
    <col min="9224" max="9224" width="5.85546875" customWidth="1"/>
    <col min="9225" max="9225" width="1.7109375" customWidth="1"/>
    <col min="9226" max="9226" width="10.7109375" customWidth="1"/>
    <col min="9227" max="9227" width="1.7109375" customWidth="1"/>
    <col min="9228" max="9228" width="10.7109375" customWidth="1"/>
    <col min="9229" max="9229" width="1.7109375" customWidth="1"/>
    <col min="9230" max="9230" width="10.7109375" customWidth="1"/>
    <col min="9231" max="9231" width="1.7109375" customWidth="1"/>
    <col min="9232" max="9232" width="10.7109375" customWidth="1"/>
    <col min="9233" max="9233" width="1.7109375" customWidth="1"/>
    <col min="9235" max="9235" width="8.7109375" customWidth="1"/>
    <col min="9236" max="9236" width="0" hidden="1" customWidth="1"/>
    <col min="9237" max="9237" width="5.7109375" customWidth="1"/>
    <col min="9473" max="9474" width="3.28515625" customWidth="1"/>
    <col min="9475" max="9475" width="4.7109375" customWidth="1"/>
    <col min="9476" max="9476" width="4.28515625" customWidth="1"/>
    <col min="9477" max="9477" width="12.7109375" customWidth="1"/>
    <col min="9478" max="9478" width="2.7109375" customWidth="1"/>
    <col min="9479" max="9479" width="7.7109375" customWidth="1"/>
    <col min="9480" max="9480" width="5.85546875" customWidth="1"/>
    <col min="9481" max="9481" width="1.7109375" customWidth="1"/>
    <col min="9482" max="9482" width="10.7109375" customWidth="1"/>
    <col min="9483" max="9483" width="1.7109375" customWidth="1"/>
    <col min="9484" max="9484" width="10.7109375" customWidth="1"/>
    <col min="9485" max="9485" width="1.7109375" customWidth="1"/>
    <col min="9486" max="9486" width="10.7109375" customWidth="1"/>
    <col min="9487" max="9487" width="1.7109375" customWidth="1"/>
    <col min="9488" max="9488" width="10.7109375" customWidth="1"/>
    <col min="9489" max="9489" width="1.7109375" customWidth="1"/>
    <col min="9491" max="9491" width="8.7109375" customWidth="1"/>
    <col min="9492" max="9492" width="0" hidden="1" customWidth="1"/>
    <col min="9493" max="9493" width="5.7109375" customWidth="1"/>
    <col min="9729" max="9730" width="3.28515625" customWidth="1"/>
    <col min="9731" max="9731" width="4.7109375" customWidth="1"/>
    <col min="9732" max="9732" width="4.28515625" customWidth="1"/>
    <col min="9733" max="9733" width="12.7109375" customWidth="1"/>
    <col min="9734" max="9734" width="2.7109375" customWidth="1"/>
    <col min="9735" max="9735" width="7.7109375" customWidth="1"/>
    <col min="9736" max="9736" width="5.85546875" customWidth="1"/>
    <col min="9737" max="9737" width="1.7109375" customWidth="1"/>
    <col min="9738" max="9738" width="10.7109375" customWidth="1"/>
    <col min="9739" max="9739" width="1.7109375" customWidth="1"/>
    <col min="9740" max="9740" width="10.7109375" customWidth="1"/>
    <col min="9741" max="9741" width="1.7109375" customWidth="1"/>
    <col min="9742" max="9742" width="10.7109375" customWidth="1"/>
    <col min="9743" max="9743" width="1.7109375" customWidth="1"/>
    <col min="9744" max="9744" width="10.7109375" customWidth="1"/>
    <col min="9745" max="9745" width="1.7109375" customWidth="1"/>
    <col min="9747" max="9747" width="8.7109375" customWidth="1"/>
    <col min="9748" max="9748" width="0" hidden="1" customWidth="1"/>
    <col min="9749" max="9749" width="5.7109375" customWidth="1"/>
    <col min="9985" max="9986" width="3.28515625" customWidth="1"/>
    <col min="9987" max="9987" width="4.7109375" customWidth="1"/>
    <col min="9988" max="9988" width="4.28515625" customWidth="1"/>
    <col min="9989" max="9989" width="12.7109375" customWidth="1"/>
    <col min="9990" max="9990" width="2.7109375" customWidth="1"/>
    <col min="9991" max="9991" width="7.7109375" customWidth="1"/>
    <col min="9992" max="9992" width="5.85546875" customWidth="1"/>
    <col min="9993" max="9993" width="1.7109375" customWidth="1"/>
    <col min="9994" max="9994" width="10.7109375" customWidth="1"/>
    <col min="9995" max="9995" width="1.7109375" customWidth="1"/>
    <col min="9996" max="9996" width="10.7109375" customWidth="1"/>
    <col min="9997" max="9997" width="1.7109375" customWidth="1"/>
    <col min="9998" max="9998" width="10.7109375" customWidth="1"/>
    <col min="9999" max="9999" width="1.7109375" customWidth="1"/>
    <col min="10000" max="10000" width="10.7109375" customWidth="1"/>
    <col min="10001" max="10001" width="1.7109375" customWidth="1"/>
    <col min="10003" max="10003" width="8.7109375" customWidth="1"/>
    <col min="10004" max="10004" width="0" hidden="1" customWidth="1"/>
    <col min="10005" max="10005" width="5.7109375" customWidth="1"/>
    <col min="10241" max="10242" width="3.28515625" customWidth="1"/>
    <col min="10243" max="10243" width="4.7109375" customWidth="1"/>
    <col min="10244" max="10244" width="4.28515625" customWidth="1"/>
    <col min="10245" max="10245" width="12.7109375" customWidth="1"/>
    <col min="10246" max="10246" width="2.7109375" customWidth="1"/>
    <col min="10247" max="10247" width="7.7109375" customWidth="1"/>
    <col min="10248" max="10248" width="5.85546875" customWidth="1"/>
    <col min="10249" max="10249" width="1.7109375" customWidth="1"/>
    <col min="10250" max="10250" width="10.7109375" customWidth="1"/>
    <col min="10251" max="10251" width="1.7109375" customWidth="1"/>
    <col min="10252" max="10252" width="10.7109375" customWidth="1"/>
    <col min="10253" max="10253" width="1.7109375" customWidth="1"/>
    <col min="10254" max="10254" width="10.7109375" customWidth="1"/>
    <col min="10255" max="10255" width="1.7109375" customWidth="1"/>
    <col min="10256" max="10256" width="10.7109375" customWidth="1"/>
    <col min="10257" max="10257" width="1.7109375" customWidth="1"/>
    <col min="10259" max="10259" width="8.7109375" customWidth="1"/>
    <col min="10260" max="10260" width="0" hidden="1" customWidth="1"/>
    <col min="10261" max="10261" width="5.7109375" customWidth="1"/>
    <col min="10497" max="10498" width="3.28515625" customWidth="1"/>
    <col min="10499" max="10499" width="4.7109375" customWidth="1"/>
    <col min="10500" max="10500" width="4.28515625" customWidth="1"/>
    <col min="10501" max="10501" width="12.7109375" customWidth="1"/>
    <col min="10502" max="10502" width="2.7109375" customWidth="1"/>
    <col min="10503" max="10503" width="7.7109375" customWidth="1"/>
    <col min="10504" max="10504" width="5.85546875" customWidth="1"/>
    <col min="10505" max="10505" width="1.7109375" customWidth="1"/>
    <col min="10506" max="10506" width="10.7109375" customWidth="1"/>
    <col min="10507" max="10507" width="1.7109375" customWidth="1"/>
    <col min="10508" max="10508" width="10.7109375" customWidth="1"/>
    <col min="10509" max="10509" width="1.7109375" customWidth="1"/>
    <col min="10510" max="10510" width="10.7109375" customWidth="1"/>
    <col min="10511" max="10511" width="1.7109375" customWidth="1"/>
    <col min="10512" max="10512" width="10.7109375" customWidth="1"/>
    <col min="10513" max="10513" width="1.7109375" customWidth="1"/>
    <col min="10515" max="10515" width="8.7109375" customWidth="1"/>
    <col min="10516" max="10516" width="0" hidden="1" customWidth="1"/>
    <col min="10517" max="10517" width="5.7109375" customWidth="1"/>
    <col min="10753" max="10754" width="3.28515625" customWidth="1"/>
    <col min="10755" max="10755" width="4.7109375" customWidth="1"/>
    <col min="10756" max="10756" width="4.28515625" customWidth="1"/>
    <col min="10757" max="10757" width="12.7109375" customWidth="1"/>
    <col min="10758" max="10758" width="2.7109375" customWidth="1"/>
    <col min="10759" max="10759" width="7.7109375" customWidth="1"/>
    <col min="10760" max="10760" width="5.85546875" customWidth="1"/>
    <col min="10761" max="10761" width="1.7109375" customWidth="1"/>
    <col min="10762" max="10762" width="10.7109375" customWidth="1"/>
    <col min="10763" max="10763" width="1.7109375" customWidth="1"/>
    <col min="10764" max="10764" width="10.7109375" customWidth="1"/>
    <col min="10765" max="10765" width="1.7109375" customWidth="1"/>
    <col min="10766" max="10766" width="10.7109375" customWidth="1"/>
    <col min="10767" max="10767" width="1.7109375" customWidth="1"/>
    <col min="10768" max="10768" width="10.7109375" customWidth="1"/>
    <col min="10769" max="10769" width="1.7109375" customWidth="1"/>
    <col min="10771" max="10771" width="8.7109375" customWidth="1"/>
    <col min="10772" max="10772" width="0" hidden="1" customWidth="1"/>
    <col min="10773" max="10773" width="5.7109375" customWidth="1"/>
    <col min="11009" max="11010" width="3.28515625" customWidth="1"/>
    <col min="11011" max="11011" width="4.7109375" customWidth="1"/>
    <col min="11012" max="11012" width="4.28515625" customWidth="1"/>
    <col min="11013" max="11013" width="12.7109375" customWidth="1"/>
    <col min="11014" max="11014" width="2.7109375" customWidth="1"/>
    <col min="11015" max="11015" width="7.7109375" customWidth="1"/>
    <col min="11016" max="11016" width="5.85546875" customWidth="1"/>
    <col min="11017" max="11017" width="1.7109375" customWidth="1"/>
    <col min="11018" max="11018" width="10.7109375" customWidth="1"/>
    <col min="11019" max="11019" width="1.7109375" customWidth="1"/>
    <col min="11020" max="11020" width="10.7109375" customWidth="1"/>
    <col min="11021" max="11021" width="1.7109375" customWidth="1"/>
    <col min="11022" max="11022" width="10.7109375" customWidth="1"/>
    <col min="11023" max="11023" width="1.7109375" customWidth="1"/>
    <col min="11024" max="11024" width="10.7109375" customWidth="1"/>
    <col min="11025" max="11025" width="1.7109375" customWidth="1"/>
    <col min="11027" max="11027" width="8.7109375" customWidth="1"/>
    <col min="11028" max="11028" width="0" hidden="1" customWidth="1"/>
    <col min="11029" max="11029" width="5.7109375" customWidth="1"/>
    <col min="11265" max="11266" width="3.28515625" customWidth="1"/>
    <col min="11267" max="11267" width="4.7109375" customWidth="1"/>
    <col min="11268" max="11268" width="4.28515625" customWidth="1"/>
    <col min="11269" max="11269" width="12.7109375" customWidth="1"/>
    <col min="11270" max="11270" width="2.7109375" customWidth="1"/>
    <col min="11271" max="11271" width="7.7109375" customWidth="1"/>
    <col min="11272" max="11272" width="5.85546875" customWidth="1"/>
    <col min="11273" max="11273" width="1.7109375" customWidth="1"/>
    <col min="11274" max="11274" width="10.7109375" customWidth="1"/>
    <col min="11275" max="11275" width="1.7109375" customWidth="1"/>
    <col min="11276" max="11276" width="10.7109375" customWidth="1"/>
    <col min="11277" max="11277" width="1.7109375" customWidth="1"/>
    <col min="11278" max="11278" width="10.7109375" customWidth="1"/>
    <col min="11279" max="11279" width="1.7109375" customWidth="1"/>
    <col min="11280" max="11280" width="10.7109375" customWidth="1"/>
    <col min="11281" max="11281" width="1.7109375" customWidth="1"/>
    <col min="11283" max="11283" width="8.7109375" customWidth="1"/>
    <col min="11284" max="11284" width="0" hidden="1" customWidth="1"/>
    <col min="11285" max="11285" width="5.7109375" customWidth="1"/>
    <col min="11521" max="11522" width="3.28515625" customWidth="1"/>
    <col min="11523" max="11523" width="4.7109375" customWidth="1"/>
    <col min="11524" max="11524" width="4.28515625" customWidth="1"/>
    <col min="11525" max="11525" width="12.7109375" customWidth="1"/>
    <col min="11526" max="11526" width="2.7109375" customWidth="1"/>
    <col min="11527" max="11527" width="7.7109375" customWidth="1"/>
    <col min="11528" max="11528" width="5.85546875" customWidth="1"/>
    <col min="11529" max="11529" width="1.7109375" customWidth="1"/>
    <col min="11530" max="11530" width="10.7109375" customWidth="1"/>
    <col min="11531" max="11531" width="1.7109375" customWidth="1"/>
    <col min="11532" max="11532" width="10.7109375" customWidth="1"/>
    <col min="11533" max="11533" width="1.7109375" customWidth="1"/>
    <col min="11534" max="11534" width="10.7109375" customWidth="1"/>
    <col min="11535" max="11535" width="1.7109375" customWidth="1"/>
    <col min="11536" max="11536" width="10.7109375" customWidth="1"/>
    <col min="11537" max="11537" width="1.7109375" customWidth="1"/>
    <col min="11539" max="11539" width="8.7109375" customWidth="1"/>
    <col min="11540" max="11540" width="0" hidden="1" customWidth="1"/>
    <col min="11541" max="11541" width="5.7109375" customWidth="1"/>
    <col min="11777" max="11778" width="3.28515625" customWidth="1"/>
    <col min="11779" max="11779" width="4.7109375" customWidth="1"/>
    <col min="11780" max="11780" width="4.28515625" customWidth="1"/>
    <col min="11781" max="11781" width="12.7109375" customWidth="1"/>
    <col min="11782" max="11782" width="2.7109375" customWidth="1"/>
    <col min="11783" max="11783" width="7.7109375" customWidth="1"/>
    <col min="11784" max="11784" width="5.85546875" customWidth="1"/>
    <col min="11785" max="11785" width="1.7109375" customWidth="1"/>
    <col min="11786" max="11786" width="10.7109375" customWidth="1"/>
    <col min="11787" max="11787" width="1.7109375" customWidth="1"/>
    <col min="11788" max="11788" width="10.7109375" customWidth="1"/>
    <col min="11789" max="11789" width="1.7109375" customWidth="1"/>
    <col min="11790" max="11790" width="10.7109375" customWidth="1"/>
    <col min="11791" max="11791" width="1.7109375" customWidth="1"/>
    <col min="11792" max="11792" width="10.7109375" customWidth="1"/>
    <col min="11793" max="11793" width="1.7109375" customWidth="1"/>
    <col min="11795" max="11795" width="8.7109375" customWidth="1"/>
    <col min="11796" max="11796" width="0" hidden="1" customWidth="1"/>
    <col min="11797" max="11797" width="5.7109375" customWidth="1"/>
    <col min="12033" max="12034" width="3.28515625" customWidth="1"/>
    <col min="12035" max="12035" width="4.7109375" customWidth="1"/>
    <col min="12036" max="12036" width="4.28515625" customWidth="1"/>
    <col min="12037" max="12037" width="12.7109375" customWidth="1"/>
    <col min="12038" max="12038" width="2.7109375" customWidth="1"/>
    <col min="12039" max="12039" width="7.7109375" customWidth="1"/>
    <col min="12040" max="12040" width="5.85546875" customWidth="1"/>
    <col min="12041" max="12041" width="1.7109375" customWidth="1"/>
    <col min="12042" max="12042" width="10.7109375" customWidth="1"/>
    <col min="12043" max="12043" width="1.7109375" customWidth="1"/>
    <col min="12044" max="12044" width="10.7109375" customWidth="1"/>
    <col min="12045" max="12045" width="1.7109375" customWidth="1"/>
    <col min="12046" max="12046" width="10.7109375" customWidth="1"/>
    <col min="12047" max="12047" width="1.7109375" customWidth="1"/>
    <col min="12048" max="12048" width="10.7109375" customWidth="1"/>
    <col min="12049" max="12049" width="1.7109375" customWidth="1"/>
    <col min="12051" max="12051" width="8.7109375" customWidth="1"/>
    <col min="12052" max="12052" width="0" hidden="1" customWidth="1"/>
    <col min="12053" max="12053" width="5.7109375" customWidth="1"/>
    <col min="12289" max="12290" width="3.28515625" customWidth="1"/>
    <col min="12291" max="12291" width="4.7109375" customWidth="1"/>
    <col min="12292" max="12292" width="4.28515625" customWidth="1"/>
    <col min="12293" max="12293" width="12.7109375" customWidth="1"/>
    <col min="12294" max="12294" width="2.7109375" customWidth="1"/>
    <col min="12295" max="12295" width="7.7109375" customWidth="1"/>
    <col min="12296" max="12296" width="5.85546875" customWidth="1"/>
    <col min="12297" max="12297" width="1.7109375" customWidth="1"/>
    <col min="12298" max="12298" width="10.7109375" customWidth="1"/>
    <col min="12299" max="12299" width="1.7109375" customWidth="1"/>
    <col min="12300" max="12300" width="10.7109375" customWidth="1"/>
    <col min="12301" max="12301" width="1.7109375" customWidth="1"/>
    <col min="12302" max="12302" width="10.7109375" customWidth="1"/>
    <col min="12303" max="12303" width="1.7109375" customWidth="1"/>
    <col min="12304" max="12304" width="10.7109375" customWidth="1"/>
    <col min="12305" max="12305" width="1.7109375" customWidth="1"/>
    <col min="12307" max="12307" width="8.7109375" customWidth="1"/>
    <col min="12308" max="12308" width="0" hidden="1" customWidth="1"/>
    <col min="12309" max="12309" width="5.7109375" customWidth="1"/>
    <col min="12545" max="12546" width="3.28515625" customWidth="1"/>
    <col min="12547" max="12547" width="4.7109375" customWidth="1"/>
    <col min="12548" max="12548" width="4.28515625" customWidth="1"/>
    <col min="12549" max="12549" width="12.7109375" customWidth="1"/>
    <col min="12550" max="12550" width="2.7109375" customWidth="1"/>
    <col min="12551" max="12551" width="7.7109375" customWidth="1"/>
    <col min="12552" max="12552" width="5.85546875" customWidth="1"/>
    <col min="12553" max="12553" width="1.7109375" customWidth="1"/>
    <col min="12554" max="12554" width="10.7109375" customWidth="1"/>
    <col min="12555" max="12555" width="1.7109375" customWidth="1"/>
    <col min="12556" max="12556" width="10.7109375" customWidth="1"/>
    <col min="12557" max="12557" width="1.7109375" customWidth="1"/>
    <col min="12558" max="12558" width="10.7109375" customWidth="1"/>
    <col min="12559" max="12559" width="1.7109375" customWidth="1"/>
    <col min="12560" max="12560" width="10.7109375" customWidth="1"/>
    <col min="12561" max="12561" width="1.7109375" customWidth="1"/>
    <col min="12563" max="12563" width="8.7109375" customWidth="1"/>
    <col min="12564" max="12564" width="0" hidden="1" customWidth="1"/>
    <col min="12565" max="12565" width="5.7109375" customWidth="1"/>
    <col min="12801" max="12802" width="3.28515625" customWidth="1"/>
    <col min="12803" max="12803" width="4.7109375" customWidth="1"/>
    <col min="12804" max="12804" width="4.28515625" customWidth="1"/>
    <col min="12805" max="12805" width="12.7109375" customWidth="1"/>
    <col min="12806" max="12806" width="2.7109375" customWidth="1"/>
    <col min="12807" max="12807" width="7.7109375" customWidth="1"/>
    <col min="12808" max="12808" width="5.85546875" customWidth="1"/>
    <col min="12809" max="12809" width="1.7109375" customWidth="1"/>
    <col min="12810" max="12810" width="10.7109375" customWidth="1"/>
    <col min="12811" max="12811" width="1.7109375" customWidth="1"/>
    <col min="12812" max="12812" width="10.7109375" customWidth="1"/>
    <col min="12813" max="12813" width="1.7109375" customWidth="1"/>
    <col min="12814" max="12814" width="10.7109375" customWidth="1"/>
    <col min="12815" max="12815" width="1.7109375" customWidth="1"/>
    <col min="12816" max="12816" width="10.7109375" customWidth="1"/>
    <col min="12817" max="12817" width="1.7109375" customWidth="1"/>
    <col min="12819" max="12819" width="8.7109375" customWidth="1"/>
    <col min="12820" max="12820" width="0" hidden="1" customWidth="1"/>
    <col min="12821" max="12821" width="5.7109375" customWidth="1"/>
    <col min="13057" max="13058" width="3.28515625" customWidth="1"/>
    <col min="13059" max="13059" width="4.7109375" customWidth="1"/>
    <col min="13060" max="13060" width="4.28515625" customWidth="1"/>
    <col min="13061" max="13061" width="12.7109375" customWidth="1"/>
    <col min="13062" max="13062" width="2.7109375" customWidth="1"/>
    <col min="13063" max="13063" width="7.7109375" customWidth="1"/>
    <col min="13064" max="13064" width="5.85546875" customWidth="1"/>
    <col min="13065" max="13065" width="1.7109375" customWidth="1"/>
    <col min="13066" max="13066" width="10.7109375" customWidth="1"/>
    <col min="13067" max="13067" width="1.7109375" customWidth="1"/>
    <col min="13068" max="13068" width="10.7109375" customWidth="1"/>
    <col min="13069" max="13069" width="1.7109375" customWidth="1"/>
    <col min="13070" max="13070" width="10.7109375" customWidth="1"/>
    <col min="13071" max="13071" width="1.7109375" customWidth="1"/>
    <col min="13072" max="13072" width="10.7109375" customWidth="1"/>
    <col min="13073" max="13073" width="1.7109375" customWidth="1"/>
    <col min="13075" max="13075" width="8.7109375" customWidth="1"/>
    <col min="13076" max="13076" width="0" hidden="1" customWidth="1"/>
    <col min="13077" max="13077" width="5.7109375" customWidth="1"/>
    <col min="13313" max="13314" width="3.28515625" customWidth="1"/>
    <col min="13315" max="13315" width="4.7109375" customWidth="1"/>
    <col min="13316" max="13316" width="4.28515625" customWidth="1"/>
    <col min="13317" max="13317" width="12.7109375" customWidth="1"/>
    <col min="13318" max="13318" width="2.7109375" customWidth="1"/>
    <col min="13319" max="13319" width="7.7109375" customWidth="1"/>
    <col min="13320" max="13320" width="5.85546875" customWidth="1"/>
    <col min="13321" max="13321" width="1.7109375" customWidth="1"/>
    <col min="13322" max="13322" width="10.7109375" customWidth="1"/>
    <col min="13323" max="13323" width="1.7109375" customWidth="1"/>
    <col min="13324" max="13324" width="10.7109375" customWidth="1"/>
    <col min="13325" max="13325" width="1.7109375" customWidth="1"/>
    <col min="13326" max="13326" width="10.7109375" customWidth="1"/>
    <col min="13327" max="13327" width="1.7109375" customWidth="1"/>
    <col min="13328" max="13328" width="10.7109375" customWidth="1"/>
    <col min="13329" max="13329" width="1.7109375" customWidth="1"/>
    <col min="13331" max="13331" width="8.7109375" customWidth="1"/>
    <col min="13332" max="13332" width="0" hidden="1" customWidth="1"/>
    <col min="13333" max="13333" width="5.7109375" customWidth="1"/>
    <col min="13569" max="13570" width="3.28515625" customWidth="1"/>
    <col min="13571" max="13571" width="4.7109375" customWidth="1"/>
    <col min="13572" max="13572" width="4.28515625" customWidth="1"/>
    <col min="13573" max="13573" width="12.7109375" customWidth="1"/>
    <col min="13574" max="13574" width="2.7109375" customWidth="1"/>
    <col min="13575" max="13575" width="7.7109375" customWidth="1"/>
    <col min="13576" max="13576" width="5.85546875" customWidth="1"/>
    <col min="13577" max="13577" width="1.7109375" customWidth="1"/>
    <col min="13578" max="13578" width="10.7109375" customWidth="1"/>
    <col min="13579" max="13579" width="1.7109375" customWidth="1"/>
    <col min="13580" max="13580" width="10.7109375" customWidth="1"/>
    <col min="13581" max="13581" width="1.7109375" customWidth="1"/>
    <col min="13582" max="13582" width="10.7109375" customWidth="1"/>
    <col min="13583" max="13583" width="1.7109375" customWidth="1"/>
    <col min="13584" max="13584" width="10.7109375" customWidth="1"/>
    <col min="13585" max="13585" width="1.7109375" customWidth="1"/>
    <col min="13587" max="13587" width="8.7109375" customWidth="1"/>
    <col min="13588" max="13588" width="0" hidden="1" customWidth="1"/>
    <col min="13589" max="13589" width="5.7109375" customWidth="1"/>
    <col min="13825" max="13826" width="3.28515625" customWidth="1"/>
    <col min="13827" max="13827" width="4.7109375" customWidth="1"/>
    <col min="13828" max="13828" width="4.28515625" customWidth="1"/>
    <col min="13829" max="13829" width="12.7109375" customWidth="1"/>
    <col min="13830" max="13830" width="2.7109375" customWidth="1"/>
    <col min="13831" max="13831" width="7.7109375" customWidth="1"/>
    <col min="13832" max="13832" width="5.85546875" customWidth="1"/>
    <col min="13833" max="13833" width="1.7109375" customWidth="1"/>
    <col min="13834" max="13834" width="10.7109375" customWidth="1"/>
    <col min="13835" max="13835" width="1.7109375" customWidth="1"/>
    <col min="13836" max="13836" width="10.7109375" customWidth="1"/>
    <col min="13837" max="13837" width="1.7109375" customWidth="1"/>
    <col min="13838" max="13838" width="10.7109375" customWidth="1"/>
    <col min="13839" max="13839" width="1.7109375" customWidth="1"/>
    <col min="13840" max="13840" width="10.7109375" customWidth="1"/>
    <col min="13841" max="13841" width="1.7109375" customWidth="1"/>
    <col min="13843" max="13843" width="8.7109375" customWidth="1"/>
    <col min="13844" max="13844" width="0" hidden="1" customWidth="1"/>
    <col min="13845" max="13845" width="5.7109375" customWidth="1"/>
    <col min="14081" max="14082" width="3.28515625" customWidth="1"/>
    <col min="14083" max="14083" width="4.7109375" customWidth="1"/>
    <col min="14084" max="14084" width="4.28515625" customWidth="1"/>
    <col min="14085" max="14085" width="12.7109375" customWidth="1"/>
    <col min="14086" max="14086" width="2.7109375" customWidth="1"/>
    <col min="14087" max="14087" width="7.7109375" customWidth="1"/>
    <col min="14088" max="14088" width="5.85546875" customWidth="1"/>
    <col min="14089" max="14089" width="1.7109375" customWidth="1"/>
    <col min="14090" max="14090" width="10.7109375" customWidth="1"/>
    <col min="14091" max="14091" width="1.7109375" customWidth="1"/>
    <col min="14092" max="14092" width="10.7109375" customWidth="1"/>
    <col min="14093" max="14093" width="1.7109375" customWidth="1"/>
    <col min="14094" max="14094" width="10.7109375" customWidth="1"/>
    <col min="14095" max="14095" width="1.7109375" customWidth="1"/>
    <col min="14096" max="14096" width="10.7109375" customWidth="1"/>
    <col min="14097" max="14097" width="1.7109375" customWidth="1"/>
    <col min="14099" max="14099" width="8.7109375" customWidth="1"/>
    <col min="14100" max="14100" width="0" hidden="1" customWidth="1"/>
    <col min="14101" max="14101" width="5.7109375" customWidth="1"/>
    <col min="14337" max="14338" width="3.28515625" customWidth="1"/>
    <col min="14339" max="14339" width="4.7109375" customWidth="1"/>
    <col min="14340" max="14340" width="4.28515625" customWidth="1"/>
    <col min="14341" max="14341" width="12.7109375" customWidth="1"/>
    <col min="14342" max="14342" width="2.7109375" customWidth="1"/>
    <col min="14343" max="14343" width="7.7109375" customWidth="1"/>
    <col min="14344" max="14344" width="5.85546875" customWidth="1"/>
    <col min="14345" max="14345" width="1.7109375" customWidth="1"/>
    <col min="14346" max="14346" width="10.7109375" customWidth="1"/>
    <col min="14347" max="14347" width="1.7109375" customWidth="1"/>
    <col min="14348" max="14348" width="10.7109375" customWidth="1"/>
    <col min="14349" max="14349" width="1.7109375" customWidth="1"/>
    <col min="14350" max="14350" width="10.7109375" customWidth="1"/>
    <col min="14351" max="14351" width="1.7109375" customWidth="1"/>
    <col min="14352" max="14352" width="10.7109375" customWidth="1"/>
    <col min="14353" max="14353" width="1.7109375" customWidth="1"/>
    <col min="14355" max="14355" width="8.7109375" customWidth="1"/>
    <col min="14356" max="14356" width="0" hidden="1" customWidth="1"/>
    <col min="14357" max="14357" width="5.7109375" customWidth="1"/>
    <col min="14593" max="14594" width="3.28515625" customWidth="1"/>
    <col min="14595" max="14595" width="4.7109375" customWidth="1"/>
    <col min="14596" max="14596" width="4.28515625" customWidth="1"/>
    <col min="14597" max="14597" width="12.7109375" customWidth="1"/>
    <col min="14598" max="14598" width="2.7109375" customWidth="1"/>
    <col min="14599" max="14599" width="7.7109375" customWidth="1"/>
    <col min="14600" max="14600" width="5.85546875" customWidth="1"/>
    <col min="14601" max="14601" width="1.7109375" customWidth="1"/>
    <col min="14602" max="14602" width="10.7109375" customWidth="1"/>
    <col min="14603" max="14603" width="1.7109375" customWidth="1"/>
    <col min="14604" max="14604" width="10.7109375" customWidth="1"/>
    <col min="14605" max="14605" width="1.7109375" customWidth="1"/>
    <col min="14606" max="14606" width="10.7109375" customWidth="1"/>
    <col min="14607" max="14607" width="1.7109375" customWidth="1"/>
    <col min="14608" max="14608" width="10.7109375" customWidth="1"/>
    <col min="14609" max="14609" width="1.7109375" customWidth="1"/>
    <col min="14611" max="14611" width="8.7109375" customWidth="1"/>
    <col min="14612" max="14612" width="0" hidden="1" customWidth="1"/>
    <col min="14613" max="14613" width="5.7109375" customWidth="1"/>
    <col min="14849" max="14850" width="3.28515625" customWidth="1"/>
    <col min="14851" max="14851" width="4.7109375" customWidth="1"/>
    <col min="14852" max="14852" width="4.28515625" customWidth="1"/>
    <col min="14853" max="14853" width="12.7109375" customWidth="1"/>
    <col min="14854" max="14854" width="2.7109375" customWidth="1"/>
    <col min="14855" max="14855" width="7.7109375" customWidth="1"/>
    <col min="14856" max="14856" width="5.85546875" customWidth="1"/>
    <col min="14857" max="14857" width="1.7109375" customWidth="1"/>
    <col min="14858" max="14858" width="10.7109375" customWidth="1"/>
    <col min="14859" max="14859" width="1.7109375" customWidth="1"/>
    <col min="14860" max="14860" width="10.7109375" customWidth="1"/>
    <col min="14861" max="14861" width="1.7109375" customWidth="1"/>
    <col min="14862" max="14862" width="10.7109375" customWidth="1"/>
    <col min="14863" max="14863" width="1.7109375" customWidth="1"/>
    <col min="14864" max="14864" width="10.7109375" customWidth="1"/>
    <col min="14865" max="14865" width="1.7109375" customWidth="1"/>
    <col min="14867" max="14867" width="8.7109375" customWidth="1"/>
    <col min="14868" max="14868" width="0" hidden="1" customWidth="1"/>
    <col min="14869" max="14869" width="5.7109375" customWidth="1"/>
    <col min="15105" max="15106" width="3.28515625" customWidth="1"/>
    <col min="15107" max="15107" width="4.7109375" customWidth="1"/>
    <col min="15108" max="15108" width="4.28515625" customWidth="1"/>
    <col min="15109" max="15109" width="12.7109375" customWidth="1"/>
    <col min="15110" max="15110" width="2.7109375" customWidth="1"/>
    <col min="15111" max="15111" width="7.7109375" customWidth="1"/>
    <col min="15112" max="15112" width="5.85546875" customWidth="1"/>
    <col min="15113" max="15113" width="1.7109375" customWidth="1"/>
    <col min="15114" max="15114" width="10.7109375" customWidth="1"/>
    <col min="15115" max="15115" width="1.7109375" customWidth="1"/>
    <col min="15116" max="15116" width="10.7109375" customWidth="1"/>
    <col min="15117" max="15117" width="1.7109375" customWidth="1"/>
    <col min="15118" max="15118" width="10.7109375" customWidth="1"/>
    <col min="15119" max="15119" width="1.7109375" customWidth="1"/>
    <col min="15120" max="15120" width="10.7109375" customWidth="1"/>
    <col min="15121" max="15121" width="1.7109375" customWidth="1"/>
    <col min="15123" max="15123" width="8.7109375" customWidth="1"/>
    <col min="15124" max="15124" width="0" hidden="1" customWidth="1"/>
    <col min="15125" max="15125" width="5.7109375" customWidth="1"/>
    <col min="15361" max="15362" width="3.28515625" customWidth="1"/>
    <col min="15363" max="15363" width="4.7109375" customWidth="1"/>
    <col min="15364" max="15364" width="4.28515625" customWidth="1"/>
    <col min="15365" max="15365" width="12.7109375" customWidth="1"/>
    <col min="15366" max="15366" width="2.7109375" customWidth="1"/>
    <col min="15367" max="15367" width="7.7109375" customWidth="1"/>
    <col min="15368" max="15368" width="5.85546875" customWidth="1"/>
    <col min="15369" max="15369" width="1.7109375" customWidth="1"/>
    <col min="15370" max="15370" width="10.7109375" customWidth="1"/>
    <col min="15371" max="15371" width="1.7109375" customWidth="1"/>
    <col min="15372" max="15372" width="10.7109375" customWidth="1"/>
    <col min="15373" max="15373" width="1.7109375" customWidth="1"/>
    <col min="15374" max="15374" width="10.7109375" customWidth="1"/>
    <col min="15375" max="15375" width="1.7109375" customWidth="1"/>
    <col min="15376" max="15376" width="10.7109375" customWidth="1"/>
    <col min="15377" max="15377" width="1.7109375" customWidth="1"/>
    <col min="15379" max="15379" width="8.7109375" customWidth="1"/>
    <col min="15380" max="15380" width="0" hidden="1" customWidth="1"/>
    <col min="15381" max="15381" width="5.7109375" customWidth="1"/>
    <col min="15617" max="15618" width="3.28515625" customWidth="1"/>
    <col min="15619" max="15619" width="4.7109375" customWidth="1"/>
    <col min="15620" max="15620" width="4.28515625" customWidth="1"/>
    <col min="15621" max="15621" width="12.7109375" customWidth="1"/>
    <col min="15622" max="15622" width="2.7109375" customWidth="1"/>
    <col min="15623" max="15623" width="7.7109375" customWidth="1"/>
    <col min="15624" max="15624" width="5.85546875" customWidth="1"/>
    <col min="15625" max="15625" width="1.7109375" customWidth="1"/>
    <col min="15626" max="15626" width="10.7109375" customWidth="1"/>
    <col min="15627" max="15627" width="1.7109375" customWidth="1"/>
    <col min="15628" max="15628" width="10.7109375" customWidth="1"/>
    <col min="15629" max="15629" width="1.7109375" customWidth="1"/>
    <col min="15630" max="15630" width="10.7109375" customWidth="1"/>
    <col min="15631" max="15631" width="1.7109375" customWidth="1"/>
    <col min="15632" max="15632" width="10.7109375" customWidth="1"/>
    <col min="15633" max="15633" width="1.7109375" customWidth="1"/>
    <col min="15635" max="15635" width="8.7109375" customWidth="1"/>
    <col min="15636" max="15636" width="0" hidden="1" customWidth="1"/>
    <col min="15637" max="15637" width="5.7109375" customWidth="1"/>
    <col min="15873" max="15874" width="3.28515625" customWidth="1"/>
    <col min="15875" max="15875" width="4.7109375" customWidth="1"/>
    <col min="15876" max="15876" width="4.28515625" customWidth="1"/>
    <col min="15877" max="15877" width="12.7109375" customWidth="1"/>
    <col min="15878" max="15878" width="2.7109375" customWidth="1"/>
    <col min="15879" max="15879" width="7.7109375" customWidth="1"/>
    <col min="15880" max="15880" width="5.85546875" customWidth="1"/>
    <col min="15881" max="15881" width="1.7109375" customWidth="1"/>
    <col min="15882" max="15882" width="10.7109375" customWidth="1"/>
    <col min="15883" max="15883" width="1.7109375" customWidth="1"/>
    <col min="15884" max="15884" width="10.7109375" customWidth="1"/>
    <col min="15885" max="15885" width="1.7109375" customWidth="1"/>
    <col min="15886" max="15886" width="10.7109375" customWidth="1"/>
    <col min="15887" max="15887" width="1.7109375" customWidth="1"/>
    <col min="15888" max="15888" width="10.7109375" customWidth="1"/>
    <col min="15889" max="15889" width="1.7109375" customWidth="1"/>
    <col min="15891" max="15891" width="8.7109375" customWidth="1"/>
    <col min="15892" max="15892" width="0" hidden="1" customWidth="1"/>
    <col min="15893" max="15893" width="5.7109375" customWidth="1"/>
    <col min="16129" max="16130" width="3.28515625" customWidth="1"/>
    <col min="16131" max="16131" width="4.7109375" customWidth="1"/>
    <col min="16132" max="16132" width="4.28515625" customWidth="1"/>
    <col min="16133" max="16133" width="12.7109375" customWidth="1"/>
    <col min="16134" max="16134" width="2.7109375" customWidth="1"/>
    <col min="16135" max="16135" width="7.7109375" customWidth="1"/>
    <col min="16136" max="16136" width="5.85546875" customWidth="1"/>
    <col min="16137" max="16137" width="1.7109375" customWidth="1"/>
    <col min="16138" max="16138" width="10.7109375" customWidth="1"/>
    <col min="16139" max="16139" width="1.7109375" customWidth="1"/>
    <col min="16140" max="16140" width="10.7109375" customWidth="1"/>
    <col min="16141" max="16141" width="1.7109375" customWidth="1"/>
    <col min="16142" max="16142" width="10.7109375" customWidth="1"/>
    <col min="16143" max="16143" width="1.7109375" customWidth="1"/>
    <col min="16144" max="16144" width="10.7109375" customWidth="1"/>
    <col min="16145" max="16145" width="1.7109375" customWidth="1"/>
    <col min="16147" max="16147" width="8.7109375" customWidth="1"/>
    <col min="16148" max="16148" width="0" hidden="1" customWidth="1"/>
    <col min="16149" max="16149" width="5.7109375" customWidth="1"/>
  </cols>
  <sheetData>
    <row r="1" spans="1:20" s="68" customFormat="1" ht="72.75" customHeight="1" x14ac:dyDescent="0.2">
      <c r="A1" s="63"/>
      <c r="B1" s="352"/>
      <c r="I1" s="353"/>
      <c r="J1" s="354"/>
      <c r="K1" s="354"/>
      <c r="L1" s="355"/>
      <c r="M1" s="353"/>
      <c r="N1" s="353"/>
      <c r="O1" s="353"/>
      <c r="Q1" s="353"/>
    </row>
    <row r="2" spans="1:20" s="73" customFormat="1" ht="18" x14ac:dyDescent="0.25">
      <c r="A2" s="69"/>
      <c r="B2" s="69"/>
      <c r="C2" s="69"/>
      <c r="D2" s="69"/>
      <c r="E2" s="69"/>
      <c r="F2" s="460" t="s">
        <v>334</v>
      </c>
      <c r="G2" s="460"/>
      <c r="H2" s="460"/>
      <c r="I2" s="460"/>
      <c r="J2" s="460"/>
      <c r="K2" s="460"/>
      <c r="L2" s="460"/>
      <c r="M2" s="198"/>
      <c r="O2" s="198"/>
      <c r="Q2" s="198"/>
    </row>
    <row r="3" spans="1:20" s="78" customFormat="1" ht="10.5" customHeight="1" x14ac:dyDescent="0.2">
      <c r="A3" s="356" t="s">
        <v>192</v>
      </c>
      <c r="B3" s="356"/>
      <c r="C3" s="356"/>
      <c r="D3" s="356"/>
      <c r="E3" s="356"/>
      <c r="F3" s="356"/>
      <c r="G3" s="356"/>
      <c r="H3" s="356"/>
      <c r="I3" s="357"/>
      <c r="J3" s="76"/>
      <c r="K3" s="75"/>
      <c r="L3" s="358"/>
      <c r="M3" s="357"/>
      <c r="N3" s="356"/>
      <c r="O3" s="357"/>
      <c r="P3" s="356"/>
      <c r="Q3" s="359" t="s">
        <v>193</v>
      </c>
    </row>
    <row r="4" spans="1:20" s="88" customFormat="1" ht="15.75" customHeight="1" thickBot="1" x14ac:dyDescent="0.25">
      <c r="A4" s="425" t="str">
        <f>'[8]Week SetUp'!$A$10</f>
        <v>17th - 22nd December 2016</v>
      </c>
      <c r="B4" s="425"/>
      <c r="C4" s="425"/>
      <c r="D4" s="362"/>
      <c r="E4" s="362"/>
      <c r="F4" s="81">
        <f>'[8]Week SetUp'!$C$10</f>
        <v>0</v>
      </c>
      <c r="G4" s="361"/>
      <c r="H4" s="362"/>
      <c r="I4" s="363"/>
      <c r="J4" s="84">
        <f>'[8]Week SetUp'!$D$10</f>
        <v>0</v>
      </c>
      <c r="K4" s="83"/>
      <c r="L4" s="364">
        <f>'[8]Week SetUp'!$A$12</f>
        <v>0</v>
      </c>
      <c r="M4" s="363"/>
      <c r="N4" s="362"/>
      <c r="O4" s="363"/>
      <c r="P4" s="362"/>
      <c r="Q4" s="426" t="str">
        <f>'[8]Week SetUp'!$E$10</f>
        <v>Lamech Kevin Clarke</v>
      </c>
    </row>
    <row r="5" spans="1:20" s="78" customFormat="1" ht="9" x14ac:dyDescent="0.2">
      <c r="A5" s="366"/>
      <c r="B5" s="367" t="s">
        <v>194</v>
      </c>
      <c r="C5" s="367" t="e">
        <f>IF(OR(#REF!="Week 3",#REF!="Masters"),"CP","Rank")</f>
        <v>#REF!</v>
      </c>
      <c r="D5" s="367" t="s">
        <v>196</v>
      </c>
      <c r="E5" s="427" t="s">
        <v>197</v>
      </c>
      <c r="F5" s="427" t="s">
        <v>198</v>
      </c>
      <c r="G5" s="427"/>
      <c r="H5" s="427"/>
      <c r="I5" s="427"/>
      <c r="J5" s="367" t="s">
        <v>199</v>
      </c>
      <c r="K5" s="428"/>
      <c r="L5" s="367" t="s">
        <v>200</v>
      </c>
      <c r="M5" s="428"/>
      <c r="N5" s="367" t="s">
        <v>201</v>
      </c>
      <c r="O5" s="428"/>
      <c r="P5" s="367" t="s">
        <v>304</v>
      </c>
      <c r="Q5" s="371"/>
    </row>
    <row r="6" spans="1:20" s="78" customFormat="1" ht="3.75" customHeight="1" thickBot="1" x14ac:dyDescent="0.25">
      <c r="A6" s="372"/>
      <c r="B6" s="97"/>
      <c r="C6" s="97"/>
      <c r="D6" s="97"/>
      <c r="E6" s="373"/>
      <c r="F6" s="373"/>
      <c r="G6" s="374"/>
      <c r="H6" s="373"/>
      <c r="I6" s="375"/>
      <c r="J6" s="97"/>
      <c r="K6" s="375"/>
      <c r="L6" s="97"/>
      <c r="M6" s="375"/>
      <c r="N6" s="97"/>
      <c r="O6" s="375"/>
      <c r="P6" s="97"/>
      <c r="Q6" s="376"/>
    </row>
    <row r="7" spans="1:20" s="113" customFormat="1" ht="10.5" customHeight="1" x14ac:dyDescent="0.2">
      <c r="A7" s="377">
        <v>1</v>
      </c>
      <c r="B7" s="103">
        <f>IF($D7="","",VLOOKUP($D7,'[8]Boys Do Main Draw Prep'!$A$7:$V$23,20))</f>
        <v>0</v>
      </c>
      <c r="C7" s="103">
        <f>IF($D7="","",VLOOKUP($D7,'[8]Boys Do Main Draw Prep'!$A$7:$V$23,21))</f>
        <v>0</v>
      </c>
      <c r="D7" s="104">
        <v>1</v>
      </c>
      <c r="E7" s="105" t="str">
        <f>UPPER(IF($D7="","",VLOOKUP($D7,'[8]Boys Do Main Draw Prep'!$A$7:$V$23,2)))</f>
        <v>PATRICK</v>
      </c>
      <c r="F7" s="105" t="str">
        <f>IF($D7="","",VLOOKUP($D7,'[8]Boys Do Main Draw Prep'!$A$7:$V$23,3))</f>
        <v>NKRUMAH</v>
      </c>
      <c r="G7" s="378"/>
      <c r="H7" s="105">
        <f>IF($D7="","",VLOOKUP($D7,'[8]Boys Do Main Draw Prep'!$A$7:$V$23,4))</f>
        <v>0</v>
      </c>
      <c r="I7" s="379"/>
      <c r="J7" s="140"/>
      <c r="K7" s="380"/>
      <c r="L7" s="140"/>
      <c r="M7" s="380"/>
      <c r="N7" s="140"/>
      <c r="O7" s="380"/>
      <c r="P7" s="140"/>
      <c r="Q7" s="109"/>
      <c r="R7" s="112"/>
      <c r="T7" s="114" t="str">
        <f>'[8]SetUp Officials'!P21</f>
        <v>Umpire</v>
      </c>
    </row>
    <row r="8" spans="1:20" s="113" customFormat="1" ht="9.6" customHeight="1" x14ac:dyDescent="0.2">
      <c r="A8" s="381"/>
      <c r="B8" s="116"/>
      <c r="C8" s="116"/>
      <c r="D8" s="116"/>
      <c r="E8" s="105" t="str">
        <f>UPPER(IF($D7="","",VLOOKUP($D7,'[8]Boys Do Main Draw Prep'!$A$7:$V$23,7)))</f>
        <v>KING</v>
      </c>
      <c r="F8" s="105" t="str">
        <f>IF($D7="","",VLOOKUP($D7,'[8]Boys Do Main Draw Prep'!$A$7:$V$23,8))</f>
        <v>ANYA</v>
      </c>
      <c r="G8" s="378"/>
      <c r="H8" s="105">
        <f>IF($D7="","",VLOOKUP($D7,'[8]Boys Do Main Draw Prep'!$A$7:$V$23,9))</f>
        <v>0</v>
      </c>
      <c r="I8" s="382"/>
      <c r="J8" s="383" t="str">
        <f>IF(I8="a",E7,IF(I8="b",E9,""))</f>
        <v/>
      </c>
      <c r="K8" s="380"/>
      <c r="L8" s="140"/>
      <c r="M8" s="380"/>
      <c r="N8" s="140"/>
      <c r="O8" s="380"/>
      <c r="P8" s="140"/>
      <c r="Q8" s="109"/>
      <c r="R8" s="112"/>
      <c r="T8" s="121" t="str">
        <f>'[8]SetUp Officials'!P22</f>
        <v xml:space="preserve"> </v>
      </c>
    </row>
    <row r="9" spans="1:20" s="113" customFormat="1" ht="9.6" customHeight="1" x14ac:dyDescent="0.2">
      <c r="A9" s="381"/>
      <c r="B9" s="116"/>
      <c r="C9" s="116"/>
      <c r="D9" s="116"/>
      <c r="E9" s="140"/>
      <c r="F9" s="140"/>
      <c r="G9" s="374"/>
      <c r="H9" s="140"/>
      <c r="I9" s="384"/>
      <c r="J9" s="385" t="str">
        <f>UPPER(IF(OR(I10="a",I10="as"),E7,IF(OR(I10="b",I10="bs"),E11,)))</f>
        <v/>
      </c>
      <c r="K9" s="386"/>
      <c r="L9" s="140"/>
      <c r="M9" s="380"/>
      <c r="N9" s="140"/>
      <c r="O9" s="380"/>
      <c r="P9" s="140"/>
      <c r="Q9" s="109"/>
      <c r="R9" s="112"/>
      <c r="T9" s="121" t="str">
        <f>'[8]SetUp Officials'!P23</f>
        <v xml:space="preserve"> </v>
      </c>
    </row>
    <row r="10" spans="1:20" s="113" customFormat="1" ht="9.6" customHeight="1" x14ac:dyDescent="0.2">
      <c r="A10" s="381"/>
      <c r="B10" s="116"/>
      <c r="C10" s="116"/>
      <c r="D10" s="116"/>
      <c r="E10" s="140"/>
      <c r="F10" s="140"/>
      <c r="G10" s="374"/>
      <c r="H10" s="118" t="s">
        <v>203</v>
      </c>
      <c r="I10" s="126"/>
      <c r="J10" s="387" t="str">
        <f>UPPER(IF(OR(I10="a",I10="as"),E8,IF(OR(I10="b",I10="bs"),E12,)))</f>
        <v/>
      </c>
      <c r="K10" s="388"/>
      <c r="L10" s="140"/>
      <c r="M10" s="380"/>
      <c r="N10" s="140"/>
      <c r="O10" s="380"/>
      <c r="P10" s="140"/>
      <c r="Q10" s="109"/>
      <c r="R10" s="112"/>
      <c r="T10" s="121" t="str">
        <f>'[8]SetUp Officials'!P24</f>
        <v xml:space="preserve"> </v>
      </c>
    </row>
    <row r="11" spans="1:20" s="113" customFormat="1" ht="9.6" customHeight="1" x14ac:dyDescent="0.2">
      <c r="A11" s="381">
        <v>2</v>
      </c>
      <c r="B11" s="103">
        <f>IF($D11="","",VLOOKUP($D11,'[8]Boys Do Main Draw Prep'!$A$7:$V$23,20))</f>
        <v>0</v>
      </c>
      <c r="C11" s="103">
        <f>IF($D11="","",VLOOKUP($D11,'[8]Boys Do Main Draw Prep'!$A$7:$V$23,21))</f>
        <v>0</v>
      </c>
      <c r="D11" s="104">
        <v>12</v>
      </c>
      <c r="E11" s="103" t="str">
        <f>UPPER(IF($D11="","",VLOOKUP($D11,'[8]Boys Do Main Draw Prep'!$A$7:$V$23,2)))</f>
        <v>JEARY</v>
      </c>
      <c r="F11" s="103" t="str">
        <f>IF($D11="","",VLOOKUP($D11,'[8]Boys Do Main Draw Prep'!$A$7:$V$23,3))</f>
        <v>ETHAN</v>
      </c>
      <c r="G11" s="389"/>
      <c r="H11" s="103">
        <f>IF($D11="","",VLOOKUP($D11,'[8]Boys Do Main Draw Prep'!$A$7:$V$23,4))</f>
        <v>0</v>
      </c>
      <c r="I11" s="390"/>
      <c r="J11" s="140"/>
      <c r="K11" s="391"/>
      <c r="L11" s="143"/>
      <c r="M11" s="386"/>
      <c r="N11" s="140"/>
      <c r="O11" s="380"/>
      <c r="P11" s="140"/>
      <c r="Q11" s="109"/>
      <c r="R11" s="112"/>
      <c r="T11" s="121" t="str">
        <f>'[8]SetUp Officials'!P25</f>
        <v xml:space="preserve"> </v>
      </c>
    </row>
    <row r="12" spans="1:20" s="113" customFormat="1" ht="9.6" customHeight="1" x14ac:dyDescent="0.2">
      <c r="A12" s="381"/>
      <c r="B12" s="116"/>
      <c r="C12" s="116"/>
      <c r="D12" s="116"/>
      <c r="E12" s="103" t="str">
        <f>UPPER(IF($D11="","",VLOOKUP($D11,'[8]Boys Do Main Draw Prep'!$A$7:$V$23,7)))</f>
        <v>SABGA</v>
      </c>
      <c r="F12" s="103" t="str">
        <f>IF($D11="","",VLOOKUP($D11,'[8]Boys Do Main Draw Prep'!$A$7:$V$23,8))</f>
        <v>KIMBERLY</v>
      </c>
      <c r="G12" s="389"/>
      <c r="H12" s="103">
        <f>IF($D11="","",VLOOKUP($D11,'[8]Boys Do Main Draw Prep'!$A$7:$V$23,9))</f>
        <v>0</v>
      </c>
      <c r="I12" s="382"/>
      <c r="J12" s="140"/>
      <c r="K12" s="391"/>
      <c r="L12" s="392"/>
      <c r="M12" s="393"/>
      <c r="N12" s="140"/>
      <c r="O12" s="380"/>
      <c r="P12" s="140"/>
      <c r="Q12" s="109"/>
      <c r="R12" s="112"/>
      <c r="T12" s="121" t="str">
        <f>'[8]SetUp Officials'!P26</f>
        <v xml:space="preserve"> </v>
      </c>
    </row>
    <row r="13" spans="1:20" s="113" customFormat="1" ht="9.6" customHeight="1" x14ac:dyDescent="0.2">
      <c r="A13" s="381"/>
      <c r="B13" s="116"/>
      <c r="C13" s="116"/>
      <c r="D13" s="124"/>
      <c r="E13" s="140"/>
      <c r="F13" s="140"/>
      <c r="G13" s="374"/>
      <c r="H13" s="140"/>
      <c r="I13" s="394"/>
      <c r="J13" s="140"/>
      <c r="K13" s="384"/>
      <c r="L13" s="385" t="str">
        <f>UPPER(IF(OR(K14="a",K14="as"),J9,IF(OR(K14="b",K14="bs"),J17,)))</f>
        <v/>
      </c>
      <c r="M13" s="380"/>
      <c r="N13" s="140"/>
      <c r="O13" s="380"/>
      <c r="P13" s="140"/>
      <c r="Q13" s="109"/>
      <c r="R13" s="112"/>
      <c r="T13" s="121" t="str">
        <f>'[8]SetUp Officials'!P27</f>
        <v xml:space="preserve"> </v>
      </c>
    </row>
    <row r="14" spans="1:20" s="113" customFormat="1" ht="9.6" customHeight="1" x14ac:dyDescent="0.2">
      <c r="A14" s="381"/>
      <c r="B14" s="116"/>
      <c r="C14" s="116"/>
      <c r="D14" s="124"/>
      <c r="E14" s="140"/>
      <c r="F14" s="140"/>
      <c r="G14" s="374"/>
      <c r="H14" s="140"/>
      <c r="I14" s="394"/>
      <c r="J14" s="118" t="s">
        <v>203</v>
      </c>
      <c r="K14" s="126"/>
      <c r="L14" s="387" t="str">
        <f>UPPER(IF(OR(K14="a",K14="as"),J10,IF(OR(K14="b",K14="bs"),J18,)))</f>
        <v/>
      </c>
      <c r="M14" s="388"/>
      <c r="N14" s="140"/>
      <c r="O14" s="380"/>
      <c r="P14" s="140"/>
      <c r="Q14" s="109"/>
      <c r="R14" s="112"/>
      <c r="T14" s="121" t="str">
        <f>'[8]SetUp Officials'!P28</f>
        <v xml:space="preserve"> </v>
      </c>
    </row>
    <row r="15" spans="1:20" s="113" customFormat="1" ht="9.6" customHeight="1" x14ac:dyDescent="0.2">
      <c r="A15" s="381">
        <v>3</v>
      </c>
      <c r="B15" s="103">
        <f>IF($D15="","",VLOOKUP($D15,'[8]Boys Do Main Draw Prep'!$A$7:$V$23,20))</f>
        <v>0</v>
      </c>
      <c r="C15" s="103">
        <f>IF($D15="","",VLOOKUP($D15,'[8]Boys Do Main Draw Prep'!$A$7:$V$23,21))</f>
        <v>0</v>
      </c>
      <c r="D15" s="104">
        <v>13</v>
      </c>
      <c r="E15" s="103" t="str">
        <f>UPPER(IF($D15="","",VLOOKUP($D15,'[8]Boys Do Main Draw Prep'!$A$7:$V$23,2)))</f>
        <v>RAMKISSON</v>
      </c>
      <c r="F15" s="103" t="str">
        <f>IF($D15="","",VLOOKUP($D15,'[8]Boys Do Main Draw Prep'!$A$7:$V$23,3))</f>
        <v>ADAM</v>
      </c>
      <c r="G15" s="389"/>
      <c r="H15" s="103">
        <f>IF($D15="","",VLOOKUP($D15,'[8]Boys Do Main Draw Prep'!$A$7:$V$23,4))</f>
        <v>0</v>
      </c>
      <c r="I15" s="379"/>
      <c r="J15" s="140"/>
      <c r="K15" s="391"/>
      <c r="L15" s="140"/>
      <c r="M15" s="391"/>
      <c r="N15" s="143"/>
      <c r="O15" s="380"/>
      <c r="P15" s="140"/>
      <c r="Q15" s="109"/>
      <c r="R15" s="112"/>
      <c r="T15" s="121" t="str">
        <f>'[8]SetUp Officials'!P29</f>
        <v xml:space="preserve"> </v>
      </c>
    </row>
    <row r="16" spans="1:20" s="113" customFormat="1" ht="9.6" customHeight="1" thickBot="1" x14ac:dyDescent="0.25">
      <c r="A16" s="381"/>
      <c r="B16" s="116"/>
      <c r="C16" s="116"/>
      <c r="D16" s="116"/>
      <c r="E16" s="103" t="str">
        <f>UPPER(IF($D15="","",VLOOKUP($D15,'[8]Boys Do Main Draw Prep'!$A$7:$V$23,7)))</f>
        <v>WHITTIER</v>
      </c>
      <c r="F16" s="103" t="str">
        <f>IF($D15="","",VLOOKUP($D15,'[8]Boys Do Main Draw Prep'!$A$7:$V$23,8))</f>
        <v>AURA</v>
      </c>
      <c r="G16" s="389"/>
      <c r="H16" s="103">
        <f>IF($D15="","",VLOOKUP($D15,'[8]Boys Do Main Draw Prep'!$A$7:$V$23,9))</f>
        <v>0</v>
      </c>
      <c r="I16" s="382"/>
      <c r="J16" s="383" t="str">
        <f>IF(I16="a",E15,IF(I16="b",E17,""))</f>
        <v/>
      </c>
      <c r="K16" s="391"/>
      <c r="L16" s="140"/>
      <c r="M16" s="391"/>
      <c r="N16" s="140"/>
      <c r="O16" s="380"/>
      <c r="P16" s="140"/>
      <c r="Q16" s="109"/>
      <c r="R16" s="112"/>
      <c r="T16" s="135" t="str">
        <f>'[8]SetUp Officials'!P30</f>
        <v>None</v>
      </c>
    </row>
    <row r="17" spans="1:18" s="113" customFormat="1" ht="9.6" customHeight="1" x14ac:dyDescent="0.2">
      <c r="A17" s="381"/>
      <c r="B17" s="116"/>
      <c r="C17" s="116"/>
      <c r="D17" s="124"/>
      <c r="E17" s="140"/>
      <c r="F17" s="140"/>
      <c r="G17" s="374"/>
      <c r="H17" s="140"/>
      <c r="I17" s="384"/>
      <c r="J17" s="385" t="str">
        <f>UPPER(IF(OR(I18="a",I18="as"),E15,IF(OR(I18="b",I18="bs"),E19,)))</f>
        <v/>
      </c>
      <c r="K17" s="395"/>
      <c r="L17" s="140"/>
      <c r="M17" s="391"/>
      <c r="N17" s="140"/>
      <c r="O17" s="380"/>
      <c r="P17" s="140"/>
      <c r="Q17" s="109"/>
      <c r="R17" s="112"/>
    </row>
    <row r="18" spans="1:18" s="113" customFormat="1" ht="9.6" customHeight="1" x14ac:dyDescent="0.2">
      <c r="A18" s="381"/>
      <c r="B18" s="116"/>
      <c r="C18" s="116"/>
      <c r="D18" s="124"/>
      <c r="E18" s="140"/>
      <c r="F18" s="140"/>
      <c r="G18" s="374"/>
      <c r="H18" s="118" t="s">
        <v>203</v>
      </c>
      <c r="I18" s="126"/>
      <c r="J18" s="387" t="str">
        <f>UPPER(IF(OR(I18="a",I18="as"),E16,IF(OR(I18="b",I18="bs"),E20,)))</f>
        <v/>
      </c>
      <c r="K18" s="382"/>
      <c r="L18" s="140"/>
      <c r="M18" s="391"/>
      <c r="N18" s="140"/>
      <c r="O18" s="380"/>
      <c r="P18" s="140"/>
      <c r="Q18" s="109"/>
      <c r="R18" s="112"/>
    </row>
    <row r="19" spans="1:18" s="113" customFormat="1" ht="9.6" customHeight="1" x14ac:dyDescent="0.2">
      <c r="A19" s="381">
        <v>4</v>
      </c>
      <c r="B19" s="103">
        <f>IF($D19="","",VLOOKUP($D19,'[8]Boys Do Main Draw Prep'!$A$7:$V$23,20))</f>
        <v>0</v>
      </c>
      <c r="C19" s="103">
        <f>IF($D19="","",VLOOKUP($D19,'[8]Boys Do Main Draw Prep'!$A$7:$V$23,21))</f>
        <v>0</v>
      </c>
      <c r="D19" s="104">
        <v>10</v>
      </c>
      <c r="E19" s="103" t="str">
        <f>UPPER(IF($D19="","",VLOOKUP($D19,'[8]Boys Do Main Draw Prep'!$A$7:$V$23,2)))</f>
        <v>BACHEW</v>
      </c>
      <c r="F19" s="103" t="str">
        <f>IF($D19="","",VLOOKUP($D19,'[8]Boys Do Main Draw Prep'!$A$7:$V$23,3))</f>
        <v>CALEB</v>
      </c>
      <c r="G19" s="389"/>
      <c r="H19" s="103">
        <f>IF($D19="","",VLOOKUP($D19,'[8]Boys Do Main Draw Prep'!$A$7:$V$23,4))</f>
        <v>0</v>
      </c>
      <c r="I19" s="390"/>
      <c r="J19" s="140"/>
      <c r="K19" s="380"/>
      <c r="L19" s="143"/>
      <c r="M19" s="395"/>
      <c r="N19" s="140"/>
      <c r="O19" s="380"/>
      <c r="P19" s="140"/>
      <c r="Q19" s="109"/>
      <c r="R19" s="112"/>
    </row>
    <row r="20" spans="1:18" s="113" customFormat="1" ht="9.6" customHeight="1" x14ac:dyDescent="0.2">
      <c r="A20" s="381"/>
      <c r="B20" s="116"/>
      <c r="C20" s="116"/>
      <c r="D20" s="116"/>
      <c r="E20" s="103" t="str">
        <f>UPPER(IF($D19="","",VLOOKUP($D19,'[8]Boys Do Main Draw Prep'!$A$7:$V$23,7)))</f>
        <v>ROBERTS</v>
      </c>
      <c r="F20" s="103" t="str">
        <f>IF($D19="","",VLOOKUP($D19,'[8]Boys Do Main Draw Prep'!$A$7:$V$23,8))</f>
        <v>KADYA</v>
      </c>
      <c r="G20" s="389"/>
      <c r="H20" s="103">
        <f>IF($D19="","",VLOOKUP($D19,'[8]Boys Do Main Draw Prep'!$A$7:$V$23,9))</f>
        <v>0</v>
      </c>
      <c r="I20" s="382"/>
      <c r="J20" s="140"/>
      <c r="K20" s="380"/>
      <c r="L20" s="392"/>
      <c r="M20" s="396"/>
      <c r="N20" s="140"/>
      <c r="O20" s="380"/>
      <c r="P20" s="140"/>
      <c r="Q20" s="109"/>
      <c r="R20" s="112"/>
    </row>
    <row r="21" spans="1:18" s="113" customFormat="1" ht="9.6" customHeight="1" x14ac:dyDescent="0.2">
      <c r="A21" s="381"/>
      <c r="B21" s="116"/>
      <c r="C21" s="116"/>
      <c r="D21" s="116"/>
      <c r="E21" s="140"/>
      <c r="F21" s="140"/>
      <c r="G21" s="374"/>
      <c r="H21" s="140"/>
      <c r="I21" s="394"/>
      <c r="J21" s="140"/>
      <c r="K21" s="380"/>
      <c r="L21" s="140"/>
      <c r="M21" s="384"/>
      <c r="N21" s="385" t="str">
        <f>UPPER(IF(OR(M22="a",M22="as"),L13,IF(OR(M22="b",M22="bs"),L29,)))</f>
        <v/>
      </c>
      <c r="O21" s="380"/>
      <c r="P21" s="140"/>
      <c r="Q21" s="109"/>
      <c r="R21" s="112"/>
    </row>
    <row r="22" spans="1:18" s="113" customFormat="1" ht="9.6" customHeight="1" x14ac:dyDescent="0.2">
      <c r="A22" s="381"/>
      <c r="B22" s="116"/>
      <c r="C22" s="116"/>
      <c r="D22" s="116"/>
      <c r="E22" s="140"/>
      <c r="F22" s="140"/>
      <c r="G22" s="374"/>
      <c r="H22" s="140"/>
      <c r="I22" s="394"/>
      <c r="J22" s="140"/>
      <c r="K22" s="380"/>
      <c r="L22" s="118" t="s">
        <v>203</v>
      </c>
      <c r="M22" s="126"/>
      <c r="N22" s="387" t="str">
        <f>UPPER(IF(OR(M22="a",M22="as"),L14,IF(OR(M22="b",M22="bs"),L30,)))</f>
        <v/>
      </c>
      <c r="O22" s="388"/>
      <c r="P22" s="140"/>
      <c r="Q22" s="109"/>
      <c r="R22" s="112"/>
    </row>
    <row r="23" spans="1:18" s="113" customFormat="1" ht="9.6" customHeight="1" x14ac:dyDescent="0.2">
      <c r="A23" s="377">
        <v>5</v>
      </c>
      <c r="B23" s="103">
        <f>IF($D23="","",VLOOKUP($D23,'[8]Boys Do Main Draw Prep'!$A$7:$V$23,20))</f>
        <v>0</v>
      </c>
      <c r="C23" s="103">
        <f>IF($D23="","",VLOOKUP($D23,'[8]Boys Do Main Draw Prep'!$A$7:$V$23,21))</f>
        <v>0</v>
      </c>
      <c r="D23" s="104">
        <v>3</v>
      </c>
      <c r="E23" s="105" t="str">
        <f>UPPER(IF($D23="","",VLOOKUP($D23,'[8]Boys Do Main Draw Prep'!$A$7:$V$23,2)))</f>
        <v>MOONASAR</v>
      </c>
      <c r="F23" s="105" t="str">
        <f>IF($D23="","",VLOOKUP($D23,'[8]Boys Do Main Draw Prep'!$A$7:$V$23,3))</f>
        <v>KESHAN</v>
      </c>
      <c r="G23" s="378"/>
      <c r="H23" s="105">
        <f>IF($D23="","",VLOOKUP($D23,'[8]Boys Do Main Draw Prep'!$A$7:$V$23,4))</f>
        <v>0</v>
      </c>
      <c r="I23" s="379"/>
      <c r="J23" s="140"/>
      <c r="K23" s="380"/>
      <c r="L23" s="140"/>
      <c r="M23" s="391"/>
      <c r="N23" s="140"/>
      <c r="O23" s="391"/>
      <c r="P23" s="140"/>
      <c r="Q23" s="109"/>
      <c r="R23" s="112"/>
    </row>
    <row r="24" spans="1:18" s="113" customFormat="1" ht="9.6" customHeight="1" x14ac:dyDescent="0.2">
      <c r="A24" s="381"/>
      <c r="B24" s="116"/>
      <c r="C24" s="116"/>
      <c r="D24" s="116"/>
      <c r="E24" s="105" t="str">
        <f>UPPER(IF($D23="","",VLOOKUP($D23,'[8]Boys Do Main Draw Prep'!$A$7:$V$23,7)))</f>
        <v>LEE ASSANG</v>
      </c>
      <c r="F24" s="105" t="str">
        <f>IF($D23="","",VLOOKUP($D23,'[8]Boys Do Main Draw Prep'!$A$7:$V$23,8))</f>
        <v>YIN</v>
      </c>
      <c r="G24" s="378"/>
      <c r="H24" s="105">
        <f>IF($D23="","",VLOOKUP($D23,'[8]Boys Do Main Draw Prep'!$A$7:$V$23,9))</f>
        <v>0</v>
      </c>
      <c r="I24" s="382"/>
      <c r="J24" s="383" t="str">
        <f>IF(I24="a",E23,IF(I24="b",E25,""))</f>
        <v/>
      </c>
      <c r="K24" s="380"/>
      <c r="L24" s="140"/>
      <c r="M24" s="391"/>
      <c r="N24" s="140"/>
      <c r="O24" s="391"/>
      <c r="P24" s="140"/>
      <c r="Q24" s="109"/>
      <c r="R24" s="112"/>
    </row>
    <row r="25" spans="1:18" s="113" customFormat="1" ht="9.6" customHeight="1" x14ac:dyDescent="0.2">
      <c r="A25" s="381"/>
      <c r="B25" s="116"/>
      <c r="C25" s="116"/>
      <c r="D25" s="116"/>
      <c r="E25" s="140"/>
      <c r="F25" s="140"/>
      <c r="G25" s="374"/>
      <c r="H25" s="140"/>
      <c r="I25" s="384"/>
      <c r="J25" s="385" t="str">
        <f>UPPER(IF(OR(I26="a",I26="as"),E23,IF(OR(I26="b",I26="bs"),E27,)))</f>
        <v/>
      </c>
      <c r="K25" s="386"/>
      <c r="L25" s="140"/>
      <c r="M25" s="391"/>
      <c r="N25" s="140"/>
      <c r="O25" s="391"/>
      <c r="P25" s="140"/>
      <c r="Q25" s="109"/>
      <c r="R25" s="112"/>
    </row>
    <row r="26" spans="1:18" s="113" customFormat="1" ht="9.6" customHeight="1" x14ac:dyDescent="0.2">
      <c r="A26" s="381"/>
      <c r="B26" s="116"/>
      <c r="C26" s="116"/>
      <c r="D26" s="116"/>
      <c r="E26" s="140"/>
      <c r="F26" s="140"/>
      <c r="G26" s="374"/>
      <c r="H26" s="118" t="s">
        <v>203</v>
      </c>
      <c r="I26" s="126"/>
      <c r="J26" s="387" t="str">
        <f>UPPER(IF(OR(I26="a",I26="as"),E24,IF(OR(I26="b",I26="bs"),E28,)))</f>
        <v/>
      </c>
      <c r="K26" s="388"/>
      <c r="L26" s="140"/>
      <c r="M26" s="391"/>
      <c r="N26" s="140"/>
      <c r="O26" s="391"/>
      <c r="P26" s="140"/>
      <c r="Q26" s="109"/>
      <c r="R26" s="112"/>
    </row>
    <row r="27" spans="1:18" s="113" customFormat="1" ht="9.6" customHeight="1" x14ac:dyDescent="0.2">
      <c r="A27" s="381">
        <v>6</v>
      </c>
      <c r="B27" s="103">
        <f>IF($D27="","",VLOOKUP($D27,'[8]Boys Do Main Draw Prep'!$A$7:$V$23,20))</f>
        <v>0</v>
      </c>
      <c r="C27" s="103">
        <f>IF($D27="","",VLOOKUP($D27,'[8]Boys Do Main Draw Prep'!$A$7:$V$23,21))</f>
        <v>0</v>
      </c>
      <c r="D27" s="104">
        <v>15</v>
      </c>
      <c r="E27" s="103" t="str">
        <f>UPPER(IF($D27="","",VLOOKUP($D27,'[8]Boys Do Main Draw Prep'!$A$7:$V$23,2)))</f>
        <v>GREGOIRE</v>
      </c>
      <c r="F27" s="103" t="str">
        <f>IF($D27="","",VLOOKUP($D27,'[8]Boys Do Main Draw Prep'!$A$7:$V$23,3))</f>
        <v>BRANDON</v>
      </c>
      <c r="G27" s="389"/>
      <c r="H27" s="103">
        <f>IF($D27="","",VLOOKUP($D27,'[8]Boys Do Main Draw Prep'!$A$7:$V$23,4))</f>
        <v>0</v>
      </c>
      <c r="I27" s="390"/>
      <c r="J27" s="140"/>
      <c r="K27" s="391"/>
      <c r="L27" s="143"/>
      <c r="M27" s="395"/>
      <c r="N27" s="140"/>
      <c r="O27" s="391"/>
      <c r="P27" s="140"/>
      <c r="Q27" s="109"/>
      <c r="R27" s="112"/>
    </row>
    <row r="28" spans="1:18" s="113" customFormat="1" ht="9.6" customHeight="1" x14ac:dyDescent="0.2">
      <c r="A28" s="381"/>
      <c r="B28" s="116"/>
      <c r="C28" s="116"/>
      <c r="D28" s="116"/>
      <c r="E28" s="103" t="str">
        <f>UPPER(IF($D27="","",VLOOKUP($D27,'[8]Boys Do Main Draw Prep'!$A$7:$V$23,7)))</f>
        <v>JONES</v>
      </c>
      <c r="F28" s="103" t="str">
        <f>IF($D27="","",VLOOKUP($D27,'[8]Boys Do Main Draw Prep'!$A$7:$V$23,8))</f>
        <v>ABIGAIL</v>
      </c>
      <c r="G28" s="389"/>
      <c r="H28" s="103">
        <f>IF($D27="","",VLOOKUP($D27,'[8]Boys Do Main Draw Prep'!$A$7:$V$23,9))</f>
        <v>0</v>
      </c>
      <c r="I28" s="382"/>
      <c r="J28" s="140"/>
      <c r="K28" s="391"/>
      <c r="L28" s="392"/>
      <c r="M28" s="396"/>
      <c r="N28" s="140"/>
      <c r="O28" s="391"/>
      <c r="P28" s="140"/>
      <c r="Q28" s="109"/>
      <c r="R28" s="112"/>
    </row>
    <row r="29" spans="1:18" s="113" customFormat="1" ht="9.6" customHeight="1" x14ac:dyDescent="0.2">
      <c r="A29" s="381"/>
      <c r="B29" s="116"/>
      <c r="C29" s="116"/>
      <c r="D29" s="124"/>
      <c r="E29" s="140"/>
      <c r="F29" s="140"/>
      <c r="G29" s="374"/>
      <c r="H29" s="140"/>
      <c r="I29" s="394"/>
      <c r="J29" s="140"/>
      <c r="K29" s="384"/>
      <c r="L29" s="385" t="str">
        <f>UPPER(IF(OR(K30="a",K30="as"),J25,IF(OR(K30="b",K30="bs"),J33,)))</f>
        <v/>
      </c>
      <c r="M29" s="391"/>
      <c r="N29" s="140"/>
      <c r="O29" s="391"/>
      <c r="P29" s="140"/>
      <c r="Q29" s="109"/>
      <c r="R29" s="112"/>
    </row>
    <row r="30" spans="1:18" s="113" customFormat="1" ht="9.6" customHeight="1" x14ac:dyDescent="0.2">
      <c r="A30" s="381"/>
      <c r="B30" s="116"/>
      <c r="C30" s="116"/>
      <c r="D30" s="124"/>
      <c r="E30" s="140"/>
      <c r="F30" s="140"/>
      <c r="G30" s="374"/>
      <c r="H30" s="140"/>
      <c r="I30" s="394"/>
      <c r="J30" s="118" t="s">
        <v>203</v>
      </c>
      <c r="K30" s="126"/>
      <c r="L30" s="387" t="str">
        <f>UPPER(IF(OR(K30="a",K30="as"),J26,IF(OR(K30="b",K30="bs"),J34,)))</f>
        <v/>
      </c>
      <c r="M30" s="382"/>
      <c r="N30" s="140"/>
      <c r="O30" s="391"/>
      <c r="P30" s="140"/>
      <c r="Q30" s="109"/>
      <c r="R30" s="112"/>
    </row>
    <row r="31" spans="1:18" s="113" customFormat="1" ht="9.6" customHeight="1" x14ac:dyDescent="0.2">
      <c r="A31" s="381">
        <v>7</v>
      </c>
      <c r="B31" s="103">
        <f>IF($D31="","",VLOOKUP($D31,'[8]Boys Do Main Draw Prep'!$A$7:$V$23,20))</f>
        <v>0</v>
      </c>
      <c r="C31" s="103">
        <f>IF($D31="","",VLOOKUP($D31,'[8]Boys Do Main Draw Prep'!$A$7:$V$23,21))</f>
        <v>0</v>
      </c>
      <c r="D31" s="104">
        <v>16</v>
      </c>
      <c r="E31" s="103" t="str">
        <f>UPPER(IF($D31="","",VLOOKUP($D31,'[8]Boys Do Main Draw Prep'!$A$7:$V$23,2)))</f>
        <v>GARSEE</v>
      </c>
      <c r="F31" s="103" t="str">
        <f>IF($D31="","",VLOOKUP($D31,'[8]Boys Do Main Draw Prep'!$A$7:$V$23,3))</f>
        <v>JAMEEL</v>
      </c>
      <c r="G31" s="389"/>
      <c r="H31" s="103">
        <f>IF($D31="","",VLOOKUP($D31,'[8]Boys Do Main Draw Prep'!$A$7:$V$23,4))</f>
        <v>0</v>
      </c>
      <c r="I31" s="379"/>
      <c r="J31" s="140"/>
      <c r="K31" s="391"/>
      <c r="L31" s="140"/>
      <c r="M31" s="380"/>
      <c r="N31" s="143"/>
      <c r="O31" s="391"/>
      <c r="P31" s="140"/>
      <c r="Q31" s="109"/>
      <c r="R31" s="112"/>
    </row>
    <row r="32" spans="1:18" s="113" customFormat="1" ht="9.6" customHeight="1" x14ac:dyDescent="0.2">
      <c r="A32" s="381"/>
      <c r="B32" s="116"/>
      <c r="C32" s="116"/>
      <c r="D32" s="116"/>
      <c r="E32" s="103" t="str">
        <f>UPPER(IF($D31="","",VLOOKUP($D31,'[8]Boys Do Main Draw Prep'!$A$7:$V$23,7)))</f>
        <v>HOULLIER</v>
      </c>
      <c r="F32" s="103" t="str">
        <f>IF($D31="","",VLOOKUP($D31,'[8]Boys Do Main Draw Prep'!$A$7:$V$23,8))</f>
        <v>RHYSE</v>
      </c>
      <c r="G32" s="389"/>
      <c r="H32" s="103">
        <f>IF($D31="","",VLOOKUP($D31,'[8]Boys Do Main Draw Prep'!$A$7:$V$23,9))</f>
        <v>0</v>
      </c>
      <c r="I32" s="382"/>
      <c r="J32" s="383" t="str">
        <f>IF(I32="a",E31,IF(I32="b",E33,""))</f>
        <v/>
      </c>
      <c r="K32" s="391"/>
      <c r="L32" s="140"/>
      <c r="M32" s="380"/>
      <c r="N32" s="140"/>
      <c r="O32" s="391"/>
      <c r="P32" s="140"/>
      <c r="Q32" s="109"/>
      <c r="R32" s="112"/>
    </row>
    <row r="33" spans="1:18" s="113" customFormat="1" ht="9.6" customHeight="1" x14ac:dyDescent="0.2">
      <c r="A33" s="381"/>
      <c r="B33" s="116"/>
      <c r="C33" s="116"/>
      <c r="D33" s="124"/>
      <c r="E33" s="140"/>
      <c r="F33" s="140"/>
      <c r="G33" s="374"/>
      <c r="H33" s="140"/>
      <c r="I33" s="384"/>
      <c r="J33" s="385" t="str">
        <f>UPPER(IF(OR(I34="a",I34="as"),E31,IF(OR(I34="b",I34="bs"),E35,)))</f>
        <v>GARSEE</v>
      </c>
      <c r="K33" s="395"/>
      <c r="L33" s="140"/>
      <c r="M33" s="380"/>
      <c r="N33" s="140"/>
      <c r="O33" s="391"/>
      <c r="P33" s="140"/>
      <c r="Q33" s="109"/>
      <c r="R33" s="112"/>
    </row>
    <row r="34" spans="1:18" s="113" customFormat="1" ht="9.6" customHeight="1" x14ac:dyDescent="0.2">
      <c r="A34" s="381"/>
      <c r="B34" s="116"/>
      <c r="C34" s="116"/>
      <c r="D34" s="124"/>
      <c r="E34" s="140"/>
      <c r="F34" s="140"/>
      <c r="G34" s="374"/>
      <c r="H34" s="118" t="s">
        <v>203</v>
      </c>
      <c r="I34" s="126" t="s">
        <v>306</v>
      </c>
      <c r="J34" s="387" t="str">
        <f>UPPER(IF(OR(I34="a",I34="as"),E32,IF(OR(I34="b",I34="bs"),E36,)))</f>
        <v>HOULLIER</v>
      </c>
      <c r="K34" s="382"/>
      <c r="L34" s="140"/>
      <c r="M34" s="380"/>
      <c r="N34" s="140"/>
      <c r="O34" s="391"/>
      <c r="P34" s="140"/>
      <c r="Q34" s="109"/>
      <c r="R34" s="112"/>
    </row>
    <row r="35" spans="1:18" s="113" customFormat="1" ht="9.6" customHeight="1" x14ac:dyDescent="0.2">
      <c r="A35" s="381">
        <v>8</v>
      </c>
      <c r="B35" s="103">
        <f>IF($D35="","",VLOOKUP($D35,'[8]Boys Do Main Draw Prep'!$A$7:$V$23,20))</f>
        <v>0</v>
      </c>
      <c r="C35" s="103">
        <f>IF($D35="","",VLOOKUP($D35,'[8]Boys Do Main Draw Prep'!$A$7:$V$23,21))</f>
        <v>0</v>
      </c>
      <c r="D35" s="104">
        <v>7</v>
      </c>
      <c r="E35" s="103" t="str">
        <f>UPPER(IF($D35="","",VLOOKUP($D35,'[8]Boys Do Main Draw Prep'!$A$7:$V$23,2)))</f>
        <v>OLIVIER</v>
      </c>
      <c r="F35" s="103" t="str">
        <f>IF($D35="","",VLOOKUP($D35,'[8]Boys Do Main Draw Prep'!$A$7:$V$23,3))</f>
        <v>DERREL</v>
      </c>
      <c r="G35" s="389"/>
      <c r="H35" s="103">
        <f>IF($D35="","",VLOOKUP($D35,'[8]Boys Do Main Draw Prep'!$A$7:$V$23,4))</f>
        <v>0</v>
      </c>
      <c r="I35" s="390"/>
      <c r="J35" s="140" t="s">
        <v>335</v>
      </c>
      <c r="K35" s="380"/>
      <c r="L35" s="143"/>
      <c r="M35" s="386"/>
      <c r="N35" s="140"/>
      <c r="O35" s="391"/>
      <c r="P35" s="140"/>
      <c r="Q35" s="109"/>
      <c r="R35" s="112"/>
    </row>
    <row r="36" spans="1:18" s="113" customFormat="1" ht="9.6" customHeight="1" x14ac:dyDescent="0.2">
      <c r="A36" s="381"/>
      <c r="B36" s="116"/>
      <c r="C36" s="116"/>
      <c r="D36" s="116"/>
      <c r="E36" s="103" t="str">
        <f>UPPER(IF($D35="","",VLOOKUP($D35,'[8]Boys Do Main Draw Prep'!$A$7:$V$23,7)))</f>
        <v>SEALY</v>
      </c>
      <c r="F36" s="103" t="str">
        <f>IF($D35="","",VLOOKUP($D35,'[8]Boys Do Main Draw Prep'!$A$7:$V$23,8))</f>
        <v>JANAY</v>
      </c>
      <c r="G36" s="389"/>
      <c r="H36" s="103">
        <f>IF($D35="","",VLOOKUP($D35,'[8]Boys Do Main Draw Prep'!$A$7:$V$23,9))</f>
        <v>0</v>
      </c>
      <c r="I36" s="382"/>
      <c r="J36" s="140"/>
      <c r="K36" s="380"/>
      <c r="L36" s="392"/>
      <c r="M36" s="393"/>
      <c r="N36" s="140"/>
      <c r="O36" s="391"/>
      <c r="P36" s="140"/>
      <c r="Q36" s="109"/>
      <c r="R36" s="112"/>
    </row>
    <row r="37" spans="1:18" s="113" customFormat="1" ht="9.6" customHeight="1" x14ac:dyDescent="0.2">
      <c r="A37" s="381"/>
      <c r="B37" s="116"/>
      <c r="C37" s="116"/>
      <c r="D37" s="124"/>
      <c r="E37" s="140"/>
      <c r="F37" s="140"/>
      <c r="G37" s="374"/>
      <c r="H37" s="140"/>
      <c r="I37" s="394"/>
      <c r="J37" s="140"/>
      <c r="K37" s="380"/>
      <c r="L37" s="140"/>
      <c r="M37" s="380"/>
      <c r="N37" s="380"/>
      <c r="O37" s="384"/>
      <c r="P37" s="385" t="str">
        <f>UPPER(IF(OR(O38="a",O38="as"),N21,IF(OR(O38="b",O38="bs"),N53,)))</f>
        <v/>
      </c>
      <c r="Q37" s="420"/>
      <c r="R37" s="112"/>
    </row>
    <row r="38" spans="1:18" s="113" customFormat="1" ht="9.6" customHeight="1" x14ac:dyDescent="0.2">
      <c r="A38" s="381"/>
      <c r="B38" s="116"/>
      <c r="C38" s="116"/>
      <c r="D38" s="124"/>
      <c r="E38" s="140"/>
      <c r="F38" s="140"/>
      <c r="G38" s="374"/>
      <c r="H38" s="140"/>
      <c r="I38" s="394"/>
      <c r="J38" s="140"/>
      <c r="K38" s="380"/>
      <c r="L38" s="140"/>
      <c r="M38" s="380"/>
      <c r="N38" s="118" t="s">
        <v>203</v>
      </c>
      <c r="O38" s="126"/>
      <c r="P38" s="387" t="str">
        <f>UPPER(IF(OR(O38="a",O38="as"),N22,IF(OR(O38="b",O38="bs"),N54,)))</f>
        <v/>
      </c>
      <c r="Q38" s="403"/>
      <c r="R38" s="112"/>
    </row>
    <row r="39" spans="1:18" s="113" customFormat="1" ht="9.6" customHeight="1" x14ac:dyDescent="0.2">
      <c r="A39" s="381">
        <v>9</v>
      </c>
      <c r="B39" s="103">
        <f>IF($D39="","",VLOOKUP($D39,'[8]Boys Do Main Draw Prep'!$A$7:$V$23,20))</f>
        <v>0</v>
      </c>
      <c r="C39" s="103">
        <f>IF($D39="","",VLOOKUP($D39,'[8]Boys Do Main Draw Prep'!$A$7:$V$23,21))</f>
        <v>0</v>
      </c>
      <c r="D39" s="104">
        <v>14</v>
      </c>
      <c r="E39" s="103" t="str">
        <f>UPPER(IF($D39="","",VLOOKUP($D39,'[8]Boys Do Main Draw Prep'!$A$7:$V$23,2)))</f>
        <v>ARNOLD</v>
      </c>
      <c r="F39" s="103" t="str">
        <f>IF($D39="","",VLOOKUP($D39,'[8]Boys Do Main Draw Prep'!$A$7:$V$23,3))</f>
        <v>JOSHUA</v>
      </c>
      <c r="G39" s="389"/>
      <c r="H39" s="103">
        <f>IF($D39="","",VLOOKUP($D39,'[8]Boys Do Main Draw Prep'!$A$7:$V$23,4))</f>
        <v>0</v>
      </c>
      <c r="I39" s="379"/>
      <c r="J39" s="140"/>
      <c r="K39" s="380"/>
      <c r="L39" s="140"/>
      <c r="M39" s="380"/>
      <c r="N39" s="140"/>
      <c r="O39" s="391"/>
      <c r="P39" s="143"/>
      <c r="Q39" s="109"/>
      <c r="R39" s="112"/>
    </row>
    <row r="40" spans="1:18" s="113" customFormat="1" ht="9.6" customHeight="1" x14ac:dyDescent="0.2">
      <c r="A40" s="381"/>
      <c r="B40" s="116"/>
      <c r="C40" s="116"/>
      <c r="D40" s="116"/>
      <c r="E40" s="103" t="str">
        <f>UPPER(IF($D39="","",VLOOKUP($D39,'[8]Boys Do Main Draw Prep'!$A$7:$V$23,7)))</f>
        <v>STEELE</v>
      </c>
      <c r="F40" s="103" t="str">
        <f>IF($D39="","",VLOOKUP($D39,'[8]Boys Do Main Draw Prep'!$A$7:$V$23,8))</f>
        <v>CELESTE</v>
      </c>
      <c r="G40" s="389"/>
      <c r="H40" s="103">
        <f>IF($D39="","",VLOOKUP($D39,'[8]Boys Do Main Draw Prep'!$A$7:$V$23,9))</f>
        <v>0</v>
      </c>
      <c r="I40" s="382"/>
      <c r="J40" s="383" t="str">
        <f>IF(I40="a",E39,IF(I40="b",E41,""))</f>
        <v/>
      </c>
      <c r="K40" s="380"/>
      <c r="L40" s="140"/>
      <c r="M40" s="380"/>
      <c r="N40" s="140"/>
      <c r="O40" s="391"/>
      <c r="P40" s="392"/>
      <c r="Q40" s="421"/>
      <c r="R40" s="112"/>
    </row>
    <row r="41" spans="1:18" s="113" customFormat="1" ht="9.6" customHeight="1" x14ac:dyDescent="0.2">
      <c r="A41" s="381"/>
      <c r="B41" s="116"/>
      <c r="C41" s="116"/>
      <c r="D41" s="124"/>
      <c r="E41" s="140"/>
      <c r="F41" s="140"/>
      <c r="G41" s="374"/>
      <c r="H41" s="140"/>
      <c r="I41" s="384"/>
      <c r="J41" s="385" t="str">
        <f>UPPER(IF(OR(I42="a",I42="as"),E39,IF(OR(I42="b",I42="bs"),E43,)))</f>
        <v>ARNOLD</v>
      </c>
      <c r="K41" s="386"/>
      <c r="L41" s="140"/>
      <c r="M41" s="380"/>
      <c r="N41" s="140"/>
      <c r="O41" s="391"/>
      <c r="P41" s="140"/>
      <c r="Q41" s="109"/>
      <c r="R41" s="112"/>
    </row>
    <row r="42" spans="1:18" s="113" customFormat="1" ht="9.6" customHeight="1" x14ac:dyDescent="0.2">
      <c r="A42" s="381"/>
      <c r="B42" s="116"/>
      <c r="C42" s="116"/>
      <c r="D42" s="124"/>
      <c r="E42" s="140"/>
      <c r="F42" s="140"/>
      <c r="G42" s="374"/>
      <c r="H42" s="118" t="s">
        <v>203</v>
      </c>
      <c r="I42" s="126" t="s">
        <v>306</v>
      </c>
      <c r="J42" s="387" t="str">
        <f>UPPER(IF(OR(I42="a",I42="as"),E40,IF(OR(I42="b",I42="bs"),E44,)))</f>
        <v>STEELE</v>
      </c>
      <c r="K42" s="388"/>
      <c r="L42" s="140"/>
      <c r="M42" s="380"/>
      <c r="N42" s="140"/>
      <c r="O42" s="391"/>
      <c r="P42" s="140"/>
      <c r="Q42" s="109"/>
      <c r="R42" s="112"/>
    </row>
    <row r="43" spans="1:18" s="113" customFormat="1" ht="9.6" customHeight="1" x14ac:dyDescent="0.2">
      <c r="A43" s="381">
        <v>10</v>
      </c>
      <c r="B43" s="103">
        <f>IF($D43="","",VLOOKUP($D43,'[8]Boys Do Main Draw Prep'!$A$7:$V$23,20))</f>
        <v>0</v>
      </c>
      <c r="C43" s="103">
        <f>IF($D43="","",VLOOKUP($D43,'[8]Boys Do Main Draw Prep'!$A$7:$V$23,21))</f>
        <v>0</v>
      </c>
      <c r="D43" s="104">
        <v>6</v>
      </c>
      <c r="E43" s="103" t="str">
        <f>UPPER(IF($D43="","",VLOOKUP($D43,'[8]Boys Do Main Draw Prep'!$A$7:$V$23,2)))</f>
        <v>SCOTT</v>
      </c>
      <c r="F43" s="103" t="str">
        <f>IF($D43="","",VLOOKUP($D43,'[8]Boys Do Main Draw Prep'!$A$7:$V$23,3))</f>
        <v>ADAM</v>
      </c>
      <c r="G43" s="389"/>
      <c r="H43" s="103">
        <f>IF($D43="","",VLOOKUP($D43,'[8]Boys Do Main Draw Prep'!$A$7:$V$23,4))</f>
        <v>0</v>
      </c>
      <c r="I43" s="390"/>
      <c r="J43" s="140" t="s">
        <v>336</v>
      </c>
      <c r="K43" s="391"/>
      <c r="L43" s="143"/>
      <c r="M43" s="386"/>
      <c r="N43" s="140"/>
      <c r="O43" s="391"/>
      <c r="P43" s="140"/>
      <c r="Q43" s="109"/>
      <c r="R43" s="112"/>
    </row>
    <row r="44" spans="1:18" s="113" customFormat="1" ht="9.6" customHeight="1" x14ac:dyDescent="0.2">
      <c r="A44" s="381"/>
      <c r="B44" s="116"/>
      <c r="C44" s="116"/>
      <c r="D44" s="116"/>
      <c r="E44" s="103" t="str">
        <f>UPPER(IF($D43="","",VLOOKUP($D43,'[8]Boys Do Main Draw Prep'!$A$7:$V$23,7)))</f>
        <v>SABGA</v>
      </c>
      <c r="F44" s="103" t="str">
        <f>IF($D43="","",VLOOKUP($D43,'[8]Boys Do Main Draw Prep'!$A$7:$V$23,8))</f>
        <v>VIVAN</v>
      </c>
      <c r="G44" s="389"/>
      <c r="H44" s="103">
        <f>IF($D43="","",VLOOKUP($D43,'[8]Boys Do Main Draw Prep'!$A$7:$V$23,9))</f>
        <v>0</v>
      </c>
      <c r="I44" s="382"/>
      <c r="J44" s="140"/>
      <c r="K44" s="391"/>
      <c r="L44" s="392"/>
      <c r="M44" s="393"/>
      <c r="N44" s="140"/>
      <c r="O44" s="391"/>
      <c r="P44" s="140"/>
      <c r="Q44" s="109"/>
      <c r="R44" s="112"/>
    </row>
    <row r="45" spans="1:18" s="113" customFormat="1" ht="9.6" customHeight="1" x14ac:dyDescent="0.2">
      <c r="A45" s="381"/>
      <c r="B45" s="116"/>
      <c r="C45" s="116"/>
      <c r="D45" s="124"/>
      <c r="E45" s="140"/>
      <c r="F45" s="140"/>
      <c r="G45" s="374"/>
      <c r="H45" s="140"/>
      <c r="I45" s="394"/>
      <c r="J45" s="140"/>
      <c r="K45" s="384"/>
      <c r="L45" s="385" t="str">
        <f>UPPER(IF(OR(K46="a",K46="as"),J41,IF(OR(K46="b",K46="bs"),J49,)))</f>
        <v/>
      </c>
      <c r="M45" s="380"/>
      <c r="N45" s="140"/>
      <c r="O45" s="391"/>
      <c r="P45" s="140"/>
      <c r="Q45" s="109"/>
      <c r="R45" s="112"/>
    </row>
    <row r="46" spans="1:18" s="113" customFormat="1" ht="9.6" customHeight="1" x14ac:dyDescent="0.2">
      <c r="A46" s="381"/>
      <c r="B46" s="116"/>
      <c r="C46" s="116"/>
      <c r="D46" s="124"/>
      <c r="E46" s="140"/>
      <c r="F46" s="140"/>
      <c r="G46" s="374"/>
      <c r="H46" s="140"/>
      <c r="I46" s="394"/>
      <c r="J46" s="118" t="s">
        <v>203</v>
      </c>
      <c r="K46" s="126"/>
      <c r="L46" s="387" t="str">
        <f>UPPER(IF(OR(K46="a",K46="as"),J42,IF(OR(K46="b",K46="bs"),J50,)))</f>
        <v/>
      </c>
      <c r="M46" s="388"/>
      <c r="N46" s="140"/>
      <c r="O46" s="391"/>
      <c r="P46" s="140"/>
      <c r="Q46" s="109"/>
      <c r="R46" s="112"/>
    </row>
    <row r="47" spans="1:18" s="113" customFormat="1" ht="9.6" customHeight="1" x14ac:dyDescent="0.2">
      <c r="A47" s="381">
        <v>11</v>
      </c>
      <c r="B47" s="103">
        <f>IF($D47="","",VLOOKUP($D47,'[8]Boys Do Main Draw Prep'!$A$7:$V$23,20))</f>
        <v>0</v>
      </c>
      <c r="C47" s="103">
        <f>IF($D47="","",VLOOKUP($D47,'[8]Boys Do Main Draw Prep'!$A$7:$V$23,21))</f>
        <v>0</v>
      </c>
      <c r="D47" s="104">
        <v>5</v>
      </c>
      <c r="E47" s="103" t="str">
        <f>UPPER(IF($D47="","",VLOOKUP($D47,'[8]Boys Do Main Draw Prep'!$A$7:$V$23,2)))</f>
        <v>ESCALANTE</v>
      </c>
      <c r="F47" s="103" t="str">
        <f>IF($D47="","",VLOOKUP($D47,'[8]Boys Do Main Draw Prep'!$A$7:$V$23,3))</f>
        <v>ADAM</v>
      </c>
      <c r="G47" s="389"/>
      <c r="H47" s="103">
        <f>IF($D47="","",VLOOKUP($D47,'[8]Boys Do Main Draw Prep'!$A$7:$V$23,4))</f>
        <v>0</v>
      </c>
      <c r="I47" s="379"/>
      <c r="J47" s="140"/>
      <c r="K47" s="391"/>
      <c r="L47" s="140"/>
      <c r="M47" s="391"/>
      <c r="N47" s="143"/>
      <c r="O47" s="391"/>
      <c r="P47" s="140"/>
      <c r="Q47" s="109"/>
      <c r="R47" s="112"/>
    </row>
    <row r="48" spans="1:18" s="113" customFormat="1" ht="9.6" customHeight="1" x14ac:dyDescent="0.2">
      <c r="A48" s="381"/>
      <c r="B48" s="116"/>
      <c r="C48" s="116"/>
      <c r="D48" s="116"/>
      <c r="E48" s="103" t="str">
        <f>UPPER(IF($D47="","",VLOOKUP($D47,'[8]Boys Do Main Draw Prep'!$A$7:$V$23,7)))</f>
        <v>TOM YEW</v>
      </c>
      <c r="F48" s="103" t="str">
        <f>IF($D47="","",VLOOKUP($D47,'[8]Boys Do Main Draw Prep'!$A$7:$V$23,8))</f>
        <v>JADE</v>
      </c>
      <c r="G48" s="389"/>
      <c r="H48" s="103">
        <f>IF($D47="","",VLOOKUP($D47,'[8]Boys Do Main Draw Prep'!$A$7:$V$23,9))</f>
        <v>0</v>
      </c>
      <c r="I48" s="382"/>
      <c r="J48" s="383" t="str">
        <f>IF(I48="a",E47,IF(I48="b",E49,""))</f>
        <v/>
      </c>
      <c r="K48" s="391"/>
      <c r="L48" s="140"/>
      <c r="M48" s="391"/>
      <c r="N48" s="140"/>
      <c r="O48" s="391"/>
      <c r="P48" s="140"/>
      <c r="Q48" s="109"/>
      <c r="R48" s="112"/>
    </row>
    <row r="49" spans="1:18" s="113" customFormat="1" ht="9.6" customHeight="1" x14ac:dyDescent="0.2">
      <c r="A49" s="381"/>
      <c r="B49" s="116"/>
      <c r="C49" s="116"/>
      <c r="D49" s="116"/>
      <c r="E49" s="140"/>
      <c r="F49" s="140"/>
      <c r="G49" s="374"/>
      <c r="H49" s="140"/>
      <c r="I49" s="384"/>
      <c r="J49" s="385" t="str">
        <f>UPPER(IF(OR(I50="a",I50="as"),E47,IF(OR(I50="b",I50="bs"),E51,)))</f>
        <v>JAMES</v>
      </c>
      <c r="K49" s="395"/>
      <c r="L49" s="140"/>
      <c r="M49" s="391"/>
      <c r="N49" s="140"/>
      <c r="O49" s="391"/>
      <c r="P49" s="140"/>
      <c r="Q49" s="109"/>
      <c r="R49" s="112"/>
    </row>
    <row r="50" spans="1:18" s="113" customFormat="1" ht="9.6" customHeight="1" x14ac:dyDescent="0.2">
      <c r="A50" s="381"/>
      <c r="B50" s="116"/>
      <c r="C50" s="116"/>
      <c r="D50" s="116"/>
      <c r="E50" s="140"/>
      <c r="F50" s="140"/>
      <c r="G50" s="374"/>
      <c r="H50" s="118" t="s">
        <v>203</v>
      </c>
      <c r="I50" s="126" t="s">
        <v>298</v>
      </c>
      <c r="J50" s="387" t="str">
        <f>UPPER(IF(OR(I50="a",I50="as"),E48,IF(OR(I50="b",I50="bs"),E52,)))</f>
        <v>DES VIGNES</v>
      </c>
      <c r="K50" s="382"/>
      <c r="L50" s="140"/>
      <c r="M50" s="391"/>
      <c r="N50" s="140"/>
      <c r="O50" s="391"/>
      <c r="P50" s="140"/>
      <c r="Q50" s="109"/>
      <c r="R50" s="112"/>
    </row>
    <row r="51" spans="1:18" s="113" customFormat="1" ht="9.6" customHeight="1" x14ac:dyDescent="0.2">
      <c r="A51" s="377">
        <v>12</v>
      </c>
      <c r="B51" s="103">
        <f>IF($D51="","",VLOOKUP($D51,'[8]Boys Do Main Draw Prep'!$A$7:$V$23,20))</f>
        <v>0</v>
      </c>
      <c r="C51" s="103">
        <f>IF($D51="","",VLOOKUP($D51,'[8]Boys Do Main Draw Prep'!$A$7:$V$23,21))</f>
        <v>0</v>
      </c>
      <c r="D51" s="104">
        <v>4</v>
      </c>
      <c r="E51" s="105" t="str">
        <f>UPPER(IF($D51="","",VLOOKUP($D51,'[8]Boys Do Main Draw Prep'!$A$7:$V$23,2)))</f>
        <v>JAMES</v>
      </c>
      <c r="F51" s="105" t="str">
        <f>IF($D51="","",VLOOKUP($D51,'[8]Boys Do Main Draw Prep'!$A$7:$V$23,3))</f>
        <v>KOBE</v>
      </c>
      <c r="G51" s="378"/>
      <c r="H51" s="105">
        <f>IF($D51="","",VLOOKUP($D51,'[8]Boys Do Main Draw Prep'!$A$7:$V$23,4))</f>
        <v>0</v>
      </c>
      <c r="I51" s="390"/>
      <c r="J51" s="140" t="s">
        <v>337</v>
      </c>
      <c r="K51" s="380"/>
      <c r="L51" s="143"/>
      <c r="M51" s="395"/>
      <c r="N51" s="140"/>
      <c r="O51" s="391"/>
      <c r="P51" s="140"/>
      <c r="Q51" s="109"/>
      <c r="R51" s="112"/>
    </row>
    <row r="52" spans="1:18" s="113" customFormat="1" ht="9.6" customHeight="1" x14ac:dyDescent="0.2">
      <c r="A52" s="381"/>
      <c r="B52" s="116"/>
      <c r="C52" s="116"/>
      <c r="D52" s="116"/>
      <c r="E52" s="105" t="str">
        <f>UPPER(IF($D51="","",VLOOKUP($D51,'[8]Boys Do Main Draw Prep'!$A$7:$V$23,7)))</f>
        <v>DES VIGNES</v>
      </c>
      <c r="F52" s="105" t="str">
        <f>IF($D51="","",VLOOKUP($D51,'[8]Boys Do Main Draw Prep'!$A$7:$V$23,8))</f>
        <v>DAYNELLE</v>
      </c>
      <c r="G52" s="378"/>
      <c r="H52" s="105">
        <f>IF($D51="","",VLOOKUP($D51,'[8]Boys Do Main Draw Prep'!$A$7:$V$23,9))</f>
        <v>0</v>
      </c>
      <c r="I52" s="382"/>
      <c r="J52" s="140"/>
      <c r="K52" s="380"/>
      <c r="L52" s="392"/>
      <c r="M52" s="396"/>
      <c r="N52" s="140"/>
      <c r="O52" s="391"/>
      <c r="P52" s="140"/>
      <c r="Q52" s="109"/>
      <c r="R52" s="112"/>
    </row>
    <row r="53" spans="1:18" s="113" customFormat="1" ht="9.6" customHeight="1" x14ac:dyDescent="0.2">
      <c r="A53" s="381"/>
      <c r="B53" s="116"/>
      <c r="C53" s="116"/>
      <c r="D53" s="116"/>
      <c r="E53" s="140"/>
      <c r="F53" s="140"/>
      <c r="G53" s="374"/>
      <c r="H53" s="140"/>
      <c r="I53" s="394"/>
      <c r="J53" s="140"/>
      <c r="K53" s="380"/>
      <c r="L53" s="140"/>
      <c r="M53" s="384"/>
      <c r="N53" s="385" t="str">
        <f>UPPER(IF(OR(M54="a",M54="as"),L45,IF(OR(M54="b",M54="bs"),L61,)))</f>
        <v/>
      </c>
      <c r="O53" s="391"/>
      <c r="P53" s="140"/>
      <c r="Q53" s="109"/>
      <c r="R53" s="112"/>
    </row>
    <row r="54" spans="1:18" s="113" customFormat="1" ht="9.6" customHeight="1" x14ac:dyDescent="0.2">
      <c r="A54" s="381"/>
      <c r="B54" s="116"/>
      <c r="C54" s="116"/>
      <c r="D54" s="116"/>
      <c r="E54" s="140"/>
      <c r="F54" s="140"/>
      <c r="G54" s="374"/>
      <c r="H54" s="140"/>
      <c r="I54" s="394"/>
      <c r="J54" s="140"/>
      <c r="K54" s="380"/>
      <c r="L54" s="118" t="s">
        <v>203</v>
      </c>
      <c r="M54" s="126"/>
      <c r="N54" s="387" t="str">
        <f>UPPER(IF(OR(M54="a",M54="as"),L46,IF(OR(M54="b",M54="bs"),L62,)))</f>
        <v/>
      </c>
      <c r="O54" s="382"/>
      <c r="P54" s="140"/>
      <c r="Q54" s="109"/>
      <c r="R54" s="112"/>
    </row>
    <row r="55" spans="1:18" s="113" customFormat="1" ht="9.6" customHeight="1" x14ac:dyDescent="0.2">
      <c r="A55" s="381">
        <v>13</v>
      </c>
      <c r="B55" s="103">
        <f>IF($D55="","",VLOOKUP($D55,'[8]Boys Do Main Draw Prep'!$A$7:$V$23,20))</f>
        <v>0</v>
      </c>
      <c r="C55" s="103">
        <f>IF($D55="","",VLOOKUP($D55,'[8]Boys Do Main Draw Prep'!$A$7:$V$23,21))</f>
        <v>0</v>
      </c>
      <c r="D55" s="104">
        <v>9</v>
      </c>
      <c r="E55" s="103" t="str">
        <f>UPPER(IF($D55="","",VLOOKUP($D55,'[8]Boys Do Main Draw Prep'!$A$7:$V$23,2)))</f>
        <v>LAQUIS</v>
      </c>
      <c r="F55" s="103" t="str">
        <f>IF($D55="","",VLOOKUP($D55,'[8]Boys Do Main Draw Prep'!$A$7:$V$23,3))</f>
        <v>EDWARD</v>
      </c>
      <c r="G55" s="389"/>
      <c r="H55" s="103">
        <f>IF($D55="","",VLOOKUP($D55,'[8]Boys Do Main Draw Prep'!$A$7:$V$23,4))</f>
        <v>0</v>
      </c>
      <c r="I55" s="379"/>
      <c r="J55" s="140"/>
      <c r="K55" s="380"/>
      <c r="L55" s="140"/>
      <c r="M55" s="391"/>
      <c r="N55" s="140"/>
      <c r="O55" s="380"/>
      <c r="P55" s="140"/>
      <c r="Q55" s="109"/>
      <c r="R55" s="112"/>
    </row>
    <row r="56" spans="1:18" s="113" customFormat="1" ht="9.6" customHeight="1" x14ac:dyDescent="0.2">
      <c r="A56" s="381"/>
      <c r="B56" s="116"/>
      <c r="C56" s="116"/>
      <c r="D56" s="116"/>
      <c r="E56" s="103" t="str">
        <f>UPPER(IF($D55="","",VLOOKUP($D55,'[8]Boys Do Main Draw Prep'!$A$7:$V$23,7)))</f>
        <v>KOYLASS</v>
      </c>
      <c r="F56" s="103" t="str">
        <f>IF($D55="","",VLOOKUP($D55,'[8]Boys Do Main Draw Prep'!$A$7:$V$23,8))</f>
        <v>VICTORIA</v>
      </c>
      <c r="G56" s="389"/>
      <c r="H56" s="103">
        <f>IF($D55="","",VLOOKUP($D55,'[8]Boys Do Main Draw Prep'!$A$7:$V$23,9))</f>
        <v>0</v>
      </c>
      <c r="I56" s="382"/>
      <c r="J56" s="383" t="str">
        <f>IF(I56="a",E55,IF(I56="b",E57,""))</f>
        <v/>
      </c>
      <c r="K56" s="380"/>
      <c r="L56" s="140"/>
      <c r="M56" s="391"/>
      <c r="N56" s="140"/>
      <c r="O56" s="380"/>
      <c r="P56" s="140"/>
      <c r="Q56" s="109"/>
      <c r="R56" s="112"/>
    </row>
    <row r="57" spans="1:18" s="113" customFormat="1" ht="9.6" customHeight="1" x14ac:dyDescent="0.2">
      <c r="A57" s="381"/>
      <c r="B57" s="116"/>
      <c r="C57" s="116"/>
      <c r="D57" s="124"/>
      <c r="E57" s="140"/>
      <c r="F57" s="140"/>
      <c r="G57" s="374"/>
      <c r="H57" s="140"/>
      <c r="I57" s="384"/>
      <c r="J57" s="385" t="str">
        <f>UPPER(IF(OR(I58="a",I58="as"),E55,IF(OR(I58="b",I58="bs"),E59,)))</f>
        <v/>
      </c>
      <c r="K57" s="386"/>
      <c r="L57" s="140"/>
      <c r="M57" s="391"/>
      <c r="N57" s="140"/>
      <c r="O57" s="380"/>
      <c r="P57" s="140"/>
      <c r="Q57" s="109"/>
      <c r="R57" s="112"/>
    </row>
    <row r="58" spans="1:18" s="113" customFormat="1" ht="9.6" customHeight="1" x14ac:dyDescent="0.2">
      <c r="A58" s="381"/>
      <c r="B58" s="116"/>
      <c r="C58" s="116"/>
      <c r="D58" s="124"/>
      <c r="E58" s="140"/>
      <c r="F58" s="140"/>
      <c r="G58" s="374"/>
      <c r="H58" s="118" t="s">
        <v>203</v>
      </c>
      <c r="I58" s="126"/>
      <c r="J58" s="387" t="str">
        <f>UPPER(IF(OR(I58="a",I58="as"),E56,IF(OR(I58="b",I58="bs"),E60,)))</f>
        <v/>
      </c>
      <c r="K58" s="388"/>
      <c r="L58" s="140"/>
      <c r="M58" s="391"/>
      <c r="N58" s="140"/>
      <c r="O58" s="380"/>
      <c r="P58" s="140"/>
      <c r="Q58" s="109"/>
      <c r="R58" s="112"/>
    </row>
    <row r="59" spans="1:18" s="113" customFormat="1" ht="9.6" customHeight="1" x14ac:dyDescent="0.2">
      <c r="A59" s="381">
        <v>14</v>
      </c>
      <c r="B59" s="103">
        <f>IF($D59="","",VLOOKUP($D59,'[8]Boys Do Main Draw Prep'!$A$7:$V$23,20))</f>
        <v>0</v>
      </c>
      <c r="C59" s="103">
        <f>IF($D59="","",VLOOKUP($D59,'[8]Boys Do Main Draw Prep'!$A$7:$V$23,21))</f>
        <v>0</v>
      </c>
      <c r="D59" s="104">
        <v>8</v>
      </c>
      <c r="E59" s="103" t="str">
        <f>UPPER(IF($D59="","",VLOOKUP($D59,'[8]Boys Do Main Draw Prep'!$A$7:$V$23,2)))</f>
        <v>NWOKOLO</v>
      </c>
      <c r="F59" s="103" t="str">
        <f>IF($D59="","",VLOOKUP($D59,'[8]Boys Do Main Draw Prep'!$A$7:$V$23,3))</f>
        <v>EBOLUM</v>
      </c>
      <c r="G59" s="389"/>
      <c r="H59" s="103">
        <f>IF($D59="","",VLOOKUP($D59,'[8]Boys Do Main Draw Prep'!$A$7:$V$23,4))</f>
        <v>0</v>
      </c>
      <c r="I59" s="390"/>
      <c r="J59" s="140"/>
      <c r="K59" s="391"/>
      <c r="L59" s="143"/>
      <c r="M59" s="395"/>
      <c r="N59" s="140"/>
      <c r="O59" s="380"/>
      <c r="P59" s="140"/>
      <c r="Q59" s="109"/>
      <c r="R59" s="112"/>
    </row>
    <row r="60" spans="1:18" s="113" customFormat="1" ht="9.6" customHeight="1" x14ac:dyDescent="0.2">
      <c r="A60" s="381"/>
      <c r="B60" s="116"/>
      <c r="C60" s="116"/>
      <c r="D60" s="116"/>
      <c r="E60" s="103" t="str">
        <f>UPPER(IF($D59="","",VLOOKUP($D59,'[8]Boys Do Main Draw Prep'!$A$7:$V$23,7)))</f>
        <v>NWOKOLO</v>
      </c>
      <c r="F60" s="103" t="str">
        <f>IF($D59="","",VLOOKUP($D59,'[8]Boys Do Main Draw Prep'!$A$7:$V$23,8))</f>
        <v>OSENYONYE</v>
      </c>
      <c r="G60" s="389"/>
      <c r="H60" s="103">
        <f>IF($D59="","",VLOOKUP($D59,'[8]Boys Do Main Draw Prep'!$A$7:$V$23,9))</f>
        <v>0</v>
      </c>
      <c r="I60" s="382"/>
      <c r="J60" s="140"/>
      <c r="K60" s="391"/>
      <c r="L60" s="392"/>
      <c r="M60" s="396"/>
      <c r="N60" s="140"/>
      <c r="O60" s="380"/>
      <c r="P60" s="140"/>
      <c r="Q60" s="109"/>
      <c r="R60" s="112"/>
    </row>
    <row r="61" spans="1:18" s="113" customFormat="1" ht="9.6" customHeight="1" x14ac:dyDescent="0.2">
      <c r="A61" s="381"/>
      <c r="B61" s="116"/>
      <c r="C61" s="116"/>
      <c r="D61" s="124"/>
      <c r="E61" s="140"/>
      <c r="F61" s="140"/>
      <c r="G61" s="374"/>
      <c r="H61" s="140"/>
      <c r="I61" s="394"/>
      <c r="J61" s="140"/>
      <c r="K61" s="384"/>
      <c r="L61" s="385" t="str">
        <f>UPPER(IF(OR(K62="a",K62="as"),J57,IF(OR(K62="b",K62="bs"),J65,)))</f>
        <v/>
      </c>
      <c r="M61" s="391"/>
      <c r="N61" s="140"/>
      <c r="O61" s="380"/>
      <c r="P61" s="140"/>
      <c r="Q61" s="109"/>
      <c r="R61" s="112"/>
    </row>
    <row r="62" spans="1:18" s="113" customFormat="1" ht="9.6" customHeight="1" x14ac:dyDescent="0.2">
      <c r="A62" s="381"/>
      <c r="B62" s="116"/>
      <c r="C62" s="116"/>
      <c r="D62" s="124"/>
      <c r="E62" s="140"/>
      <c r="F62" s="140"/>
      <c r="G62" s="374"/>
      <c r="H62" s="140"/>
      <c r="I62" s="394"/>
      <c r="J62" s="118" t="s">
        <v>203</v>
      </c>
      <c r="K62" s="126"/>
      <c r="L62" s="387" t="str">
        <f>UPPER(IF(OR(K62="a",K62="as"),J58,IF(OR(K62="b",K62="bs"),J66,)))</f>
        <v/>
      </c>
      <c r="M62" s="382"/>
      <c r="N62" s="140"/>
      <c r="O62" s="380"/>
      <c r="P62" s="140"/>
      <c r="Q62" s="109"/>
      <c r="R62" s="112"/>
    </row>
    <row r="63" spans="1:18" s="113" customFormat="1" ht="9.6" customHeight="1" x14ac:dyDescent="0.2">
      <c r="A63" s="381">
        <v>15</v>
      </c>
      <c r="B63" s="103">
        <f>IF($D63="","",VLOOKUP($D63,'[8]Boys Do Main Draw Prep'!$A$7:$V$23,20))</f>
        <v>0</v>
      </c>
      <c r="C63" s="103">
        <f>IF($D63="","",VLOOKUP($D63,'[8]Boys Do Main Draw Prep'!$A$7:$V$23,21))</f>
        <v>0</v>
      </c>
      <c r="D63" s="104">
        <v>11</v>
      </c>
      <c r="E63" s="103" t="str">
        <f>UPPER(IF($D63="","",VLOOKUP($D63,'[8]Boys Do Main Draw Prep'!$A$7:$V$23,2)))</f>
        <v>GARCIA</v>
      </c>
      <c r="F63" s="103" t="str">
        <f>IF($D63="","",VLOOKUP($D63,'[8]Boys Do Main Draw Prep'!$A$7:$V$23,3))</f>
        <v>JOSH KYLE</v>
      </c>
      <c r="G63" s="389"/>
      <c r="H63" s="103">
        <f>IF($D63="","",VLOOKUP($D63,'[8]Boys Do Main Draw Prep'!$A$7:$V$23,4))</f>
        <v>0</v>
      </c>
      <c r="I63" s="379"/>
      <c r="J63" s="140"/>
      <c r="K63" s="391"/>
      <c r="L63" s="140"/>
      <c r="M63" s="380"/>
      <c r="N63" s="143"/>
      <c r="O63" s="380"/>
      <c r="P63" s="140"/>
      <c r="Q63" s="109"/>
      <c r="R63" s="112"/>
    </row>
    <row r="64" spans="1:18" s="113" customFormat="1" ht="9.6" customHeight="1" x14ac:dyDescent="0.2">
      <c r="A64" s="381"/>
      <c r="B64" s="116"/>
      <c r="C64" s="116"/>
      <c r="D64" s="116"/>
      <c r="E64" s="103" t="str">
        <f>UPPER(IF($D63="","",VLOOKUP($D63,'[8]Boys Do Main Draw Prep'!$A$7:$V$23,7)))</f>
        <v>GEORGE</v>
      </c>
      <c r="F64" s="103" t="str">
        <f>IF($D63="","",VLOOKUP($D63,'[8]Boys Do Main Draw Prep'!$A$7:$V$23,8))</f>
        <v>SHANEIL</v>
      </c>
      <c r="G64" s="389"/>
      <c r="H64" s="103">
        <f>IF($D63="","",VLOOKUP($D63,'[8]Boys Do Main Draw Prep'!$A$7:$V$23,9))</f>
        <v>0</v>
      </c>
      <c r="I64" s="382"/>
      <c r="J64" s="383" t="str">
        <f>IF(I64="a",E63,IF(I64="b",E65,""))</f>
        <v/>
      </c>
      <c r="K64" s="391"/>
      <c r="L64" s="140"/>
      <c r="M64" s="380"/>
      <c r="N64" s="140"/>
      <c r="O64" s="380"/>
      <c r="P64" s="140"/>
      <c r="Q64" s="109"/>
      <c r="R64" s="112"/>
    </row>
    <row r="65" spans="1:18" s="113" customFormat="1" ht="9.6" customHeight="1" x14ac:dyDescent="0.2">
      <c r="A65" s="381"/>
      <c r="B65" s="116"/>
      <c r="C65" s="116"/>
      <c r="D65" s="116"/>
      <c r="E65" s="383"/>
      <c r="F65" s="383"/>
      <c r="G65" s="422"/>
      <c r="H65" s="383"/>
      <c r="I65" s="384"/>
      <c r="J65" s="385" t="str">
        <f>UPPER(IF(OR(I66="a",I66="as"),E63,IF(OR(I66="b",I66="bs"),E67,)))</f>
        <v>DAVIS</v>
      </c>
      <c r="K65" s="395"/>
      <c r="L65" s="140"/>
      <c r="M65" s="380"/>
      <c r="N65" s="140"/>
      <c r="O65" s="380"/>
      <c r="P65" s="140"/>
      <c r="Q65" s="109"/>
      <c r="R65" s="112"/>
    </row>
    <row r="66" spans="1:18" s="113" customFormat="1" ht="9.6" customHeight="1" x14ac:dyDescent="0.2">
      <c r="A66" s="381"/>
      <c r="B66" s="116"/>
      <c r="C66" s="116"/>
      <c r="D66" s="116"/>
      <c r="E66" s="140"/>
      <c r="F66" s="140"/>
      <c r="G66" s="374"/>
      <c r="H66" s="118" t="s">
        <v>203</v>
      </c>
      <c r="I66" s="126" t="s">
        <v>298</v>
      </c>
      <c r="J66" s="387" t="str">
        <f>UPPER(IF(OR(I66="a",I66="as"),E64,IF(OR(I66="b",I66="bs"),E68,)))</f>
        <v>DAVIS</v>
      </c>
      <c r="K66" s="382"/>
      <c r="L66" s="140"/>
      <c r="M66" s="380"/>
      <c r="N66" s="140"/>
      <c r="O66" s="380"/>
      <c r="P66" s="140"/>
      <c r="Q66" s="109"/>
      <c r="R66" s="112"/>
    </row>
    <row r="67" spans="1:18" s="113" customFormat="1" ht="9.6" customHeight="1" x14ac:dyDescent="0.2">
      <c r="A67" s="377">
        <v>16</v>
      </c>
      <c r="B67" s="103">
        <f>IF($D67="","",VLOOKUP($D67,'[8]Boys Do Main Draw Prep'!$A$7:$V$23,20))</f>
        <v>0</v>
      </c>
      <c r="C67" s="103">
        <f>IF($D67="","",VLOOKUP($D67,'[8]Boys Do Main Draw Prep'!$A$7:$V$23,21))</f>
        <v>0</v>
      </c>
      <c r="D67" s="104">
        <v>2</v>
      </c>
      <c r="E67" s="105" t="str">
        <f>UPPER(IF($D67="","",VLOOKUP($D67,'[8]Boys Do Main Draw Prep'!$A$7:$V$23,2)))</f>
        <v>DAVIS</v>
      </c>
      <c r="F67" s="105" t="str">
        <f>IF($D67="","",VLOOKUP($D67,'[8]Boys Do Main Draw Prep'!$A$7:$V$23,3))</f>
        <v>TIMOTHY</v>
      </c>
      <c r="G67" s="378"/>
      <c r="H67" s="105">
        <f>IF($D67="","",VLOOKUP($D67,'[8]Boys Do Main Draw Prep'!$A$7:$V$23,4))</f>
        <v>0</v>
      </c>
      <c r="I67" s="390"/>
      <c r="J67" s="140" t="s">
        <v>338</v>
      </c>
      <c r="K67" s="380"/>
      <c r="L67" s="143"/>
      <c r="M67" s="386"/>
      <c r="N67" s="140"/>
      <c r="O67" s="380"/>
      <c r="P67" s="140"/>
      <c r="Q67" s="109"/>
      <c r="R67" s="112"/>
    </row>
    <row r="68" spans="1:18" s="113" customFormat="1" ht="9.6" customHeight="1" x14ac:dyDescent="0.2">
      <c r="A68" s="381"/>
      <c r="B68" s="116"/>
      <c r="C68" s="116"/>
      <c r="D68" s="116"/>
      <c r="E68" s="105" t="str">
        <f>UPPER(IF($D67="","",VLOOKUP($D67,'[8]Boys Do Main Draw Prep'!$A$7:$V$23,7)))</f>
        <v>DAVIS</v>
      </c>
      <c r="F68" s="105" t="str">
        <f>IF($D67="","",VLOOKUP($D67,'[8]Boys Do Main Draw Prep'!$A$7:$V$23,8))</f>
        <v>EMMA</v>
      </c>
      <c r="G68" s="378"/>
      <c r="H68" s="105">
        <f>IF($D67="","",VLOOKUP($D67,'[8]Boys Do Main Draw Prep'!$A$7:$V$23,9))</f>
        <v>0</v>
      </c>
      <c r="I68" s="382"/>
      <c r="J68" s="140"/>
      <c r="K68" s="380"/>
      <c r="L68" s="392"/>
      <c r="M68" s="393"/>
      <c r="N68" s="140"/>
      <c r="O68" s="380"/>
      <c r="P68" s="140"/>
      <c r="Q68" s="109"/>
      <c r="R68" s="112"/>
    </row>
    <row r="69" spans="1:18" s="113" customFormat="1" ht="9.6" customHeight="1" x14ac:dyDescent="0.2">
      <c r="A69" s="404"/>
      <c r="B69" s="405"/>
      <c r="C69" s="405"/>
      <c r="D69" s="406"/>
      <c r="E69" s="141"/>
      <c r="F69" s="141"/>
      <c r="G69" s="99"/>
      <c r="H69" s="141"/>
      <c r="I69" s="408"/>
      <c r="J69" s="110"/>
      <c r="K69" s="111"/>
      <c r="L69" s="110"/>
      <c r="M69" s="111"/>
      <c r="N69" s="110"/>
      <c r="O69" s="111"/>
      <c r="P69" s="110"/>
      <c r="Q69" s="111"/>
      <c r="R69" s="112"/>
    </row>
    <row r="70" spans="1:18" s="151" customFormat="1" ht="6" customHeight="1" x14ac:dyDescent="0.2">
      <c r="A70" s="404"/>
      <c r="B70" s="405"/>
      <c r="C70" s="405"/>
      <c r="D70" s="406"/>
      <c r="E70" s="141"/>
      <c r="F70" s="141"/>
      <c r="G70" s="407"/>
      <c r="H70" s="141"/>
      <c r="I70" s="408"/>
      <c r="J70" s="110"/>
      <c r="K70" s="111"/>
      <c r="L70" s="148"/>
      <c r="M70" s="149"/>
      <c r="N70" s="148"/>
      <c r="O70" s="149"/>
      <c r="P70" s="148"/>
      <c r="Q70" s="149"/>
      <c r="R70" s="150"/>
    </row>
    <row r="71" spans="1:18" s="164" customFormat="1" ht="10.5" customHeight="1" x14ac:dyDescent="0.2">
      <c r="A71" s="152" t="s">
        <v>206</v>
      </c>
      <c r="B71" s="153"/>
      <c r="C71" s="154"/>
      <c r="D71" s="155" t="s">
        <v>207</v>
      </c>
      <c r="E71" s="156" t="s">
        <v>310</v>
      </c>
      <c r="F71" s="156"/>
      <c r="G71" s="156"/>
      <c r="H71" s="409"/>
      <c r="I71" s="156" t="s">
        <v>207</v>
      </c>
      <c r="J71" s="156" t="s">
        <v>311</v>
      </c>
      <c r="K71" s="159"/>
      <c r="L71" s="156" t="s">
        <v>210</v>
      </c>
      <c r="M71" s="160"/>
      <c r="N71" s="161" t="s">
        <v>211</v>
      </c>
      <c r="O71" s="161"/>
      <c r="P71" s="162"/>
      <c r="Q71" s="163"/>
    </row>
    <row r="72" spans="1:18" s="164" customFormat="1" ht="9" customHeight="1" x14ac:dyDescent="0.2">
      <c r="A72" s="165" t="s">
        <v>212</v>
      </c>
      <c r="B72" s="166"/>
      <c r="C72" s="167"/>
      <c r="D72" s="168">
        <v>1</v>
      </c>
      <c r="E72" s="169" t="str">
        <f>IF(D72&gt;$Q$79,,UPPER(VLOOKUP(D72,'[8]Boys Do Main Draw Prep'!$A$7:$R$23,2)))</f>
        <v>PATRICK</v>
      </c>
      <c r="F72" s="410"/>
      <c r="G72" s="410"/>
      <c r="H72" s="411"/>
      <c r="I72" s="412" t="s">
        <v>213</v>
      </c>
      <c r="J72" s="166"/>
      <c r="K72" s="173"/>
      <c r="L72" s="166"/>
      <c r="M72" s="174"/>
      <c r="N72" s="175" t="s">
        <v>312</v>
      </c>
      <c r="O72" s="176"/>
      <c r="P72" s="176"/>
      <c r="Q72" s="177"/>
    </row>
    <row r="73" spans="1:18" s="164" customFormat="1" ht="9" customHeight="1" x14ac:dyDescent="0.2">
      <c r="A73" s="165" t="s">
        <v>215</v>
      </c>
      <c r="B73" s="166"/>
      <c r="C73" s="167"/>
      <c r="D73" s="168"/>
      <c r="E73" s="169" t="str">
        <f>IF(D72&gt;$Q$79,,UPPER(VLOOKUP(D72,'[8]Boys Do Main Draw Prep'!$A$7:$R$23,7)))</f>
        <v>KING</v>
      </c>
      <c r="F73" s="410"/>
      <c r="G73" s="410"/>
      <c r="H73" s="411"/>
      <c r="I73" s="412"/>
      <c r="J73" s="166"/>
      <c r="K73" s="173"/>
      <c r="L73" s="166"/>
      <c r="M73" s="174"/>
      <c r="N73" s="180"/>
      <c r="O73" s="179"/>
      <c r="P73" s="180"/>
      <c r="Q73" s="181"/>
    </row>
    <row r="74" spans="1:18" s="164" customFormat="1" ht="9" customHeight="1" x14ac:dyDescent="0.2">
      <c r="A74" s="182" t="s">
        <v>217</v>
      </c>
      <c r="B74" s="180"/>
      <c r="C74" s="183"/>
      <c r="D74" s="168">
        <v>2</v>
      </c>
      <c r="E74" s="169" t="str">
        <f>IF(D74&gt;$Q$79,,UPPER(VLOOKUP(D74,'[8]Boys Do Main Draw Prep'!$A$7:$R$23,2)))</f>
        <v>DAVIS</v>
      </c>
      <c r="F74" s="410"/>
      <c r="G74" s="410"/>
      <c r="H74" s="411"/>
      <c r="I74" s="412" t="s">
        <v>216</v>
      </c>
      <c r="J74" s="166"/>
      <c r="K74" s="173"/>
      <c r="L74" s="166"/>
      <c r="M74" s="174"/>
      <c r="N74" s="175" t="s">
        <v>219</v>
      </c>
      <c r="O74" s="176"/>
      <c r="P74" s="176"/>
      <c r="Q74" s="177"/>
    </row>
    <row r="75" spans="1:18" s="164" customFormat="1" ht="9" customHeight="1" x14ac:dyDescent="0.2">
      <c r="A75" s="184"/>
      <c r="B75" s="89"/>
      <c r="C75" s="185"/>
      <c r="D75" s="168"/>
      <c r="E75" s="169" t="str">
        <f>IF(D74&gt;$Q$79,,UPPER(VLOOKUP(D74,'[8]Boys Do Main Draw Prep'!$A$7:$R$23,7)))</f>
        <v>DAVIS</v>
      </c>
      <c r="F75" s="410"/>
      <c r="G75" s="410"/>
      <c r="H75" s="411"/>
      <c r="I75" s="412"/>
      <c r="J75" s="166"/>
      <c r="K75" s="173"/>
      <c r="L75" s="166"/>
      <c r="M75" s="174"/>
      <c r="N75" s="166"/>
      <c r="O75" s="173"/>
      <c r="P75" s="166"/>
      <c r="Q75" s="174"/>
    </row>
    <row r="76" spans="1:18" s="164" customFormat="1" ht="9" customHeight="1" x14ac:dyDescent="0.2">
      <c r="A76" s="186" t="s">
        <v>221</v>
      </c>
      <c r="B76" s="187"/>
      <c r="C76" s="188"/>
      <c r="D76" s="168">
        <v>3</v>
      </c>
      <c r="E76" s="169" t="str">
        <f>IF(D76&gt;$Q$79,,UPPER(VLOOKUP(D76,'[8]Boys Do Main Draw Prep'!$A$7:$R$23,2)))</f>
        <v>MOONASAR</v>
      </c>
      <c r="F76" s="410"/>
      <c r="G76" s="410"/>
      <c r="H76" s="411"/>
      <c r="I76" s="412" t="s">
        <v>218</v>
      </c>
      <c r="J76" s="166"/>
      <c r="K76" s="173"/>
      <c r="L76" s="166"/>
      <c r="M76" s="174"/>
      <c r="N76" s="180"/>
      <c r="O76" s="179"/>
      <c r="P76" s="180"/>
      <c r="Q76" s="181"/>
    </row>
    <row r="77" spans="1:18" s="164" customFormat="1" ht="9" customHeight="1" x14ac:dyDescent="0.2">
      <c r="A77" s="165" t="s">
        <v>212</v>
      </c>
      <c r="B77" s="166"/>
      <c r="C77" s="167"/>
      <c r="D77" s="168"/>
      <c r="E77" s="169" t="str">
        <f>IF(D76&gt;$Q$79,,UPPER(VLOOKUP(D76,'[8]Boys Do Main Draw Prep'!$A$7:$R$23,7)))</f>
        <v>LEE ASSANG</v>
      </c>
      <c r="F77" s="410"/>
      <c r="G77" s="410"/>
      <c r="H77" s="411"/>
      <c r="I77" s="412"/>
      <c r="J77" s="166"/>
      <c r="K77" s="173"/>
      <c r="L77" s="166"/>
      <c r="M77" s="174"/>
      <c r="N77" s="175" t="s">
        <v>224</v>
      </c>
      <c r="O77" s="176"/>
      <c r="P77" s="176"/>
      <c r="Q77" s="177"/>
    </row>
    <row r="78" spans="1:18" s="164" customFormat="1" ht="9" customHeight="1" x14ac:dyDescent="0.2">
      <c r="A78" s="165" t="s">
        <v>225</v>
      </c>
      <c r="B78" s="166"/>
      <c r="C78" s="189"/>
      <c r="D78" s="168">
        <v>4</v>
      </c>
      <c r="E78" s="169" t="str">
        <f>IF(D78&gt;$Q$79,,UPPER(VLOOKUP(D78,'[8]Boys Do Main Draw Prep'!$A$7:$R$23,2)))</f>
        <v>JAMES</v>
      </c>
      <c r="F78" s="410"/>
      <c r="G78" s="410"/>
      <c r="H78" s="411"/>
      <c r="I78" s="412" t="s">
        <v>220</v>
      </c>
      <c r="J78" s="166"/>
      <c r="K78" s="173"/>
      <c r="L78" s="166"/>
      <c r="M78" s="174"/>
      <c r="N78" s="166"/>
      <c r="O78" s="173"/>
      <c r="P78" s="166"/>
      <c r="Q78" s="174"/>
    </row>
    <row r="79" spans="1:18" s="164" customFormat="1" ht="9" customHeight="1" x14ac:dyDescent="0.2">
      <c r="A79" s="182" t="s">
        <v>227</v>
      </c>
      <c r="B79" s="180"/>
      <c r="C79" s="190"/>
      <c r="D79" s="191"/>
      <c r="E79" s="192" t="str">
        <f>IF(D78&gt;$Q$79,,UPPER(VLOOKUP(D78,'[8]Boys Do Main Draw Prep'!$A$7:$R$23,7)))</f>
        <v>DES VIGNES</v>
      </c>
      <c r="F79" s="413"/>
      <c r="G79" s="413"/>
      <c r="H79" s="414"/>
      <c r="I79" s="415"/>
      <c r="J79" s="180"/>
      <c r="K79" s="179"/>
      <c r="L79" s="180"/>
      <c r="M79" s="181"/>
      <c r="N79" s="180" t="str">
        <f>Q4</f>
        <v>Lamech Kevin Clarke</v>
      </c>
      <c r="O79" s="179"/>
      <c r="P79" s="180"/>
      <c r="Q79" s="416">
        <f>MIN(4,'[8]Boys Do Main Draw Prep'!$V$5)</f>
        <v>4</v>
      </c>
    </row>
    <row r="80" spans="1:18" ht="15.75" customHeight="1" x14ac:dyDescent="0.2"/>
    <row r="81" ht="9" customHeight="1" x14ac:dyDescent="0.2"/>
  </sheetData>
  <mergeCells count="1">
    <mergeCell ref="F2:L2"/>
  </mergeCells>
  <conditionalFormatting sqref="B7 B11 B15 B19 B23 B27 B31 B35 B39 B43 B47 B51 B55 B59 B63 B67">
    <cfRule type="cellIs" dxfId="10" priority="11" stopIfTrue="1" operator="equal">
      <formula>"DA"</formula>
    </cfRule>
  </conditionalFormatting>
  <conditionalFormatting sqref="H10 H58 H42 H50 H34 H26 H18 H66 J30 L22 N38 J62 J46 L54 J14">
    <cfRule type="expression" dxfId="9" priority="8" stopIfTrue="1">
      <formula>AND($N$1="CU",H10="Umpire")</formula>
    </cfRule>
    <cfRule type="expression" dxfId="8" priority="9" stopIfTrue="1">
      <formula>AND($N$1="CU",H10&lt;&gt;"Umpire",I10&lt;&gt;"")</formula>
    </cfRule>
    <cfRule type="expression" dxfId="7" priority="10" stopIfTrue="1">
      <formula>AND($N$1="CU",H10&lt;&gt;"Umpire")</formula>
    </cfRule>
  </conditionalFormatting>
  <conditionalFormatting sqref="L13 L29 L45 L61 N21 N53 P37 J9 J17 J25 J33 J41 J49 J57 J65">
    <cfRule type="expression" dxfId="6" priority="6" stopIfTrue="1">
      <formula>I10="as"</formula>
    </cfRule>
    <cfRule type="expression" dxfId="5" priority="7" stopIfTrue="1">
      <formula>I10="bs"</formula>
    </cfRule>
  </conditionalFormatting>
  <conditionalFormatting sqref="L14 L30 L46 L62 N22 N54 P38 J10 J18 J26 J34 J42 J50 J58 J66">
    <cfRule type="expression" dxfId="4" priority="4" stopIfTrue="1">
      <formula>I10="as"</formula>
    </cfRule>
    <cfRule type="expression" dxfId="3" priority="5" stopIfTrue="1">
      <formula>I10="bs"</formula>
    </cfRule>
  </conditionalFormatting>
  <conditionalFormatting sqref="I10 I18 I26 I34 I42 I50 I58 I66 K62 K46 K30 K14 M22 M54 O38">
    <cfRule type="expression" dxfId="2" priority="3" stopIfTrue="1">
      <formula>$N$1="CU"</formula>
    </cfRule>
  </conditionalFormatting>
  <conditionalFormatting sqref="E7 E11 E15 E19 E23 E27 E31 E35 E39 E43 E47 E51 E55 E59 E63 E67">
    <cfRule type="cellIs" dxfId="1" priority="2" stopIfTrue="1" operator="equal">
      <formula>"Bye"</formula>
    </cfRule>
  </conditionalFormatting>
  <conditionalFormatting sqref="D7 D11 D15 D19 D23 D27 D31 D35 D39 D43 D47 D51 D55 D59 D63 D67">
    <cfRule type="cellIs" dxfId="0" priority="1" stopIfTrue="1" operator="lessThan">
      <formula>5</formula>
    </cfRule>
  </conditionalFormatting>
  <printOptions horizontalCentered="1"/>
  <pageMargins left="0.35" right="0.35" top="0.39" bottom="0.39" header="0" footer="0"/>
  <pageSetup paperSize="9" scale="96"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625" r:id="rId4" name="Button 1">
              <controlPr defaultSize="0" print="0" autoFill="0" autoPict="0" macro="[0]!Jun_Show_CU">
                <anchor moveWithCells="1" sizeWithCells="1">
                  <from>
                    <xdr:col>11</xdr:col>
                    <xdr:colOff>495300</xdr:colOff>
                    <xdr:row>0</xdr:row>
                    <xdr:rowOff>9525</xdr:rowOff>
                  </from>
                  <to>
                    <xdr:col>13</xdr:col>
                    <xdr:colOff>342900</xdr:colOff>
                    <xdr:row>0</xdr:row>
                    <xdr:rowOff>171450</xdr:rowOff>
                  </to>
                </anchor>
              </controlPr>
            </control>
          </mc:Choice>
        </mc:AlternateContent>
        <mc:AlternateContent xmlns:mc="http://schemas.openxmlformats.org/markup-compatibility/2006">
          <mc:Choice Requires="x14">
            <control shapeId="26626" r:id="rId5" name="Button 2">
              <controlPr defaultSize="0" print="0" autoFill="0" autoPict="0" macro="[0]!Jun_Hide_CU">
                <anchor moveWithCells="1" sizeWithCells="1">
                  <from>
                    <xdr:col>11</xdr:col>
                    <xdr:colOff>485775</xdr:colOff>
                    <xdr:row>0</xdr:row>
                    <xdr:rowOff>171450</xdr:rowOff>
                  </from>
                  <to>
                    <xdr:col>13</xdr:col>
                    <xdr:colOff>342900</xdr:colOff>
                    <xdr:row>1</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14:formula1>
            <xm:f>$T$7:$T$16</xm:f>
          </x14:formula1>
          <xm: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J30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N38 JJ38 TF38 ADB38 AMX38 AWT38 BGP38 BQL38 CAH38 CKD38 CTZ38 DDV38 DNR38 DXN38 EHJ38 ERF38 FBB38 FKX38 FUT38 GEP38 GOL38 GYH38 HID38 HRZ38 IBV38 ILR38 IVN38 JFJ38 JPF38 JZB38 KIX38 KST38 LCP38 LML38 LWH38 MGD38 MPZ38 MZV38 NJR38 NTN38 ODJ38 ONF38 OXB38 PGX38 PQT38 QAP38 QKL38 QUH38 RED38 RNZ38 RXV38 SHR38 SRN38 TBJ38 TLF38 TVB38 UEX38 UOT38 UYP38 VIL38 VSH38 WCD38 WLZ38 WVV38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L54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L65590 JH65590 TD65590 ACZ65590 AMV65590 AWR65590 BGN65590 BQJ65590 CAF65590 CKB65590 CTX65590 DDT65590 DNP65590 DXL65590 EHH65590 ERD65590 FAZ65590 FKV65590 FUR65590 GEN65590 GOJ65590 GYF65590 HIB65590 HRX65590 IBT65590 ILP65590 IVL65590 JFH65590 JPD65590 JYZ65590 KIV65590 KSR65590 LCN65590 LMJ65590 LWF65590 MGB65590 MPX65590 MZT65590 NJP65590 NTL65590 ODH65590 OND65590 OWZ65590 PGV65590 PQR65590 QAN65590 QKJ65590 QUF65590 REB65590 RNX65590 RXT65590 SHP65590 SRL65590 TBH65590 TLD65590 TUZ65590 UEV65590 UOR65590 UYN65590 VIJ65590 VSF65590 WCB65590 WLX65590 WVT65590 L131126 JH131126 TD131126 ACZ131126 AMV131126 AWR131126 BGN131126 BQJ131126 CAF131126 CKB131126 CTX131126 DDT131126 DNP131126 DXL131126 EHH131126 ERD131126 FAZ131126 FKV131126 FUR131126 GEN131126 GOJ131126 GYF131126 HIB131126 HRX131126 IBT131126 ILP131126 IVL131126 JFH131126 JPD131126 JYZ131126 KIV131126 KSR131126 LCN131126 LMJ131126 LWF131126 MGB131126 MPX131126 MZT131126 NJP131126 NTL131126 ODH131126 OND131126 OWZ131126 PGV131126 PQR131126 QAN131126 QKJ131126 QUF131126 REB131126 RNX131126 RXT131126 SHP131126 SRL131126 TBH131126 TLD131126 TUZ131126 UEV131126 UOR131126 UYN131126 VIJ131126 VSF131126 WCB131126 WLX131126 WVT131126 L196662 JH196662 TD196662 ACZ196662 AMV196662 AWR196662 BGN196662 BQJ196662 CAF196662 CKB196662 CTX196662 DDT196662 DNP196662 DXL196662 EHH196662 ERD196662 FAZ196662 FKV196662 FUR196662 GEN196662 GOJ196662 GYF196662 HIB196662 HRX196662 IBT196662 ILP196662 IVL196662 JFH196662 JPD196662 JYZ196662 KIV196662 KSR196662 LCN196662 LMJ196662 LWF196662 MGB196662 MPX196662 MZT196662 NJP196662 NTL196662 ODH196662 OND196662 OWZ196662 PGV196662 PQR196662 QAN196662 QKJ196662 QUF196662 REB196662 RNX196662 RXT196662 SHP196662 SRL196662 TBH196662 TLD196662 TUZ196662 UEV196662 UOR196662 UYN196662 VIJ196662 VSF196662 WCB196662 WLX196662 WVT196662 L262198 JH262198 TD262198 ACZ262198 AMV262198 AWR262198 BGN262198 BQJ262198 CAF262198 CKB262198 CTX262198 DDT262198 DNP262198 DXL262198 EHH262198 ERD262198 FAZ262198 FKV262198 FUR262198 GEN262198 GOJ262198 GYF262198 HIB262198 HRX262198 IBT262198 ILP262198 IVL262198 JFH262198 JPD262198 JYZ262198 KIV262198 KSR262198 LCN262198 LMJ262198 LWF262198 MGB262198 MPX262198 MZT262198 NJP262198 NTL262198 ODH262198 OND262198 OWZ262198 PGV262198 PQR262198 QAN262198 QKJ262198 QUF262198 REB262198 RNX262198 RXT262198 SHP262198 SRL262198 TBH262198 TLD262198 TUZ262198 UEV262198 UOR262198 UYN262198 VIJ262198 VSF262198 WCB262198 WLX262198 WVT262198 L327734 JH327734 TD327734 ACZ327734 AMV327734 AWR327734 BGN327734 BQJ327734 CAF327734 CKB327734 CTX327734 DDT327734 DNP327734 DXL327734 EHH327734 ERD327734 FAZ327734 FKV327734 FUR327734 GEN327734 GOJ327734 GYF327734 HIB327734 HRX327734 IBT327734 ILP327734 IVL327734 JFH327734 JPD327734 JYZ327734 KIV327734 KSR327734 LCN327734 LMJ327734 LWF327734 MGB327734 MPX327734 MZT327734 NJP327734 NTL327734 ODH327734 OND327734 OWZ327734 PGV327734 PQR327734 QAN327734 QKJ327734 QUF327734 REB327734 RNX327734 RXT327734 SHP327734 SRL327734 TBH327734 TLD327734 TUZ327734 UEV327734 UOR327734 UYN327734 VIJ327734 VSF327734 WCB327734 WLX327734 WVT327734 L393270 JH393270 TD393270 ACZ393270 AMV393270 AWR393270 BGN393270 BQJ393270 CAF393270 CKB393270 CTX393270 DDT393270 DNP393270 DXL393270 EHH393270 ERD393270 FAZ393270 FKV393270 FUR393270 GEN393270 GOJ393270 GYF393270 HIB393270 HRX393270 IBT393270 ILP393270 IVL393270 JFH393270 JPD393270 JYZ393270 KIV393270 KSR393270 LCN393270 LMJ393270 LWF393270 MGB393270 MPX393270 MZT393270 NJP393270 NTL393270 ODH393270 OND393270 OWZ393270 PGV393270 PQR393270 QAN393270 QKJ393270 QUF393270 REB393270 RNX393270 RXT393270 SHP393270 SRL393270 TBH393270 TLD393270 TUZ393270 UEV393270 UOR393270 UYN393270 VIJ393270 VSF393270 WCB393270 WLX393270 WVT393270 L458806 JH458806 TD458806 ACZ458806 AMV458806 AWR458806 BGN458806 BQJ458806 CAF458806 CKB458806 CTX458806 DDT458806 DNP458806 DXL458806 EHH458806 ERD458806 FAZ458806 FKV458806 FUR458806 GEN458806 GOJ458806 GYF458806 HIB458806 HRX458806 IBT458806 ILP458806 IVL458806 JFH458806 JPD458806 JYZ458806 KIV458806 KSR458806 LCN458806 LMJ458806 LWF458806 MGB458806 MPX458806 MZT458806 NJP458806 NTL458806 ODH458806 OND458806 OWZ458806 PGV458806 PQR458806 QAN458806 QKJ458806 QUF458806 REB458806 RNX458806 RXT458806 SHP458806 SRL458806 TBH458806 TLD458806 TUZ458806 UEV458806 UOR458806 UYN458806 VIJ458806 VSF458806 WCB458806 WLX458806 WVT458806 L524342 JH524342 TD524342 ACZ524342 AMV524342 AWR524342 BGN524342 BQJ524342 CAF524342 CKB524342 CTX524342 DDT524342 DNP524342 DXL524342 EHH524342 ERD524342 FAZ524342 FKV524342 FUR524342 GEN524342 GOJ524342 GYF524342 HIB524342 HRX524342 IBT524342 ILP524342 IVL524342 JFH524342 JPD524342 JYZ524342 KIV524342 KSR524342 LCN524342 LMJ524342 LWF524342 MGB524342 MPX524342 MZT524342 NJP524342 NTL524342 ODH524342 OND524342 OWZ524342 PGV524342 PQR524342 QAN524342 QKJ524342 QUF524342 REB524342 RNX524342 RXT524342 SHP524342 SRL524342 TBH524342 TLD524342 TUZ524342 UEV524342 UOR524342 UYN524342 VIJ524342 VSF524342 WCB524342 WLX524342 WVT524342 L589878 JH589878 TD589878 ACZ589878 AMV589878 AWR589878 BGN589878 BQJ589878 CAF589878 CKB589878 CTX589878 DDT589878 DNP589878 DXL589878 EHH589878 ERD589878 FAZ589878 FKV589878 FUR589878 GEN589878 GOJ589878 GYF589878 HIB589878 HRX589878 IBT589878 ILP589878 IVL589878 JFH589878 JPD589878 JYZ589878 KIV589878 KSR589878 LCN589878 LMJ589878 LWF589878 MGB589878 MPX589878 MZT589878 NJP589878 NTL589878 ODH589878 OND589878 OWZ589878 PGV589878 PQR589878 QAN589878 QKJ589878 QUF589878 REB589878 RNX589878 RXT589878 SHP589878 SRL589878 TBH589878 TLD589878 TUZ589878 UEV589878 UOR589878 UYN589878 VIJ589878 VSF589878 WCB589878 WLX589878 WVT589878 L655414 JH655414 TD655414 ACZ655414 AMV655414 AWR655414 BGN655414 BQJ655414 CAF655414 CKB655414 CTX655414 DDT655414 DNP655414 DXL655414 EHH655414 ERD655414 FAZ655414 FKV655414 FUR655414 GEN655414 GOJ655414 GYF655414 HIB655414 HRX655414 IBT655414 ILP655414 IVL655414 JFH655414 JPD655414 JYZ655414 KIV655414 KSR655414 LCN655414 LMJ655414 LWF655414 MGB655414 MPX655414 MZT655414 NJP655414 NTL655414 ODH655414 OND655414 OWZ655414 PGV655414 PQR655414 QAN655414 QKJ655414 QUF655414 REB655414 RNX655414 RXT655414 SHP655414 SRL655414 TBH655414 TLD655414 TUZ655414 UEV655414 UOR655414 UYN655414 VIJ655414 VSF655414 WCB655414 WLX655414 WVT655414 L720950 JH720950 TD720950 ACZ720950 AMV720950 AWR720950 BGN720950 BQJ720950 CAF720950 CKB720950 CTX720950 DDT720950 DNP720950 DXL720950 EHH720950 ERD720950 FAZ720950 FKV720950 FUR720950 GEN720950 GOJ720950 GYF720950 HIB720950 HRX720950 IBT720950 ILP720950 IVL720950 JFH720950 JPD720950 JYZ720950 KIV720950 KSR720950 LCN720950 LMJ720950 LWF720950 MGB720950 MPX720950 MZT720950 NJP720950 NTL720950 ODH720950 OND720950 OWZ720950 PGV720950 PQR720950 QAN720950 QKJ720950 QUF720950 REB720950 RNX720950 RXT720950 SHP720950 SRL720950 TBH720950 TLD720950 TUZ720950 UEV720950 UOR720950 UYN720950 VIJ720950 VSF720950 WCB720950 WLX720950 WVT720950 L786486 JH786486 TD786486 ACZ786486 AMV786486 AWR786486 BGN786486 BQJ786486 CAF786486 CKB786486 CTX786486 DDT786486 DNP786486 DXL786486 EHH786486 ERD786486 FAZ786486 FKV786486 FUR786486 GEN786486 GOJ786486 GYF786486 HIB786486 HRX786486 IBT786486 ILP786486 IVL786486 JFH786486 JPD786486 JYZ786486 KIV786486 KSR786486 LCN786486 LMJ786486 LWF786486 MGB786486 MPX786486 MZT786486 NJP786486 NTL786486 ODH786486 OND786486 OWZ786486 PGV786486 PQR786486 QAN786486 QKJ786486 QUF786486 REB786486 RNX786486 RXT786486 SHP786486 SRL786486 TBH786486 TLD786486 TUZ786486 UEV786486 UOR786486 UYN786486 VIJ786486 VSF786486 WCB786486 WLX786486 WVT786486 L852022 JH852022 TD852022 ACZ852022 AMV852022 AWR852022 BGN852022 BQJ852022 CAF852022 CKB852022 CTX852022 DDT852022 DNP852022 DXL852022 EHH852022 ERD852022 FAZ852022 FKV852022 FUR852022 GEN852022 GOJ852022 GYF852022 HIB852022 HRX852022 IBT852022 ILP852022 IVL852022 JFH852022 JPD852022 JYZ852022 KIV852022 KSR852022 LCN852022 LMJ852022 LWF852022 MGB852022 MPX852022 MZT852022 NJP852022 NTL852022 ODH852022 OND852022 OWZ852022 PGV852022 PQR852022 QAN852022 QKJ852022 QUF852022 REB852022 RNX852022 RXT852022 SHP852022 SRL852022 TBH852022 TLD852022 TUZ852022 UEV852022 UOR852022 UYN852022 VIJ852022 VSF852022 WCB852022 WLX852022 WVT852022 L917558 JH917558 TD917558 ACZ917558 AMV917558 AWR917558 BGN917558 BQJ917558 CAF917558 CKB917558 CTX917558 DDT917558 DNP917558 DXL917558 EHH917558 ERD917558 FAZ917558 FKV917558 FUR917558 GEN917558 GOJ917558 GYF917558 HIB917558 HRX917558 IBT917558 ILP917558 IVL917558 JFH917558 JPD917558 JYZ917558 KIV917558 KSR917558 LCN917558 LMJ917558 LWF917558 MGB917558 MPX917558 MZT917558 NJP917558 NTL917558 ODH917558 OND917558 OWZ917558 PGV917558 PQR917558 QAN917558 QKJ917558 QUF917558 REB917558 RNX917558 RXT917558 SHP917558 SRL917558 TBH917558 TLD917558 TUZ917558 UEV917558 UOR917558 UYN917558 VIJ917558 VSF917558 WCB917558 WLX917558 WVT917558 L983094 JH983094 TD983094 ACZ983094 AMV983094 AWR983094 BGN983094 BQJ983094 CAF983094 CKB983094 CTX983094 DDT983094 DNP983094 DXL983094 EHH983094 ERD983094 FAZ983094 FKV983094 FUR983094 GEN983094 GOJ983094 GYF983094 HIB983094 HRX983094 IBT983094 ILP983094 IVL983094 JFH983094 JPD983094 JYZ983094 KIV983094 KSR983094 LCN983094 LMJ983094 LWF983094 MGB983094 MPX983094 MZT983094 NJP983094 NTL983094 ODH983094 OND983094 OWZ983094 PGV983094 PQR983094 QAN983094 QKJ983094 QUF983094 REB983094 RNX983094 RXT983094 SHP983094 SRL983094 TBH983094 TLD983094 TUZ983094 UEV983094 UOR983094 UYN983094 VIJ983094 VSF983094 WCB983094 WLX983094 WVT983094 J46 JF46 TB46 ACX46 AMT46 AWP46 BGL46 BQH46 CAD46 CJZ46 CTV46 DDR46 DNN46 DXJ46 EHF46 ERB46 FAX46 FKT46 FUP46 GEL46 GOH46 GYD46 HHZ46 HRV46 IBR46 ILN46 IVJ46 JFF46 JPB46 JYX46 KIT46 KSP46 LCL46 LMH46 LWD46 MFZ46 MPV46 MZR46 NJN46 NTJ46 ODF46 ONB46 OWX46 PGT46 PQP46 QAL46 QKH46 QUD46 RDZ46 RNV46 RXR46 SHN46 SRJ46 TBF46 TLB46 TUX46 UET46 UOP46 UYL46 VIH46 VSD46 WBZ46 WLV46 WVR46 J65582 JF65582 TB65582 ACX65582 AMT65582 AWP65582 BGL65582 BQH65582 CAD65582 CJZ65582 CTV65582 DDR65582 DNN65582 DXJ65582 EHF65582 ERB65582 FAX65582 FKT65582 FUP65582 GEL65582 GOH65582 GYD65582 HHZ65582 HRV65582 IBR65582 ILN65582 IVJ65582 JFF65582 JPB65582 JYX65582 KIT65582 KSP65582 LCL65582 LMH65582 LWD65582 MFZ65582 MPV65582 MZR65582 NJN65582 NTJ65582 ODF65582 ONB65582 OWX65582 PGT65582 PQP65582 QAL65582 QKH65582 QUD65582 RDZ65582 RNV65582 RXR65582 SHN65582 SRJ65582 TBF65582 TLB65582 TUX65582 UET65582 UOP65582 UYL65582 VIH65582 VSD65582 WBZ65582 WLV65582 WVR65582 J131118 JF131118 TB131118 ACX131118 AMT131118 AWP131118 BGL131118 BQH131118 CAD131118 CJZ131118 CTV131118 DDR131118 DNN131118 DXJ131118 EHF131118 ERB131118 FAX131118 FKT131118 FUP131118 GEL131118 GOH131118 GYD131118 HHZ131118 HRV131118 IBR131118 ILN131118 IVJ131118 JFF131118 JPB131118 JYX131118 KIT131118 KSP131118 LCL131118 LMH131118 LWD131118 MFZ131118 MPV131118 MZR131118 NJN131118 NTJ131118 ODF131118 ONB131118 OWX131118 PGT131118 PQP131118 QAL131118 QKH131118 QUD131118 RDZ131118 RNV131118 RXR131118 SHN131118 SRJ131118 TBF131118 TLB131118 TUX131118 UET131118 UOP131118 UYL131118 VIH131118 VSD131118 WBZ131118 WLV131118 WVR131118 J196654 JF196654 TB196654 ACX196654 AMT196654 AWP196654 BGL196654 BQH196654 CAD196654 CJZ196654 CTV196654 DDR196654 DNN196654 DXJ196654 EHF196654 ERB196654 FAX196654 FKT196654 FUP196654 GEL196654 GOH196654 GYD196654 HHZ196654 HRV196654 IBR196654 ILN196654 IVJ196654 JFF196654 JPB196654 JYX196654 KIT196654 KSP196654 LCL196654 LMH196654 LWD196654 MFZ196654 MPV196654 MZR196654 NJN196654 NTJ196654 ODF196654 ONB196654 OWX196654 PGT196654 PQP196654 QAL196654 QKH196654 QUD196654 RDZ196654 RNV196654 RXR196654 SHN196654 SRJ196654 TBF196654 TLB196654 TUX196654 UET196654 UOP196654 UYL196654 VIH196654 VSD196654 WBZ196654 WLV196654 WVR196654 J262190 JF262190 TB262190 ACX262190 AMT262190 AWP262190 BGL262190 BQH262190 CAD262190 CJZ262190 CTV262190 DDR262190 DNN262190 DXJ262190 EHF262190 ERB262190 FAX262190 FKT262190 FUP262190 GEL262190 GOH262190 GYD262190 HHZ262190 HRV262190 IBR262190 ILN262190 IVJ262190 JFF262190 JPB262190 JYX262190 KIT262190 KSP262190 LCL262190 LMH262190 LWD262190 MFZ262190 MPV262190 MZR262190 NJN262190 NTJ262190 ODF262190 ONB262190 OWX262190 PGT262190 PQP262190 QAL262190 QKH262190 QUD262190 RDZ262190 RNV262190 RXR262190 SHN262190 SRJ262190 TBF262190 TLB262190 TUX262190 UET262190 UOP262190 UYL262190 VIH262190 VSD262190 WBZ262190 WLV262190 WVR262190 J327726 JF327726 TB327726 ACX327726 AMT327726 AWP327726 BGL327726 BQH327726 CAD327726 CJZ327726 CTV327726 DDR327726 DNN327726 DXJ327726 EHF327726 ERB327726 FAX327726 FKT327726 FUP327726 GEL327726 GOH327726 GYD327726 HHZ327726 HRV327726 IBR327726 ILN327726 IVJ327726 JFF327726 JPB327726 JYX327726 KIT327726 KSP327726 LCL327726 LMH327726 LWD327726 MFZ327726 MPV327726 MZR327726 NJN327726 NTJ327726 ODF327726 ONB327726 OWX327726 PGT327726 PQP327726 QAL327726 QKH327726 QUD327726 RDZ327726 RNV327726 RXR327726 SHN327726 SRJ327726 TBF327726 TLB327726 TUX327726 UET327726 UOP327726 UYL327726 VIH327726 VSD327726 WBZ327726 WLV327726 WVR327726 J393262 JF393262 TB393262 ACX393262 AMT393262 AWP393262 BGL393262 BQH393262 CAD393262 CJZ393262 CTV393262 DDR393262 DNN393262 DXJ393262 EHF393262 ERB393262 FAX393262 FKT393262 FUP393262 GEL393262 GOH393262 GYD393262 HHZ393262 HRV393262 IBR393262 ILN393262 IVJ393262 JFF393262 JPB393262 JYX393262 KIT393262 KSP393262 LCL393262 LMH393262 LWD393262 MFZ393262 MPV393262 MZR393262 NJN393262 NTJ393262 ODF393262 ONB393262 OWX393262 PGT393262 PQP393262 QAL393262 QKH393262 QUD393262 RDZ393262 RNV393262 RXR393262 SHN393262 SRJ393262 TBF393262 TLB393262 TUX393262 UET393262 UOP393262 UYL393262 VIH393262 VSD393262 WBZ393262 WLV393262 WVR393262 J458798 JF458798 TB458798 ACX458798 AMT458798 AWP458798 BGL458798 BQH458798 CAD458798 CJZ458798 CTV458798 DDR458798 DNN458798 DXJ458798 EHF458798 ERB458798 FAX458798 FKT458798 FUP458798 GEL458798 GOH458798 GYD458798 HHZ458798 HRV458798 IBR458798 ILN458798 IVJ458798 JFF458798 JPB458798 JYX458798 KIT458798 KSP458798 LCL458798 LMH458798 LWD458798 MFZ458798 MPV458798 MZR458798 NJN458798 NTJ458798 ODF458798 ONB458798 OWX458798 PGT458798 PQP458798 QAL458798 QKH458798 QUD458798 RDZ458798 RNV458798 RXR458798 SHN458798 SRJ458798 TBF458798 TLB458798 TUX458798 UET458798 UOP458798 UYL458798 VIH458798 VSD458798 WBZ458798 WLV458798 WVR458798 J524334 JF524334 TB524334 ACX524334 AMT524334 AWP524334 BGL524334 BQH524334 CAD524334 CJZ524334 CTV524334 DDR524334 DNN524334 DXJ524334 EHF524334 ERB524334 FAX524334 FKT524334 FUP524334 GEL524334 GOH524334 GYD524334 HHZ524334 HRV524334 IBR524334 ILN524334 IVJ524334 JFF524334 JPB524334 JYX524334 KIT524334 KSP524334 LCL524334 LMH524334 LWD524334 MFZ524334 MPV524334 MZR524334 NJN524334 NTJ524334 ODF524334 ONB524334 OWX524334 PGT524334 PQP524334 QAL524334 QKH524334 QUD524334 RDZ524334 RNV524334 RXR524334 SHN524334 SRJ524334 TBF524334 TLB524334 TUX524334 UET524334 UOP524334 UYL524334 VIH524334 VSD524334 WBZ524334 WLV524334 WVR524334 J589870 JF589870 TB589870 ACX589870 AMT589870 AWP589870 BGL589870 BQH589870 CAD589870 CJZ589870 CTV589870 DDR589870 DNN589870 DXJ589870 EHF589870 ERB589870 FAX589870 FKT589870 FUP589870 GEL589870 GOH589870 GYD589870 HHZ589870 HRV589870 IBR589870 ILN589870 IVJ589870 JFF589870 JPB589870 JYX589870 KIT589870 KSP589870 LCL589870 LMH589870 LWD589870 MFZ589870 MPV589870 MZR589870 NJN589870 NTJ589870 ODF589870 ONB589870 OWX589870 PGT589870 PQP589870 QAL589870 QKH589870 QUD589870 RDZ589870 RNV589870 RXR589870 SHN589870 SRJ589870 TBF589870 TLB589870 TUX589870 UET589870 UOP589870 UYL589870 VIH589870 VSD589870 WBZ589870 WLV589870 WVR589870 J655406 JF655406 TB655406 ACX655406 AMT655406 AWP655406 BGL655406 BQH655406 CAD655406 CJZ655406 CTV655406 DDR655406 DNN655406 DXJ655406 EHF655406 ERB655406 FAX655406 FKT655406 FUP655406 GEL655406 GOH655406 GYD655406 HHZ655406 HRV655406 IBR655406 ILN655406 IVJ655406 JFF655406 JPB655406 JYX655406 KIT655406 KSP655406 LCL655406 LMH655406 LWD655406 MFZ655406 MPV655406 MZR655406 NJN655406 NTJ655406 ODF655406 ONB655406 OWX655406 PGT655406 PQP655406 QAL655406 QKH655406 QUD655406 RDZ655406 RNV655406 RXR655406 SHN655406 SRJ655406 TBF655406 TLB655406 TUX655406 UET655406 UOP655406 UYL655406 VIH655406 VSD655406 WBZ655406 WLV655406 WVR655406 J720942 JF720942 TB720942 ACX720942 AMT720942 AWP720942 BGL720942 BQH720942 CAD720942 CJZ720942 CTV720942 DDR720942 DNN720942 DXJ720942 EHF720942 ERB720942 FAX720942 FKT720942 FUP720942 GEL720942 GOH720942 GYD720942 HHZ720942 HRV720942 IBR720942 ILN720942 IVJ720942 JFF720942 JPB720942 JYX720942 KIT720942 KSP720942 LCL720942 LMH720942 LWD720942 MFZ720942 MPV720942 MZR720942 NJN720942 NTJ720942 ODF720942 ONB720942 OWX720942 PGT720942 PQP720942 QAL720942 QKH720942 QUD720942 RDZ720942 RNV720942 RXR720942 SHN720942 SRJ720942 TBF720942 TLB720942 TUX720942 UET720942 UOP720942 UYL720942 VIH720942 VSD720942 WBZ720942 WLV720942 WVR720942 J786478 JF786478 TB786478 ACX786478 AMT786478 AWP786478 BGL786478 BQH786478 CAD786478 CJZ786478 CTV786478 DDR786478 DNN786478 DXJ786478 EHF786478 ERB786478 FAX786478 FKT786478 FUP786478 GEL786478 GOH786478 GYD786478 HHZ786478 HRV786478 IBR786478 ILN786478 IVJ786478 JFF786478 JPB786478 JYX786478 KIT786478 KSP786478 LCL786478 LMH786478 LWD786478 MFZ786478 MPV786478 MZR786478 NJN786478 NTJ786478 ODF786478 ONB786478 OWX786478 PGT786478 PQP786478 QAL786478 QKH786478 QUD786478 RDZ786478 RNV786478 RXR786478 SHN786478 SRJ786478 TBF786478 TLB786478 TUX786478 UET786478 UOP786478 UYL786478 VIH786478 VSD786478 WBZ786478 WLV786478 WVR786478 J852014 JF852014 TB852014 ACX852014 AMT852014 AWP852014 BGL852014 BQH852014 CAD852014 CJZ852014 CTV852014 DDR852014 DNN852014 DXJ852014 EHF852014 ERB852014 FAX852014 FKT852014 FUP852014 GEL852014 GOH852014 GYD852014 HHZ852014 HRV852014 IBR852014 ILN852014 IVJ852014 JFF852014 JPB852014 JYX852014 KIT852014 KSP852014 LCL852014 LMH852014 LWD852014 MFZ852014 MPV852014 MZR852014 NJN852014 NTJ852014 ODF852014 ONB852014 OWX852014 PGT852014 PQP852014 QAL852014 QKH852014 QUD852014 RDZ852014 RNV852014 RXR852014 SHN852014 SRJ852014 TBF852014 TLB852014 TUX852014 UET852014 UOP852014 UYL852014 VIH852014 VSD852014 WBZ852014 WLV852014 WVR852014 J917550 JF917550 TB917550 ACX917550 AMT917550 AWP917550 BGL917550 BQH917550 CAD917550 CJZ917550 CTV917550 DDR917550 DNN917550 DXJ917550 EHF917550 ERB917550 FAX917550 FKT917550 FUP917550 GEL917550 GOH917550 GYD917550 HHZ917550 HRV917550 IBR917550 ILN917550 IVJ917550 JFF917550 JPB917550 JYX917550 KIT917550 KSP917550 LCL917550 LMH917550 LWD917550 MFZ917550 MPV917550 MZR917550 NJN917550 NTJ917550 ODF917550 ONB917550 OWX917550 PGT917550 PQP917550 QAL917550 QKH917550 QUD917550 RDZ917550 RNV917550 RXR917550 SHN917550 SRJ917550 TBF917550 TLB917550 TUX917550 UET917550 UOP917550 UYL917550 VIH917550 VSD917550 WBZ917550 WLV917550 WVR917550 J983086 JF983086 TB983086 ACX983086 AMT983086 AWP983086 BGL983086 BQH983086 CAD983086 CJZ983086 CTV983086 DDR983086 DNN983086 DXJ983086 EHF983086 ERB983086 FAX983086 FKT983086 FUP983086 GEL983086 GOH983086 GYD983086 HHZ983086 HRV983086 IBR983086 ILN983086 IVJ983086 JFF983086 JPB983086 JYX983086 KIT983086 KSP983086 LCL983086 LMH983086 LWD983086 MFZ983086 MPV983086 MZR983086 NJN983086 NTJ983086 ODF983086 ONB983086 OWX983086 PGT983086 PQP983086 QAL983086 QKH983086 QUD983086 RDZ983086 RNV983086 RXR983086 SHN983086 SRJ983086 TBF983086 TLB983086 TUX983086 UET983086 UOP983086 UYL983086 VIH983086 VSD983086 WBZ983086 WLV983086 WVR983086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H66 JD66 SZ66 ACV66 AMR66 AWN66 BGJ66 BQF66 CAB66 CJX66 CTT66 DDP66 DNL66 DXH66 EHD66 EQZ66 FAV66 FKR66 FUN66 GEJ66 GOF66 GYB66 HHX66 HRT66 IBP66 ILL66 IVH66 JFD66 JOZ66 JYV66 KIR66 KSN66 LCJ66 LMF66 LWB66 MFX66 MPT66 MZP66 NJL66 NTH66 ODD66 OMZ66 OWV66 PGR66 PQN66 QAJ66 QKF66 QUB66 RDX66 RNT66 RXP66 SHL66 SRH66 TBD66 TKZ66 TUV66 UER66 UON66 UYJ66 VIF66 VSB66 WBX66 WLT66 WVP66 H65602 JD65602 SZ65602 ACV65602 AMR65602 AWN65602 BGJ65602 BQF65602 CAB65602 CJX65602 CTT65602 DDP65602 DNL65602 DXH65602 EHD65602 EQZ65602 FAV65602 FKR65602 FUN65602 GEJ65602 GOF65602 GYB65602 HHX65602 HRT65602 IBP65602 ILL65602 IVH65602 JFD65602 JOZ65602 JYV65602 KIR65602 KSN65602 LCJ65602 LMF65602 LWB65602 MFX65602 MPT65602 MZP65602 NJL65602 NTH65602 ODD65602 OMZ65602 OWV65602 PGR65602 PQN65602 QAJ65602 QKF65602 QUB65602 RDX65602 RNT65602 RXP65602 SHL65602 SRH65602 TBD65602 TKZ65602 TUV65602 UER65602 UON65602 UYJ65602 VIF65602 VSB65602 WBX65602 WLT65602 WVP65602 H131138 JD131138 SZ131138 ACV131138 AMR131138 AWN131138 BGJ131138 BQF131138 CAB131138 CJX131138 CTT131138 DDP131138 DNL131138 DXH131138 EHD131138 EQZ131138 FAV131138 FKR131138 FUN131138 GEJ131138 GOF131138 GYB131138 HHX131138 HRT131138 IBP131138 ILL131138 IVH131138 JFD131138 JOZ131138 JYV131138 KIR131138 KSN131138 LCJ131138 LMF131138 LWB131138 MFX131138 MPT131138 MZP131138 NJL131138 NTH131138 ODD131138 OMZ131138 OWV131138 PGR131138 PQN131138 QAJ131138 QKF131138 QUB131138 RDX131138 RNT131138 RXP131138 SHL131138 SRH131138 TBD131138 TKZ131138 TUV131138 UER131138 UON131138 UYJ131138 VIF131138 VSB131138 WBX131138 WLT131138 WVP131138 H196674 JD196674 SZ196674 ACV196674 AMR196674 AWN196674 BGJ196674 BQF196674 CAB196674 CJX196674 CTT196674 DDP196674 DNL196674 DXH196674 EHD196674 EQZ196674 FAV196674 FKR196674 FUN196674 GEJ196674 GOF196674 GYB196674 HHX196674 HRT196674 IBP196674 ILL196674 IVH196674 JFD196674 JOZ196674 JYV196674 KIR196674 KSN196674 LCJ196674 LMF196674 LWB196674 MFX196674 MPT196674 MZP196674 NJL196674 NTH196674 ODD196674 OMZ196674 OWV196674 PGR196674 PQN196674 QAJ196674 QKF196674 QUB196674 RDX196674 RNT196674 RXP196674 SHL196674 SRH196674 TBD196674 TKZ196674 TUV196674 UER196674 UON196674 UYJ196674 VIF196674 VSB196674 WBX196674 WLT196674 WVP196674 H262210 JD262210 SZ262210 ACV262210 AMR262210 AWN262210 BGJ262210 BQF262210 CAB262210 CJX262210 CTT262210 DDP262210 DNL262210 DXH262210 EHD262210 EQZ262210 FAV262210 FKR262210 FUN262210 GEJ262210 GOF262210 GYB262210 HHX262210 HRT262210 IBP262210 ILL262210 IVH262210 JFD262210 JOZ262210 JYV262210 KIR262210 KSN262210 LCJ262210 LMF262210 LWB262210 MFX262210 MPT262210 MZP262210 NJL262210 NTH262210 ODD262210 OMZ262210 OWV262210 PGR262210 PQN262210 QAJ262210 QKF262210 QUB262210 RDX262210 RNT262210 RXP262210 SHL262210 SRH262210 TBD262210 TKZ262210 TUV262210 UER262210 UON262210 UYJ262210 VIF262210 VSB262210 WBX262210 WLT262210 WVP262210 H327746 JD327746 SZ327746 ACV327746 AMR327746 AWN327746 BGJ327746 BQF327746 CAB327746 CJX327746 CTT327746 DDP327746 DNL327746 DXH327746 EHD327746 EQZ327746 FAV327746 FKR327746 FUN327746 GEJ327746 GOF327746 GYB327746 HHX327746 HRT327746 IBP327746 ILL327746 IVH327746 JFD327746 JOZ327746 JYV327746 KIR327746 KSN327746 LCJ327746 LMF327746 LWB327746 MFX327746 MPT327746 MZP327746 NJL327746 NTH327746 ODD327746 OMZ327746 OWV327746 PGR327746 PQN327746 QAJ327746 QKF327746 QUB327746 RDX327746 RNT327746 RXP327746 SHL327746 SRH327746 TBD327746 TKZ327746 TUV327746 UER327746 UON327746 UYJ327746 VIF327746 VSB327746 WBX327746 WLT327746 WVP327746 H393282 JD393282 SZ393282 ACV393282 AMR393282 AWN393282 BGJ393282 BQF393282 CAB393282 CJX393282 CTT393282 DDP393282 DNL393282 DXH393282 EHD393282 EQZ393282 FAV393282 FKR393282 FUN393282 GEJ393282 GOF393282 GYB393282 HHX393282 HRT393282 IBP393282 ILL393282 IVH393282 JFD393282 JOZ393282 JYV393282 KIR393282 KSN393282 LCJ393282 LMF393282 LWB393282 MFX393282 MPT393282 MZP393282 NJL393282 NTH393282 ODD393282 OMZ393282 OWV393282 PGR393282 PQN393282 QAJ393282 QKF393282 QUB393282 RDX393282 RNT393282 RXP393282 SHL393282 SRH393282 TBD393282 TKZ393282 TUV393282 UER393282 UON393282 UYJ393282 VIF393282 VSB393282 WBX393282 WLT393282 WVP393282 H458818 JD458818 SZ458818 ACV458818 AMR458818 AWN458818 BGJ458818 BQF458818 CAB458818 CJX458818 CTT458818 DDP458818 DNL458818 DXH458818 EHD458818 EQZ458818 FAV458818 FKR458818 FUN458818 GEJ458818 GOF458818 GYB458818 HHX458818 HRT458818 IBP458818 ILL458818 IVH458818 JFD458818 JOZ458818 JYV458818 KIR458818 KSN458818 LCJ458818 LMF458818 LWB458818 MFX458818 MPT458818 MZP458818 NJL458818 NTH458818 ODD458818 OMZ458818 OWV458818 PGR458818 PQN458818 QAJ458818 QKF458818 QUB458818 RDX458818 RNT458818 RXP458818 SHL458818 SRH458818 TBD458818 TKZ458818 TUV458818 UER458818 UON458818 UYJ458818 VIF458818 VSB458818 WBX458818 WLT458818 WVP458818 H524354 JD524354 SZ524354 ACV524354 AMR524354 AWN524354 BGJ524354 BQF524354 CAB524354 CJX524354 CTT524354 DDP524354 DNL524354 DXH524354 EHD524354 EQZ524354 FAV524354 FKR524354 FUN524354 GEJ524354 GOF524354 GYB524354 HHX524354 HRT524354 IBP524354 ILL524354 IVH524354 JFD524354 JOZ524354 JYV524354 KIR524354 KSN524354 LCJ524354 LMF524354 LWB524354 MFX524354 MPT524354 MZP524354 NJL524354 NTH524354 ODD524354 OMZ524354 OWV524354 PGR524354 PQN524354 QAJ524354 QKF524354 QUB524354 RDX524354 RNT524354 RXP524354 SHL524354 SRH524354 TBD524354 TKZ524354 TUV524354 UER524354 UON524354 UYJ524354 VIF524354 VSB524354 WBX524354 WLT524354 WVP524354 H589890 JD589890 SZ589890 ACV589890 AMR589890 AWN589890 BGJ589890 BQF589890 CAB589890 CJX589890 CTT589890 DDP589890 DNL589890 DXH589890 EHD589890 EQZ589890 FAV589890 FKR589890 FUN589890 GEJ589890 GOF589890 GYB589890 HHX589890 HRT589890 IBP589890 ILL589890 IVH589890 JFD589890 JOZ589890 JYV589890 KIR589890 KSN589890 LCJ589890 LMF589890 LWB589890 MFX589890 MPT589890 MZP589890 NJL589890 NTH589890 ODD589890 OMZ589890 OWV589890 PGR589890 PQN589890 QAJ589890 QKF589890 QUB589890 RDX589890 RNT589890 RXP589890 SHL589890 SRH589890 TBD589890 TKZ589890 TUV589890 UER589890 UON589890 UYJ589890 VIF589890 VSB589890 WBX589890 WLT589890 WVP589890 H655426 JD655426 SZ655426 ACV655426 AMR655426 AWN655426 BGJ655426 BQF655426 CAB655426 CJX655426 CTT655426 DDP655426 DNL655426 DXH655426 EHD655426 EQZ655426 FAV655426 FKR655426 FUN655426 GEJ655426 GOF655426 GYB655426 HHX655426 HRT655426 IBP655426 ILL655426 IVH655426 JFD655426 JOZ655426 JYV655426 KIR655426 KSN655426 LCJ655426 LMF655426 LWB655426 MFX655426 MPT655426 MZP655426 NJL655426 NTH655426 ODD655426 OMZ655426 OWV655426 PGR655426 PQN655426 QAJ655426 QKF655426 QUB655426 RDX655426 RNT655426 RXP655426 SHL655426 SRH655426 TBD655426 TKZ655426 TUV655426 UER655426 UON655426 UYJ655426 VIF655426 VSB655426 WBX655426 WLT655426 WVP655426 H720962 JD720962 SZ720962 ACV720962 AMR720962 AWN720962 BGJ720962 BQF720962 CAB720962 CJX720962 CTT720962 DDP720962 DNL720962 DXH720962 EHD720962 EQZ720962 FAV720962 FKR720962 FUN720962 GEJ720962 GOF720962 GYB720962 HHX720962 HRT720962 IBP720962 ILL720962 IVH720962 JFD720962 JOZ720962 JYV720962 KIR720962 KSN720962 LCJ720962 LMF720962 LWB720962 MFX720962 MPT720962 MZP720962 NJL720962 NTH720962 ODD720962 OMZ720962 OWV720962 PGR720962 PQN720962 QAJ720962 QKF720962 QUB720962 RDX720962 RNT720962 RXP720962 SHL720962 SRH720962 TBD720962 TKZ720962 TUV720962 UER720962 UON720962 UYJ720962 VIF720962 VSB720962 WBX720962 WLT720962 WVP720962 H786498 JD786498 SZ786498 ACV786498 AMR786498 AWN786498 BGJ786498 BQF786498 CAB786498 CJX786498 CTT786498 DDP786498 DNL786498 DXH786498 EHD786498 EQZ786498 FAV786498 FKR786498 FUN786498 GEJ786498 GOF786498 GYB786498 HHX786498 HRT786498 IBP786498 ILL786498 IVH786498 JFD786498 JOZ786498 JYV786498 KIR786498 KSN786498 LCJ786498 LMF786498 LWB786498 MFX786498 MPT786498 MZP786498 NJL786498 NTH786498 ODD786498 OMZ786498 OWV786498 PGR786498 PQN786498 QAJ786498 QKF786498 QUB786498 RDX786498 RNT786498 RXP786498 SHL786498 SRH786498 TBD786498 TKZ786498 TUV786498 UER786498 UON786498 UYJ786498 VIF786498 VSB786498 WBX786498 WLT786498 WVP786498 H852034 JD852034 SZ852034 ACV852034 AMR852034 AWN852034 BGJ852034 BQF852034 CAB852034 CJX852034 CTT852034 DDP852034 DNL852034 DXH852034 EHD852034 EQZ852034 FAV852034 FKR852034 FUN852034 GEJ852034 GOF852034 GYB852034 HHX852034 HRT852034 IBP852034 ILL852034 IVH852034 JFD852034 JOZ852034 JYV852034 KIR852034 KSN852034 LCJ852034 LMF852034 LWB852034 MFX852034 MPT852034 MZP852034 NJL852034 NTH852034 ODD852034 OMZ852034 OWV852034 PGR852034 PQN852034 QAJ852034 QKF852034 QUB852034 RDX852034 RNT852034 RXP852034 SHL852034 SRH852034 TBD852034 TKZ852034 TUV852034 UER852034 UON852034 UYJ852034 VIF852034 VSB852034 WBX852034 WLT852034 WVP852034 H917570 JD917570 SZ917570 ACV917570 AMR917570 AWN917570 BGJ917570 BQF917570 CAB917570 CJX917570 CTT917570 DDP917570 DNL917570 DXH917570 EHD917570 EQZ917570 FAV917570 FKR917570 FUN917570 GEJ917570 GOF917570 GYB917570 HHX917570 HRT917570 IBP917570 ILL917570 IVH917570 JFD917570 JOZ917570 JYV917570 KIR917570 KSN917570 LCJ917570 LMF917570 LWB917570 MFX917570 MPT917570 MZP917570 NJL917570 NTH917570 ODD917570 OMZ917570 OWV917570 PGR917570 PQN917570 QAJ917570 QKF917570 QUB917570 RDX917570 RNT917570 RXP917570 SHL917570 SRH917570 TBD917570 TKZ917570 TUV917570 UER917570 UON917570 UYJ917570 VIF917570 VSB917570 WBX917570 WLT917570 WVP917570 H983106 JD983106 SZ983106 ACV983106 AMR983106 AWN983106 BGJ983106 BQF983106 CAB983106 CJX983106 CTT983106 DDP983106 DNL983106 DXH983106 EHD983106 EQZ983106 FAV983106 FKR983106 FUN983106 GEJ983106 GOF983106 GYB983106 HHX983106 HRT983106 IBP983106 ILL983106 IVH983106 JFD983106 JOZ983106 JYV983106 KIR983106 KSN983106 LCJ983106 LMF983106 LWB983106 MFX983106 MPT983106 MZP983106 NJL983106 NTH983106 ODD983106 OMZ983106 OWV983106 PGR983106 PQN983106 QAJ983106 QKF983106 QUB983106 RDX983106 RNT983106 RXP983106 SHL983106 SRH983106 TBD983106 TKZ983106 TUV983106 UER983106 UON983106 UYJ983106 VIF983106 VSB983106 WBX983106 WLT983106 WVP983106 H34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H50 JD50 SZ50 ACV50 AMR50 AWN50 BGJ50 BQF50 CAB50 CJX50 CTT50 DDP50 DNL50 DXH50 EHD50 EQZ50 FAV50 FKR50 FUN50 GEJ50 GOF50 GYB50 HHX50 HRT50 IBP50 ILL50 IVH50 JFD50 JOZ50 JYV50 KIR50 KSN50 LCJ50 LMF50 LWB50 MFX50 MPT50 MZP50 NJL50 NTH50 ODD50 OMZ50 OWV50 PGR50 PQN50 QAJ50 QKF50 QUB50 RDX50 RNT50 RXP50 SHL50 SRH50 TBD50 TKZ50 TUV50 UER50 UON50 UYJ50 VIF50 VSB50 WBX50 WLT50 WVP50 H65586 JD65586 SZ65586 ACV65586 AMR65586 AWN65586 BGJ65586 BQF65586 CAB65586 CJX65586 CTT65586 DDP65586 DNL65586 DXH65586 EHD65586 EQZ65586 FAV65586 FKR65586 FUN65586 GEJ65586 GOF65586 GYB65586 HHX65586 HRT65586 IBP65586 ILL65586 IVH65586 JFD65586 JOZ65586 JYV65586 KIR65586 KSN65586 LCJ65586 LMF65586 LWB65586 MFX65586 MPT65586 MZP65586 NJL65586 NTH65586 ODD65586 OMZ65586 OWV65586 PGR65586 PQN65586 QAJ65586 QKF65586 QUB65586 RDX65586 RNT65586 RXP65586 SHL65586 SRH65586 TBD65586 TKZ65586 TUV65586 UER65586 UON65586 UYJ65586 VIF65586 VSB65586 WBX65586 WLT65586 WVP65586 H131122 JD131122 SZ131122 ACV131122 AMR131122 AWN131122 BGJ131122 BQF131122 CAB131122 CJX131122 CTT131122 DDP131122 DNL131122 DXH131122 EHD131122 EQZ131122 FAV131122 FKR131122 FUN131122 GEJ131122 GOF131122 GYB131122 HHX131122 HRT131122 IBP131122 ILL131122 IVH131122 JFD131122 JOZ131122 JYV131122 KIR131122 KSN131122 LCJ131122 LMF131122 LWB131122 MFX131122 MPT131122 MZP131122 NJL131122 NTH131122 ODD131122 OMZ131122 OWV131122 PGR131122 PQN131122 QAJ131122 QKF131122 QUB131122 RDX131122 RNT131122 RXP131122 SHL131122 SRH131122 TBD131122 TKZ131122 TUV131122 UER131122 UON131122 UYJ131122 VIF131122 VSB131122 WBX131122 WLT131122 WVP131122 H196658 JD196658 SZ196658 ACV196658 AMR196658 AWN196658 BGJ196658 BQF196658 CAB196658 CJX196658 CTT196658 DDP196658 DNL196658 DXH196658 EHD196658 EQZ196658 FAV196658 FKR196658 FUN196658 GEJ196658 GOF196658 GYB196658 HHX196658 HRT196658 IBP196658 ILL196658 IVH196658 JFD196658 JOZ196658 JYV196658 KIR196658 KSN196658 LCJ196658 LMF196658 LWB196658 MFX196658 MPT196658 MZP196658 NJL196658 NTH196658 ODD196658 OMZ196658 OWV196658 PGR196658 PQN196658 QAJ196658 QKF196658 QUB196658 RDX196658 RNT196658 RXP196658 SHL196658 SRH196658 TBD196658 TKZ196658 TUV196658 UER196658 UON196658 UYJ196658 VIF196658 VSB196658 WBX196658 WLT196658 WVP196658 H262194 JD262194 SZ262194 ACV262194 AMR262194 AWN262194 BGJ262194 BQF262194 CAB262194 CJX262194 CTT262194 DDP262194 DNL262194 DXH262194 EHD262194 EQZ262194 FAV262194 FKR262194 FUN262194 GEJ262194 GOF262194 GYB262194 HHX262194 HRT262194 IBP262194 ILL262194 IVH262194 JFD262194 JOZ262194 JYV262194 KIR262194 KSN262194 LCJ262194 LMF262194 LWB262194 MFX262194 MPT262194 MZP262194 NJL262194 NTH262194 ODD262194 OMZ262194 OWV262194 PGR262194 PQN262194 QAJ262194 QKF262194 QUB262194 RDX262194 RNT262194 RXP262194 SHL262194 SRH262194 TBD262194 TKZ262194 TUV262194 UER262194 UON262194 UYJ262194 VIF262194 VSB262194 WBX262194 WLT262194 WVP262194 H327730 JD327730 SZ327730 ACV327730 AMR327730 AWN327730 BGJ327730 BQF327730 CAB327730 CJX327730 CTT327730 DDP327730 DNL327730 DXH327730 EHD327730 EQZ327730 FAV327730 FKR327730 FUN327730 GEJ327730 GOF327730 GYB327730 HHX327730 HRT327730 IBP327730 ILL327730 IVH327730 JFD327730 JOZ327730 JYV327730 KIR327730 KSN327730 LCJ327730 LMF327730 LWB327730 MFX327730 MPT327730 MZP327730 NJL327730 NTH327730 ODD327730 OMZ327730 OWV327730 PGR327730 PQN327730 QAJ327730 QKF327730 QUB327730 RDX327730 RNT327730 RXP327730 SHL327730 SRH327730 TBD327730 TKZ327730 TUV327730 UER327730 UON327730 UYJ327730 VIF327730 VSB327730 WBX327730 WLT327730 WVP327730 H393266 JD393266 SZ393266 ACV393266 AMR393266 AWN393266 BGJ393266 BQF393266 CAB393266 CJX393266 CTT393266 DDP393266 DNL393266 DXH393266 EHD393266 EQZ393266 FAV393266 FKR393266 FUN393266 GEJ393266 GOF393266 GYB393266 HHX393266 HRT393266 IBP393266 ILL393266 IVH393266 JFD393266 JOZ393266 JYV393266 KIR393266 KSN393266 LCJ393266 LMF393266 LWB393266 MFX393266 MPT393266 MZP393266 NJL393266 NTH393266 ODD393266 OMZ393266 OWV393266 PGR393266 PQN393266 QAJ393266 QKF393266 QUB393266 RDX393266 RNT393266 RXP393266 SHL393266 SRH393266 TBD393266 TKZ393266 TUV393266 UER393266 UON393266 UYJ393266 VIF393266 VSB393266 WBX393266 WLT393266 WVP393266 H458802 JD458802 SZ458802 ACV458802 AMR458802 AWN458802 BGJ458802 BQF458802 CAB458802 CJX458802 CTT458802 DDP458802 DNL458802 DXH458802 EHD458802 EQZ458802 FAV458802 FKR458802 FUN458802 GEJ458802 GOF458802 GYB458802 HHX458802 HRT458802 IBP458802 ILL458802 IVH458802 JFD458802 JOZ458802 JYV458802 KIR458802 KSN458802 LCJ458802 LMF458802 LWB458802 MFX458802 MPT458802 MZP458802 NJL458802 NTH458802 ODD458802 OMZ458802 OWV458802 PGR458802 PQN458802 QAJ458802 QKF458802 QUB458802 RDX458802 RNT458802 RXP458802 SHL458802 SRH458802 TBD458802 TKZ458802 TUV458802 UER458802 UON458802 UYJ458802 VIF458802 VSB458802 WBX458802 WLT458802 WVP458802 H524338 JD524338 SZ524338 ACV524338 AMR524338 AWN524338 BGJ524338 BQF524338 CAB524338 CJX524338 CTT524338 DDP524338 DNL524338 DXH524338 EHD524338 EQZ524338 FAV524338 FKR524338 FUN524338 GEJ524338 GOF524338 GYB524338 HHX524338 HRT524338 IBP524338 ILL524338 IVH524338 JFD524338 JOZ524338 JYV524338 KIR524338 KSN524338 LCJ524338 LMF524338 LWB524338 MFX524338 MPT524338 MZP524338 NJL524338 NTH524338 ODD524338 OMZ524338 OWV524338 PGR524338 PQN524338 QAJ524338 QKF524338 QUB524338 RDX524338 RNT524338 RXP524338 SHL524338 SRH524338 TBD524338 TKZ524338 TUV524338 UER524338 UON524338 UYJ524338 VIF524338 VSB524338 WBX524338 WLT524338 WVP524338 H589874 JD589874 SZ589874 ACV589874 AMR589874 AWN589874 BGJ589874 BQF589874 CAB589874 CJX589874 CTT589874 DDP589874 DNL589874 DXH589874 EHD589874 EQZ589874 FAV589874 FKR589874 FUN589874 GEJ589874 GOF589874 GYB589874 HHX589874 HRT589874 IBP589874 ILL589874 IVH589874 JFD589874 JOZ589874 JYV589874 KIR589874 KSN589874 LCJ589874 LMF589874 LWB589874 MFX589874 MPT589874 MZP589874 NJL589874 NTH589874 ODD589874 OMZ589874 OWV589874 PGR589874 PQN589874 QAJ589874 QKF589874 QUB589874 RDX589874 RNT589874 RXP589874 SHL589874 SRH589874 TBD589874 TKZ589874 TUV589874 UER589874 UON589874 UYJ589874 VIF589874 VSB589874 WBX589874 WLT589874 WVP589874 H655410 JD655410 SZ655410 ACV655410 AMR655410 AWN655410 BGJ655410 BQF655410 CAB655410 CJX655410 CTT655410 DDP655410 DNL655410 DXH655410 EHD655410 EQZ655410 FAV655410 FKR655410 FUN655410 GEJ655410 GOF655410 GYB655410 HHX655410 HRT655410 IBP655410 ILL655410 IVH655410 JFD655410 JOZ655410 JYV655410 KIR655410 KSN655410 LCJ655410 LMF655410 LWB655410 MFX655410 MPT655410 MZP655410 NJL655410 NTH655410 ODD655410 OMZ655410 OWV655410 PGR655410 PQN655410 QAJ655410 QKF655410 QUB655410 RDX655410 RNT655410 RXP655410 SHL655410 SRH655410 TBD655410 TKZ655410 TUV655410 UER655410 UON655410 UYJ655410 VIF655410 VSB655410 WBX655410 WLT655410 WVP655410 H720946 JD720946 SZ720946 ACV720946 AMR720946 AWN720946 BGJ720946 BQF720946 CAB720946 CJX720946 CTT720946 DDP720946 DNL720946 DXH720946 EHD720946 EQZ720946 FAV720946 FKR720946 FUN720946 GEJ720946 GOF720946 GYB720946 HHX720946 HRT720946 IBP720946 ILL720946 IVH720946 JFD720946 JOZ720946 JYV720946 KIR720946 KSN720946 LCJ720946 LMF720946 LWB720946 MFX720946 MPT720946 MZP720946 NJL720946 NTH720946 ODD720946 OMZ720946 OWV720946 PGR720946 PQN720946 QAJ720946 QKF720946 QUB720946 RDX720946 RNT720946 RXP720946 SHL720946 SRH720946 TBD720946 TKZ720946 TUV720946 UER720946 UON720946 UYJ720946 VIF720946 VSB720946 WBX720946 WLT720946 WVP720946 H786482 JD786482 SZ786482 ACV786482 AMR786482 AWN786482 BGJ786482 BQF786482 CAB786482 CJX786482 CTT786482 DDP786482 DNL786482 DXH786482 EHD786482 EQZ786482 FAV786482 FKR786482 FUN786482 GEJ786482 GOF786482 GYB786482 HHX786482 HRT786482 IBP786482 ILL786482 IVH786482 JFD786482 JOZ786482 JYV786482 KIR786482 KSN786482 LCJ786482 LMF786482 LWB786482 MFX786482 MPT786482 MZP786482 NJL786482 NTH786482 ODD786482 OMZ786482 OWV786482 PGR786482 PQN786482 QAJ786482 QKF786482 QUB786482 RDX786482 RNT786482 RXP786482 SHL786482 SRH786482 TBD786482 TKZ786482 TUV786482 UER786482 UON786482 UYJ786482 VIF786482 VSB786482 WBX786482 WLT786482 WVP786482 H852018 JD852018 SZ852018 ACV852018 AMR852018 AWN852018 BGJ852018 BQF852018 CAB852018 CJX852018 CTT852018 DDP852018 DNL852018 DXH852018 EHD852018 EQZ852018 FAV852018 FKR852018 FUN852018 GEJ852018 GOF852018 GYB852018 HHX852018 HRT852018 IBP852018 ILL852018 IVH852018 JFD852018 JOZ852018 JYV852018 KIR852018 KSN852018 LCJ852018 LMF852018 LWB852018 MFX852018 MPT852018 MZP852018 NJL852018 NTH852018 ODD852018 OMZ852018 OWV852018 PGR852018 PQN852018 QAJ852018 QKF852018 QUB852018 RDX852018 RNT852018 RXP852018 SHL852018 SRH852018 TBD852018 TKZ852018 TUV852018 UER852018 UON852018 UYJ852018 VIF852018 VSB852018 WBX852018 WLT852018 WVP852018 H917554 JD917554 SZ917554 ACV917554 AMR917554 AWN917554 BGJ917554 BQF917554 CAB917554 CJX917554 CTT917554 DDP917554 DNL917554 DXH917554 EHD917554 EQZ917554 FAV917554 FKR917554 FUN917554 GEJ917554 GOF917554 GYB917554 HHX917554 HRT917554 IBP917554 ILL917554 IVH917554 JFD917554 JOZ917554 JYV917554 KIR917554 KSN917554 LCJ917554 LMF917554 LWB917554 MFX917554 MPT917554 MZP917554 NJL917554 NTH917554 ODD917554 OMZ917554 OWV917554 PGR917554 PQN917554 QAJ917554 QKF917554 QUB917554 RDX917554 RNT917554 RXP917554 SHL917554 SRH917554 TBD917554 TKZ917554 TUV917554 UER917554 UON917554 UYJ917554 VIF917554 VSB917554 WBX917554 WLT917554 WVP917554 H983090 JD983090 SZ983090 ACV983090 AMR983090 AWN983090 BGJ983090 BQF983090 CAB983090 CJX983090 CTT983090 DDP983090 DNL983090 DXH983090 EHD983090 EQZ983090 FAV983090 FKR983090 FUN983090 GEJ983090 GOF983090 GYB983090 HHX983090 HRT983090 IBP983090 ILL983090 IVH983090 JFD983090 JOZ983090 JYV983090 KIR983090 KSN983090 LCJ983090 LMF983090 LWB983090 MFX983090 MPT983090 MZP983090 NJL983090 NTH983090 ODD983090 OMZ983090 OWV983090 PGR983090 PQN983090 QAJ983090 QKF983090 QUB983090 RDX983090 RNT983090 RXP983090 SHL983090 SRH983090 TBD983090 TKZ983090 TUV983090 UER983090 UON983090 UYJ983090 VIF983090 VSB983090 WBX983090 WLT983090 WVP983090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H58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H65594 JD65594 SZ65594 ACV65594 AMR65594 AWN65594 BGJ65594 BQF65594 CAB65594 CJX65594 CTT65594 DDP65594 DNL65594 DXH65594 EHD65594 EQZ65594 FAV65594 FKR65594 FUN65594 GEJ65594 GOF65594 GYB65594 HHX65594 HRT65594 IBP65594 ILL65594 IVH65594 JFD65594 JOZ65594 JYV65594 KIR65594 KSN65594 LCJ65594 LMF65594 LWB65594 MFX65594 MPT65594 MZP65594 NJL65594 NTH65594 ODD65594 OMZ65594 OWV65594 PGR65594 PQN65594 QAJ65594 QKF65594 QUB65594 RDX65594 RNT65594 RXP65594 SHL65594 SRH65594 TBD65594 TKZ65594 TUV65594 UER65594 UON65594 UYJ65594 VIF65594 VSB65594 WBX65594 WLT65594 WVP65594 H131130 JD131130 SZ131130 ACV131130 AMR131130 AWN131130 BGJ131130 BQF131130 CAB131130 CJX131130 CTT131130 DDP131130 DNL131130 DXH131130 EHD131130 EQZ131130 FAV131130 FKR131130 FUN131130 GEJ131130 GOF131130 GYB131130 HHX131130 HRT131130 IBP131130 ILL131130 IVH131130 JFD131130 JOZ131130 JYV131130 KIR131130 KSN131130 LCJ131130 LMF131130 LWB131130 MFX131130 MPT131130 MZP131130 NJL131130 NTH131130 ODD131130 OMZ131130 OWV131130 PGR131130 PQN131130 QAJ131130 QKF131130 QUB131130 RDX131130 RNT131130 RXP131130 SHL131130 SRH131130 TBD131130 TKZ131130 TUV131130 UER131130 UON131130 UYJ131130 VIF131130 VSB131130 WBX131130 WLT131130 WVP131130 H196666 JD196666 SZ196666 ACV196666 AMR196666 AWN196666 BGJ196666 BQF196666 CAB196666 CJX196666 CTT196666 DDP196666 DNL196666 DXH196666 EHD196666 EQZ196666 FAV196666 FKR196666 FUN196666 GEJ196666 GOF196666 GYB196666 HHX196666 HRT196666 IBP196666 ILL196666 IVH196666 JFD196666 JOZ196666 JYV196666 KIR196666 KSN196666 LCJ196666 LMF196666 LWB196666 MFX196666 MPT196666 MZP196666 NJL196666 NTH196666 ODD196666 OMZ196666 OWV196666 PGR196666 PQN196666 QAJ196666 QKF196666 QUB196666 RDX196666 RNT196666 RXP196666 SHL196666 SRH196666 TBD196666 TKZ196666 TUV196666 UER196666 UON196666 UYJ196666 VIF196666 VSB196666 WBX196666 WLT196666 WVP196666 H262202 JD262202 SZ262202 ACV262202 AMR262202 AWN262202 BGJ262202 BQF262202 CAB262202 CJX262202 CTT262202 DDP262202 DNL262202 DXH262202 EHD262202 EQZ262202 FAV262202 FKR262202 FUN262202 GEJ262202 GOF262202 GYB262202 HHX262202 HRT262202 IBP262202 ILL262202 IVH262202 JFD262202 JOZ262202 JYV262202 KIR262202 KSN262202 LCJ262202 LMF262202 LWB262202 MFX262202 MPT262202 MZP262202 NJL262202 NTH262202 ODD262202 OMZ262202 OWV262202 PGR262202 PQN262202 QAJ262202 QKF262202 QUB262202 RDX262202 RNT262202 RXP262202 SHL262202 SRH262202 TBD262202 TKZ262202 TUV262202 UER262202 UON262202 UYJ262202 VIF262202 VSB262202 WBX262202 WLT262202 WVP262202 H327738 JD327738 SZ327738 ACV327738 AMR327738 AWN327738 BGJ327738 BQF327738 CAB327738 CJX327738 CTT327738 DDP327738 DNL327738 DXH327738 EHD327738 EQZ327738 FAV327738 FKR327738 FUN327738 GEJ327738 GOF327738 GYB327738 HHX327738 HRT327738 IBP327738 ILL327738 IVH327738 JFD327738 JOZ327738 JYV327738 KIR327738 KSN327738 LCJ327738 LMF327738 LWB327738 MFX327738 MPT327738 MZP327738 NJL327738 NTH327738 ODD327738 OMZ327738 OWV327738 PGR327738 PQN327738 QAJ327738 QKF327738 QUB327738 RDX327738 RNT327738 RXP327738 SHL327738 SRH327738 TBD327738 TKZ327738 TUV327738 UER327738 UON327738 UYJ327738 VIF327738 VSB327738 WBX327738 WLT327738 WVP327738 H393274 JD393274 SZ393274 ACV393274 AMR393274 AWN393274 BGJ393274 BQF393274 CAB393274 CJX393274 CTT393274 DDP393274 DNL393274 DXH393274 EHD393274 EQZ393274 FAV393274 FKR393274 FUN393274 GEJ393274 GOF393274 GYB393274 HHX393274 HRT393274 IBP393274 ILL393274 IVH393274 JFD393274 JOZ393274 JYV393274 KIR393274 KSN393274 LCJ393274 LMF393274 LWB393274 MFX393274 MPT393274 MZP393274 NJL393274 NTH393274 ODD393274 OMZ393274 OWV393274 PGR393274 PQN393274 QAJ393274 QKF393274 QUB393274 RDX393274 RNT393274 RXP393274 SHL393274 SRH393274 TBD393274 TKZ393274 TUV393274 UER393274 UON393274 UYJ393274 VIF393274 VSB393274 WBX393274 WLT393274 WVP393274 H458810 JD458810 SZ458810 ACV458810 AMR458810 AWN458810 BGJ458810 BQF458810 CAB458810 CJX458810 CTT458810 DDP458810 DNL458810 DXH458810 EHD458810 EQZ458810 FAV458810 FKR458810 FUN458810 GEJ458810 GOF458810 GYB458810 HHX458810 HRT458810 IBP458810 ILL458810 IVH458810 JFD458810 JOZ458810 JYV458810 KIR458810 KSN458810 LCJ458810 LMF458810 LWB458810 MFX458810 MPT458810 MZP458810 NJL458810 NTH458810 ODD458810 OMZ458810 OWV458810 PGR458810 PQN458810 QAJ458810 QKF458810 QUB458810 RDX458810 RNT458810 RXP458810 SHL458810 SRH458810 TBD458810 TKZ458810 TUV458810 UER458810 UON458810 UYJ458810 VIF458810 VSB458810 WBX458810 WLT458810 WVP458810 H524346 JD524346 SZ524346 ACV524346 AMR524346 AWN524346 BGJ524346 BQF524346 CAB524346 CJX524346 CTT524346 DDP524346 DNL524346 DXH524346 EHD524346 EQZ524346 FAV524346 FKR524346 FUN524346 GEJ524346 GOF524346 GYB524346 HHX524346 HRT524346 IBP524346 ILL524346 IVH524346 JFD524346 JOZ524346 JYV524346 KIR524346 KSN524346 LCJ524346 LMF524346 LWB524346 MFX524346 MPT524346 MZP524346 NJL524346 NTH524346 ODD524346 OMZ524346 OWV524346 PGR524346 PQN524346 QAJ524346 QKF524346 QUB524346 RDX524346 RNT524346 RXP524346 SHL524346 SRH524346 TBD524346 TKZ524346 TUV524346 UER524346 UON524346 UYJ524346 VIF524346 VSB524346 WBX524346 WLT524346 WVP524346 H589882 JD589882 SZ589882 ACV589882 AMR589882 AWN589882 BGJ589882 BQF589882 CAB589882 CJX589882 CTT589882 DDP589882 DNL589882 DXH589882 EHD589882 EQZ589882 FAV589882 FKR589882 FUN589882 GEJ589882 GOF589882 GYB589882 HHX589882 HRT589882 IBP589882 ILL589882 IVH589882 JFD589882 JOZ589882 JYV589882 KIR589882 KSN589882 LCJ589882 LMF589882 LWB589882 MFX589882 MPT589882 MZP589882 NJL589882 NTH589882 ODD589882 OMZ589882 OWV589882 PGR589882 PQN589882 QAJ589882 QKF589882 QUB589882 RDX589882 RNT589882 RXP589882 SHL589882 SRH589882 TBD589882 TKZ589882 TUV589882 UER589882 UON589882 UYJ589882 VIF589882 VSB589882 WBX589882 WLT589882 WVP589882 H655418 JD655418 SZ655418 ACV655418 AMR655418 AWN655418 BGJ655418 BQF655418 CAB655418 CJX655418 CTT655418 DDP655418 DNL655418 DXH655418 EHD655418 EQZ655418 FAV655418 FKR655418 FUN655418 GEJ655418 GOF655418 GYB655418 HHX655418 HRT655418 IBP655418 ILL655418 IVH655418 JFD655418 JOZ655418 JYV655418 KIR655418 KSN655418 LCJ655418 LMF655418 LWB655418 MFX655418 MPT655418 MZP655418 NJL655418 NTH655418 ODD655418 OMZ655418 OWV655418 PGR655418 PQN655418 QAJ655418 QKF655418 QUB655418 RDX655418 RNT655418 RXP655418 SHL655418 SRH655418 TBD655418 TKZ655418 TUV655418 UER655418 UON655418 UYJ655418 VIF655418 VSB655418 WBX655418 WLT655418 WVP655418 H720954 JD720954 SZ720954 ACV720954 AMR720954 AWN720954 BGJ720954 BQF720954 CAB720954 CJX720954 CTT720954 DDP720954 DNL720954 DXH720954 EHD720954 EQZ720954 FAV720954 FKR720954 FUN720954 GEJ720954 GOF720954 GYB720954 HHX720954 HRT720954 IBP720954 ILL720954 IVH720954 JFD720954 JOZ720954 JYV720954 KIR720954 KSN720954 LCJ720954 LMF720954 LWB720954 MFX720954 MPT720954 MZP720954 NJL720954 NTH720954 ODD720954 OMZ720954 OWV720954 PGR720954 PQN720954 QAJ720954 QKF720954 QUB720954 RDX720954 RNT720954 RXP720954 SHL720954 SRH720954 TBD720954 TKZ720954 TUV720954 UER720954 UON720954 UYJ720954 VIF720954 VSB720954 WBX720954 WLT720954 WVP720954 H786490 JD786490 SZ786490 ACV786490 AMR786490 AWN786490 BGJ786490 BQF786490 CAB786490 CJX786490 CTT786490 DDP786490 DNL786490 DXH786490 EHD786490 EQZ786490 FAV786490 FKR786490 FUN786490 GEJ786490 GOF786490 GYB786490 HHX786490 HRT786490 IBP786490 ILL786490 IVH786490 JFD786490 JOZ786490 JYV786490 KIR786490 KSN786490 LCJ786490 LMF786490 LWB786490 MFX786490 MPT786490 MZP786490 NJL786490 NTH786490 ODD786490 OMZ786490 OWV786490 PGR786490 PQN786490 QAJ786490 QKF786490 QUB786490 RDX786490 RNT786490 RXP786490 SHL786490 SRH786490 TBD786490 TKZ786490 TUV786490 UER786490 UON786490 UYJ786490 VIF786490 VSB786490 WBX786490 WLT786490 WVP786490 H852026 JD852026 SZ852026 ACV852026 AMR852026 AWN852026 BGJ852026 BQF852026 CAB852026 CJX852026 CTT852026 DDP852026 DNL852026 DXH852026 EHD852026 EQZ852026 FAV852026 FKR852026 FUN852026 GEJ852026 GOF852026 GYB852026 HHX852026 HRT852026 IBP852026 ILL852026 IVH852026 JFD852026 JOZ852026 JYV852026 KIR852026 KSN852026 LCJ852026 LMF852026 LWB852026 MFX852026 MPT852026 MZP852026 NJL852026 NTH852026 ODD852026 OMZ852026 OWV852026 PGR852026 PQN852026 QAJ852026 QKF852026 QUB852026 RDX852026 RNT852026 RXP852026 SHL852026 SRH852026 TBD852026 TKZ852026 TUV852026 UER852026 UON852026 UYJ852026 VIF852026 VSB852026 WBX852026 WLT852026 WVP852026 H917562 JD917562 SZ917562 ACV917562 AMR917562 AWN917562 BGJ917562 BQF917562 CAB917562 CJX917562 CTT917562 DDP917562 DNL917562 DXH917562 EHD917562 EQZ917562 FAV917562 FKR917562 FUN917562 GEJ917562 GOF917562 GYB917562 HHX917562 HRT917562 IBP917562 ILL917562 IVH917562 JFD917562 JOZ917562 JYV917562 KIR917562 KSN917562 LCJ917562 LMF917562 LWB917562 MFX917562 MPT917562 MZP917562 NJL917562 NTH917562 ODD917562 OMZ917562 OWV917562 PGR917562 PQN917562 QAJ917562 QKF917562 QUB917562 RDX917562 RNT917562 RXP917562 SHL917562 SRH917562 TBD917562 TKZ917562 TUV917562 UER917562 UON917562 UYJ917562 VIF917562 VSB917562 WBX917562 WLT917562 WVP917562 H983098 JD983098 SZ983098 ACV983098 AMR983098 AWN983098 BGJ983098 BQF983098 CAB983098 CJX983098 CTT983098 DDP983098 DNL983098 DXH983098 EHD983098 EQZ983098 FAV983098 FKR983098 FUN983098 GEJ983098 GOF983098 GYB983098 HHX983098 HRT983098 IBP983098 ILL983098 IVH983098 JFD983098 JOZ983098 JYV983098 KIR983098 KSN983098 LCJ983098 LMF983098 LWB983098 MFX983098 MPT983098 MZP983098 NJL983098 NTH983098 ODD983098 OMZ983098 OWV983098 PGR983098 PQN983098 QAJ983098 QKF983098 QUB983098 RDX983098 RNT983098 RXP983098 SHL983098 SRH983098 TBD983098 TKZ983098 TUV983098 UER983098 UON983098 UYJ983098 VIF983098 VSB983098 WBX983098 WLT983098 WVP983098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H42 JD42 SZ42 ACV42 AMR42 AWN42 BGJ42 BQF42 CAB42 CJX42 CTT42 DDP42 DNL42 DXH42 EHD42 EQZ42 FAV42 FKR42 FUN42 GEJ42 GOF42 GYB42 HHX42 HRT42 IBP42 ILL42 IVH42 JFD42 JOZ42 JYV42 KIR42 KSN42 LCJ42 LMF42 LWB42 MFX42 MPT42 MZP42 NJL42 NTH42 ODD42 OMZ42 OWV42 PGR42 PQN42 QAJ42 QKF42 QUB42 RDX42 RNT42 RXP42 SHL42 SRH42 TBD42 TKZ42 TUV42 UER42 UON42 UYJ42 VIF42 VSB42 WBX42 WLT42 WVP42 H65578 JD65578 SZ65578 ACV65578 AMR65578 AWN65578 BGJ65578 BQF65578 CAB65578 CJX65578 CTT65578 DDP65578 DNL65578 DXH65578 EHD65578 EQZ65578 FAV65578 FKR65578 FUN65578 GEJ65578 GOF65578 GYB65578 HHX65578 HRT65578 IBP65578 ILL65578 IVH65578 JFD65578 JOZ65578 JYV65578 KIR65578 KSN65578 LCJ65578 LMF65578 LWB65578 MFX65578 MPT65578 MZP65578 NJL65578 NTH65578 ODD65578 OMZ65578 OWV65578 PGR65578 PQN65578 QAJ65578 QKF65578 QUB65578 RDX65578 RNT65578 RXP65578 SHL65578 SRH65578 TBD65578 TKZ65578 TUV65578 UER65578 UON65578 UYJ65578 VIF65578 VSB65578 WBX65578 WLT65578 WVP65578 H131114 JD131114 SZ131114 ACV131114 AMR131114 AWN131114 BGJ131114 BQF131114 CAB131114 CJX131114 CTT131114 DDP131114 DNL131114 DXH131114 EHD131114 EQZ131114 FAV131114 FKR131114 FUN131114 GEJ131114 GOF131114 GYB131114 HHX131114 HRT131114 IBP131114 ILL131114 IVH131114 JFD131114 JOZ131114 JYV131114 KIR131114 KSN131114 LCJ131114 LMF131114 LWB131114 MFX131114 MPT131114 MZP131114 NJL131114 NTH131114 ODD131114 OMZ131114 OWV131114 PGR131114 PQN131114 QAJ131114 QKF131114 QUB131114 RDX131114 RNT131114 RXP131114 SHL131114 SRH131114 TBD131114 TKZ131114 TUV131114 UER131114 UON131114 UYJ131114 VIF131114 VSB131114 WBX131114 WLT131114 WVP131114 H196650 JD196650 SZ196650 ACV196650 AMR196650 AWN196650 BGJ196650 BQF196650 CAB196650 CJX196650 CTT196650 DDP196650 DNL196650 DXH196650 EHD196650 EQZ196650 FAV196650 FKR196650 FUN196650 GEJ196650 GOF196650 GYB196650 HHX196650 HRT196650 IBP196650 ILL196650 IVH196650 JFD196650 JOZ196650 JYV196650 KIR196650 KSN196650 LCJ196650 LMF196650 LWB196650 MFX196650 MPT196650 MZP196650 NJL196650 NTH196650 ODD196650 OMZ196650 OWV196650 PGR196650 PQN196650 QAJ196650 QKF196650 QUB196650 RDX196650 RNT196650 RXP196650 SHL196650 SRH196650 TBD196650 TKZ196650 TUV196650 UER196650 UON196650 UYJ196650 VIF196650 VSB196650 WBX196650 WLT196650 WVP196650 H262186 JD262186 SZ262186 ACV262186 AMR262186 AWN262186 BGJ262186 BQF262186 CAB262186 CJX262186 CTT262186 DDP262186 DNL262186 DXH262186 EHD262186 EQZ262186 FAV262186 FKR262186 FUN262186 GEJ262186 GOF262186 GYB262186 HHX262186 HRT262186 IBP262186 ILL262186 IVH262186 JFD262186 JOZ262186 JYV262186 KIR262186 KSN262186 LCJ262186 LMF262186 LWB262186 MFX262186 MPT262186 MZP262186 NJL262186 NTH262186 ODD262186 OMZ262186 OWV262186 PGR262186 PQN262186 QAJ262186 QKF262186 QUB262186 RDX262186 RNT262186 RXP262186 SHL262186 SRH262186 TBD262186 TKZ262186 TUV262186 UER262186 UON262186 UYJ262186 VIF262186 VSB262186 WBX262186 WLT262186 WVP262186 H327722 JD327722 SZ327722 ACV327722 AMR327722 AWN327722 BGJ327722 BQF327722 CAB327722 CJX327722 CTT327722 DDP327722 DNL327722 DXH327722 EHD327722 EQZ327722 FAV327722 FKR327722 FUN327722 GEJ327722 GOF327722 GYB327722 HHX327722 HRT327722 IBP327722 ILL327722 IVH327722 JFD327722 JOZ327722 JYV327722 KIR327722 KSN327722 LCJ327722 LMF327722 LWB327722 MFX327722 MPT327722 MZP327722 NJL327722 NTH327722 ODD327722 OMZ327722 OWV327722 PGR327722 PQN327722 QAJ327722 QKF327722 QUB327722 RDX327722 RNT327722 RXP327722 SHL327722 SRH327722 TBD327722 TKZ327722 TUV327722 UER327722 UON327722 UYJ327722 VIF327722 VSB327722 WBX327722 WLT327722 WVP327722 H393258 JD393258 SZ393258 ACV393258 AMR393258 AWN393258 BGJ393258 BQF393258 CAB393258 CJX393258 CTT393258 DDP393258 DNL393258 DXH393258 EHD393258 EQZ393258 FAV393258 FKR393258 FUN393258 GEJ393258 GOF393258 GYB393258 HHX393258 HRT393258 IBP393258 ILL393258 IVH393258 JFD393258 JOZ393258 JYV393258 KIR393258 KSN393258 LCJ393258 LMF393258 LWB393258 MFX393258 MPT393258 MZP393258 NJL393258 NTH393258 ODD393258 OMZ393258 OWV393258 PGR393258 PQN393258 QAJ393258 QKF393258 QUB393258 RDX393258 RNT393258 RXP393258 SHL393258 SRH393258 TBD393258 TKZ393258 TUV393258 UER393258 UON393258 UYJ393258 VIF393258 VSB393258 WBX393258 WLT393258 WVP393258 H458794 JD458794 SZ458794 ACV458794 AMR458794 AWN458794 BGJ458794 BQF458794 CAB458794 CJX458794 CTT458794 DDP458794 DNL458794 DXH458794 EHD458794 EQZ458794 FAV458794 FKR458794 FUN458794 GEJ458794 GOF458794 GYB458794 HHX458794 HRT458794 IBP458794 ILL458794 IVH458794 JFD458794 JOZ458794 JYV458794 KIR458794 KSN458794 LCJ458794 LMF458794 LWB458794 MFX458794 MPT458794 MZP458794 NJL458794 NTH458794 ODD458794 OMZ458794 OWV458794 PGR458794 PQN458794 QAJ458794 QKF458794 QUB458794 RDX458794 RNT458794 RXP458794 SHL458794 SRH458794 TBD458794 TKZ458794 TUV458794 UER458794 UON458794 UYJ458794 VIF458794 VSB458794 WBX458794 WLT458794 WVP458794 H524330 JD524330 SZ524330 ACV524330 AMR524330 AWN524330 BGJ524330 BQF524330 CAB524330 CJX524330 CTT524330 DDP524330 DNL524330 DXH524330 EHD524330 EQZ524330 FAV524330 FKR524330 FUN524330 GEJ524330 GOF524330 GYB524330 HHX524330 HRT524330 IBP524330 ILL524330 IVH524330 JFD524330 JOZ524330 JYV524330 KIR524330 KSN524330 LCJ524330 LMF524330 LWB524330 MFX524330 MPT524330 MZP524330 NJL524330 NTH524330 ODD524330 OMZ524330 OWV524330 PGR524330 PQN524330 QAJ524330 QKF524330 QUB524330 RDX524330 RNT524330 RXP524330 SHL524330 SRH524330 TBD524330 TKZ524330 TUV524330 UER524330 UON524330 UYJ524330 VIF524330 VSB524330 WBX524330 WLT524330 WVP524330 H589866 JD589866 SZ589866 ACV589866 AMR589866 AWN589866 BGJ589866 BQF589866 CAB589866 CJX589866 CTT589866 DDP589866 DNL589866 DXH589866 EHD589866 EQZ589866 FAV589866 FKR589866 FUN589866 GEJ589866 GOF589866 GYB589866 HHX589866 HRT589866 IBP589866 ILL589866 IVH589866 JFD589866 JOZ589866 JYV589866 KIR589866 KSN589866 LCJ589866 LMF589866 LWB589866 MFX589866 MPT589866 MZP589866 NJL589866 NTH589866 ODD589866 OMZ589866 OWV589866 PGR589866 PQN589866 QAJ589866 QKF589866 QUB589866 RDX589866 RNT589866 RXP589866 SHL589866 SRH589866 TBD589866 TKZ589866 TUV589866 UER589866 UON589866 UYJ589866 VIF589866 VSB589866 WBX589866 WLT589866 WVP589866 H655402 JD655402 SZ655402 ACV655402 AMR655402 AWN655402 BGJ655402 BQF655402 CAB655402 CJX655402 CTT655402 DDP655402 DNL655402 DXH655402 EHD655402 EQZ655402 FAV655402 FKR655402 FUN655402 GEJ655402 GOF655402 GYB655402 HHX655402 HRT655402 IBP655402 ILL655402 IVH655402 JFD655402 JOZ655402 JYV655402 KIR655402 KSN655402 LCJ655402 LMF655402 LWB655402 MFX655402 MPT655402 MZP655402 NJL655402 NTH655402 ODD655402 OMZ655402 OWV655402 PGR655402 PQN655402 QAJ655402 QKF655402 QUB655402 RDX655402 RNT655402 RXP655402 SHL655402 SRH655402 TBD655402 TKZ655402 TUV655402 UER655402 UON655402 UYJ655402 VIF655402 VSB655402 WBX655402 WLT655402 WVP655402 H720938 JD720938 SZ720938 ACV720938 AMR720938 AWN720938 BGJ720938 BQF720938 CAB720938 CJX720938 CTT720938 DDP720938 DNL720938 DXH720938 EHD720938 EQZ720938 FAV720938 FKR720938 FUN720938 GEJ720938 GOF720938 GYB720938 HHX720938 HRT720938 IBP720938 ILL720938 IVH720938 JFD720938 JOZ720938 JYV720938 KIR720938 KSN720938 LCJ720938 LMF720938 LWB720938 MFX720938 MPT720938 MZP720938 NJL720938 NTH720938 ODD720938 OMZ720938 OWV720938 PGR720938 PQN720938 QAJ720938 QKF720938 QUB720938 RDX720938 RNT720938 RXP720938 SHL720938 SRH720938 TBD720938 TKZ720938 TUV720938 UER720938 UON720938 UYJ720938 VIF720938 VSB720938 WBX720938 WLT720938 WVP720938 H786474 JD786474 SZ786474 ACV786474 AMR786474 AWN786474 BGJ786474 BQF786474 CAB786474 CJX786474 CTT786474 DDP786474 DNL786474 DXH786474 EHD786474 EQZ786474 FAV786474 FKR786474 FUN786474 GEJ786474 GOF786474 GYB786474 HHX786474 HRT786474 IBP786474 ILL786474 IVH786474 JFD786474 JOZ786474 JYV786474 KIR786474 KSN786474 LCJ786474 LMF786474 LWB786474 MFX786474 MPT786474 MZP786474 NJL786474 NTH786474 ODD786474 OMZ786474 OWV786474 PGR786474 PQN786474 QAJ786474 QKF786474 QUB786474 RDX786474 RNT786474 RXP786474 SHL786474 SRH786474 TBD786474 TKZ786474 TUV786474 UER786474 UON786474 UYJ786474 VIF786474 VSB786474 WBX786474 WLT786474 WVP786474 H852010 JD852010 SZ852010 ACV852010 AMR852010 AWN852010 BGJ852010 BQF852010 CAB852010 CJX852010 CTT852010 DDP852010 DNL852010 DXH852010 EHD852010 EQZ852010 FAV852010 FKR852010 FUN852010 GEJ852010 GOF852010 GYB852010 HHX852010 HRT852010 IBP852010 ILL852010 IVH852010 JFD852010 JOZ852010 JYV852010 KIR852010 KSN852010 LCJ852010 LMF852010 LWB852010 MFX852010 MPT852010 MZP852010 NJL852010 NTH852010 ODD852010 OMZ852010 OWV852010 PGR852010 PQN852010 QAJ852010 QKF852010 QUB852010 RDX852010 RNT852010 RXP852010 SHL852010 SRH852010 TBD852010 TKZ852010 TUV852010 UER852010 UON852010 UYJ852010 VIF852010 VSB852010 WBX852010 WLT852010 WVP852010 H917546 JD917546 SZ917546 ACV917546 AMR917546 AWN917546 BGJ917546 BQF917546 CAB917546 CJX917546 CTT917546 DDP917546 DNL917546 DXH917546 EHD917546 EQZ917546 FAV917546 FKR917546 FUN917546 GEJ917546 GOF917546 GYB917546 HHX917546 HRT917546 IBP917546 ILL917546 IVH917546 JFD917546 JOZ917546 JYV917546 KIR917546 KSN917546 LCJ917546 LMF917546 LWB917546 MFX917546 MPT917546 MZP917546 NJL917546 NTH917546 ODD917546 OMZ917546 OWV917546 PGR917546 PQN917546 QAJ917546 QKF917546 QUB917546 RDX917546 RNT917546 RXP917546 SHL917546 SRH917546 TBD917546 TKZ917546 TUV917546 UER917546 UON917546 UYJ917546 VIF917546 VSB917546 WBX917546 WLT917546 WVP917546 H983082 JD983082 SZ983082 ACV983082 AMR983082 AWN983082 BGJ983082 BQF983082 CAB983082 CJX983082 CTT983082 DDP983082 DNL983082 DXH983082 EHD983082 EQZ983082 FAV983082 FKR983082 FUN983082 GEJ983082 GOF983082 GYB983082 HHX983082 HRT983082 IBP983082 ILL983082 IVH983082 JFD983082 JOZ983082 JYV983082 KIR983082 KSN983082 LCJ983082 LMF983082 LWB983082 MFX983082 MPT983082 MZP983082 NJL983082 NTH983082 ODD983082 OMZ983082 OWV983082 PGR983082 PQN983082 QAJ983082 QKF983082 QUB983082 RDX983082 RNT983082 RXP983082 SHL983082 SRH983082 TBD983082 TKZ983082 TUV983082 UER983082 UON983082 UYJ983082 VIF983082 VSB983082 WBX983082 WLT983082 WVP983082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CI13"/>
  <sheetViews>
    <sheetView zoomScale="40" zoomScaleNormal="40" zoomScaleSheetLayoutView="25" workbookViewId="0">
      <selection activeCell="AF24" sqref="AF24"/>
    </sheetView>
  </sheetViews>
  <sheetFormatPr defaultColWidth="11.42578125" defaultRowHeight="12.75" x14ac:dyDescent="0.2"/>
  <cols>
    <col min="1" max="1" width="7" customWidth="1"/>
    <col min="2" max="2" width="7.140625" customWidth="1"/>
    <col min="3" max="3" width="43" customWidth="1"/>
    <col min="4" max="4" width="31" customWidth="1"/>
    <col min="5" max="44" width="4.7109375" customWidth="1"/>
    <col min="45" max="45" width="0.5703125" hidden="1" customWidth="1"/>
    <col min="46" max="75" width="2.7109375" hidden="1" customWidth="1"/>
    <col min="76" max="76" width="5.42578125" hidden="1" customWidth="1"/>
    <col min="77" max="79" width="5.7109375" customWidth="1"/>
    <col min="80" max="80" width="12.140625" customWidth="1"/>
    <col min="81" max="82" width="5.7109375" customWidth="1"/>
    <col min="83" max="83" width="12.140625" customWidth="1"/>
    <col min="84" max="84" width="7.5703125" customWidth="1"/>
    <col min="85" max="85" width="8.7109375" customWidth="1"/>
    <col min="86" max="87" width="12.140625" customWidth="1"/>
  </cols>
  <sheetData>
    <row r="1" spans="1:87" x14ac:dyDescent="0.2">
      <c r="H1" s="456"/>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7"/>
    </row>
    <row r="2" spans="1:87" x14ac:dyDescent="0.2">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row>
    <row r="3" spans="1:87" ht="12" customHeight="1" x14ac:dyDescent="0.2">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87" ht="2.25" customHeight="1" x14ac:dyDescent="0.2">
      <c r="E4" s="2"/>
      <c r="F4" s="2"/>
      <c r="G4" s="3"/>
      <c r="H4" s="3"/>
      <c r="I4" s="3"/>
      <c r="J4" s="3"/>
      <c r="K4" s="3"/>
      <c r="L4" s="3"/>
      <c r="M4" s="3"/>
      <c r="N4" s="3"/>
      <c r="O4" s="2"/>
      <c r="P4" s="2"/>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2" t="s">
        <v>0</v>
      </c>
      <c r="BF4" s="2" t="s">
        <v>1</v>
      </c>
      <c r="BG4" s="3" t="s">
        <v>2</v>
      </c>
      <c r="BH4" s="3" t="s">
        <v>3</v>
      </c>
      <c r="BI4" s="3" t="s">
        <v>4</v>
      </c>
      <c r="BJ4" s="3" t="s">
        <v>5</v>
      </c>
      <c r="BK4" s="3" t="s">
        <v>4</v>
      </c>
      <c r="BL4" s="3" t="s">
        <v>5</v>
      </c>
      <c r="BM4" s="3" t="s">
        <v>4</v>
      </c>
      <c r="BN4" s="3" t="s">
        <v>5</v>
      </c>
      <c r="BO4" s="2" t="s">
        <v>0</v>
      </c>
      <c r="BP4" s="2" t="s">
        <v>1</v>
      </c>
      <c r="BQ4" s="3" t="s">
        <v>2</v>
      </c>
      <c r="BR4" s="3" t="s">
        <v>3</v>
      </c>
      <c r="BS4" s="3" t="s">
        <v>4</v>
      </c>
      <c r="BT4" s="3" t="s">
        <v>5</v>
      </c>
      <c r="BU4" s="3" t="s">
        <v>4</v>
      </c>
      <c r="BV4" s="3" t="s">
        <v>5</v>
      </c>
      <c r="BW4" s="3" t="s">
        <v>4</v>
      </c>
      <c r="BX4" s="3" t="s">
        <v>5</v>
      </c>
    </row>
    <row r="5" spans="1:87" ht="45" x14ac:dyDescent="0.6">
      <c r="C5" s="4"/>
      <c r="D5" s="4"/>
      <c r="E5" s="458"/>
      <c r="F5" s="458"/>
      <c r="G5" s="458"/>
      <c r="H5" s="458"/>
      <c r="I5" s="458"/>
      <c r="J5" s="458"/>
      <c r="K5" s="458"/>
      <c r="L5" s="458"/>
      <c r="M5" s="458"/>
      <c r="N5" s="458"/>
      <c r="O5" s="458"/>
      <c r="P5" s="458"/>
      <c r="Q5" s="458"/>
      <c r="R5" s="458"/>
      <c r="S5" s="458"/>
      <c r="T5" s="458"/>
      <c r="U5" s="458"/>
      <c r="V5" s="458"/>
      <c r="W5" s="458"/>
      <c r="X5" s="458"/>
      <c r="Y5" s="458"/>
      <c r="Z5" s="458"/>
      <c r="AA5" s="458"/>
      <c r="AB5" s="458"/>
      <c r="AC5" s="458"/>
      <c r="AD5" s="458"/>
      <c r="AE5" s="458"/>
      <c r="AF5" s="458"/>
      <c r="AG5" s="458"/>
      <c r="AH5" s="458"/>
      <c r="AI5" s="458"/>
      <c r="AJ5" s="458"/>
      <c r="AK5" s="458"/>
      <c r="AL5" s="458"/>
      <c r="AM5" s="458"/>
      <c r="AN5" s="458"/>
      <c r="AO5" s="458"/>
      <c r="AP5" s="458"/>
      <c r="AQ5" s="458"/>
      <c r="AR5" s="458"/>
    </row>
    <row r="6" spans="1:87" ht="62.25" customHeight="1" x14ac:dyDescent="0.6">
      <c r="C6" s="4"/>
      <c r="D6" s="4" t="s">
        <v>6</v>
      </c>
      <c r="E6" s="4"/>
      <c r="F6" s="4"/>
      <c r="G6" s="4"/>
      <c r="H6" s="4"/>
      <c r="I6" s="4"/>
      <c r="J6" s="4"/>
      <c r="K6" s="4"/>
      <c r="L6" s="4"/>
      <c r="M6" s="4"/>
      <c r="N6" s="4"/>
      <c r="O6" s="4"/>
      <c r="P6" s="4"/>
      <c r="Q6" s="5" t="s">
        <v>57</v>
      </c>
      <c r="R6" s="4"/>
      <c r="S6" s="4"/>
      <c r="T6" s="4"/>
      <c r="U6" s="4"/>
      <c r="V6" s="4"/>
      <c r="W6" s="4"/>
      <c r="X6" s="4"/>
    </row>
    <row r="7" spans="1:87" ht="30" x14ac:dyDescent="0.4">
      <c r="A7" s="6"/>
      <c r="B7" s="4" t="s">
        <v>8</v>
      </c>
      <c r="C7" s="7"/>
      <c r="D7" s="7"/>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8"/>
      <c r="CC7" s="6"/>
      <c r="CD7" s="6"/>
      <c r="CE7" s="8"/>
      <c r="CF7" s="6"/>
      <c r="CG7" s="6"/>
      <c r="CH7" s="8"/>
      <c r="CI7" s="8"/>
    </row>
    <row r="8" spans="1:87" ht="13.5" thickBot="1" x14ac:dyDescent="0.25">
      <c r="A8" s="6"/>
      <c r="B8" s="6"/>
      <c r="C8" s="7"/>
      <c r="D8" s="7"/>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8"/>
      <c r="CC8" s="6"/>
      <c r="CD8" s="6"/>
      <c r="CE8" s="8"/>
      <c r="CF8" s="6"/>
      <c r="CG8" s="6"/>
      <c r="CH8" s="8"/>
      <c r="CI8" s="8"/>
    </row>
    <row r="9" spans="1:87" ht="116.1" customHeight="1" thickBot="1" x14ac:dyDescent="0.25">
      <c r="A9" s="8"/>
      <c r="B9" s="9"/>
      <c r="C9" s="10" t="s">
        <v>9</v>
      </c>
      <c r="D9" s="10"/>
      <c r="E9" s="11" t="s">
        <v>10</v>
      </c>
      <c r="F9" s="11" t="s">
        <v>11</v>
      </c>
      <c r="G9" s="11" t="s">
        <v>12</v>
      </c>
      <c r="H9" s="11" t="s">
        <v>13</v>
      </c>
      <c r="I9" s="12" t="s">
        <v>14</v>
      </c>
      <c r="J9" s="13"/>
      <c r="K9" s="13"/>
      <c r="L9" s="13"/>
      <c r="M9" s="13"/>
      <c r="N9" s="14"/>
      <c r="O9" s="11" t="s">
        <v>10</v>
      </c>
      <c r="P9" s="11" t="s">
        <v>11</v>
      </c>
      <c r="Q9" s="11" t="s">
        <v>12</v>
      </c>
      <c r="R9" s="11" t="s">
        <v>13</v>
      </c>
      <c r="S9" s="12" t="s">
        <v>14</v>
      </c>
      <c r="T9" s="13"/>
      <c r="U9" s="13"/>
      <c r="V9" s="13"/>
      <c r="W9" s="13"/>
      <c r="X9" s="13"/>
      <c r="Y9" s="15" t="s">
        <v>10</v>
      </c>
      <c r="Z9" s="11" t="s">
        <v>11</v>
      </c>
      <c r="AA9" s="11" t="s">
        <v>12</v>
      </c>
      <c r="AB9" s="11" t="s">
        <v>13</v>
      </c>
      <c r="AC9" s="12" t="s">
        <v>14</v>
      </c>
      <c r="AD9" s="13"/>
      <c r="AE9" s="13"/>
      <c r="AF9" s="13"/>
      <c r="AG9" s="13"/>
      <c r="AH9" s="14"/>
      <c r="AI9" s="11" t="s">
        <v>10</v>
      </c>
      <c r="AJ9" s="11" t="s">
        <v>11</v>
      </c>
      <c r="AK9" s="11" t="s">
        <v>12</v>
      </c>
      <c r="AL9" s="11" t="s">
        <v>13</v>
      </c>
      <c r="AM9" s="12" t="s">
        <v>14</v>
      </c>
      <c r="AN9" s="13"/>
      <c r="AO9" s="13"/>
      <c r="AP9" s="13"/>
      <c r="AQ9" s="13"/>
      <c r="AR9" s="14"/>
      <c r="AS9" s="13"/>
      <c r="AT9" s="14"/>
      <c r="AU9" s="13"/>
      <c r="AV9" s="13"/>
      <c r="AW9" s="13"/>
      <c r="AX9" s="13"/>
      <c r="AY9" s="13"/>
      <c r="AZ9" s="13"/>
      <c r="BA9" s="13"/>
      <c r="BB9" s="13"/>
      <c r="BC9" s="13"/>
      <c r="BD9" s="13"/>
      <c r="BE9" s="16"/>
      <c r="BF9" s="13"/>
      <c r="BG9" s="13"/>
      <c r="BH9" s="13"/>
      <c r="BI9" s="13"/>
      <c r="BJ9" s="13"/>
      <c r="BK9" s="13"/>
      <c r="BL9" s="13"/>
      <c r="BM9" s="13"/>
      <c r="BN9" s="14"/>
      <c r="BO9" s="16"/>
      <c r="BP9" s="13"/>
      <c r="BQ9" s="13"/>
      <c r="BR9" s="13"/>
      <c r="BS9" s="13"/>
      <c r="BT9" s="13"/>
      <c r="BU9" s="13"/>
      <c r="BV9" s="13"/>
      <c r="BW9" s="13"/>
      <c r="BX9" s="14"/>
      <c r="BY9" s="17" t="s">
        <v>10</v>
      </c>
      <c r="BZ9" s="17" t="s">
        <v>11</v>
      </c>
      <c r="CA9" s="17" t="s">
        <v>15</v>
      </c>
      <c r="CB9" s="18" t="s">
        <v>16</v>
      </c>
      <c r="CC9" s="17" t="s">
        <v>12</v>
      </c>
      <c r="CD9" s="17" t="s">
        <v>13</v>
      </c>
      <c r="CE9" s="18" t="s">
        <v>17</v>
      </c>
      <c r="CF9" s="17" t="s">
        <v>18</v>
      </c>
      <c r="CG9" s="17" t="s">
        <v>19</v>
      </c>
      <c r="CH9" s="18" t="s">
        <v>20</v>
      </c>
      <c r="CI9" s="19" t="s">
        <v>21</v>
      </c>
    </row>
    <row r="10" spans="1:87" ht="50.1" customHeight="1" thickBot="1" x14ac:dyDescent="0.55000000000000004">
      <c r="A10" s="6"/>
      <c r="B10" s="20">
        <v>1</v>
      </c>
      <c r="C10" s="46" t="s">
        <v>58</v>
      </c>
      <c r="D10" s="46" t="s">
        <v>59</v>
      </c>
      <c r="E10" s="56"/>
      <c r="F10" s="57"/>
      <c r="G10" s="57"/>
      <c r="H10" s="57"/>
      <c r="I10" s="57"/>
      <c r="J10" s="57"/>
      <c r="K10" s="57"/>
      <c r="L10" s="57"/>
      <c r="M10" s="57"/>
      <c r="N10" s="58"/>
      <c r="O10" s="24"/>
      <c r="P10" s="25"/>
      <c r="Q10" s="25"/>
      <c r="R10" s="25"/>
      <c r="S10" s="25"/>
      <c r="T10" s="25"/>
      <c r="U10" s="25"/>
      <c r="V10" s="25"/>
      <c r="W10" s="25"/>
      <c r="X10" s="25"/>
      <c r="Y10" s="24">
        <v>1</v>
      </c>
      <c r="Z10" s="25">
        <v>0</v>
      </c>
      <c r="AA10" s="25">
        <v>1</v>
      </c>
      <c r="AB10" s="25">
        <v>0</v>
      </c>
      <c r="AC10" s="25">
        <v>6</v>
      </c>
      <c r="AD10" s="25">
        <v>4</v>
      </c>
      <c r="AE10" s="25"/>
      <c r="AF10" s="25"/>
      <c r="AG10" s="25"/>
      <c r="AH10" s="26"/>
      <c r="AI10" s="24">
        <v>0</v>
      </c>
      <c r="AJ10" s="25">
        <v>1</v>
      </c>
      <c r="AK10" s="25">
        <v>0</v>
      </c>
      <c r="AL10" s="25">
        <v>1</v>
      </c>
      <c r="AM10" s="25">
        <v>2</v>
      </c>
      <c r="AN10" s="25">
        <v>6</v>
      </c>
      <c r="AO10" s="25"/>
      <c r="AP10" s="25"/>
      <c r="AQ10" s="25"/>
      <c r="AR10" s="26"/>
      <c r="AS10" s="25"/>
      <c r="AT10" s="26"/>
      <c r="AU10" s="25"/>
      <c r="AV10" s="25"/>
      <c r="AW10" s="25"/>
      <c r="AX10" s="25"/>
      <c r="AY10" s="25"/>
      <c r="AZ10" s="25"/>
      <c r="BA10" s="25"/>
      <c r="BB10" s="25"/>
      <c r="BC10" s="25"/>
      <c r="BD10" s="25"/>
      <c r="BE10" s="24"/>
      <c r="BF10" s="25"/>
      <c r="BG10" s="25"/>
      <c r="BH10" s="25"/>
      <c r="BI10" s="25"/>
      <c r="BJ10" s="25"/>
      <c r="BK10" s="25"/>
      <c r="BL10" s="25"/>
      <c r="BM10" s="25"/>
      <c r="BN10" s="26"/>
      <c r="BO10" s="24"/>
      <c r="BP10" s="25"/>
      <c r="BQ10" s="25"/>
      <c r="BR10" s="25"/>
      <c r="BS10" s="25"/>
      <c r="BT10" s="25"/>
      <c r="BU10" s="25"/>
      <c r="BV10" s="25"/>
      <c r="BW10" s="25"/>
      <c r="BX10" s="26"/>
      <c r="BY10" s="27">
        <f t="shared" ref="BY10:BZ13" si="0">E10+O10+Y10+AI10</f>
        <v>1</v>
      </c>
      <c r="BZ10" s="27">
        <f t="shared" si="0"/>
        <v>1</v>
      </c>
      <c r="CA10" s="27">
        <v>3</v>
      </c>
      <c r="CB10" s="28">
        <f>(BY10-BZ10)/CA10</f>
        <v>0</v>
      </c>
      <c r="CC10" s="27">
        <f t="shared" ref="CC10:CD13" si="1">G10+Q10+AA10+AK10</f>
        <v>1</v>
      </c>
      <c r="CD10" s="27">
        <f t="shared" si="1"/>
        <v>1</v>
      </c>
      <c r="CE10" s="28">
        <f>(CC10-CD10)/CA10</f>
        <v>0</v>
      </c>
      <c r="CF10" s="27">
        <f t="shared" ref="CF10:CG13" si="2">I10+K10+M10+S10+U10+W10+AC10+AE10+AG10+AM10+AO10+AQ10</f>
        <v>8</v>
      </c>
      <c r="CG10" s="27">
        <f t="shared" si="2"/>
        <v>10</v>
      </c>
      <c r="CH10" s="28">
        <f>(CF10-CG10)/CA10</f>
        <v>-0.66666666666666663</v>
      </c>
      <c r="CI10" s="29"/>
    </row>
    <row r="11" spans="1:87" ht="50.1" customHeight="1" thickBot="1" x14ac:dyDescent="0.55000000000000004">
      <c r="A11" s="6"/>
      <c r="B11" s="20">
        <v>2</v>
      </c>
      <c r="C11" s="50" t="s">
        <v>60</v>
      </c>
      <c r="D11" s="50" t="s">
        <v>61</v>
      </c>
      <c r="E11" s="25"/>
      <c r="F11" s="25"/>
      <c r="G11" s="25"/>
      <c r="H11" s="25"/>
      <c r="I11" s="25"/>
      <c r="J11" s="25"/>
      <c r="K11" s="25"/>
      <c r="L11" s="25"/>
      <c r="M11" s="25"/>
      <c r="N11" s="26"/>
      <c r="O11" s="56"/>
      <c r="P11" s="57"/>
      <c r="Q11" s="57"/>
      <c r="R11" s="57"/>
      <c r="S11" s="57"/>
      <c r="T11" s="57"/>
      <c r="U11" s="57"/>
      <c r="V11" s="57"/>
      <c r="W11" s="57"/>
      <c r="X11" s="58"/>
      <c r="Y11" s="30">
        <v>1</v>
      </c>
      <c r="Z11" s="31">
        <v>0</v>
      </c>
      <c r="AA11" s="31">
        <v>1</v>
      </c>
      <c r="AB11" s="31">
        <v>0</v>
      </c>
      <c r="AC11" s="31">
        <v>6</v>
      </c>
      <c r="AD11" s="31">
        <v>0</v>
      </c>
      <c r="AE11" s="31"/>
      <c r="AF11" s="31"/>
      <c r="AG11" s="31"/>
      <c r="AH11" s="32"/>
      <c r="AI11" s="24">
        <v>0</v>
      </c>
      <c r="AJ11" s="25">
        <v>1</v>
      </c>
      <c r="AK11" s="25">
        <v>0</v>
      </c>
      <c r="AL11" s="25">
        <v>1</v>
      </c>
      <c r="AM11" s="25">
        <v>3</v>
      </c>
      <c r="AN11" s="25">
        <v>6</v>
      </c>
      <c r="AO11" s="25"/>
      <c r="AP11" s="25"/>
      <c r="AQ11" s="25"/>
      <c r="AR11" s="26"/>
      <c r="AS11" s="25"/>
      <c r="AT11" s="26"/>
      <c r="AU11" s="25"/>
      <c r="AV11" s="25"/>
      <c r="AW11" s="25"/>
      <c r="AX11" s="25"/>
      <c r="AY11" s="25"/>
      <c r="AZ11" s="25"/>
      <c r="BA11" s="25"/>
      <c r="BB11" s="25"/>
      <c r="BC11" s="25"/>
      <c r="BD11" s="25"/>
      <c r="BE11" s="24"/>
      <c r="BF11" s="25"/>
      <c r="BG11" s="25"/>
      <c r="BH11" s="25"/>
      <c r="BI11" s="25"/>
      <c r="BJ11" s="25"/>
      <c r="BK11" s="25"/>
      <c r="BL11" s="25"/>
      <c r="BM11" s="25"/>
      <c r="BN11" s="26"/>
      <c r="BO11" s="24"/>
      <c r="BP11" s="25"/>
      <c r="BQ11" s="25"/>
      <c r="BR11" s="25"/>
      <c r="BS11" s="25"/>
      <c r="BT11" s="25"/>
      <c r="BU11" s="25"/>
      <c r="BV11" s="25"/>
      <c r="BW11" s="25"/>
      <c r="BX11" s="26"/>
      <c r="BY11" s="27">
        <f t="shared" si="0"/>
        <v>1</v>
      </c>
      <c r="BZ11" s="27">
        <f t="shared" si="0"/>
        <v>1</v>
      </c>
      <c r="CA11" s="27">
        <v>3</v>
      </c>
      <c r="CB11" s="28">
        <f>(BY11-BZ11)/CA11</f>
        <v>0</v>
      </c>
      <c r="CC11" s="27">
        <f t="shared" si="1"/>
        <v>1</v>
      </c>
      <c r="CD11" s="27">
        <f t="shared" si="1"/>
        <v>1</v>
      </c>
      <c r="CE11" s="28">
        <f>(CC11-CD11)/CA11</f>
        <v>0</v>
      </c>
      <c r="CF11" s="27">
        <f t="shared" si="2"/>
        <v>9</v>
      </c>
      <c r="CG11" s="27">
        <f t="shared" si="2"/>
        <v>6</v>
      </c>
      <c r="CH11" s="28">
        <f>(CF11-CG11)/CA11</f>
        <v>1</v>
      </c>
      <c r="CI11" s="29"/>
    </row>
    <row r="12" spans="1:87" ht="50.1" customHeight="1" thickBot="1" x14ac:dyDescent="0.55000000000000004">
      <c r="A12" s="6"/>
      <c r="B12" s="20">
        <v>3</v>
      </c>
      <c r="C12" s="21" t="s">
        <v>62</v>
      </c>
      <c r="D12" s="21" t="s">
        <v>63</v>
      </c>
      <c r="E12" s="25">
        <v>0</v>
      </c>
      <c r="F12" s="25">
        <v>1</v>
      </c>
      <c r="G12" s="25">
        <v>0</v>
      </c>
      <c r="H12" s="25">
        <v>1</v>
      </c>
      <c r="I12" s="25">
        <v>4</v>
      </c>
      <c r="J12" s="25">
        <v>6</v>
      </c>
      <c r="K12" s="25"/>
      <c r="L12" s="25"/>
      <c r="M12" s="25"/>
      <c r="N12" s="26"/>
      <c r="O12" s="24">
        <v>0</v>
      </c>
      <c r="P12" s="25">
        <v>1</v>
      </c>
      <c r="Q12" s="25">
        <v>0</v>
      </c>
      <c r="R12" s="25">
        <v>1</v>
      </c>
      <c r="S12" s="25">
        <v>0</v>
      </c>
      <c r="T12" s="25">
        <v>6</v>
      </c>
      <c r="U12" s="25"/>
      <c r="V12" s="25"/>
      <c r="W12" s="25"/>
      <c r="X12" s="25"/>
      <c r="Y12" s="56"/>
      <c r="Z12" s="57"/>
      <c r="AA12" s="57"/>
      <c r="AB12" s="57"/>
      <c r="AC12" s="57"/>
      <c r="AD12" s="57"/>
      <c r="AE12" s="57"/>
      <c r="AF12" s="57"/>
      <c r="AG12" s="57"/>
      <c r="AH12" s="58"/>
      <c r="AI12" s="24"/>
      <c r="AJ12" s="25"/>
      <c r="AK12" s="25"/>
      <c r="AL12" s="25"/>
      <c r="AM12" s="25"/>
      <c r="AN12" s="25"/>
      <c r="AO12" s="25"/>
      <c r="AP12" s="25"/>
      <c r="AQ12" s="25"/>
      <c r="AR12" s="26"/>
      <c r="AS12" s="25"/>
      <c r="AT12" s="26"/>
      <c r="AU12" s="25"/>
      <c r="AV12" s="25"/>
      <c r="AW12" s="25"/>
      <c r="AX12" s="25"/>
      <c r="AY12" s="25"/>
      <c r="AZ12" s="25"/>
      <c r="BA12" s="25"/>
      <c r="BB12" s="25"/>
      <c r="BC12" s="25"/>
      <c r="BD12" s="25"/>
      <c r="BE12" s="24"/>
      <c r="BF12" s="25"/>
      <c r="BG12" s="25"/>
      <c r="BH12" s="25"/>
      <c r="BI12" s="25"/>
      <c r="BJ12" s="25"/>
      <c r="BK12" s="25"/>
      <c r="BL12" s="25"/>
      <c r="BM12" s="25"/>
      <c r="BN12" s="26"/>
      <c r="BO12" s="24"/>
      <c r="BP12" s="25"/>
      <c r="BQ12" s="25"/>
      <c r="BR12" s="25"/>
      <c r="BS12" s="25"/>
      <c r="BT12" s="25"/>
      <c r="BU12" s="25"/>
      <c r="BV12" s="25"/>
      <c r="BW12" s="25"/>
      <c r="BX12" s="26"/>
      <c r="BY12" s="27">
        <f t="shared" si="0"/>
        <v>0</v>
      </c>
      <c r="BZ12" s="27">
        <f t="shared" si="0"/>
        <v>2</v>
      </c>
      <c r="CA12" s="27">
        <v>3</v>
      </c>
      <c r="CB12" s="28">
        <f>(BY12-BZ12)/CA12</f>
        <v>-0.66666666666666663</v>
      </c>
      <c r="CC12" s="27">
        <f t="shared" si="1"/>
        <v>0</v>
      </c>
      <c r="CD12" s="27">
        <f t="shared" si="1"/>
        <v>2</v>
      </c>
      <c r="CE12" s="28">
        <f>(CC12-CD12)/CA12</f>
        <v>-0.66666666666666663</v>
      </c>
      <c r="CF12" s="27">
        <f t="shared" si="2"/>
        <v>4</v>
      </c>
      <c r="CG12" s="27">
        <f t="shared" si="2"/>
        <v>12</v>
      </c>
      <c r="CH12" s="28">
        <f>(CF12-CG12)/CA12</f>
        <v>-2.6666666666666665</v>
      </c>
      <c r="CI12" s="29"/>
    </row>
    <row r="13" spans="1:87" ht="50.1" customHeight="1" thickBot="1" x14ac:dyDescent="0.55000000000000004">
      <c r="A13" s="6"/>
      <c r="B13" s="34">
        <v>4</v>
      </c>
      <c r="C13" s="21" t="s">
        <v>64</v>
      </c>
      <c r="D13" s="21" t="s">
        <v>65</v>
      </c>
      <c r="E13" s="25">
        <v>1</v>
      </c>
      <c r="F13" s="25">
        <v>0</v>
      </c>
      <c r="G13" s="25">
        <v>1</v>
      </c>
      <c r="H13" s="25">
        <v>0</v>
      </c>
      <c r="I13" s="25">
        <v>6</v>
      </c>
      <c r="J13" s="25">
        <v>2</v>
      </c>
      <c r="K13" s="25"/>
      <c r="L13" s="25"/>
      <c r="M13" s="25"/>
      <c r="N13" s="26"/>
      <c r="O13" s="24">
        <v>1</v>
      </c>
      <c r="P13" s="25">
        <v>0</v>
      </c>
      <c r="Q13" s="25">
        <v>1</v>
      </c>
      <c r="R13" s="25">
        <v>0</v>
      </c>
      <c r="S13" s="25">
        <v>6</v>
      </c>
      <c r="T13" s="25">
        <v>3</v>
      </c>
      <c r="U13" s="25"/>
      <c r="V13" s="25"/>
      <c r="W13" s="25"/>
      <c r="X13" s="25"/>
      <c r="Y13" s="36"/>
      <c r="Z13" s="37"/>
      <c r="AA13" s="37"/>
      <c r="AB13" s="37"/>
      <c r="AC13" s="37"/>
      <c r="AD13" s="37"/>
      <c r="AE13" s="37"/>
      <c r="AF13" s="37"/>
      <c r="AG13" s="37"/>
      <c r="AH13" s="38"/>
      <c r="AI13" s="56"/>
      <c r="AJ13" s="57"/>
      <c r="AK13" s="57"/>
      <c r="AL13" s="57"/>
      <c r="AM13" s="57"/>
      <c r="AN13" s="57"/>
      <c r="AO13" s="57"/>
      <c r="AP13" s="57"/>
      <c r="AQ13" s="57"/>
      <c r="AR13" s="58"/>
      <c r="AS13" s="25"/>
      <c r="AT13" s="26"/>
      <c r="AU13" s="25"/>
      <c r="AV13" s="25"/>
      <c r="AW13" s="25"/>
      <c r="AX13" s="25"/>
      <c r="AY13" s="25"/>
      <c r="AZ13" s="25"/>
      <c r="BA13" s="25"/>
      <c r="BB13" s="25"/>
      <c r="BC13" s="25"/>
      <c r="BD13" s="25"/>
      <c r="BE13" s="24"/>
      <c r="BF13" s="25"/>
      <c r="BG13" s="25"/>
      <c r="BH13" s="25"/>
      <c r="BI13" s="25"/>
      <c r="BJ13" s="25"/>
      <c r="BK13" s="25"/>
      <c r="BL13" s="25"/>
      <c r="BM13" s="25"/>
      <c r="BN13" s="26"/>
      <c r="BO13" s="24"/>
      <c r="BP13" s="25"/>
      <c r="BQ13" s="25"/>
      <c r="BR13" s="25"/>
      <c r="BS13" s="25"/>
      <c r="BT13" s="25"/>
      <c r="BU13" s="25"/>
      <c r="BV13" s="25"/>
      <c r="BW13" s="25"/>
      <c r="BX13" s="26"/>
      <c r="BY13" s="39">
        <f t="shared" si="0"/>
        <v>2</v>
      </c>
      <c r="BZ13" s="39">
        <f t="shared" si="0"/>
        <v>0</v>
      </c>
      <c r="CA13" s="39">
        <v>3</v>
      </c>
      <c r="CB13" s="40">
        <f>(BY13-BZ13)/CA13</f>
        <v>0.66666666666666663</v>
      </c>
      <c r="CC13" s="39">
        <f t="shared" si="1"/>
        <v>2</v>
      </c>
      <c r="CD13" s="39">
        <f t="shared" si="1"/>
        <v>0</v>
      </c>
      <c r="CE13" s="40">
        <f>(CC13-CD13)/CA13</f>
        <v>0.66666666666666663</v>
      </c>
      <c r="CF13" s="39">
        <f t="shared" si="2"/>
        <v>12</v>
      </c>
      <c r="CG13" s="39">
        <f t="shared" si="2"/>
        <v>5</v>
      </c>
      <c r="CH13" s="40">
        <f>(CF13-CG13)/CA13</f>
        <v>2.3333333333333335</v>
      </c>
      <c r="CI13" s="41"/>
    </row>
  </sheetData>
  <mergeCells count="2">
    <mergeCell ref="H1:AL2"/>
    <mergeCell ref="E5:AR5"/>
  </mergeCells>
  <pageMargins left="0.74803149606299213" right="0.74803149606299213" top="1.4173228346456694" bottom="0.23622047244094491" header="0" footer="0"/>
  <pageSetup scale="32" fitToHeight="2"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CI25"/>
  <sheetViews>
    <sheetView topLeftCell="A4" zoomScale="40" zoomScaleNormal="40" zoomScaleSheetLayoutView="25" workbookViewId="0">
      <selection activeCell="CN92" sqref="CN92"/>
    </sheetView>
  </sheetViews>
  <sheetFormatPr defaultColWidth="11.42578125" defaultRowHeight="12.75" x14ac:dyDescent="0.2"/>
  <cols>
    <col min="1" max="1" width="7" customWidth="1"/>
    <col min="2" max="2" width="7.140625" customWidth="1"/>
    <col min="3" max="3" width="43" customWidth="1"/>
    <col min="4" max="4" width="31" customWidth="1"/>
    <col min="5" max="44" width="4.7109375" customWidth="1"/>
    <col min="45" max="45" width="0.5703125" hidden="1" customWidth="1"/>
    <col min="46" max="75" width="2.7109375" hidden="1" customWidth="1"/>
    <col min="76" max="76" width="5.42578125" hidden="1" customWidth="1"/>
    <col min="77" max="79" width="5.7109375" customWidth="1"/>
    <col min="80" max="80" width="12.140625" customWidth="1"/>
    <col min="81" max="82" width="5.7109375" customWidth="1"/>
    <col min="83" max="83" width="12.140625" customWidth="1"/>
    <col min="84" max="84" width="7.5703125" customWidth="1"/>
    <col min="85" max="85" width="8.7109375" customWidth="1"/>
    <col min="86" max="87" width="12.140625" customWidth="1"/>
  </cols>
  <sheetData>
    <row r="1" spans="1:87" x14ac:dyDescent="0.2">
      <c r="H1" s="456"/>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7"/>
    </row>
    <row r="2" spans="1:87" x14ac:dyDescent="0.2">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row>
    <row r="3" spans="1:87" ht="12" customHeight="1" x14ac:dyDescent="0.2">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87" ht="2.25" customHeight="1" x14ac:dyDescent="0.2">
      <c r="E4" s="2"/>
      <c r="F4" s="2"/>
      <c r="G4" s="3"/>
      <c r="H4" s="3"/>
      <c r="I4" s="3"/>
      <c r="J4" s="3"/>
      <c r="K4" s="3"/>
      <c r="L4" s="3"/>
      <c r="M4" s="3"/>
      <c r="N4" s="3"/>
      <c r="O4" s="2"/>
      <c r="P4" s="2"/>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2" t="s">
        <v>0</v>
      </c>
      <c r="BF4" s="2" t="s">
        <v>1</v>
      </c>
      <c r="BG4" s="3" t="s">
        <v>2</v>
      </c>
      <c r="BH4" s="3" t="s">
        <v>3</v>
      </c>
      <c r="BI4" s="3" t="s">
        <v>4</v>
      </c>
      <c r="BJ4" s="3" t="s">
        <v>5</v>
      </c>
      <c r="BK4" s="3" t="s">
        <v>4</v>
      </c>
      <c r="BL4" s="3" t="s">
        <v>5</v>
      </c>
      <c r="BM4" s="3" t="s">
        <v>4</v>
      </c>
      <c r="BN4" s="3" t="s">
        <v>5</v>
      </c>
      <c r="BO4" s="2" t="s">
        <v>0</v>
      </c>
      <c r="BP4" s="2" t="s">
        <v>1</v>
      </c>
      <c r="BQ4" s="3" t="s">
        <v>2</v>
      </c>
      <c r="BR4" s="3" t="s">
        <v>3</v>
      </c>
      <c r="BS4" s="3" t="s">
        <v>4</v>
      </c>
      <c r="BT4" s="3" t="s">
        <v>5</v>
      </c>
      <c r="BU4" s="3" t="s">
        <v>4</v>
      </c>
      <c r="BV4" s="3" t="s">
        <v>5</v>
      </c>
      <c r="BW4" s="3" t="s">
        <v>4</v>
      </c>
      <c r="BX4" s="3" t="s">
        <v>5</v>
      </c>
    </row>
    <row r="5" spans="1:87" ht="45" x14ac:dyDescent="0.6">
      <c r="C5" s="4"/>
      <c r="D5" s="4"/>
      <c r="E5" s="458"/>
      <c r="F5" s="458"/>
      <c r="G5" s="458"/>
      <c r="H5" s="458"/>
      <c r="I5" s="458"/>
      <c r="J5" s="458"/>
      <c r="K5" s="458"/>
      <c r="L5" s="458"/>
      <c r="M5" s="458"/>
      <c r="N5" s="458"/>
      <c r="O5" s="458"/>
      <c r="P5" s="458"/>
      <c r="Q5" s="458"/>
      <c r="R5" s="458"/>
      <c r="S5" s="458"/>
      <c r="T5" s="458"/>
      <c r="U5" s="458"/>
      <c r="V5" s="458"/>
      <c r="W5" s="458"/>
      <c r="X5" s="458"/>
      <c r="Y5" s="458"/>
      <c r="Z5" s="458"/>
      <c r="AA5" s="458"/>
      <c r="AB5" s="458"/>
      <c r="AC5" s="458"/>
      <c r="AD5" s="458"/>
      <c r="AE5" s="458"/>
      <c r="AF5" s="458"/>
      <c r="AG5" s="458"/>
      <c r="AH5" s="458"/>
      <c r="AI5" s="458"/>
      <c r="AJ5" s="458"/>
      <c r="AK5" s="458"/>
      <c r="AL5" s="458"/>
      <c r="AM5" s="458"/>
      <c r="AN5" s="458"/>
      <c r="AO5" s="458"/>
      <c r="AP5" s="458"/>
      <c r="AQ5" s="458"/>
      <c r="AR5" s="458"/>
    </row>
    <row r="6" spans="1:87" ht="62.25" customHeight="1" x14ac:dyDescent="0.6">
      <c r="C6" s="4"/>
      <c r="D6" s="4" t="s">
        <v>6</v>
      </c>
      <c r="E6" s="4"/>
      <c r="F6" s="4"/>
      <c r="G6" s="4"/>
      <c r="H6" s="4"/>
      <c r="I6" s="4"/>
      <c r="J6" s="4"/>
      <c r="K6" s="4"/>
      <c r="L6" s="4"/>
      <c r="M6" s="4"/>
      <c r="N6" s="4"/>
      <c r="O6" s="4"/>
      <c r="P6" s="4"/>
      <c r="Q6" s="5" t="s">
        <v>111</v>
      </c>
      <c r="R6" s="4"/>
      <c r="S6" s="4"/>
      <c r="T6" s="4"/>
      <c r="U6" s="4"/>
      <c r="V6" s="4"/>
      <c r="W6" s="4"/>
      <c r="X6" s="4"/>
    </row>
    <row r="7" spans="1:87" ht="30" x14ac:dyDescent="0.4">
      <c r="A7" s="6"/>
      <c r="B7" s="4" t="s">
        <v>8</v>
      </c>
      <c r="C7" s="7"/>
      <c r="D7" s="7"/>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8"/>
      <c r="CC7" s="6"/>
      <c r="CD7" s="6"/>
      <c r="CE7" s="8"/>
      <c r="CF7" s="6"/>
      <c r="CG7" s="6"/>
      <c r="CH7" s="8"/>
      <c r="CI7" s="8"/>
    </row>
    <row r="8" spans="1:87" ht="13.5" thickBot="1" x14ac:dyDescent="0.25">
      <c r="A8" s="6"/>
      <c r="B8" s="6"/>
      <c r="C8" s="7"/>
      <c r="D8" s="7"/>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8"/>
      <c r="CC8" s="6"/>
      <c r="CD8" s="6"/>
      <c r="CE8" s="8"/>
      <c r="CF8" s="6"/>
      <c r="CG8" s="6"/>
      <c r="CH8" s="8"/>
      <c r="CI8" s="8"/>
    </row>
    <row r="9" spans="1:87" ht="116.1" customHeight="1" thickBot="1" x14ac:dyDescent="0.25">
      <c r="A9" s="8"/>
      <c r="B9" s="9"/>
      <c r="C9" s="10" t="s">
        <v>9</v>
      </c>
      <c r="D9" s="10"/>
      <c r="E9" s="11" t="s">
        <v>10</v>
      </c>
      <c r="F9" s="11" t="s">
        <v>11</v>
      </c>
      <c r="G9" s="11" t="s">
        <v>12</v>
      </c>
      <c r="H9" s="11" t="s">
        <v>13</v>
      </c>
      <c r="I9" s="12" t="s">
        <v>14</v>
      </c>
      <c r="J9" s="13"/>
      <c r="K9" s="13"/>
      <c r="L9" s="13"/>
      <c r="M9" s="13"/>
      <c r="N9" s="14"/>
      <c r="O9" s="11" t="s">
        <v>10</v>
      </c>
      <c r="P9" s="11" t="s">
        <v>11</v>
      </c>
      <c r="Q9" s="11" t="s">
        <v>12</v>
      </c>
      <c r="R9" s="11" t="s">
        <v>13</v>
      </c>
      <c r="S9" s="12" t="s">
        <v>14</v>
      </c>
      <c r="T9" s="13"/>
      <c r="U9" s="13"/>
      <c r="V9" s="13"/>
      <c r="W9" s="13"/>
      <c r="X9" s="13"/>
      <c r="Y9" s="15" t="s">
        <v>10</v>
      </c>
      <c r="Z9" s="11" t="s">
        <v>11</v>
      </c>
      <c r="AA9" s="11" t="s">
        <v>12</v>
      </c>
      <c r="AB9" s="11" t="s">
        <v>13</v>
      </c>
      <c r="AC9" s="12" t="s">
        <v>14</v>
      </c>
      <c r="AD9" s="13"/>
      <c r="AE9" s="13"/>
      <c r="AF9" s="13"/>
      <c r="AG9" s="13"/>
      <c r="AH9" s="14"/>
      <c r="AI9" s="11" t="s">
        <v>10</v>
      </c>
      <c r="AJ9" s="11" t="s">
        <v>11</v>
      </c>
      <c r="AK9" s="11" t="s">
        <v>12</v>
      </c>
      <c r="AL9" s="11" t="s">
        <v>13</v>
      </c>
      <c r="AM9" s="12" t="s">
        <v>14</v>
      </c>
      <c r="AN9" s="13"/>
      <c r="AO9" s="13"/>
      <c r="AP9" s="13"/>
      <c r="AQ9" s="13"/>
      <c r="AR9" s="14"/>
      <c r="AS9" s="13"/>
      <c r="AT9" s="14"/>
      <c r="AU9" s="13"/>
      <c r="AV9" s="13"/>
      <c r="AW9" s="13"/>
      <c r="AX9" s="13"/>
      <c r="AY9" s="13"/>
      <c r="AZ9" s="13"/>
      <c r="BA9" s="13"/>
      <c r="BB9" s="13"/>
      <c r="BC9" s="13"/>
      <c r="BD9" s="13"/>
      <c r="BE9" s="16"/>
      <c r="BF9" s="13"/>
      <c r="BG9" s="13"/>
      <c r="BH9" s="13"/>
      <c r="BI9" s="13"/>
      <c r="BJ9" s="13"/>
      <c r="BK9" s="13"/>
      <c r="BL9" s="13"/>
      <c r="BM9" s="13"/>
      <c r="BN9" s="14"/>
      <c r="BO9" s="16"/>
      <c r="BP9" s="13"/>
      <c r="BQ9" s="13"/>
      <c r="BR9" s="13"/>
      <c r="BS9" s="13"/>
      <c r="BT9" s="13"/>
      <c r="BU9" s="13"/>
      <c r="BV9" s="13"/>
      <c r="BW9" s="13"/>
      <c r="BX9" s="14"/>
      <c r="BY9" s="17" t="s">
        <v>10</v>
      </c>
      <c r="BZ9" s="17" t="s">
        <v>11</v>
      </c>
      <c r="CA9" s="17" t="s">
        <v>15</v>
      </c>
      <c r="CB9" s="18" t="s">
        <v>16</v>
      </c>
      <c r="CC9" s="17" t="s">
        <v>12</v>
      </c>
      <c r="CD9" s="17" t="s">
        <v>13</v>
      </c>
      <c r="CE9" s="18" t="s">
        <v>17</v>
      </c>
      <c r="CF9" s="17" t="s">
        <v>18</v>
      </c>
      <c r="CG9" s="17" t="s">
        <v>19</v>
      </c>
      <c r="CH9" s="18" t="s">
        <v>20</v>
      </c>
      <c r="CI9" s="19" t="s">
        <v>21</v>
      </c>
    </row>
    <row r="10" spans="1:87" ht="50.1" customHeight="1" thickBot="1" x14ac:dyDescent="0.55000000000000004">
      <c r="A10" s="6"/>
      <c r="B10" s="20">
        <v>1</v>
      </c>
      <c r="C10" s="21" t="s">
        <v>112</v>
      </c>
      <c r="D10" s="21" t="s">
        <v>113</v>
      </c>
      <c r="E10" s="56"/>
      <c r="F10" s="57"/>
      <c r="G10" s="57"/>
      <c r="H10" s="57"/>
      <c r="I10" s="57"/>
      <c r="J10" s="57"/>
      <c r="K10" s="57"/>
      <c r="L10" s="57"/>
      <c r="M10" s="57"/>
      <c r="N10" s="58"/>
      <c r="O10" s="24">
        <v>1</v>
      </c>
      <c r="P10" s="25">
        <v>0</v>
      </c>
      <c r="Q10" s="25">
        <v>2</v>
      </c>
      <c r="R10" s="25">
        <v>0</v>
      </c>
      <c r="S10" s="25">
        <v>4</v>
      </c>
      <c r="T10" s="25">
        <v>1</v>
      </c>
      <c r="U10" s="25">
        <v>4</v>
      </c>
      <c r="V10" s="25">
        <v>1</v>
      </c>
      <c r="W10" s="25"/>
      <c r="X10" s="25"/>
      <c r="Y10" s="24">
        <v>1</v>
      </c>
      <c r="Z10" s="25">
        <v>0</v>
      </c>
      <c r="AA10" s="25">
        <v>2</v>
      </c>
      <c r="AB10" s="25">
        <v>0</v>
      </c>
      <c r="AC10" s="25">
        <v>4</v>
      </c>
      <c r="AD10" s="25">
        <v>0</v>
      </c>
      <c r="AE10" s="25">
        <v>4</v>
      </c>
      <c r="AF10" s="25">
        <v>0</v>
      </c>
      <c r="AG10" s="25"/>
      <c r="AH10" s="26"/>
      <c r="AI10" s="24"/>
      <c r="AJ10" s="25"/>
      <c r="AK10" s="25"/>
      <c r="AL10" s="25"/>
      <c r="AM10" s="25"/>
      <c r="AN10" s="25"/>
      <c r="AO10" s="25"/>
      <c r="AP10" s="25"/>
      <c r="AQ10" s="25"/>
      <c r="AR10" s="26"/>
      <c r="AS10" s="25"/>
      <c r="AT10" s="26"/>
      <c r="AU10" s="25"/>
      <c r="AV10" s="25"/>
      <c r="AW10" s="25"/>
      <c r="AX10" s="25"/>
      <c r="AY10" s="25"/>
      <c r="AZ10" s="25"/>
      <c r="BA10" s="25"/>
      <c r="BB10" s="25"/>
      <c r="BC10" s="25"/>
      <c r="BD10" s="25"/>
      <c r="BE10" s="24"/>
      <c r="BF10" s="25"/>
      <c r="BG10" s="25"/>
      <c r="BH10" s="25"/>
      <c r="BI10" s="25"/>
      <c r="BJ10" s="25"/>
      <c r="BK10" s="25"/>
      <c r="BL10" s="25"/>
      <c r="BM10" s="25"/>
      <c r="BN10" s="26"/>
      <c r="BO10" s="24"/>
      <c r="BP10" s="25"/>
      <c r="BQ10" s="25"/>
      <c r="BR10" s="25"/>
      <c r="BS10" s="25"/>
      <c r="BT10" s="25"/>
      <c r="BU10" s="25"/>
      <c r="BV10" s="25"/>
      <c r="BW10" s="25"/>
      <c r="BX10" s="26"/>
      <c r="BY10" s="27">
        <f t="shared" ref="BY10:BZ13" si="0">E10+O10+Y10+AI10</f>
        <v>2</v>
      </c>
      <c r="BZ10" s="27">
        <f t="shared" si="0"/>
        <v>0</v>
      </c>
      <c r="CA10" s="27">
        <v>2</v>
      </c>
      <c r="CB10" s="28">
        <f>(BY10-BZ10)/CA10</f>
        <v>1</v>
      </c>
      <c r="CC10" s="27">
        <f t="shared" ref="CC10:CD13" si="1">G10+Q10+AA10+AK10</f>
        <v>4</v>
      </c>
      <c r="CD10" s="27">
        <f t="shared" si="1"/>
        <v>0</v>
      </c>
      <c r="CE10" s="28">
        <f>(CC10-CD10)/CA10</f>
        <v>2</v>
      </c>
      <c r="CF10" s="27">
        <f t="shared" ref="CF10:CG13" si="2">I10+K10+M10+S10+U10+W10+AC10+AE10+AG10+AM10+AO10+AQ10</f>
        <v>16</v>
      </c>
      <c r="CG10" s="27">
        <f t="shared" si="2"/>
        <v>2</v>
      </c>
      <c r="CH10" s="28">
        <f>(CF10-CG10)/CA10</f>
        <v>7</v>
      </c>
      <c r="CI10" s="29">
        <v>1</v>
      </c>
    </row>
    <row r="11" spans="1:87" ht="50.1" customHeight="1" thickBot="1" x14ac:dyDescent="0.55000000000000004">
      <c r="A11" s="6"/>
      <c r="B11" s="20">
        <v>2</v>
      </c>
      <c r="C11" s="21" t="s">
        <v>114</v>
      </c>
      <c r="D11" s="21" t="s">
        <v>115</v>
      </c>
      <c r="E11" s="25">
        <v>0</v>
      </c>
      <c r="F11" s="25">
        <v>1</v>
      </c>
      <c r="G11" s="25">
        <v>0</v>
      </c>
      <c r="H11" s="25">
        <v>2</v>
      </c>
      <c r="I11" s="25">
        <v>1</v>
      </c>
      <c r="J11" s="25">
        <v>4</v>
      </c>
      <c r="K11" s="25">
        <v>1</v>
      </c>
      <c r="L11" s="25">
        <v>4</v>
      </c>
      <c r="M11" s="25"/>
      <c r="N11" s="26"/>
      <c r="O11" s="56"/>
      <c r="P11" s="57"/>
      <c r="Q11" s="57"/>
      <c r="R11" s="57"/>
      <c r="S11" s="57"/>
      <c r="T11" s="57"/>
      <c r="U11" s="57"/>
      <c r="V11" s="57"/>
      <c r="W11" s="57"/>
      <c r="X11" s="58"/>
      <c r="Y11" s="30">
        <v>1</v>
      </c>
      <c r="Z11" s="31">
        <v>0</v>
      </c>
      <c r="AA11" s="31">
        <v>2</v>
      </c>
      <c r="AB11" s="31">
        <v>0</v>
      </c>
      <c r="AC11" s="31">
        <v>4</v>
      </c>
      <c r="AD11" s="31">
        <v>0</v>
      </c>
      <c r="AE11" s="31">
        <v>4</v>
      </c>
      <c r="AF11" s="31">
        <v>1</v>
      </c>
      <c r="AG11" s="31"/>
      <c r="AH11" s="32"/>
      <c r="AI11" s="24"/>
      <c r="AJ11" s="25"/>
      <c r="AK11" s="25"/>
      <c r="AL11" s="25"/>
      <c r="AM11" s="25"/>
      <c r="AN11" s="25"/>
      <c r="AO11" s="25"/>
      <c r="AP11" s="25"/>
      <c r="AQ11" s="25"/>
      <c r="AR11" s="26"/>
      <c r="AS11" s="25"/>
      <c r="AT11" s="26"/>
      <c r="AU11" s="25"/>
      <c r="AV11" s="25"/>
      <c r="AW11" s="25"/>
      <c r="AX11" s="25"/>
      <c r="AY11" s="25"/>
      <c r="AZ11" s="25"/>
      <c r="BA11" s="25"/>
      <c r="BB11" s="25"/>
      <c r="BC11" s="25"/>
      <c r="BD11" s="25"/>
      <c r="BE11" s="24"/>
      <c r="BF11" s="25"/>
      <c r="BG11" s="25"/>
      <c r="BH11" s="25"/>
      <c r="BI11" s="25"/>
      <c r="BJ11" s="25"/>
      <c r="BK11" s="25"/>
      <c r="BL11" s="25"/>
      <c r="BM11" s="25"/>
      <c r="BN11" s="26"/>
      <c r="BO11" s="24"/>
      <c r="BP11" s="25"/>
      <c r="BQ11" s="25"/>
      <c r="BR11" s="25"/>
      <c r="BS11" s="25"/>
      <c r="BT11" s="25"/>
      <c r="BU11" s="25"/>
      <c r="BV11" s="25"/>
      <c r="BW11" s="25"/>
      <c r="BX11" s="26"/>
      <c r="BY11" s="27">
        <f t="shared" si="0"/>
        <v>1</v>
      </c>
      <c r="BZ11" s="27">
        <f t="shared" si="0"/>
        <v>1</v>
      </c>
      <c r="CA11" s="27">
        <v>2</v>
      </c>
      <c r="CB11" s="28">
        <f>(BY11-BZ11)/CA11</f>
        <v>0</v>
      </c>
      <c r="CC11" s="27">
        <f t="shared" si="1"/>
        <v>2</v>
      </c>
      <c r="CD11" s="27">
        <f t="shared" si="1"/>
        <v>2</v>
      </c>
      <c r="CE11" s="28">
        <f>(CC11-CD11)/CA11</f>
        <v>0</v>
      </c>
      <c r="CF11" s="27">
        <f t="shared" si="2"/>
        <v>10</v>
      </c>
      <c r="CG11" s="27">
        <f t="shared" si="2"/>
        <v>9</v>
      </c>
      <c r="CH11" s="28">
        <f>(CF11-CG11)/CA11</f>
        <v>0.5</v>
      </c>
      <c r="CI11" s="29">
        <v>2</v>
      </c>
    </row>
    <row r="12" spans="1:87" ht="50.1" customHeight="1" thickBot="1" x14ac:dyDescent="0.55000000000000004">
      <c r="A12" s="6"/>
      <c r="B12" s="20">
        <v>3</v>
      </c>
      <c r="C12" s="21" t="s">
        <v>116</v>
      </c>
      <c r="D12" s="21" t="s">
        <v>117</v>
      </c>
      <c r="E12" s="25">
        <v>0</v>
      </c>
      <c r="F12" s="25">
        <v>1</v>
      </c>
      <c r="G12" s="25">
        <v>0</v>
      </c>
      <c r="H12" s="25">
        <v>2</v>
      </c>
      <c r="I12" s="25">
        <v>0</v>
      </c>
      <c r="J12" s="25">
        <v>4</v>
      </c>
      <c r="K12" s="25">
        <v>0</v>
      </c>
      <c r="L12" s="25">
        <v>4</v>
      </c>
      <c r="M12" s="25"/>
      <c r="N12" s="26"/>
      <c r="O12" s="24">
        <v>0</v>
      </c>
      <c r="P12" s="25">
        <v>1</v>
      </c>
      <c r="Q12" s="25">
        <v>0</v>
      </c>
      <c r="R12" s="25">
        <v>2</v>
      </c>
      <c r="S12" s="25">
        <v>0</v>
      </c>
      <c r="T12" s="25">
        <v>4</v>
      </c>
      <c r="U12" s="25">
        <v>1</v>
      </c>
      <c r="V12" s="25">
        <v>4</v>
      </c>
      <c r="W12" s="25"/>
      <c r="X12" s="25"/>
      <c r="Y12" s="56"/>
      <c r="Z12" s="57"/>
      <c r="AA12" s="57"/>
      <c r="AB12" s="57"/>
      <c r="AC12" s="57"/>
      <c r="AD12" s="57"/>
      <c r="AE12" s="57"/>
      <c r="AF12" s="57"/>
      <c r="AG12" s="57"/>
      <c r="AH12" s="58"/>
      <c r="AI12" s="24"/>
      <c r="AJ12" s="25"/>
      <c r="AK12" s="25"/>
      <c r="AL12" s="25"/>
      <c r="AM12" s="25"/>
      <c r="AN12" s="25"/>
      <c r="AO12" s="25"/>
      <c r="AP12" s="25"/>
      <c r="AQ12" s="25"/>
      <c r="AR12" s="26"/>
      <c r="AS12" s="25"/>
      <c r="AT12" s="26"/>
      <c r="AU12" s="25"/>
      <c r="AV12" s="25"/>
      <c r="AW12" s="25"/>
      <c r="AX12" s="25"/>
      <c r="AY12" s="25"/>
      <c r="AZ12" s="25"/>
      <c r="BA12" s="25"/>
      <c r="BB12" s="25"/>
      <c r="BC12" s="25"/>
      <c r="BD12" s="25"/>
      <c r="BE12" s="24"/>
      <c r="BF12" s="25"/>
      <c r="BG12" s="25"/>
      <c r="BH12" s="25"/>
      <c r="BI12" s="25"/>
      <c r="BJ12" s="25"/>
      <c r="BK12" s="25"/>
      <c r="BL12" s="25"/>
      <c r="BM12" s="25"/>
      <c r="BN12" s="26"/>
      <c r="BO12" s="24"/>
      <c r="BP12" s="25"/>
      <c r="BQ12" s="25"/>
      <c r="BR12" s="25"/>
      <c r="BS12" s="25"/>
      <c r="BT12" s="25"/>
      <c r="BU12" s="25"/>
      <c r="BV12" s="25"/>
      <c r="BW12" s="25"/>
      <c r="BX12" s="26"/>
      <c r="BY12" s="27">
        <f t="shared" si="0"/>
        <v>0</v>
      </c>
      <c r="BZ12" s="27">
        <f t="shared" si="0"/>
        <v>2</v>
      </c>
      <c r="CA12" s="27">
        <v>2</v>
      </c>
      <c r="CB12" s="28">
        <f>(BY12-BZ12)/CA12</f>
        <v>-1</v>
      </c>
      <c r="CC12" s="27">
        <f t="shared" si="1"/>
        <v>0</v>
      </c>
      <c r="CD12" s="27">
        <f t="shared" si="1"/>
        <v>4</v>
      </c>
      <c r="CE12" s="28">
        <f>(CC12-CD12)/CA12</f>
        <v>-2</v>
      </c>
      <c r="CF12" s="27">
        <f t="shared" si="2"/>
        <v>1</v>
      </c>
      <c r="CG12" s="27">
        <f t="shared" si="2"/>
        <v>16</v>
      </c>
      <c r="CH12" s="28">
        <f>(CF12-CG12)/CA12</f>
        <v>-7.5</v>
      </c>
      <c r="CI12" s="29">
        <v>3</v>
      </c>
    </row>
    <row r="13" spans="1:87" ht="50.1" customHeight="1" thickBot="1" x14ac:dyDescent="0.55000000000000004">
      <c r="A13" s="6"/>
      <c r="B13" s="34">
        <v>4</v>
      </c>
      <c r="C13" s="35"/>
      <c r="D13" s="35"/>
      <c r="E13" s="25"/>
      <c r="F13" s="25"/>
      <c r="G13" s="25"/>
      <c r="H13" s="25"/>
      <c r="I13" s="25"/>
      <c r="J13" s="25"/>
      <c r="K13" s="25"/>
      <c r="L13" s="25"/>
      <c r="M13" s="25"/>
      <c r="N13" s="26"/>
      <c r="O13" s="24"/>
      <c r="P13" s="25"/>
      <c r="Q13" s="25"/>
      <c r="R13" s="25"/>
      <c r="S13" s="25"/>
      <c r="T13" s="25"/>
      <c r="U13" s="25"/>
      <c r="V13" s="25"/>
      <c r="W13" s="25"/>
      <c r="X13" s="25"/>
      <c r="Y13" s="36"/>
      <c r="Z13" s="37"/>
      <c r="AA13" s="37"/>
      <c r="AB13" s="37"/>
      <c r="AC13" s="37"/>
      <c r="AD13" s="37"/>
      <c r="AE13" s="37"/>
      <c r="AF13" s="37"/>
      <c r="AG13" s="37"/>
      <c r="AH13" s="38"/>
      <c r="AI13" s="56"/>
      <c r="AJ13" s="57"/>
      <c r="AK13" s="57"/>
      <c r="AL13" s="57"/>
      <c r="AM13" s="57"/>
      <c r="AN13" s="57"/>
      <c r="AO13" s="57"/>
      <c r="AP13" s="57"/>
      <c r="AQ13" s="57"/>
      <c r="AR13" s="58"/>
      <c r="AS13" s="25"/>
      <c r="AT13" s="26"/>
      <c r="AU13" s="25"/>
      <c r="AV13" s="25"/>
      <c r="AW13" s="25"/>
      <c r="AX13" s="25"/>
      <c r="AY13" s="25"/>
      <c r="AZ13" s="25"/>
      <c r="BA13" s="25"/>
      <c r="BB13" s="25"/>
      <c r="BC13" s="25"/>
      <c r="BD13" s="25"/>
      <c r="BE13" s="24"/>
      <c r="BF13" s="25"/>
      <c r="BG13" s="25"/>
      <c r="BH13" s="25"/>
      <c r="BI13" s="25"/>
      <c r="BJ13" s="25"/>
      <c r="BK13" s="25"/>
      <c r="BL13" s="25"/>
      <c r="BM13" s="25"/>
      <c r="BN13" s="26"/>
      <c r="BO13" s="24"/>
      <c r="BP13" s="25"/>
      <c r="BQ13" s="25"/>
      <c r="BR13" s="25"/>
      <c r="BS13" s="25"/>
      <c r="BT13" s="25"/>
      <c r="BU13" s="25"/>
      <c r="BV13" s="25"/>
      <c r="BW13" s="25"/>
      <c r="BX13" s="26"/>
      <c r="BY13" s="39">
        <f t="shared" si="0"/>
        <v>0</v>
      </c>
      <c r="BZ13" s="39">
        <f t="shared" si="0"/>
        <v>0</v>
      </c>
      <c r="CA13" s="39">
        <v>2</v>
      </c>
      <c r="CB13" s="40">
        <f>(BY13-BZ13)/CA13</f>
        <v>0</v>
      </c>
      <c r="CC13" s="39">
        <f t="shared" si="1"/>
        <v>0</v>
      </c>
      <c r="CD13" s="39">
        <f t="shared" si="1"/>
        <v>0</v>
      </c>
      <c r="CE13" s="40">
        <f>(CC13-CD13)/CA13</f>
        <v>0</v>
      </c>
      <c r="CF13" s="39">
        <f t="shared" si="2"/>
        <v>0</v>
      </c>
      <c r="CG13" s="39">
        <f t="shared" si="2"/>
        <v>0</v>
      </c>
      <c r="CH13" s="40">
        <f>(CF13-CG13)/CA13</f>
        <v>0</v>
      </c>
      <c r="CI13" s="41"/>
    </row>
    <row r="14" spans="1:87" ht="69.95" customHeight="1" thickBot="1" x14ac:dyDescent="0.45">
      <c r="B14" s="4" t="s">
        <v>27</v>
      </c>
      <c r="C14" s="42"/>
      <c r="D14" s="42"/>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4"/>
      <c r="BZ14" s="44"/>
      <c r="CA14" s="44"/>
      <c r="CB14" s="45"/>
      <c r="CC14" s="44"/>
      <c r="CD14" s="44"/>
      <c r="CE14" s="45"/>
      <c r="CF14" s="44"/>
      <c r="CG14" s="44"/>
      <c r="CH14" s="45"/>
      <c r="CI14" s="45"/>
    </row>
    <row r="15" spans="1:87" ht="116.1" customHeight="1" thickBot="1" x14ac:dyDescent="0.25">
      <c r="B15" s="9"/>
      <c r="C15" s="10" t="s">
        <v>9</v>
      </c>
      <c r="D15" s="10"/>
      <c r="E15" s="11" t="s">
        <v>10</v>
      </c>
      <c r="F15" s="11" t="s">
        <v>11</v>
      </c>
      <c r="G15" s="11" t="s">
        <v>12</v>
      </c>
      <c r="H15" s="11" t="s">
        <v>13</v>
      </c>
      <c r="I15" s="12" t="s">
        <v>14</v>
      </c>
      <c r="J15" s="13"/>
      <c r="K15" s="13"/>
      <c r="L15" s="13"/>
      <c r="M15" s="13"/>
      <c r="N15" s="14"/>
      <c r="O15" s="11" t="s">
        <v>10</v>
      </c>
      <c r="P15" s="11" t="s">
        <v>11</v>
      </c>
      <c r="Q15" s="11" t="s">
        <v>12</v>
      </c>
      <c r="R15" s="11" t="s">
        <v>13</v>
      </c>
      <c r="S15" s="12" t="s">
        <v>14</v>
      </c>
      <c r="T15" s="13"/>
      <c r="U15" s="13"/>
      <c r="V15" s="13"/>
      <c r="W15" s="13"/>
      <c r="X15" s="13"/>
      <c r="Y15" s="15" t="s">
        <v>10</v>
      </c>
      <c r="Z15" s="11" t="s">
        <v>11</v>
      </c>
      <c r="AA15" s="11" t="s">
        <v>12</v>
      </c>
      <c r="AB15" s="11" t="s">
        <v>13</v>
      </c>
      <c r="AC15" s="12" t="s">
        <v>14</v>
      </c>
      <c r="AD15" s="13"/>
      <c r="AE15" s="13"/>
      <c r="AF15" s="13"/>
      <c r="AG15" s="13"/>
      <c r="AH15" s="14"/>
      <c r="AI15" s="11" t="s">
        <v>10</v>
      </c>
      <c r="AJ15" s="11" t="s">
        <v>11</v>
      </c>
      <c r="AK15" s="11" t="s">
        <v>12</v>
      </c>
      <c r="AL15" s="11" t="s">
        <v>13</v>
      </c>
      <c r="AM15" s="12" t="s">
        <v>14</v>
      </c>
      <c r="AN15" s="13"/>
      <c r="AO15" s="13"/>
      <c r="AP15" s="13"/>
      <c r="AQ15" s="13"/>
      <c r="AR15" s="14"/>
      <c r="AS15" s="13"/>
      <c r="AT15" s="14"/>
      <c r="AU15" s="13"/>
      <c r="AV15" s="13"/>
      <c r="AW15" s="13"/>
      <c r="AX15" s="13"/>
      <c r="AY15" s="13"/>
      <c r="AZ15" s="13"/>
      <c r="BA15" s="13"/>
      <c r="BB15" s="13"/>
      <c r="BC15" s="13"/>
      <c r="BD15" s="13"/>
      <c r="BE15" s="16"/>
      <c r="BF15" s="13"/>
      <c r="BG15" s="13"/>
      <c r="BH15" s="13"/>
      <c r="BI15" s="13"/>
      <c r="BJ15" s="13"/>
      <c r="BK15" s="13"/>
      <c r="BL15" s="13"/>
      <c r="BM15" s="13"/>
      <c r="BN15" s="14"/>
      <c r="BO15" s="16"/>
      <c r="BP15" s="13"/>
      <c r="BQ15" s="13"/>
      <c r="BR15" s="13"/>
      <c r="BS15" s="13"/>
      <c r="BT15" s="13"/>
      <c r="BU15" s="13"/>
      <c r="BV15" s="13"/>
      <c r="BW15" s="13"/>
      <c r="BX15" s="14"/>
      <c r="BY15" s="17" t="s">
        <v>10</v>
      </c>
      <c r="BZ15" s="17" t="s">
        <v>11</v>
      </c>
      <c r="CA15" s="17" t="s">
        <v>15</v>
      </c>
      <c r="CB15" s="18" t="s">
        <v>16</v>
      </c>
      <c r="CC15" s="17" t="s">
        <v>12</v>
      </c>
      <c r="CD15" s="17" t="s">
        <v>13</v>
      </c>
      <c r="CE15" s="18" t="s">
        <v>17</v>
      </c>
      <c r="CF15" s="17" t="s">
        <v>18</v>
      </c>
      <c r="CG15" s="17" t="s">
        <v>19</v>
      </c>
      <c r="CH15" s="18" t="s">
        <v>20</v>
      </c>
      <c r="CI15" s="19" t="s">
        <v>21</v>
      </c>
    </row>
    <row r="16" spans="1:87" ht="50.1" customHeight="1" thickBot="1" x14ac:dyDescent="0.55000000000000004">
      <c r="B16" s="20">
        <v>1</v>
      </c>
      <c r="C16" s="50" t="s">
        <v>118</v>
      </c>
      <c r="D16" s="50" t="s">
        <v>119</v>
      </c>
      <c r="E16" s="56"/>
      <c r="F16" s="57"/>
      <c r="G16" s="57"/>
      <c r="H16" s="57"/>
      <c r="I16" s="57"/>
      <c r="J16" s="57"/>
      <c r="K16" s="57"/>
      <c r="L16" s="57"/>
      <c r="M16" s="57"/>
      <c r="N16" s="58"/>
      <c r="O16" s="24">
        <v>0</v>
      </c>
      <c r="P16" s="25">
        <v>1</v>
      </c>
      <c r="Q16" s="25">
        <v>0</v>
      </c>
      <c r="R16" s="25">
        <v>2</v>
      </c>
      <c r="S16" s="25">
        <v>4</v>
      </c>
      <c r="T16" s="25">
        <v>5</v>
      </c>
      <c r="U16" s="25">
        <v>2</v>
      </c>
      <c r="V16" s="25">
        <v>4</v>
      </c>
      <c r="W16" s="25"/>
      <c r="X16" s="25"/>
      <c r="Y16" s="24">
        <v>1</v>
      </c>
      <c r="Z16" s="25">
        <v>0</v>
      </c>
      <c r="AA16" s="25">
        <v>2</v>
      </c>
      <c r="AB16" s="25">
        <v>0</v>
      </c>
      <c r="AC16" s="25">
        <v>4</v>
      </c>
      <c r="AD16" s="25">
        <v>0</v>
      </c>
      <c r="AE16" s="25">
        <v>4</v>
      </c>
      <c r="AF16" s="25">
        <v>0</v>
      </c>
      <c r="AG16" s="25"/>
      <c r="AH16" s="26"/>
      <c r="AI16" s="24">
        <v>0</v>
      </c>
      <c r="AJ16" s="25">
        <v>1</v>
      </c>
      <c r="AK16" s="25">
        <v>1</v>
      </c>
      <c r="AL16" s="25">
        <v>2</v>
      </c>
      <c r="AM16" s="25">
        <v>2</v>
      </c>
      <c r="AN16" s="25">
        <v>4</v>
      </c>
      <c r="AO16" s="25">
        <v>4</v>
      </c>
      <c r="AP16" s="25">
        <v>1</v>
      </c>
      <c r="AQ16" s="25">
        <v>4</v>
      </c>
      <c r="AR16" s="26">
        <v>5</v>
      </c>
      <c r="AS16" s="25"/>
      <c r="AT16" s="26"/>
      <c r="AU16" s="25"/>
      <c r="AV16" s="25"/>
      <c r="AW16" s="25"/>
      <c r="AX16" s="25"/>
      <c r="AY16" s="25"/>
      <c r="AZ16" s="25"/>
      <c r="BA16" s="25"/>
      <c r="BB16" s="25"/>
      <c r="BC16" s="25"/>
      <c r="BD16" s="25"/>
      <c r="BE16" s="24"/>
      <c r="BF16" s="25"/>
      <c r="BG16" s="25"/>
      <c r="BH16" s="25"/>
      <c r="BI16" s="25"/>
      <c r="BJ16" s="25"/>
      <c r="BK16" s="25"/>
      <c r="BL16" s="25"/>
      <c r="BM16" s="25"/>
      <c r="BN16" s="26"/>
      <c r="BO16" s="24"/>
      <c r="BP16" s="25"/>
      <c r="BQ16" s="25"/>
      <c r="BR16" s="25"/>
      <c r="BS16" s="25"/>
      <c r="BT16" s="25"/>
      <c r="BU16" s="25"/>
      <c r="BV16" s="25"/>
      <c r="BW16" s="25"/>
      <c r="BX16" s="26"/>
      <c r="BY16" s="27">
        <f t="shared" ref="BY16:BZ19" si="3">E16+O16+Y16+AI16</f>
        <v>1</v>
      </c>
      <c r="BZ16" s="27">
        <f t="shared" si="3"/>
        <v>2</v>
      </c>
      <c r="CA16" s="27">
        <v>3</v>
      </c>
      <c r="CB16" s="28">
        <f>(BY16-BZ16)/CA16</f>
        <v>-0.33333333333333331</v>
      </c>
      <c r="CC16" s="27">
        <f t="shared" ref="CC16:CD19" si="4">G16+Q16+AA16+AK16</f>
        <v>3</v>
      </c>
      <c r="CD16" s="27">
        <f t="shared" si="4"/>
        <v>4</v>
      </c>
      <c r="CE16" s="28">
        <f>(CC16-CD16)/CA16</f>
        <v>-0.33333333333333331</v>
      </c>
      <c r="CF16" s="27">
        <f t="shared" ref="CF16:CG19" si="5">I16+K16+M16+S16+U16+W16+AC16+AE16+AG16+AM16+AO16+AQ16</f>
        <v>24</v>
      </c>
      <c r="CG16" s="27">
        <f t="shared" si="5"/>
        <v>19</v>
      </c>
      <c r="CH16" s="28">
        <f>(CF16-CG16)/CA16</f>
        <v>1.6666666666666667</v>
      </c>
      <c r="CI16" s="29">
        <v>3</v>
      </c>
    </row>
    <row r="17" spans="2:87" ht="50.1" customHeight="1" thickBot="1" x14ac:dyDescent="0.55000000000000004">
      <c r="B17" s="20">
        <v>2</v>
      </c>
      <c r="C17" s="21" t="s">
        <v>90</v>
      </c>
      <c r="D17" s="21" t="s">
        <v>120</v>
      </c>
      <c r="E17" s="25">
        <v>1</v>
      </c>
      <c r="F17" s="25">
        <v>0</v>
      </c>
      <c r="G17" s="25">
        <v>2</v>
      </c>
      <c r="H17" s="25">
        <v>0</v>
      </c>
      <c r="I17" s="25">
        <v>5</v>
      </c>
      <c r="J17" s="25">
        <v>4</v>
      </c>
      <c r="K17" s="25">
        <v>4</v>
      </c>
      <c r="L17" s="25">
        <v>2</v>
      </c>
      <c r="M17" s="25"/>
      <c r="N17" s="26"/>
      <c r="O17" s="56"/>
      <c r="P17" s="57"/>
      <c r="Q17" s="57"/>
      <c r="R17" s="57"/>
      <c r="S17" s="57"/>
      <c r="T17" s="57"/>
      <c r="U17" s="57"/>
      <c r="V17" s="57"/>
      <c r="W17" s="57"/>
      <c r="X17" s="58"/>
      <c r="Y17" s="30" t="s">
        <v>291</v>
      </c>
      <c r="Z17" s="31">
        <v>0</v>
      </c>
      <c r="AA17" s="31">
        <v>2</v>
      </c>
      <c r="AB17" s="31">
        <v>0</v>
      </c>
      <c r="AC17" s="31">
        <v>4</v>
      </c>
      <c r="AD17" s="31">
        <v>0</v>
      </c>
      <c r="AE17" s="31">
        <v>4</v>
      </c>
      <c r="AF17" s="31">
        <v>0</v>
      </c>
      <c r="AG17" s="31"/>
      <c r="AH17" s="32"/>
      <c r="AI17" s="24">
        <v>1</v>
      </c>
      <c r="AJ17" s="25">
        <v>0</v>
      </c>
      <c r="AK17" s="25">
        <v>2</v>
      </c>
      <c r="AL17" s="25">
        <v>0</v>
      </c>
      <c r="AM17" s="25">
        <v>5</v>
      </c>
      <c r="AN17" s="25">
        <v>3</v>
      </c>
      <c r="AO17" s="25">
        <v>4</v>
      </c>
      <c r="AP17" s="25">
        <v>2</v>
      </c>
      <c r="AQ17" s="25"/>
      <c r="AR17" s="26"/>
      <c r="AS17" s="25"/>
      <c r="AT17" s="26"/>
      <c r="AU17" s="25"/>
      <c r="AV17" s="25"/>
      <c r="AW17" s="25"/>
      <c r="AX17" s="25"/>
      <c r="AY17" s="25"/>
      <c r="AZ17" s="25"/>
      <c r="BA17" s="25"/>
      <c r="BB17" s="25"/>
      <c r="BC17" s="25"/>
      <c r="BD17" s="25"/>
      <c r="BE17" s="24"/>
      <c r="BF17" s="25"/>
      <c r="BG17" s="25"/>
      <c r="BH17" s="25"/>
      <c r="BI17" s="25"/>
      <c r="BJ17" s="25"/>
      <c r="BK17" s="25"/>
      <c r="BL17" s="25"/>
      <c r="BM17" s="25"/>
      <c r="BN17" s="26"/>
      <c r="BO17" s="24"/>
      <c r="BP17" s="25"/>
      <c r="BQ17" s="25"/>
      <c r="BR17" s="25"/>
      <c r="BS17" s="25"/>
      <c r="BT17" s="25"/>
      <c r="BU17" s="25"/>
      <c r="BV17" s="25"/>
      <c r="BW17" s="25"/>
      <c r="BX17" s="26"/>
      <c r="BY17" s="27" t="e">
        <f t="shared" si="3"/>
        <v>#VALUE!</v>
      </c>
      <c r="BZ17" s="27">
        <f t="shared" si="3"/>
        <v>0</v>
      </c>
      <c r="CA17" s="27">
        <v>3</v>
      </c>
      <c r="CB17" s="28" t="e">
        <f>(BY17-BZ17)/CA17</f>
        <v>#VALUE!</v>
      </c>
      <c r="CC17" s="27">
        <f t="shared" si="4"/>
        <v>6</v>
      </c>
      <c r="CD17" s="27">
        <f t="shared" si="4"/>
        <v>0</v>
      </c>
      <c r="CE17" s="28">
        <f>(CC17-CD17)/CA17</f>
        <v>2</v>
      </c>
      <c r="CF17" s="27">
        <f t="shared" si="5"/>
        <v>26</v>
      </c>
      <c r="CG17" s="27">
        <f t="shared" si="5"/>
        <v>11</v>
      </c>
      <c r="CH17" s="28">
        <f>(CF17-CG17)/CA17</f>
        <v>5</v>
      </c>
      <c r="CI17" s="29">
        <v>1</v>
      </c>
    </row>
    <row r="18" spans="2:87" ht="50.1" customHeight="1" thickBot="1" x14ac:dyDescent="0.55000000000000004">
      <c r="B18" s="20">
        <v>3</v>
      </c>
      <c r="C18" s="46" t="s">
        <v>121</v>
      </c>
      <c r="D18" s="46" t="s">
        <v>122</v>
      </c>
      <c r="E18" s="25">
        <v>0</v>
      </c>
      <c r="F18" s="25">
        <v>1</v>
      </c>
      <c r="G18" s="25">
        <v>0</v>
      </c>
      <c r="H18" s="25">
        <v>2</v>
      </c>
      <c r="I18" s="25">
        <v>0</v>
      </c>
      <c r="J18" s="25">
        <v>4</v>
      </c>
      <c r="K18" s="25">
        <v>0</v>
      </c>
      <c r="L18" s="25">
        <v>4</v>
      </c>
      <c r="M18" s="25"/>
      <c r="N18" s="26"/>
      <c r="O18" s="24">
        <v>0</v>
      </c>
      <c r="P18" s="25">
        <v>1</v>
      </c>
      <c r="Q18" s="25">
        <v>0</v>
      </c>
      <c r="R18" s="25">
        <v>2</v>
      </c>
      <c r="S18" s="25">
        <v>0</v>
      </c>
      <c r="T18" s="25">
        <v>4</v>
      </c>
      <c r="U18" s="25">
        <v>0</v>
      </c>
      <c r="V18" s="25">
        <v>4</v>
      </c>
      <c r="W18" s="25"/>
      <c r="X18" s="25"/>
      <c r="Y18" s="56"/>
      <c r="Z18" s="57"/>
      <c r="AA18" s="57"/>
      <c r="AB18" s="57"/>
      <c r="AC18" s="57"/>
      <c r="AD18" s="57"/>
      <c r="AE18" s="57"/>
      <c r="AF18" s="57"/>
      <c r="AG18" s="57"/>
      <c r="AH18" s="58"/>
      <c r="AI18" s="24">
        <v>0</v>
      </c>
      <c r="AJ18" s="25">
        <v>1</v>
      </c>
      <c r="AK18" s="25">
        <v>0</v>
      </c>
      <c r="AL18" s="25">
        <v>2</v>
      </c>
      <c r="AM18" s="25">
        <v>0</v>
      </c>
      <c r="AN18" s="25">
        <v>4</v>
      </c>
      <c r="AO18" s="25">
        <v>0</v>
      </c>
      <c r="AP18" s="25">
        <v>4</v>
      </c>
      <c r="AQ18" s="25"/>
      <c r="AR18" s="26"/>
      <c r="AS18" s="25"/>
      <c r="AT18" s="26"/>
      <c r="AU18" s="25"/>
      <c r="AV18" s="25"/>
      <c r="AW18" s="25"/>
      <c r="AX18" s="25"/>
      <c r="AY18" s="25"/>
      <c r="AZ18" s="25"/>
      <c r="BA18" s="25"/>
      <c r="BB18" s="25"/>
      <c r="BC18" s="25"/>
      <c r="BD18" s="25"/>
      <c r="BE18" s="24"/>
      <c r="BF18" s="25"/>
      <c r="BG18" s="25"/>
      <c r="BH18" s="25"/>
      <c r="BI18" s="25"/>
      <c r="BJ18" s="25"/>
      <c r="BK18" s="25"/>
      <c r="BL18" s="25"/>
      <c r="BM18" s="25"/>
      <c r="BN18" s="26"/>
      <c r="BO18" s="24"/>
      <c r="BP18" s="25"/>
      <c r="BQ18" s="25"/>
      <c r="BR18" s="25"/>
      <c r="BS18" s="25"/>
      <c r="BT18" s="25"/>
      <c r="BU18" s="25"/>
      <c r="BV18" s="25"/>
      <c r="BW18" s="25"/>
      <c r="BX18" s="26"/>
      <c r="BY18" s="27">
        <f t="shared" si="3"/>
        <v>0</v>
      </c>
      <c r="BZ18" s="27">
        <f t="shared" si="3"/>
        <v>3</v>
      </c>
      <c r="CA18" s="27">
        <v>3</v>
      </c>
      <c r="CB18" s="28">
        <f>(BY18-BZ18)/CA18</f>
        <v>-1</v>
      </c>
      <c r="CC18" s="27">
        <f t="shared" si="4"/>
        <v>0</v>
      </c>
      <c r="CD18" s="27">
        <f t="shared" si="4"/>
        <v>6</v>
      </c>
      <c r="CE18" s="28">
        <f>(CC18-CD18)/CA18</f>
        <v>-2</v>
      </c>
      <c r="CF18" s="27">
        <f t="shared" si="5"/>
        <v>0</v>
      </c>
      <c r="CG18" s="27">
        <f t="shared" si="5"/>
        <v>24</v>
      </c>
      <c r="CH18" s="28">
        <f>(CF18-CG18)/CA18</f>
        <v>-8</v>
      </c>
      <c r="CI18" s="29">
        <v>4</v>
      </c>
    </row>
    <row r="19" spans="2:87" ht="50.1" customHeight="1" thickBot="1" x14ac:dyDescent="0.55000000000000004">
      <c r="B19" s="34">
        <v>4</v>
      </c>
      <c r="C19" s="21" t="s">
        <v>123</v>
      </c>
      <c r="D19" s="21" t="s">
        <v>124</v>
      </c>
      <c r="E19" s="25">
        <v>1</v>
      </c>
      <c r="F19" s="25">
        <v>0</v>
      </c>
      <c r="G19" s="25">
        <v>2</v>
      </c>
      <c r="H19" s="25">
        <v>1</v>
      </c>
      <c r="I19" s="25">
        <v>4</v>
      </c>
      <c r="J19" s="25">
        <v>2</v>
      </c>
      <c r="K19" s="25">
        <v>1</v>
      </c>
      <c r="L19" s="25">
        <v>4</v>
      </c>
      <c r="M19" s="25">
        <v>5</v>
      </c>
      <c r="N19" s="26">
        <v>4</v>
      </c>
      <c r="O19" s="24">
        <v>0</v>
      </c>
      <c r="P19" s="25">
        <v>1</v>
      </c>
      <c r="Q19" s="25">
        <v>0</v>
      </c>
      <c r="R19" s="25">
        <v>2</v>
      </c>
      <c r="S19" s="25">
        <v>3</v>
      </c>
      <c r="T19" s="25">
        <v>5</v>
      </c>
      <c r="U19" s="25">
        <v>2</v>
      </c>
      <c r="V19" s="25">
        <v>4</v>
      </c>
      <c r="W19" s="25"/>
      <c r="X19" s="25"/>
      <c r="Y19" s="36">
        <v>1</v>
      </c>
      <c r="Z19" s="37">
        <v>0</v>
      </c>
      <c r="AA19" s="37">
        <v>2</v>
      </c>
      <c r="AB19" s="37">
        <v>0</v>
      </c>
      <c r="AC19" s="37">
        <v>4</v>
      </c>
      <c r="AD19" s="37">
        <v>0</v>
      </c>
      <c r="AE19" s="37">
        <v>4</v>
      </c>
      <c r="AF19" s="37">
        <v>0</v>
      </c>
      <c r="AG19" s="37"/>
      <c r="AH19" s="38"/>
      <c r="AI19" s="56"/>
      <c r="AJ19" s="57"/>
      <c r="AK19" s="57"/>
      <c r="AL19" s="57"/>
      <c r="AM19" s="57"/>
      <c r="AN19" s="57"/>
      <c r="AO19" s="57"/>
      <c r="AP19" s="57"/>
      <c r="AQ19" s="57"/>
      <c r="AR19" s="58"/>
      <c r="AS19" s="25"/>
      <c r="AT19" s="26"/>
      <c r="AU19" s="25"/>
      <c r="AV19" s="25"/>
      <c r="AW19" s="25"/>
      <c r="AX19" s="25"/>
      <c r="AY19" s="25"/>
      <c r="AZ19" s="25"/>
      <c r="BA19" s="25"/>
      <c r="BB19" s="25"/>
      <c r="BC19" s="25"/>
      <c r="BD19" s="25"/>
      <c r="BE19" s="24"/>
      <c r="BF19" s="25"/>
      <c r="BG19" s="25"/>
      <c r="BH19" s="25"/>
      <c r="BI19" s="25"/>
      <c r="BJ19" s="25"/>
      <c r="BK19" s="25"/>
      <c r="BL19" s="25"/>
      <c r="BM19" s="25"/>
      <c r="BN19" s="26"/>
      <c r="BO19" s="24"/>
      <c r="BP19" s="25"/>
      <c r="BQ19" s="25"/>
      <c r="BR19" s="25"/>
      <c r="BS19" s="25"/>
      <c r="BT19" s="25"/>
      <c r="BU19" s="25"/>
      <c r="BV19" s="25"/>
      <c r="BW19" s="25"/>
      <c r="BX19" s="26"/>
      <c r="BY19" s="39">
        <f t="shared" si="3"/>
        <v>2</v>
      </c>
      <c r="BZ19" s="39">
        <f t="shared" si="3"/>
        <v>1</v>
      </c>
      <c r="CA19" s="39">
        <v>3</v>
      </c>
      <c r="CB19" s="40">
        <f>(BY19-BZ19)/CA19</f>
        <v>0.33333333333333331</v>
      </c>
      <c r="CC19" s="39">
        <f t="shared" si="4"/>
        <v>4</v>
      </c>
      <c r="CD19" s="39">
        <f t="shared" si="4"/>
        <v>3</v>
      </c>
      <c r="CE19" s="40">
        <f>(CC19-CD19)/CA19</f>
        <v>0.33333333333333331</v>
      </c>
      <c r="CF19" s="39">
        <f t="shared" si="5"/>
        <v>23</v>
      </c>
      <c r="CG19" s="39">
        <f t="shared" si="5"/>
        <v>19</v>
      </c>
      <c r="CH19" s="40">
        <f>(CF19-CG19)/CA19</f>
        <v>1.3333333333333333</v>
      </c>
      <c r="CI19" s="41">
        <v>2</v>
      </c>
    </row>
    <row r="20" spans="2:87" ht="69.95" customHeight="1" thickBot="1" x14ac:dyDescent="0.45">
      <c r="B20" s="4" t="s">
        <v>34</v>
      </c>
      <c r="C20" s="42"/>
      <c r="D20" s="42"/>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4"/>
      <c r="BZ20" s="44"/>
      <c r="CA20" s="44"/>
      <c r="CB20" s="45"/>
      <c r="CC20" s="44"/>
      <c r="CD20" s="44"/>
      <c r="CE20" s="45"/>
      <c r="CF20" s="44"/>
      <c r="CG20" s="44"/>
      <c r="CH20" s="45"/>
      <c r="CI20" s="45"/>
    </row>
    <row r="21" spans="2:87" ht="137.25" thickBot="1" x14ac:dyDescent="0.25">
      <c r="B21" s="9"/>
      <c r="C21" s="10" t="s">
        <v>9</v>
      </c>
      <c r="D21" s="10"/>
      <c r="E21" s="11" t="s">
        <v>10</v>
      </c>
      <c r="F21" s="11" t="s">
        <v>11</v>
      </c>
      <c r="G21" s="11" t="s">
        <v>12</v>
      </c>
      <c r="H21" s="11" t="s">
        <v>13</v>
      </c>
      <c r="I21" s="12" t="s">
        <v>14</v>
      </c>
      <c r="J21" s="13"/>
      <c r="K21" s="13"/>
      <c r="L21" s="13"/>
      <c r="M21" s="13"/>
      <c r="N21" s="14"/>
      <c r="O21" s="11" t="s">
        <v>10</v>
      </c>
      <c r="P21" s="11" t="s">
        <v>11</v>
      </c>
      <c r="Q21" s="11" t="s">
        <v>12</v>
      </c>
      <c r="R21" s="11" t="s">
        <v>13</v>
      </c>
      <c r="S21" s="12" t="s">
        <v>14</v>
      </c>
      <c r="T21" s="13"/>
      <c r="U21" s="13"/>
      <c r="V21" s="13"/>
      <c r="W21" s="13"/>
      <c r="X21" s="13"/>
      <c r="Y21" s="15" t="s">
        <v>10</v>
      </c>
      <c r="Z21" s="11" t="s">
        <v>11</v>
      </c>
      <c r="AA21" s="11" t="s">
        <v>12</v>
      </c>
      <c r="AB21" s="11"/>
      <c r="AC21" s="12" t="s">
        <v>14</v>
      </c>
      <c r="AD21" s="13"/>
      <c r="AE21" s="13"/>
      <c r="AF21" s="13"/>
      <c r="AG21" s="13"/>
      <c r="AH21" s="14"/>
      <c r="AI21" s="11" t="s">
        <v>10</v>
      </c>
      <c r="AJ21" s="11" t="s">
        <v>11</v>
      </c>
      <c r="AK21" s="11" t="s">
        <v>12</v>
      </c>
      <c r="AL21" s="11" t="s">
        <v>13</v>
      </c>
      <c r="AM21" s="12" t="s">
        <v>14</v>
      </c>
      <c r="AN21" s="13"/>
      <c r="AO21" s="13"/>
      <c r="AP21" s="13"/>
      <c r="AQ21" s="13"/>
      <c r="AR21" s="14"/>
      <c r="AS21" s="13"/>
      <c r="AT21" s="14"/>
      <c r="AU21" s="13"/>
      <c r="AV21" s="13"/>
      <c r="AW21" s="13"/>
      <c r="AX21" s="13"/>
      <c r="AY21" s="13"/>
      <c r="AZ21" s="13"/>
      <c r="BA21" s="13"/>
      <c r="BB21" s="13"/>
      <c r="BC21" s="13"/>
      <c r="BD21" s="13"/>
      <c r="BE21" s="16"/>
      <c r="BF21" s="13"/>
      <c r="BG21" s="13"/>
      <c r="BH21" s="13"/>
      <c r="BI21" s="13"/>
      <c r="BJ21" s="13"/>
      <c r="BK21" s="13"/>
      <c r="BL21" s="13"/>
      <c r="BM21" s="13"/>
      <c r="BN21" s="14"/>
      <c r="BO21" s="16"/>
      <c r="BP21" s="13"/>
      <c r="BQ21" s="13"/>
      <c r="BR21" s="13"/>
      <c r="BS21" s="13"/>
      <c r="BT21" s="13"/>
      <c r="BU21" s="13"/>
      <c r="BV21" s="13"/>
      <c r="BW21" s="13"/>
      <c r="BX21" s="14"/>
      <c r="BY21" s="17" t="s">
        <v>10</v>
      </c>
      <c r="BZ21" s="17" t="s">
        <v>11</v>
      </c>
      <c r="CA21" s="17" t="s">
        <v>15</v>
      </c>
      <c r="CB21" s="18" t="s">
        <v>35</v>
      </c>
      <c r="CC21" s="17" t="s">
        <v>12</v>
      </c>
      <c r="CD21" s="17" t="s">
        <v>13</v>
      </c>
      <c r="CE21" s="18" t="s">
        <v>17</v>
      </c>
      <c r="CF21" s="17" t="s">
        <v>18</v>
      </c>
      <c r="CG21" s="17" t="s">
        <v>19</v>
      </c>
      <c r="CH21" s="18" t="s">
        <v>36</v>
      </c>
      <c r="CI21" s="19" t="s">
        <v>21</v>
      </c>
    </row>
    <row r="22" spans="2:87" ht="50.1" customHeight="1" thickBot="1" x14ac:dyDescent="0.55000000000000004">
      <c r="B22" s="20">
        <v>1</v>
      </c>
      <c r="C22" s="21" t="s">
        <v>125</v>
      </c>
      <c r="D22" s="21" t="s">
        <v>126</v>
      </c>
      <c r="E22" s="56"/>
      <c r="F22" s="57"/>
      <c r="G22" s="57"/>
      <c r="H22" s="57"/>
      <c r="I22" s="57"/>
      <c r="J22" s="57"/>
      <c r="K22" s="57"/>
      <c r="L22" s="57"/>
      <c r="M22" s="57"/>
      <c r="N22" s="58"/>
      <c r="O22" s="24">
        <v>0</v>
      </c>
      <c r="P22" s="25">
        <v>1</v>
      </c>
      <c r="Q22" s="25">
        <v>0</v>
      </c>
      <c r="R22" s="25">
        <v>2</v>
      </c>
      <c r="S22" s="25">
        <v>3</v>
      </c>
      <c r="T22" s="25">
        <v>5</v>
      </c>
      <c r="U22" s="25">
        <v>0</v>
      </c>
      <c r="V22" s="25">
        <v>4</v>
      </c>
      <c r="W22" s="25"/>
      <c r="X22" s="25"/>
      <c r="Y22" s="24">
        <v>1</v>
      </c>
      <c r="Z22" s="25">
        <v>0</v>
      </c>
      <c r="AA22" s="25">
        <v>2</v>
      </c>
      <c r="AB22" s="25">
        <v>0</v>
      </c>
      <c r="AC22" s="25">
        <v>5</v>
      </c>
      <c r="AD22" s="25">
        <v>4</v>
      </c>
      <c r="AE22" s="25">
        <v>5</v>
      </c>
      <c r="AF22" s="25">
        <v>4</v>
      </c>
      <c r="AG22" s="25"/>
      <c r="AH22" s="26"/>
      <c r="AI22" s="24">
        <v>1</v>
      </c>
      <c r="AJ22" s="25">
        <v>0</v>
      </c>
      <c r="AK22" s="25">
        <v>2</v>
      </c>
      <c r="AL22" s="25">
        <v>0</v>
      </c>
      <c r="AM22" s="25">
        <v>4</v>
      </c>
      <c r="AN22" s="25">
        <v>0</v>
      </c>
      <c r="AO22" s="25">
        <v>4</v>
      </c>
      <c r="AP22" s="25">
        <v>0</v>
      </c>
      <c r="AQ22" s="25"/>
      <c r="AR22" s="26"/>
      <c r="AS22" s="25"/>
      <c r="AT22" s="26"/>
      <c r="AU22" s="25"/>
      <c r="AV22" s="25"/>
      <c r="AW22" s="25"/>
      <c r="AX22" s="25"/>
      <c r="AY22" s="25"/>
      <c r="AZ22" s="25"/>
      <c r="BA22" s="25"/>
      <c r="BB22" s="25"/>
      <c r="BC22" s="25"/>
      <c r="BD22" s="25"/>
      <c r="BE22" s="24"/>
      <c r="BF22" s="25"/>
      <c r="BG22" s="25"/>
      <c r="BH22" s="25"/>
      <c r="BI22" s="25"/>
      <c r="BJ22" s="25"/>
      <c r="BK22" s="25"/>
      <c r="BL22" s="25"/>
      <c r="BM22" s="25"/>
      <c r="BN22" s="26"/>
      <c r="BO22" s="24"/>
      <c r="BP22" s="25"/>
      <c r="BQ22" s="25"/>
      <c r="BR22" s="25"/>
      <c r="BS22" s="25"/>
      <c r="BT22" s="25"/>
      <c r="BU22" s="25"/>
      <c r="BV22" s="25"/>
      <c r="BW22" s="25"/>
      <c r="BX22" s="26"/>
      <c r="BY22" s="27">
        <f t="shared" ref="BY22:BZ25" si="6">E22+O22+Y22+AI22</f>
        <v>2</v>
      </c>
      <c r="BZ22" s="27">
        <f t="shared" si="6"/>
        <v>1</v>
      </c>
      <c r="CA22" s="27">
        <v>3</v>
      </c>
      <c r="CB22" s="28">
        <f>(BY22-BZ22)/CA22</f>
        <v>0.33333333333333331</v>
      </c>
      <c r="CC22" s="27">
        <f t="shared" ref="CC22:CD25" si="7">G22+Q22+AA22+AK22</f>
        <v>4</v>
      </c>
      <c r="CD22" s="27">
        <f t="shared" si="7"/>
        <v>2</v>
      </c>
      <c r="CE22" s="28">
        <f>(CC22-CD22)/CA22</f>
        <v>0.66666666666666663</v>
      </c>
      <c r="CF22" s="27">
        <f t="shared" ref="CF22:CG25" si="8">I22+K22+M22+S22+U22+W22+AC22+AE22+AG22+AM22+AO22+AQ22</f>
        <v>21</v>
      </c>
      <c r="CG22" s="27">
        <f t="shared" si="8"/>
        <v>17</v>
      </c>
      <c r="CH22" s="28">
        <f>(CF22-CG22)/CA22</f>
        <v>1.3333333333333333</v>
      </c>
      <c r="CI22" s="29">
        <v>2</v>
      </c>
    </row>
    <row r="23" spans="2:87" ht="50.1" customHeight="1" thickBot="1" x14ac:dyDescent="0.55000000000000004">
      <c r="B23" s="20">
        <v>2</v>
      </c>
      <c r="C23" s="59" t="s">
        <v>72</v>
      </c>
      <c r="D23" s="21" t="s">
        <v>127</v>
      </c>
      <c r="E23" s="25">
        <v>1</v>
      </c>
      <c r="F23" s="25">
        <v>0</v>
      </c>
      <c r="G23" s="25">
        <v>2</v>
      </c>
      <c r="H23" s="25">
        <v>0</v>
      </c>
      <c r="I23" s="25">
        <v>5</v>
      </c>
      <c r="J23" s="25">
        <v>3</v>
      </c>
      <c r="K23" s="25">
        <v>4</v>
      </c>
      <c r="L23" s="25">
        <v>0</v>
      </c>
      <c r="M23" s="25"/>
      <c r="N23" s="26"/>
      <c r="O23" s="56"/>
      <c r="P23" s="57"/>
      <c r="Q23" s="57"/>
      <c r="R23" s="57"/>
      <c r="S23" s="57"/>
      <c r="T23" s="57"/>
      <c r="U23" s="57"/>
      <c r="V23" s="57"/>
      <c r="W23" s="57"/>
      <c r="X23" s="58"/>
      <c r="Y23" s="30">
        <v>1</v>
      </c>
      <c r="Z23" s="31">
        <v>0</v>
      </c>
      <c r="AA23" s="31">
        <v>2</v>
      </c>
      <c r="AB23" s="31">
        <v>0</v>
      </c>
      <c r="AC23" s="31">
        <v>4</v>
      </c>
      <c r="AD23" s="31">
        <v>0</v>
      </c>
      <c r="AE23" s="31">
        <v>4</v>
      </c>
      <c r="AF23" s="31">
        <v>0</v>
      </c>
      <c r="AG23" s="31"/>
      <c r="AH23" s="32"/>
      <c r="AI23" s="24">
        <v>1</v>
      </c>
      <c r="AJ23" s="25">
        <v>0</v>
      </c>
      <c r="AK23" s="25">
        <v>2</v>
      </c>
      <c r="AL23" s="25">
        <v>0</v>
      </c>
      <c r="AM23" s="25">
        <v>4</v>
      </c>
      <c r="AN23" s="25">
        <v>0</v>
      </c>
      <c r="AO23" s="25">
        <v>4</v>
      </c>
      <c r="AP23" s="25">
        <v>2</v>
      </c>
      <c r="AQ23" s="25"/>
      <c r="AR23" s="26"/>
      <c r="AS23" s="25"/>
      <c r="AT23" s="26"/>
      <c r="AU23" s="25"/>
      <c r="AV23" s="25"/>
      <c r="AW23" s="25"/>
      <c r="AX23" s="25"/>
      <c r="AY23" s="25"/>
      <c r="AZ23" s="25"/>
      <c r="BA23" s="25"/>
      <c r="BB23" s="25"/>
      <c r="BC23" s="25"/>
      <c r="BD23" s="25"/>
      <c r="BE23" s="24"/>
      <c r="BF23" s="25"/>
      <c r="BG23" s="25"/>
      <c r="BH23" s="25"/>
      <c r="BI23" s="25"/>
      <c r="BJ23" s="25"/>
      <c r="BK23" s="25"/>
      <c r="BL23" s="25"/>
      <c r="BM23" s="25"/>
      <c r="BN23" s="26"/>
      <c r="BO23" s="24"/>
      <c r="BP23" s="25"/>
      <c r="BQ23" s="25"/>
      <c r="BR23" s="25"/>
      <c r="BS23" s="25"/>
      <c r="BT23" s="25"/>
      <c r="BU23" s="25"/>
      <c r="BV23" s="25"/>
      <c r="BW23" s="25"/>
      <c r="BX23" s="26"/>
      <c r="BY23" s="27">
        <f t="shared" si="6"/>
        <v>3</v>
      </c>
      <c r="BZ23" s="27">
        <f t="shared" si="6"/>
        <v>0</v>
      </c>
      <c r="CA23" s="27">
        <v>3</v>
      </c>
      <c r="CB23" s="28">
        <f>(BY23-BZ23)/CA23</f>
        <v>1</v>
      </c>
      <c r="CC23" s="27">
        <f t="shared" si="7"/>
        <v>6</v>
      </c>
      <c r="CD23" s="27">
        <f t="shared" si="7"/>
        <v>0</v>
      </c>
      <c r="CE23" s="28">
        <f>(CC23-CD23)/CA23</f>
        <v>2</v>
      </c>
      <c r="CF23" s="27">
        <f t="shared" si="8"/>
        <v>25</v>
      </c>
      <c r="CG23" s="27">
        <f t="shared" si="8"/>
        <v>5</v>
      </c>
      <c r="CH23" s="28">
        <f>(CF23-CG23)/CA23</f>
        <v>6.666666666666667</v>
      </c>
      <c r="CI23" s="29">
        <v>1</v>
      </c>
    </row>
    <row r="24" spans="2:87" ht="50.1" customHeight="1" thickBot="1" x14ac:dyDescent="0.55000000000000004">
      <c r="B24" s="20">
        <v>3</v>
      </c>
      <c r="C24" s="21" t="s">
        <v>128</v>
      </c>
      <c r="D24" s="21" t="s">
        <v>129</v>
      </c>
      <c r="E24" s="25">
        <v>0</v>
      </c>
      <c r="F24" s="25">
        <v>1</v>
      </c>
      <c r="G24" s="25">
        <v>0</v>
      </c>
      <c r="H24" s="25">
        <v>2</v>
      </c>
      <c r="I24" s="25">
        <v>4</v>
      </c>
      <c r="J24" s="25">
        <v>5</v>
      </c>
      <c r="K24" s="25">
        <v>4</v>
      </c>
      <c r="L24" s="25">
        <v>5</v>
      </c>
      <c r="M24" s="25"/>
      <c r="N24" s="26"/>
      <c r="O24" s="24">
        <v>0</v>
      </c>
      <c r="P24" s="25">
        <v>1</v>
      </c>
      <c r="Q24" s="25">
        <v>0</v>
      </c>
      <c r="R24" s="25">
        <v>2</v>
      </c>
      <c r="S24" s="25">
        <v>0</v>
      </c>
      <c r="T24" s="25">
        <v>4</v>
      </c>
      <c r="U24" s="25">
        <v>0</v>
      </c>
      <c r="V24" s="25">
        <v>4</v>
      </c>
      <c r="W24" s="25"/>
      <c r="X24" s="25"/>
      <c r="Y24" s="56"/>
      <c r="Z24" s="57"/>
      <c r="AA24" s="57"/>
      <c r="AB24" s="57"/>
      <c r="AC24" s="57"/>
      <c r="AD24" s="57"/>
      <c r="AE24" s="57"/>
      <c r="AF24" s="57"/>
      <c r="AG24" s="57"/>
      <c r="AH24" s="58"/>
      <c r="AI24" s="24">
        <v>0</v>
      </c>
      <c r="AJ24" s="25">
        <v>1</v>
      </c>
      <c r="AK24" s="25">
        <v>0</v>
      </c>
      <c r="AL24" s="25">
        <v>2</v>
      </c>
      <c r="AM24" s="25">
        <v>0</v>
      </c>
      <c r="AN24" s="25">
        <v>4</v>
      </c>
      <c r="AO24" s="25">
        <v>0</v>
      </c>
      <c r="AP24" s="25">
        <v>4</v>
      </c>
      <c r="AQ24" s="25"/>
      <c r="AR24" s="26"/>
      <c r="AS24" s="25"/>
      <c r="AT24" s="26"/>
      <c r="AU24" s="25"/>
      <c r="AV24" s="25"/>
      <c r="AW24" s="25"/>
      <c r="AX24" s="25"/>
      <c r="AY24" s="25"/>
      <c r="AZ24" s="25"/>
      <c r="BA24" s="25"/>
      <c r="BB24" s="25"/>
      <c r="BC24" s="25"/>
      <c r="BD24" s="25"/>
      <c r="BE24" s="24"/>
      <c r="BF24" s="25"/>
      <c r="BG24" s="25"/>
      <c r="BH24" s="25"/>
      <c r="BI24" s="25"/>
      <c r="BJ24" s="25"/>
      <c r="BK24" s="25"/>
      <c r="BL24" s="25"/>
      <c r="BM24" s="25"/>
      <c r="BN24" s="26"/>
      <c r="BO24" s="24"/>
      <c r="BP24" s="25"/>
      <c r="BQ24" s="25"/>
      <c r="BR24" s="25"/>
      <c r="BS24" s="25"/>
      <c r="BT24" s="25"/>
      <c r="BU24" s="25"/>
      <c r="BV24" s="25"/>
      <c r="BW24" s="25"/>
      <c r="BX24" s="26"/>
      <c r="BY24" s="27">
        <f t="shared" si="6"/>
        <v>0</v>
      </c>
      <c r="BZ24" s="27">
        <f t="shared" si="6"/>
        <v>3</v>
      </c>
      <c r="CA24" s="27">
        <v>3</v>
      </c>
      <c r="CB24" s="28">
        <f>(BY24-BZ24)/CA24</f>
        <v>-1</v>
      </c>
      <c r="CC24" s="27">
        <f t="shared" si="7"/>
        <v>0</v>
      </c>
      <c r="CD24" s="27">
        <f t="shared" si="7"/>
        <v>6</v>
      </c>
      <c r="CE24" s="28">
        <f>(CC24-CD24)/CA24</f>
        <v>-2</v>
      </c>
      <c r="CF24" s="27">
        <f t="shared" si="8"/>
        <v>8</v>
      </c>
      <c r="CG24" s="27">
        <f t="shared" si="8"/>
        <v>26</v>
      </c>
      <c r="CH24" s="28">
        <f>(CF24-CG24)/CA24</f>
        <v>-6</v>
      </c>
      <c r="CI24" s="29">
        <v>4</v>
      </c>
    </row>
    <row r="25" spans="2:87" ht="50.1" customHeight="1" thickBot="1" x14ac:dyDescent="0.55000000000000004">
      <c r="B25" s="34">
        <v>4</v>
      </c>
      <c r="C25" s="21" t="s">
        <v>130</v>
      </c>
      <c r="D25" s="21" t="s">
        <v>131</v>
      </c>
      <c r="E25" s="25">
        <v>0</v>
      </c>
      <c r="F25" s="25">
        <v>1</v>
      </c>
      <c r="G25" s="25">
        <v>0</v>
      </c>
      <c r="H25" s="25">
        <v>2</v>
      </c>
      <c r="I25" s="25">
        <v>0</v>
      </c>
      <c r="J25" s="25">
        <v>4</v>
      </c>
      <c r="K25" s="25">
        <v>0</v>
      </c>
      <c r="L25" s="25">
        <v>4</v>
      </c>
      <c r="M25" s="25"/>
      <c r="N25" s="26"/>
      <c r="O25" s="24">
        <v>0</v>
      </c>
      <c r="P25" s="25">
        <v>1</v>
      </c>
      <c r="Q25" s="25">
        <v>0</v>
      </c>
      <c r="R25" s="25">
        <v>2</v>
      </c>
      <c r="S25" s="25">
        <v>0</v>
      </c>
      <c r="T25" s="25">
        <v>4</v>
      </c>
      <c r="U25" s="25">
        <v>2</v>
      </c>
      <c r="V25" s="25">
        <v>4</v>
      </c>
      <c r="W25" s="25"/>
      <c r="X25" s="25"/>
      <c r="Y25" s="36">
        <v>1</v>
      </c>
      <c r="Z25" s="37">
        <v>0</v>
      </c>
      <c r="AA25" s="37">
        <v>2</v>
      </c>
      <c r="AB25" s="37">
        <v>0</v>
      </c>
      <c r="AC25" s="37">
        <v>4</v>
      </c>
      <c r="AD25" s="37">
        <v>0</v>
      </c>
      <c r="AE25" s="37">
        <v>4</v>
      </c>
      <c r="AF25" s="37">
        <v>0</v>
      </c>
      <c r="AG25" s="37"/>
      <c r="AH25" s="38"/>
      <c r="AI25" s="56"/>
      <c r="AJ25" s="57"/>
      <c r="AK25" s="57"/>
      <c r="AL25" s="57"/>
      <c r="AM25" s="57"/>
      <c r="AN25" s="57"/>
      <c r="AO25" s="57"/>
      <c r="AP25" s="57"/>
      <c r="AQ25" s="57"/>
      <c r="AR25" s="58"/>
      <c r="AS25" s="25"/>
      <c r="AT25" s="26"/>
      <c r="AU25" s="25"/>
      <c r="AV25" s="25"/>
      <c r="AW25" s="25"/>
      <c r="AX25" s="25"/>
      <c r="AY25" s="25"/>
      <c r="AZ25" s="25"/>
      <c r="BA25" s="25"/>
      <c r="BB25" s="25"/>
      <c r="BC25" s="25"/>
      <c r="BD25" s="25"/>
      <c r="BE25" s="24"/>
      <c r="BF25" s="25"/>
      <c r="BG25" s="25"/>
      <c r="BH25" s="25"/>
      <c r="BI25" s="25"/>
      <c r="BJ25" s="25"/>
      <c r="BK25" s="25"/>
      <c r="BL25" s="25"/>
      <c r="BM25" s="25"/>
      <c r="BN25" s="26"/>
      <c r="BO25" s="24"/>
      <c r="BP25" s="25"/>
      <c r="BQ25" s="25"/>
      <c r="BR25" s="25"/>
      <c r="BS25" s="25"/>
      <c r="BT25" s="25"/>
      <c r="BU25" s="25"/>
      <c r="BV25" s="25"/>
      <c r="BW25" s="25"/>
      <c r="BX25" s="26"/>
      <c r="BY25" s="39">
        <f t="shared" si="6"/>
        <v>1</v>
      </c>
      <c r="BZ25" s="39">
        <f t="shared" si="6"/>
        <v>2</v>
      </c>
      <c r="CA25" s="39">
        <v>3</v>
      </c>
      <c r="CB25" s="40">
        <f>(BY25-BZ25)/CA25</f>
        <v>-0.33333333333333331</v>
      </c>
      <c r="CC25" s="39">
        <f t="shared" si="7"/>
        <v>2</v>
      </c>
      <c r="CD25" s="39">
        <f t="shared" si="7"/>
        <v>4</v>
      </c>
      <c r="CE25" s="40">
        <f>(CC25-CD25)/CA25</f>
        <v>-0.66666666666666663</v>
      </c>
      <c r="CF25" s="39">
        <f t="shared" si="8"/>
        <v>10</v>
      </c>
      <c r="CG25" s="39">
        <f t="shared" si="8"/>
        <v>16</v>
      </c>
      <c r="CH25" s="40">
        <f>(CF25-CG25)/CA25</f>
        <v>-2</v>
      </c>
      <c r="CI25" s="41">
        <v>3</v>
      </c>
    </row>
  </sheetData>
  <mergeCells count="2">
    <mergeCell ref="H1:AL2"/>
    <mergeCell ref="E5:AR5"/>
  </mergeCells>
  <pageMargins left="0.74803149606299202" right="0.74803149606299202" top="0.23622047244094499" bottom="0.23622047244094499" header="0" footer="0"/>
  <pageSetup scale="32" fitToHeight="2" orientation="landscape"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0000"/>
  </sheetPr>
  <dimension ref="A1:CI43"/>
  <sheetViews>
    <sheetView zoomScale="40" zoomScaleNormal="40" zoomScaleSheetLayoutView="25" workbookViewId="0">
      <selection activeCell="CM43" sqref="CM43"/>
    </sheetView>
  </sheetViews>
  <sheetFormatPr defaultColWidth="11.42578125" defaultRowHeight="12.75" x14ac:dyDescent="0.2"/>
  <cols>
    <col min="1" max="1" width="7" customWidth="1"/>
    <col min="2" max="2" width="7.140625" customWidth="1"/>
    <col min="3" max="3" width="43" customWidth="1"/>
    <col min="4" max="4" width="31" customWidth="1"/>
    <col min="5" max="44" width="4.7109375" customWidth="1"/>
    <col min="45" max="45" width="0.5703125" hidden="1" customWidth="1"/>
    <col min="46" max="75" width="2.7109375" hidden="1" customWidth="1"/>
    <col min="76" max="76" width="5.42578125" hidden="1" customWidth="1"/>
    <col min="77" max="79" width="5.7109375" customWidth="1"/>
    <col min="80" max="80" width="12.140625" customWidth="1"/>
    <col min="81" max="82" width="5.7109375" customWidth="1"/>
    <col min="83" max="83" width="12.140625" customWidth="1"/>
    <col min="84" max="84" width="7.5703125" customWidth="1"/>
    <col min="85" max="85" width="8.7109375" customWidth="1"/>
    <col min="86" max="87" width="12.140625" customWidth="1"/>
  </cols>
  <sheetData>
    <row r="1" spans="1:87" x14ac:dyDescent="0.2">
      <c r="H1" s="456"/>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7"/>
    </row>
    <row r="2" spans="1:87" x14ac:dyDescent="0.2">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row>
    <row r="3" spans="1:87" ht="12" customHeight="1" x14ac:dyDescent="0.2">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87" ht="2.25" customHeight="1" x14ac:dyDescent="0.2">
      <c r="E4" s="2"/>
      <c r="F4" s="2"/>
      <c r="G4" s="3"/>
      <c r="H4" s="3"/>
      <c r="I4" s="3"/>
      <c r="J4" s="3"/>
      <c r="K4" s="3"/>
      <c r="L4" s="3"/>
      <c r="M4" s="3"/>
      <c r="N4" s="3"/>
      <c r="O4" s="2"/>
      <c r="P4" s="2"/>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2" t="s">
        <v>0</v>
      </c>
      <c r="BF4" s="2" t="s">
        <v>1</v>
      </c>
      <c r="BG4" s="3" t="s">
        <v>2</v>
      </c>
      <c r="BH4" s="3" t="s">
        <v>3</v>
      </c>
      <c r="BI4" s="3" t="s">
        <v>4</v>
      </c>
      <c r="BJ4" s="3" t="s">
        <v>5</v>
      </c>
      <c r="BK4" s="3" t="s">
        <v>4</v>
      </c>
      <c r="BL4" s="3" t="s">
        <v>5</v>
      </c>
      <c r="BM4" s="3" t="s">
        <v>4</v>
      </c>
      <c r="BN4" s="3" t="s">
        <v>5</v>
      </c>
      <c r="BO4" s="2" t="s">
        <v>0</v>
      </c>
      <c r="BP4" s="2" t="s">
        <v>1</v>
      </c>
      <c r="BQ4" s="3" t="s">
        <v>2</v>
      </c>
      <c r="BR4" s="3" t="s">
        <v>3</v>
      </c>
      <c r="BS4" s="3" t="s">
        <v>4</v>
      </c>
      <c r="BT4" s="3" t="s">
        <v>5</v>
      </c>
      <c r="BU4" s="3" t="s">
        <v>4</v>
      </c>
      <c r="BV4" s="3" t="s">
        <v>5</v>
      </c>
      <c r="BW4" s="3" t="s">
        <v>4</v>
      </c>
      <c r="BX4" s="3" t="s">
        <v>5</v>
      </c>
    </row>
    <row r="5" spans="1:87" ht="45" x14ac:dyDescent="0.6">
      <c r="C5" s="4"/>
      <c r="D5" s="4"/>
      <c r="E5" s="458"/>
      <c r="F5" s="458"/>
      <c r="G5" s="458"/>
      <c r="H5" s="458"/>
      <c r="I5" s="458"/>
      <c r="J5" s="458"/>
      <c r="K5" s="458"/>
      <c r="L5" s="458"/>
      <c r="M5" s="458"/>
      <c r="N5" s="458"/>
      <c r="O5" s="458"/>
      <c r="P5" s="458"/>
      <c r="Q5" s="458"/>
      <c r="R5" s="458"/>
      <c r="S5" s="458"/>
      <c r="T5" s="458"/>
      <c r="U5" s="458"/>
      <c r="V5" s="458"/>
      <c r="W5" s="458"/>
      <c r="X5" s="458"/>
      <c r="Y5" s="458"/>
      <c r="Z5" s="458"/>
      <c r="AA5" s="458"/>
      <c r="AB5" s="458"/>
      <c r="AC5" s="458"/>
      <c r="AD5" s="458"/>
      <c r="AE5" s="458"/>
      <c r="AF5" s="458"/>
      <c r="AG5" s="458"/>
      <c r="AH5" s="458"/>
      <c r="AI5" s="458"/>
      <c r="AJ5" s="458"/>
      <c r="AK5" s="458"/>
      <c r="AL5" s="458"/>
      <c r="AM5" s="458"/>
      <c r="AN5" s="458"/>
      <c r="AO5" s="458"/>
      <c r="AP5" s="458"/>
      <c r="AQ5" s="458"/>
      <c r="AR5" s="458"/>
    </row>
    <row r="6" spans="1:87" ht="62.25" customHeight="1" x14ac:dyDescent="0.6">
      <c r="C6" s="4"/>
      <c r="D6" s="4" t="s">
        <v>6</v>
      </c>
      <c r="E6" s="4"/>
      <c r="F6" s="4"/>
      <c r="G6" s="4"/>
      <c r="H6" s="4"/>
      <c r="I6" s="4"/>
      <c r="J6" s="4"/>
      <c r="K6" s="4"/>
      <c r="L6" s="4"/>
      <c r="M6" s="4"/>
      <c r="N6" s="4"/>
      <c r="O6" s="4"/>
      <c r="P6" s="4"/>
      <c r="Q6" s="5" t="s">
        <v>159</v>
      </c>
      <c r="R6" s="4"/>
      <c r="S6" s="4"/>
      <c r="T6" s="4"/>
      <c r="U6" s="4"/>
      <c r="V6" s="4"/>
      <c r="W6" s="4"/>
      <c r="X6" s="4"/>
    </row>
    <row r="7" spans="1:87" ht="30" x14ac:dyDescent="0.4">
      <c r="A7" s="6"/>
      <c r="B7" s="4" t="s">
        <v>8</v>
      </c>
      <c r="C7" s="7"/>
      <c r="D7" s="7"/>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8"/>
      <c r="CC7" s="6"/>
      <c r="CD7" s="6"/>
      <c r="CE7" s="8"/>
      <c r="CF7" s="6"/>
      <c r="CG7" s="6"/>
      <c r="CH7" s="8"/>
      <c r="CI7" s="8"/>
    </row>
    <row r="8" spans="1:87" ht="13.5" thickBot="1" x14ac:dyDescent="0.25">
      <c r="A8" s="6"/>
      <c r="B8" s="6"/>
      <c r="C8" s="7"/>
      <c r="D8" s="7"/>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8"/>
      <c r="CC8" s="6"/>
      <c r="CD8" s="6"/>
      <c r="CE8" s="8"/>
      <c r="CF8" s="6"/>
      <c r="CG8" s="6"/>
      <c r="CH8" s="8"/>
      <c r="CI8" s="8"/>
    </row>
    <row r="9" spans="1:87" ht="116.1" customHeight="1" thickBot="1" x14ac:dyDescent="0.25">
      <c r="A9" s="8"/>
      <c r="B9" s="9"/>
      <c r="C9" s="10" t="s">
        <v>9</v>
      </c>
      <c r="D9" s="10"/>
      <c r="E9" s="11" t="s">
        <v>10</v>
      </c>
      <c r="F9" s="11" t="s">
        <v>11</v>
      </c>
      <c r="G9" s="11" t="s">
        <v>12</v>
      </c>
      <c r="H9" s="11" t="s">
        <v>13</v>
      </c>
      <c r="I9" s="12" t="s">
        <v>14</v>
      </c>
      <c r="J9" s="13"/>
      <c r="K9" s="13"/>
      <c r="L9" s="13"/>
      <c r="M9" s="13"/>
      <c r="N9" s="14"/>
      <c r="O9" s="11" t="s">
        <v>10</v>
      </c>
      <c r="P9" s="11" t="s">
        <v>11</v>
      </c>
      <c r="Q9" s="11" t="s">
        <v>12</v>
      </c>
      <c r="R9" s="11" t="s">
        <v>13</v>
      </c>
      <c r="S9" s="12" t="s">
        <v>14</v>
      </c>
      <c r="T9" s="13"/>
      <c r="U9" s="13"/>
      <c r="V9" s="13"/>
      <c r="W9" s="13"/>
      <c r="X9" s="13"/>
      <c r="Y9" s="15" t="s">
        <v>10</v>
      </c>
      <c r="Z9" s="11" t="s">
        <v>11</v>
      </c>
      <c r="AA9" s="11" t="s">
        <v>12</v>
      </c>
      <c r="AB9" s="11" t="s">
        <v>13</v>
      </c>
      <c r="AC9" s="12" t="s">
        <v>14</v>
      </c>
      <c r="AD9" s="13"/>
      <c r="AE9" s="13"/>
      <c r="AF9" s="13"/>
      <c r="AG9" s="13"/>
      <c r="AH9" s="14"/>
      <c r="AI9" s="11" t="s">
        <v>10</v>
      </c>
      <c r="AJ9" s="11" t="s">
        <v>11</v>
      </c>
      <c r="AK9" s="11" t="s">
        <v>12</v>
      </c>
      <c r="AL9" s="11" t="s">
        <v>13</v>
      </c>
      <c r="AM9" s="12" t="s">
        <v>14</v>
      </c>
      <c r="AN9" s="13"/>
      <c r="AO9" s="13"/>
      <c r="AP9" s="13"/>
      <c r="AQ9" s="13"/>
      <c r="AR9" s="14"/>
      <c r="AS9" s="13"/>
      <c r="AT9" s="14"/>
      <c r="AU9" s="13"/>
      <c r="AV9" s="13"/>
      <c r="AW9" s="13"/>
      <c r="AX9" s="13"/>
      <c r="AY9" s="13"/>
      <c r="AZ9" s="13"/>
      <c r="BA9" s="13"/>
      <c r="BB9" s="13"/>
      <c r="BC9" s="13"/>
      <c r="BD9" s="13"/>
      <c r="BE9" s="16"/>
      <c r="BF9" s="13"/>
      <c r="BG9" s="13"/>
      <c r="BH9" s="13"/>
      <c r="BI9" s="13"/>
      <c r="BJ9" s="13"/>
      <c r="BK9" s="13"/>
      <c r="BL9" s="13"/>
      <c r="BM9" s="13"/>
      <c r="BN9" s="14"/>
      <c r="BO9" s="16"/>
      <c r="BP9" s="13"/>
      <c r="BQ9" s="13"/>
      <c r="BR9" s="13"/>
      <c r="BS9" s="13"/>
      <c r="BT9" s="13"/>
      <c r="BU9" s="13"/>
      <c r="BV9" s="13"/>
      <c r="BW9" s="13"/>
      <c r="BX9" s="14"/>
      <c r="BY9" s="17" t="s">
        <v>10</v>
      </c>
      <c r="BZ9" s="17" t="s">
        <v>11</v>
      </c>
      <c r="CA9" s="17" t="s">
        <v>15</v>
      </c>
      <c r="CB9" s="18" t="s">
        <v>16</v>
      </c>
      <c r="CC9" s="17" t="s">
        <v>12</v>
      </c>
      <c r="CD9" s="17" t="s">
        <v>13</v>
      </c>
      <c r="CE9" s="18" t="s">
        <v>17</v>
      </c>
      <c r="CF9" s="17" t="s">
        <v>18</v>
      </c>
      <c r="CG9" s="17" t="s">
        <v>19</v>
      </c>
      <c r="CH9" s="18" t="s">
        <v>20</v>
      </c>
      <c r="CI9" s="19" t="s">
        <v>21</v>
      </c>
    </row>
    <row r="10" spans="1:87" ht="50.1" customHeight="1" thickBot="1" x14ac:dyDescent="0.55000000000000004">
      <c r="A10" s="6"/>
      <c r="B10" s="20">
        <v>1</v>
      </c>
      <c r="C10" s="46" t="s">
        <v>160</v>
      </c>
      <c r="D10" s="46" t="s">
        <v>161</v>
      </c>
      <c r="E10" s="56"/>
      <c r="F10" s="57"/>
      <c r="G10" s="57"/>
      <c r="H10" s="57"/>
      <c r="I10" s="57"/>
      <c r="J10" s="57"/>
      <c r="K10" s="57"/>
      <c r="L10" s="57"/>
      <c r="M10" s="57"/>
      <c r="N10" s="58"/>
      <c r="O10" s="24">
        <v>1</v>
      </c>
      <c r="P10" s="25">
        <v>0</v>
      </c>
      <c r="Q10" s="25">
        <v>2</v>
      </c>
      <c r="R10" s="25">
        <v>0</v>
      </c>
      <c r="S10" s="25">
        <v>4</v>
      </c>
      <c r="T10" s="25">
        <v>1</v>
      </c>
      <c r="U10" s="25">
        <v>4</v>
      </c>
      <c r="V10" s="25">
        <v>0</v>
      </c>
      <c r="W10" s="25"/>
      <c r="X10" s="25"/>
      <c r="Y10" s="24">
        <v>1</v>
      </c>
      <c r="Z10" s="25">
        <v>0</v>
      </c>
      <c r="AA10" s="25">
        <v>2</v>
      </c>
      <c r="AB10" s="25">
        <v>0</v>
      </c>
      <c r="AC10" s="25">
        <v>4</v>
      </c>
      <c r="AD10" s="25">
        <v>0</v>
      </c>
      <c r="AE10" s="25">
        <v>4</v>
      </c>
      <c r="AF10" s="25">
        <v>1</v>
      </c>
      <c r="AG10" s="25"/>
      <c r="AH10" s="26"/>
      <c r="AI10" s="24"/>
      <c r="AJ10" s="25"/>
      <c r="AK10" s="25"/>
      <c r="AL10" s="25"/>
      <c r="AM10" s="25"/>
      <c r="AN10" s="25"/>
      <c r="AO10" s="25"/>
      <c r="AP10" s="25"/>
      <c r="AQ10" s="25"/>
      <c r="AR10" s="26"/>
      <c r="AS10" s="25"/>
      <c r="AT10" s="26"/>
      <c r="AU10" s="25"/>
      <c r="AV10" s="25"/>
      <c r="AW10" s="25"/>
      <c r="AX10" s="25"/>
      <c r="AY10" s="25"/>
      <c r="AZ10" s="25"/>
      <c r="BA10" s="25"/>
      <c r="BB10" s="25"/>
      <c r="BC10" s="25"/>
      <c r="BD10" s="25"/>
      <c r="BE10" s="24"/>
      <c r="BF10" s="25"/>
      <c r="BG10" s="25"/>
      <c r="BH10" s="25"/>
      <c r="BI10" s="25"/>
      <c r="BJ10" s="25"/>
      <c r="BK10" s="25"/>
      <c r="BL10" s="25"/>
      <c r="BM10" s="25"/>
      <c r="BN10" s="26"/>
      <c r="BO10" s="24"/>
      <c r="BP10" s="25"/>
      <c r="BQ10" s="25"/>
      <c r="BR10" s="25"/>
      <c r="BS10" s="25"/>
      <c r="BT10" s="25"/>
      <c r="BU10" s="25"/>
      <c r="BV10" s="25"/>
      <c r="BW10" s="25"/>
      <c r="BX10" s="26"/>
      <c r="BY10" s="27">
        <f t="shared" ref="BY10:BZ13" si="0">E10+O10+Y10+AI10</f>
        <v>2</v>
      </c>
      <c r="BZ10" s="27">
        <f t="shared" si="0"/>
        <v>0</v>
      </c>
      <c r="CA10" s="27">
        <v>2</v>
      </c>
      <c r="CB10" s="28">
        <f>(BY10-BZ10)/CA10</f>
        <v>1</v>
      </c>
      <c r="CC10" s="27">
        <f t="shared" ref="CC10:CD13" si="1">G10+Q10+AA10+AK10</f>
        <v>4</v>
      </c>
      <c r="CD10" s="27">
        <f t="shared" si="1"/>
        <v>0</v>
      </c>
      <c r="CE10" s="28">
        <f>(CC10-CD10)/CA10</f>
        <v>2</v>
      </c>
      <c r="CF10" s="27">
        <f t="shared" ref="CF10:CG13" si="2">I10+K10+M10+S10+U10+W10+AC10+AE10+AG10+AM10+AO10+AQ10</f>
        <v>16</v>
      </c>
      <c r="CG10" s="27">
        <f t="shared" si="2"/>
        <v>2</v>
      </c>
      <c r="CH10" s="28">
        <f>(CF10-CG10)/CA10</f>
        <v>7</v>
      </c>
      <c r="CI10" s="29">
        <v>1</v>
      </c>
    </row>
    <row r="11" spans="1:87" ht="50.1" customHeight="1" thickBot="1" x14ac:dyDescent="0.55000000000000004">
      <c r="A11" s="6"/>
      <c r="B11" s="20">
        <v>2</v>
      </c>
      <c r="C11" s="50" t="s">
        <v>162</v>
      </c>
      <c r="D11" s="50" t="s">
        <v>163</v>
      </c>
      <c r="E11" s="25">
        <v>0</v>
      </c>
      <c r="F11" s="25">
        <v>1</v>
      </c>
      <c r="G11" s="25">
        <v>0</v>
      </c>
      <c r="H11" s="25">
        <v>2</v>
      </c>
      <c r="I11" s="25">
        <v>1</v>
      </c>
      <c r="J11" s="25">
        <v>4</v>
      </c>
      <c r="K11" s="25">
        <v>0</v>
      </c>
      <c r="L11" s="25">
        <v>4</v>
      </c>
      <c r="M11" s="25"/>
      <c r="N11" s="26"/>
      <c r="O11" s="56"/>
      <c r="P11" s="57"/>
      <c r="Q11" s="57"/>
      <c r="R11" s="57"/>
      <c r="S11" s="57"/>
      <c r="T11" s="57"/>
      <c r="U11" s="57"/>
      <c r="V11" s="57"/>
      <c r="W11" s="57"/>
      <c r="X11" s="58"/>
      <c r="Y11" s="30">
        <v>1</v>
      </c>
      <c r="Z11" s="31">
        <v>0</v>
      </c>
      <c r="AA11" s="31">
        <v>2</v>
      </c>
      <c r="AB11" s="31">
        <v>1</v>
      </c>
      <c r="AC11" s="31">
        <v>4</v>
      </c>
      <c r="AD11" s="31">
        <v>5</v>
      </c>
      <c r="AE11" s="31">
        <v>4</v>
      </c>
      <c r="AF11" s="31">
        <v>1</v>
      </c>
      <c r="AG11" s="31">
        <v>5</v>
      </c>
      <c r="AH11" s="32">
        <v>4</v>
      </c>
      <c r="AI11" s="24"/>
      <c r="AJ11" s="25"/>
      <c r="AK11" s="25"/>
      <c r="AL11" s="25"/>
      <c r="AM11" s="25"/>
      <c r="AN11" s="25"/>
      <c r="AO11" s="25"/>
      <c r="AP11" s="25"/>
      <c r="AQ11" s="25"/>
      <c r="AR11" s="26"/>
      <c r="AS11" s="25"/>
      <c r="AT11" s="26"/>
      <c r="AU11" s="25"/>
      <c r="AV11" s="25"/>
      <c r="AW11" s="25"/>
      <c r="AX11" s="25"/>
      <c r="AY11" s="25"/>
      <c r="AZ11" s="25"/>
      <c r="BA11" s="25"/>
      <c r="BB11" s="25"/>
      <c r="BC11" s="25"/>
      <c r="BD11" s="25"/>
      <c r="BE11" s="24"/>
      <c r="BF11" s="25"/>
      <c r="BG11" s="25"/>
      <c r="BH11" s="25"/>
      <c r="BI11" s="25"/>
      <c r="BJ11" s="25"/>
      <c r="BK11" s="25"/>
      <c r="BL11" s="25"/>
      <c r="BM11" s="25"/>
      <c r="BN11" s="26"/>
      <c r="BO11" s="24"/>
      <c r="BP11" s="25"/>
      <c r="BQ11" s="25"/>
      <c r="BR11" s="25"/>
      <c r="BS11" s="25"/>
      <c r="BT11" s="25"/>
      <c r="BU11" s="25"/>
      <c r="BV11" s="25"/>
      <c r="BW11" s="25"/>
      <c r="BX11" s="26"/>
      <c r="BY11" s="27">
        <f t="shared" si="0"/>
        <v>1</v>
      </c>
      <c r="BZ11" s="27">
        <f t="shared" si="0"/>
        <v>1</v>
      </c>
      <c r="CA11" s="27">
        <v>2</v>
      </c>
      <c r="CB11" s="28">
        <f>(BY11-BZ11)/CA11</f>
        <v>0</v>
      </c>
      <c r="CC11" s="27">
        <f t="shared" si="1"/>
        <v>2</v>
      </c>
      <c r="CD11" s="27">
        <f t="shared" si="1"/>
        <v>3</v>
      </c>
      <c r="CE11" s="28">
        <f>(CC11-CD11)/CA11</f>
        <v>-0.5</v>
      </c>
      <c r="CF11" s="27">
        <f t="shared" si="2"/>
        <v>14</v>
      </c>
      <c r="CG11" s="27">
        <f t="shared" si="2"/>
        <v>18</v>
      </c>
      <c r="CH11" s="28">
        <f>(CF11-CG11)/CA11</f>
        <v>-2</v>
      </c>
      <c r="CI11" s="29">
        <v>2</v>
      </c>
    </row>
    <row r="12" spans="1:87" ht="50.1" customHeight="1" thickBot="1" x14ac:dyDescent="0.55000000000000004">
      <c r="A12" s="6"/>
      <c r="B12" s="20">
        <v>3</v>
      </c>
      <c r="C12" s="21" t="s">
        <v>164</v>
      </c>
      <c r="D12" s="21" t="s">
        <v>165</v>
      </c>
      <c r="E12" s="25">
        <v>0</v>
      </c>
      <c r="F12" s="25">
        <v>1</v>
      </c>
      <c r="G12" s="25">
        <v>0</v>
      </c>
      <c r="H12" s="25">
        <v>2</v>
      </c>
      <c r="I12" s="25">
        <v>0</v>
      </c>
      <c r="J12" s="25">
        <v>4</v>
      </c>
      <c r="K12" s="25">
        <v>1</v>
      </c>
      <c r="L12" s="25">
        <v>4</v>
      </c>
      <c r="M12" s="25"/>
      <c r="N12" s="26"/>
      <c r="O12" s="24">
        <v>0</v>
      </c>
      <c r="P12" s="25">
        <v>1</v>
      </c>
      <c r="Q12" s="25">
        <v>1</v>
      </c>
      <c r="R12" s="25">
        <v>2</v>
      </c>
      <c r="S12" s="25">
        <v>5</v>
      </c>
      <c r="T12" s="25">
        <v>4</v>
      </c>
      <c r="U12" s="25">
        <v>1</v>
      </c>
      <c r="V12" s="25">
        <v>4</v>
      </c>
      <c r="W12" s="25">
        <v>4</v>
      </c>
      <c r="X12" s="25">
        <v>5</v>
      </c>
      <c r="Y12" s="56"/>
      <c r="Z12" s="57"/>
      <c r="AA12" s="57"/>
      <c r="AB12" s="57"/>
      <c r="AC12" s="57"/>
      <c r="AD12" s="57"/>
      <c r="AE12" s="57"/>
      <c r="AF12" s="57"/>
      <c r="AG12" s="57"/>
      <c r="AH12" s="58"/>
      <c r="AI12" s="24"/>
      <c r="AJ12" s="25"/>
      <c r="AK12" s="25"/>
      <c r="AL12" s="25"/>
      <c r="AM12" s="25"/>
      <c r="AN12" s="25"/>
      <c r="AO12" s="25"/>
      <c r="AP12" s="25"/>
      <c r="AQ12" s="25"/>
      <c r="AR12" s="26"/>
      <c r="AS12" s="25"/>
      <c r="AT12" s="26"/>
      <c r="AU12" s="25"/>
      <c r="AV12" s="25"/>
      <c r="AW12" s="25"/>
      <c r="AX12" s="25"/>
      <c r="AY12" s="25"/>
      <c r="AZ12" s="25"/>
      <c r="BA12" s="25"/>
      <c r="BB12" s="25"/>
      <c r="BC12" s="25"/>
      <c r="BD12" s="25"/>
      <c r="BE12" s="24"/>
      <c r="BF12" s="25"/>
      <c r="BG12" s="25"/>
      <c r="BH12" s="25"/>
      <c r="BI12" s="25"/>
      <c r="BJ12" s="25"/>
      <c r="BK12" s="25"/>
      <c r="BL12" s="25"/>
      <c r="BM12" s="25"/>
      <c r="BN12" s="26"/>
      <c r="BO12" s="24"/>
      <c r="BP12" s="25"/>
      <c r="BQ12" s="25"/>
      <c r="BR12" s="25"/>
      <c r="BS12" s="25"/>
      <c r="BT12" s="25"/>
      <c r="BU12" s="25"/>
      <c r="BV12" s="25"/>
      <c r="BW12" s="25"/>
      <c r="BX12" s="26"/>
      <c r="BY12" s="27">
        <f t="shared" si="0"/>
        <v>0</v>
      </c>
      <c r="BZ12" s="27">
        <f t="shared" si="0"/>
        <v>2</v>
      </c>
      <c r="CA12" s="27">
        <v>2</v>
      </c>
      <c r="CB12" s="28">
        <f>(BY12-BZ12)/CA12</f>
        <v>-1</v>
      </c>
      <c r="CC12" s="27">
        <f t="shared" si="1"/>
        <v>1</v>
      </c>
      <c r="CD12" s="27">
        <f t="shared" si="1"/>
        <v>4</v>
      </c>
      <c r="CE12" s="28">
        <f>(CC12-CD12)/CA12</f>
        <v>-1.5</v>
      </c>
      <c r="CF12" s="27">
        <f t="shared" si="2"/>
        <v>11</v>
      </c>
      <c r="CG12" s="27">
        <f t="shared" si="2"/>
        <v>21</v>
      </c>
      <c r="CH12" s="28">
        <f>(CF12-CG12)/CA12</f>
        <v>-5</v>
      </c>
      <c r="CI12" s="29">
        <v>3</v>
      </c>
    </row>
    <row r="13" spans="1:87" ht="50.1" customHeight="1" thickBot="1" x14ac:dyDescent="0.55000000000000004">
      <c r="A13" s="6"/>
      <c r="B13" s="34">
        <v>4</v>
      </c>
      <c r="C13" s="35"/>
      <c r="D13" s="35"/>
      <c r="E13" s="25"/>
      <c r="F13" s="25"/>
      <c r="G13" s="25"/>
      <c r="H13" s="25"/>
      <c r="I13" s="25"/>
      <c r="J13" s="25"/>
      <c r="K13" s="25"/>
      <c r="L13" s="25"/>
      <c r="M13" s="25"/>
      <c r="N13" s="26"/>
      <c r="O13" s="24"/>
      <c r="P13" s="25"/>
      <c r="Q13" s="25"/>
      <c r="R13" s="25"/>
      <c r="S13" s="25"/>
      <c r="T13" s="25"/>
      <c r="U13" s="25"/>
      <c r="V13" s="25"/>
      <c r="W13" s="25"/>
      <c r="X13" s="25"/>
      <c r="Y13" s="36"/>
      <c r="Z13" s="37"/>
      <c r="AA13" s="37"/>
      <c r="AB13" s="37"/>
      <c r="AC13" s="37"/>
      <c r="AD13" s="37"/>
      <c r="AE13" s="37"/>
      <c r="AF13" s="37"/>
      <c r="AG13" s="37"/>
      <c r="AH13" s="38"/>
      <c r="AI13" s="56"/>
      <c r="AJ13" s="57"/>
      <c r="AK13" s="57"/>
      <c r="AL13" s="57"/>
      <c r="AM13" s="57"/>
      <c r="AN13" s="57"/>
      <c r="AO13" s="57"/>
      <c r="AP13" s="57"/>
      <c r="AQ13" s="57"/>
      <c r="AR13" s="58"/>
      <c r="AS13" s="25"/>
      <c r="AT13" s="26"/>
      <c r="AU13" s="25"/>
      <c r="AV13" s="25"/>
      <c r="AW13" s="25"/>
      <c r="AX13" s="25"/>
      <c r="AY13" s="25"/>
      <c r="AZ13" s="25"/>
      <c r="BA13" s="25"/>
      <c r="BB13" s="25"/>
      <c r="BC13" s="25"/>
      <c r="BD13" s="25"/>
      <c r="BE13" s="24"/>
      <c r="BF13" s="25"/>
      <c r="BG13" s="25"/>
      <c r="BH13" s="25"/>
      <c r="BI13" s="25"/>
      <c r="BJ13" s="25"/>
      <c r="BK13" s="25"/>
      <c r="BL13" s="25"/>
      <c r="BM13" s="25"/>
      <c r="BN13" s="26"/>
      <c r="BO13" s="24"/>
      <c r="BP13" s="25"/>
      <c r="BQ13" s="25"/>
      <c r="BR13" s="25"/>
      <c r="BS13" s="25"/>
      <c r="BT13" s="25"/>
      <c r="BU13" s="25"/>
      <c r="BV13" s="25"/>
      <c r="BW13" s="25"/>
      <c r="BX13" s="26"/>
      <c r="BY13" s="39">
        <f t="shared" si="0"/>
        <v>0</v>
      </c>
      <c r="BZ13" s="39">
        <f t="shared" si="0"/>
        <v>0</v>
      </c>
      <c r="CA13" s="39">
        <v>2</v>
      </c>
      <c r="CB13" s="40">
        <f>(BY13-BZ13)/CA13</f>
        <v>0</v>
      </c>
      <c r="CC13" s="39">
        <f t="shared" si="1"/>
        <v>0</v>
      </c>
      <c r="CD13" s="39">
        <f t="shared" si="1"/>
        <v>0</v>
      </c>
      <c r="CE13" s="40">
        <f>(CC13-CD13)/CA13</f>
        <v>0</v>
      </c>
      <c r="CF13" s="39">
        <f t="shared" si="2"/>
        <v>0</v>
      </c>
      <c r="CG13" s="39">
        <f t="shared" si="2"/>
        <v>0</v>
      </c>
      <c r="CH13" s="40">
        <f>(CF13-CG13)/CA13</f>
        <v>0</v>
      </c>
      <c r="CI13" s="41"/>
    </row>
    <row r="14" spans="1:87" ht="69.95" customHeight="1" thickBot="1" x14ac:dyDescent="0.45">
      <c r="B14" s="4" t="s">
        <v>27</v>
      </c>
      <c r="C14" s="42"/>
      <c r="D14" s="42"/>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4"/>
      <c r="BZ14" s="44"/>
      <c r="CA14" s="44"/>
      <c r="CB14" s="45"/>
      <c r="CC14" s="44"/>
      <c r="CD14" s="44"/>
      <c r="CE14" s="45"/>
      <c r="CF14" s="44"/>
      <c r="CG14" s="44"/>
      <c r="CH14" s="45"/>
      <c r="CI14" s="45"/>
    </row>
    <row r="15" spans="1:87" ht="116.1" customHeight="1" thickBot="1" x14ac:dyDescent="0.25">
      <c r="B15" s="9"/>
      <c r="C15" s="10" t="s">
        <v>9</v>
      </c>
      <c r="D15" s="10"/>
      <c r="E15" s="11" t="s">
        <v>10</v>
      </c>
      <c r="F15" s="11" t="s">
        <v>11</v>
      </c>
      <c r="G15" s="11" t="s">
        <v>12</v>
      </c>
      <c r="H15" s="11" t="s">
        <v>13</v>
      </c>
      <c r="I15" s="12" t="s">
        <v>14</v>
      </c>
      <c r="J15" s="13"/>
      <c r="K15" s="13"/>
      <c r="L15" s="13"/>
      <c r="M15" s="13"/>
      <c r="N15" s="14"/>
      <c r="O15" s="11" t="s">
        <v>10</v>
      </c>
      <c r="P15" s="11" t="s">
        <v>11</v>
      </c>
      <c r="Q15" s="11" t="s">
        <v>12</v>
      </c>
      <c r="R15" s="11" t="s">
        <v>13</v>
      </c>
      <c r="S15" s="12" t="s">
        <v>14</v>
      </c>
      <c r="T15" s="13"/>
      <c r="U15" s="13"/>
      <c r="V15" s="13"/>
      <c r="W15" s="13"/>
      <c r="X15" s="13"/>
      <c r="Y15" s="15" t="s">
        <v>10</v>
      </c>
      <c r="Z15" s="11" t="s">
        <v>11</v>
      </c>
      <c r="AA15" s="11" t="s">
        <v>12</v>
      </c>
      <c r="AB15" s="11" t="s">
        <v>13</v>
      </c>
      <c r="AC15" s="12" t="s">
        <v>14</v>
      </c>
      <c r="AD15" s="13"/>
      <c r="AE15" s="13"/>
      <c r="AF15" s="13"/>
      <c r="AG15" s="13"/>
      <c r="AH15" s="14"/>
      <c r="AI15" s="11" t="s">
        <v>10</v>
      </c>
      <c r="AJ15" s="11" t="s">
        <v>11</v>
      </c>
      <c r="AK15" s="11" t="s">
        <v>12</v>
      </c>
      <c r="AL15" s="11" t="s">
        <v>13</v>
      </c>
      <c r="AM15" s="12" t="s">
        <v>14</v>
      </c>
      <c r="AN15" s="13"/>
      <c r="AO15" s="13"/>
      <c r="AP15" s="13"/>
      <c r="AQ15" s="13"/>
      <c r="AR15" s="14"/>
      <c r="AS15" s="13"/>
      <c r="AT15" s="14"/>
      <c r="AU15" s="13"/>
      <c r="AV15" s="13"/>
      <c r="AW15" s="13"/>
      <c r="AX15" s="13"/>
      <c r="AY15" s="13"/>
      <c r="AZ15" s="13"/>
      <c r="BA15" s="13"/>
      <c r="BB15" s="13"/>
      <c r="BC15" s="13"/>
      <c r="BD15" s="13"/>
      <c r="BE15" s="16"/>
      <c r="BF15" s="13"/>
      <c r="BG15" s="13"/>
      <c r="BH15" s="13"/>
      <c r="BI15" s="13"/>
      <c r="BJ15" s="13"/>
      <c r="BK15" s="13"/>
      <c r="BL15" s="13"/>
      <c r="BM15" s="13"/>
      <c r="BN15" s="14"/>
      <c r="BO15" s="16"/>
      <c r="BP15" s="13"/>
      <c r="BQ15" s="13"/>
      <c r="BR15" s="13"/>
      <c r="BS15" s="13"/>
      <c r="BT15" s="13"/>
      <c r="BU15" s="13"/>
      <c r="BV15" s="13"/>
      <c r="BW15" s="13"/>
      <c r="BX15" s="14"/>
      <c r="BY15" s="17" t="s">
        <v>10</v>
      </c>
      <c r="BZ15" s="17" t="s">
        <v>11</v>
      </c>
      <c r="CA15" s="17" t="s">
        <v>15</v>
      </c>
      <c r="CB15" s="18" t="s">
        <v>16</v>
      </c>
      <c r="CC15" s="17" t="s">
        <v>12</v>
      </c>
      <c r="CD15" s="17" t="s">
        <v>13</v>
      </c>
      <c r="CE15" s="18" t="s">
        <v>17</v>
      </c>
      <c r="CF15" s="17" t="s">
        <v>18</v>
      </c>
      <c r="CG15" s="17" t="s">
        <v>19</v>
      </c>
      <c r="CH15" s="18" t="s">
        <v>20</v>
      </c>
      <c r="CI15" s="19" t="s">
        <v>21</v>
      </c>
    </row>
    <row r="16" spans="1:87" ht="50.1" customHeight="1" thickBot="1" x14ac:dyDescent="0.55000000000000004">
      <c r="B16" s="20">
        <v>1</v>
      </c>
      <c r="C16" s="21" t="s">
        <v>166</v>
      </c>
      <c r="D16" s="21" t="s">
        <v>167</v>
      </c>
      <c r="E16" s="56"/>
      <c r="F16" s="57"/>
      <c r="G16" s="57"/>
      <c r="H16" s="57"/>
      <c r="I16" s="57"/>
      <c r="J16" s="57"/>
      <c r="K16" s="57"/>
      <c r="L16" s="57"/>
      <c r="M16" s="57"/>
      <c r="N16" s="58"/>
      <c r="O16" s="24">
        <v>1</v>
      </c>
      <c r="P16" s="25">
        <v>0</v>
      </c>
      <c r="Q16" s="25">
        <v>2</v>
      </c>
      <c r="R16" s="25">
        <v>0</v>
      </c>
      <c r="S16" s="25">
        <v>4</v>
      </c>
      <c r="T16" s="25">
        <v>0</v>
      </c>
      <c r="U16" s="25">
        <v>4</v>
      </c>
      <c r="V16" s="25">
        <v>0</v>
      </c>
      <c r="W16" s="25"/>
      <c r="X16" s="25"/>
      <c r="Y16" s="24">
        <v>1</v>
      </c>
      <c r="Z16" s="25">
        <v>0</v>
      </c>
      <c r="AA16" s="25">
        <v>2</v>
      </c>
      <c r="AB16" s="25">
        <v>0</v>
      </c>
      <c r="AC16" s="25">
        <v>5</v>
      </c>
      <c r="AD16" s="25">
        <v>4</v>
      </c>
      <c r="AE16" s="25">
        <v>4</v>
      </c>
      <c r="AF16" s="25">
        <v>1</v>
      </c>
      <c r="AG16" s="25"/>
      <c r="AH16" s="26"/>
      <c r="AI16" s="24"/>
      <c r="AJ16" s="25"/>
      <c r="AK16" s="25"/>
      <c r="AL16" s="25"/>
      <c r="AM16" s="25"/>
      <c r="AN16" s="25"/>
      <c r="AO16" s="25"/>
      <c r="AP16" s="25"/>
      <c r="AQ16" s="25"/>
      <c r="AR16" s="26"/>
      <c r="AS16" s="25"/>
      <c r="AT16" s="26"/>
      <c r="AU16" s="25"/>
      <c r="AV16" s="25"/>
      <c r="AW16" s="25"/>
      <c r="AX16" s="25"/>
      <c r="AY16" s="25"/>
      <c r="AZ16" s="25"/>
      <c r="BA16" s="25"/>
      <c r="BB16" s="25"/>
      <c r="BC16" s="25"/>
      <c r="BD16" s="25"/>
      <c r="BE16" s="24"/>
      <c r="BF16" s="25"/>
      <c r="BG16" s="25"/>
      <c r="BH16" s="25"/>
      <c r="BI16" s="25"/>
      <c r="BJ16" s="25"/>
      <c r="BK16" s="25"/>
      <c r="BL16" s="25"/>
      <c r="BM16" s="25"/>
      <c r="BN16" s="26"/>
      <c r="BO16" s="24"/>
      <c r="BP16" s="25"/>
      <c r="BQ16" s="25"/>
      <c r="BR16" s="25"/>
      <c r="BS16" s="25"/>
      <c r="BT16" s="25"/>
      <c r="BU16" s="25"/>
      <c r="BV16" s="25"/>
      <c r="BW16" s="25"/>
      <c r="BX16" s="26"/>
      <c r="BY16" s="27">
        <f t="shared" ref="BY16:BZ19" si="3">E16+O16+Y16+AI16</f>
        <v>2</v>
      </c>
      <c r="BZ16" s="27">
        <f t="shared" si="3"/>
        <v>0</v>
      </c>
      <c r="CA16" s="27">
        <v>2</v>
      </c>
      <c r="CB16" s="28">
        <f>(BY16-BZ16)/CA16</f>
        <v>1</v>
      </c>
      <c r="CC16" s="27">
        <f t="shared" ref="CC16:CD19" si="4">G16+Q16+AA16+AK16</f>
        <v>4</v>
      </c>
      <c r="CD16" s="27">
        <f t="shared" si="4"/>
        <v>0</v>
      </c>
      <c r="CE16" s="28">
        <f>(CC16-CD16)/CA16</f>
        <v>2</v>
      </c>
      <c r="CF16" s="27">
        <f t="shared" ref="CF16:CG19" si="5">I16+K16+M16+S16+U16+W16+AC16+AE16+AG16+AM16+AO16+AQ16</f>
        <v>17</v>
      </c>
      <c r="CG16" s="27">
        <f t="shared" si="5"/>
        <v>5</v>
      </c>
      <c r="CH16" s="28">
        <f>(CF16-CG16)/CA16</f>
        <v>6</v>
      </c>
      <c r="CI16" s="29">
        <v>1</v>
      </c>
    </row>
    <row r="17" spans="2:87" ht="50.1" customHeight="1" thickBot="1" x14ac:dyDescent="0.55000000000000004">
      <c r="B17" s="20">
        <v>2</v>
      </c>
      <c r="C17" s="21" t="s">
        <v>168</v>
      </c>
      <c r="D17" s="21" t="s">
        <v>169</v>
      </c>
      <c r="E17" s="25">
        <v>0</v>
      </c>
      <c r="F17" s="25">
        <v>1</v>
      </c>
      <c r="G17" s="25">
        <v>0</v>
      </c>
      <c r="H17" s="25">
        <v>2</v>
      </c>
      <c r="I17" s="25">
        <v>0</v>
      </c>
      <c r="J17" s="25">
        <v>4</v>
      </c>
      <c r="K17" s="25">
        <v>0</v>
      </c>
      <c r="L17" s="25">
        <v>4</v>
      </c>
      <c r="M17" s="25"/>
      <c r="N17" s="26"/>
      <c r="O17" s="56"/>
      <c r="P17" s="57"/>
      <c r="Q17" s="57"/>
      <c r="R17" s="57"/>
      <c r="S17" s="57"/>
      <c r="T17" s="57"/>
      <c r="U17" s="57"/>
      <c r="V17" s="57"/>
      <c r="W17" s="57"/>
      <c r="X17" s="58"/>
      <c r="Y17" s="30">
        <v>0</v>
      </c>
      <c r="Z17" s="31">
        <v>1</v>
      </c>
      <c r="AA17" s="31">
        <v>0</v>
      </c>
      <c r="AB17" s="31">
        <v>2</v>
      </c>
      <c r="AC17" s="31">
        <v>0</v>
      </c>
      <c r="AD17" s="31">
        <v>4</v>
      </c>
      <c r="AE17" s="31">
        <v>0</v>
      </c>
      <c r="AF17" s="31">
        <v>4</v>
      </c>
      <c r="AG17" s="31"/>
      <c r="AH17" s="32"/>
      <c r="AI17" s="24"/>
      <c r="AJ17" s="25"/>
      <c r="AK17" s="25"/>
      <c r="AL17" s="25"/>
      <c r="AM17" s="25"/>
      <c r="AN17" s="25"/>
      <c r="AO17" s="25"/>
      <c r="AP17" s="25"/>
      <c r="AQ17" s="25"/>
      <c r="AR17" s="26"/>
      <c r="AS17" s="25"/>
      <c r="AT17" s="26"/>
      <c r="AU17" s="25"/>
      <c r="AV17" s="25"/>
      <c r="AW17" s="25"/>
      <c r="AX17" s="25"/>
      <c r="AY17" s="25"/>
      <c r="AZ17" s="25"/>
      <c r="BA17" s="25"/>
      <c r="BB17" s="25"/>
      <c r="BC17" s="25"/>
      <c r="BD17" s="25"/>
      <c r="BE17" s="24"/>
      <c r="BF17" s="25"/>
      <c r="BG17" s="25"/>
      <c r="BH17" s="25"/>
      <c r="BI17" s="25"/>
      <c r="BJ17" s="25"/>
      <c r="BK17" s="25"/>
      <c r="BL17" s="25"/>
      <c r="BM17" s="25"/>
      <c r="BN17" s="26"/>
      <c r="BO17" s="24"/>
      <c r="BP17" s="25"/>
      <c r="BQ17" s="25"/>
      <c r="BR17" s="25"/>
      <c r="BS17" s="25"/>
      <c r="BT17" s="25"/>
      <c r="BU17" s="25"/>
      <c r="BV17" s="25"/>
      <c r="BW17" s="25"/>
      <c r="BX17" s="26"/>
      <c r="BY17" s="27">
        <f t="shared" si="3"/>
        <v>0</v>
      </c>
      <c r="BZ17" s="27">
        <f t="shared" si="3"/>
        <v>2</v>
      </c>
      <c r="CA17" s="27">
        <v>2</v>
      </c>
      <c r="CB17" s="28">
        <f>(BY17-BZ17)/CA17</f>
        <v>-1</v>
      </c>
      <c r="CC17" s="27">
        <f t="shared" si="4"/>
        <v>0</v>
      </c>
      <c r="CD17" s="27">
        <f t="shared" si="4"/>
        <v>4</v>
      </c>
      <c r="CE17" s="28">
        <f>(CC17-CD17)/CA17</f>
        <v>-2</v>
      </c>
      <c r="CF17" s="27">
        <f t="shared" si="5"/>
        <v>0</v>
      </c>
      <c r="CG17" s="27">
        <f t="shared" si="5"/>
        <v>16</v>
      </c>
      <c r="CH17" s="28">
        <f>(CF17-CG17)/CA17</f>
        <v>-8</v>
      </c>
      <c r="CI17" s="29">
        <v>3</v>
      </c>
    </row>
    <row r="18" spans="2:87" ht="50.1" customHeight="1" thickBot="1" x14ac:dyDescent="0.55000000000000004">
      <c r="B18" s="20">
        <v>3</v>
      </c>
      <c r="C18" s="21" t="s">
        <v>170</v>
      </c>
      <c r="D18" s="21" t="s">
        <v>171</v>
      </c>
      <c r="E18" s="25">
        <v>0</v>
      </c>
      <c r="F18" s="25">
        <v>1</v>
      </c>
      <c r="G18" s="25">
        <v>0</v>
      </c>
      <c r="H18" s="25">
        <v>2</v>
      </c>
      <c r="I18" s="25">
        <v>4</v>
      </c>
      <c r="J18" s="25">
        <v>5</v>
      </c>
      <c r="K18" s="25">
        <v>1</v>
      </c>
      <c r="L18" s="25">
        <v>4</v>
      </c>
      <c r="M18" s="25"/>
      <c r="N18" s="26"/>
      <c r="O18" s="24">
        <v>1</v>
      </c>
      <c r="P18" s="25">
        <v>0</v>
      </c>
      <c r="Q18" s="25">
        <v>2</v>
      </c>
      <c r="R18" s="25">
        <v>0</v>
      </c>
      <c r="S18" s="25">
        <v>4</v>
      </c>
      <c r="T18" s="25">
        <v>0</v>
      </c>
      <c r="U18" s="25">
        <v>4</v>
      </c>
      <c r="V18" s="25">
        <v>0</v>
      </c>
      <c r="W18" s="25"/>
      <c r="X18" s="25"/>
      <c r="Y18" s="56"/>
      <c r="Z18" s="57"/>
      <c r="AA18" s="57"/>
      <c r="AB18" s="57"/>
      <c r="AC18" s="57"/>
      <c r="AD18" s="57"/>
      <c r="AE18" s="57"/>
      <c r="AF18" s="57"/>
      <c r="AG18" s="57"/>
      <c r="AH18" s="58"/>
      <c r="AI18" s="24"/>
      <c r="AJ18" s="25"/>
      <c r="AK18" s="25"/>
      <c r="AL18" s="25"/>
      <c r="AM18" s="25"/>
      <c r="AN18" s="25"/>
      <c r="AO18" s="25"/>
      <c r="AP18" s="25"/>
      <c r="AQ18" s="25"/>
      <c r="AR18" s="26"/>
      <c r="AS18" s="25"/>
      <c r="AT18" s="26"/>
      <c r="AU18" s="25"/>
      <c r="AV18" s="25"/>
      <c r="AW18" s="25"/>
      <c r="AX18" s="25"/>
      <c r="AY18" s="25"/>
      <c r="AZ18" s="25"/>
      <c r="BA18" s="25"/>
      <c r="BB18" s="25"/>
      <c r="BC18" s="25"/>
      <c r="BD18" s="25"/>
      <c r="BE18" s="24"/>
      <c r="BF18" s="25"/>
      <c r="BG18" s="25"/>
      <c r="BH18" s="25"/>
      <c r="BI18" s="25"/>
      <c r="BJ18" s="25"/>
      <c r="BK18" s="25"/>
      <c r="BL18" s="25"/>
      <c r="BM18" s="25"/>
      <c r="BN18" s="26"/>
      <c r="BO18" s="24"/>
      <c r="BP18" s="25"/>
      <c r="BQ18" s="25"/>
      <c r="BR18" s="25"/>
      <c r="BS18" s="25"/>
      <c r="BT18" s="25"/>
      <c r="BU18" s="25"/>
      <c r="BV18" s="25"/>
      <c r="BW18" s="25"/>
      <c r="BX18" s="26"/>
      <c r="BY18" s="27">
        <f t="shared" si="3"/>
        <v>1</v>
      </c>
      <c r="BZ18" s="27">
        <f t="shared" si="3"/>
        <v>1</v>
      </c>
      <c r="CA18" s="27">
        <v>2</v>
      </c>
      <c r="CB18" s="28">
        <f>(BY18-BZ18)/CA18</f>
        <v>0</v>
      </c>
      <c r="CC18" s="27">
        <f t="shared" si="4"/>
        <v>2</v>
      </c>
      <c r="CD18" s="27">
        <f t="shared" si="4"/>
        <v>2</v>
      </c>
      <c r="CE18" s="28">
        <f>(CC18-CD18)/CA18</f>
        <v>0</v>
      </c>
      <c r="CF18" s="27">
        <f t="shared" si="5"/>
        <v>13</v>
      </c>
      <c r="CG18" s="27">
        <f t="shared" si="5"/>
        <v>9</v>
      </c>
      <c r="CH18" s="28">
        <f>(CF18-CG18)/CA18</f>
        <v>2</v>
      </c>
      <c r="CI18" s="29">
        <v>2</v>
      </c>
    </row>
    <row r="19" spans="2:87" ht="50.1" customHeight="1" thickBot="1" x14ac:dyDescent="0.55000000000000004">
      <c r="B19" s="34">
        <v>4</v>
      </c>
      <c r="C19" s="47"/>
      <c r="D19" s="47"/>
      <c r="E19" s="25"/>
      <c r="F19" s="25"/>
      <c r="G19" s="25"/>
      <c r="H19" s="25"/>
      <c r="I19" s="25"/>
      <c r="J19" s="25"/>
      <c r="K19" s="25"/>
      <c r="L19" s="25"/>
      <c r="M19" s="25"/>
      <c r="N19" s="26"/>
      <c r="O19" s="24"/>
      <c r="P19" s="25"/>
      <c r="Q19" s="25"/>
      <c r="R19" s="25"/>
      <c r="S19" s="25"/>
      <c r="T19" s="25"/>
      <c r="U19" s="25"/>
      <c r="V19" s="25"/>
      <c r="W19" s="25"/>
      <c r="X19" s="25"/>
      <c r="Y19" s="36"/>
      <c r="Z19" s="37"/>
      <c r="AA19" s="37"/>
      <c r="AB19" s="37"/>
      <c r="AC19" s="37"/>
      <c r="AD19" s="37"/>
      <c r="AE19" s="37"/>
      <c r="AF19" s="37"/>
      <c r="AG19" s="37"/>
      <c r="AH19" s="38"/>
      <c r="AI19" s="56"/>
      <c r="AJ19" s="57"/>
      <c r="AK19" s="57"/>
      <c r="AL19" s="57"/>
      <c r="AM19" s="57"/>
      <c r="AN19" s="57"/>
      <c r="AO19" s="57"/>
      <c r="AP19" s="57"/>
      <c r="AQ19" s="57"/>
      <c r="AR19" s="58"/>
      <c r="AS19" s="25"/>
      <c r="AT19" s="26"/>
      <c r="AU19" s="25"/>
      <c r="AV19" s="25"/>
      <c r="AW19" s="25"/>
      <c r="AX19" s="25"/>
      <c r="AY19" s="25"/>
      <c r="AZ19" s="25"/>
      <c r="BA19" s="25"/>
      <c r="BB19" s="25"/>
      <c r="BC19" s="25"/>
      <c r="BD19" s="25"/>
      <c r="BE19" s="24"/>
      <c r="BF19" s="25"/>
      <c r="BG19" s="25"/>
      <c r="BH19" s="25"/>
      <c r="BI19" s="25"/>
      <c r="BJ19" s="25"/>
      <c r="BK19" s="25"/>
      <c r="BL19" s="25"/>
      <c r="BM19" s="25"/>
      <c r="BN19" s="26"/>
      <c r="BO19" s="24"/>
      <c r="BP19" s="25"/>
      <c r="BQ19" s="25"/>
      <c r="BR19" s="25"/>
      <c r="BS19" s="25"/>
      <c r="BT19" s="25"/>
      <c r="BU19" s="25"/>
      <c r="BV19" s="25"/>
      <c r="BW19" s="25"/>
      <c r="BX19" s="26"/>
      <c r="BY19" s="39">
        <f t="shared" si="3"/>
        <v>0</v>
      </c>
      <c r="BZ19" s="39">
        <f t="shared" si="3"/>
        <v>0</v>
      </c>
      <c r="CA19" s="39">
        <v>2</v>
      </c>
      <c r="CB19" s="40">
        <f>(BY19-BZ19)/CA19</f>
        <v>0</v>
      </c>
      <c r="CC19" s="39">
        <f t="shared" si="4"/>
        <v>0</v>
      </c>
      <c r="CD19" s="39">
        <f t="shared" si="4"/>
        <v>0</v>
      </c>
      <c r="CE19" s="40">
        <f>(CC19-CD19)/CA19</f>
        <v>0</v>
      </c>
      <c r="CF19" s="39">
        <f t="shared" si="5"/>
        <v>0</v>
      </c>
      <c r="CG19" s="39">
        <f t="shared" si="5"/>
        <v>0</v>
      </c>
      <c r="CH19" s="40">
        <f>(CF19-CG19)/CA19</f>
        <v>0</v>
      </c>
      <c r="CI19" s="41"/>
    </row>
    <row r="20" spans="2:87" ht="69.95" customHeight="1" thickBot="1" x14ac:dyDescent="0.45">
      <c r="B20" s="4" t="s">
        <v>34</v>
      </c>
      <c r="C20" s="42"/>
      <c r="D20" s="42"/>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4"/>
      <c r="BZ20" s="44"/>
      <c r="CA20" s="44"/>
      <c r="CB20" s="45"/>
      <c r="CC20" s="44"/>
      <c r="CD20" s="44"/>
      <c r="CE20" s="45"/>
      <c r="CF20" s="44"/>
      <c r="CG20" s="44"/>
      <c r="CH20" s="45"/>
      <c r="CI20" s="45"/>
    </row>
    <row r="21" spans="2:87" ht="137.25" thickBot="1" x14ac:dyDescent="0.25">
      <c r="B21" s="9"/>
      <c r="C21" s="10" t="s">
        <v>9</v>
      </c>
      <c r="D21" s="10"/>
      <c r="E21" s="11" t="s">
        <v>10</v>
      </c>
      <c r="F21" s="11" t="s">
        <v>11</v>
      </c>
      <c r="G21" s="11" t="s">
        <v>12</v>
      </c>
      <c r="H21" s="11" t="s">
        <v>13</v>
      </c>
      <c r="I21" s="12" t="s">
        <v>14</v>
      </c>
      <c r="J21" s="13"/>
      <c r="K21" s="13"/>
      <c r="L21" s="13"/>
      <c r="M21" s="13"/>
      <c r="N21" s="14"/>
      <c r="O21" s="11" t="s">
        <v>10</v>
      </c>
      <c r="P21" s="11" t="s">
        <v>11</v>
      </c>
      <c r="Q21" s="11" t="s">
        <v>12</v>
      </c>
      <c r="R21" s="11" t="s">
        <v>13</v>
      </c>
      <c r="S21" s="12" t="s">
        <v>14</v>
      </c>
      <c r="T21" s="13"/>
      <c r="U21" s="13"/>
      <c r="V21" s="13"/>
      <c r="W21" s="13"/>
      <c r="X21" s="13"/>
      <c r="Y21" s="15" t="s">
        <v>10</v>
      </c>
      <c r="Z21" s="11" t="s">
        <v>11</v>
      </c>
      <c r="AA21" s="11" t="s">
        <v>12</v>
      </c>
      <c r="AB21" s="11"/>
      <c r="AC21" s="12" t="s">
        <v>14</v>
      </c>
      <c r="AD21" s="13"/>
      <c r="AE21" s="13"/>
      <c r="AF21" s="13"/>
      <c r="AG21" s="13"/>
      <c r="AH21" s="14"/>
      <c r="AI21" s="11" t="s">
        <v>10</v>
      </c>
      <c r="AJ21" s="11" t="s">
        <v>11</v>
      </c>
      <c r="AK21" s="11" t="s">
        <v>12</v>
      </c>
      <c r="AL21" s="11" t="s">
        <v>13</v>
      </c>
      <c r="AM21" s="12" t="s">
        <v>14</v>
      </c>
      <c r="AN21" s="13"/>
      <c r="AO21" s="13"/>
      <c r="AP21" s="13"/>
      <c r="AQ21" s="13"/>
      <c r="AR21" s="14"/>
      <c r="AS21" s="13"/>
      <c r="AT21" s="14"/>
      <c r="AU21" s="13"/>
      <c r="AV21" s="13"/>
      <c r="AW21" s="13"/>
      <c r="AX21" s="13"/>
      <c r="AY21" s="13"/>
      <c r="AZ21" s="13"/>
      <c r="BA21" s="13"/>
      <c r="BB21" s="13"/>
      <c r="BC21" s="13"/>
      <c r="BD21" s="13"/>
      <c r="BE21" s="16"/>
      <c r="BF21" s="13"/>
      <c r="BG21" s="13"/>
      <c r="BH21" s="13"/>
      <c r="BI21" s="13"/>
      <c r="BJ21" s="13"/>
      <c r="BK21" s="13"/>
      <c r="BL21" s="13"/>
      <c r="BM21" s="13"/>
      <c r="BN21" s="14"/>
      <c r="BO21" s="16"/>
      <c r="BP21" s="13"/>
      <c r="BQ21" s="13"/>
      <c r="BR21" s="13"/>
      <c r="BS21" s="13"/>
      <c r="BT21" s="13"/>
      <c r="BU21" s="13"/>
      <c r="BV21" s="13"/>
      <c r="BW21" s="13"/>
      <c r="BX21" s="14"/>
      <c r="BY21" s="17" t="s">
        <v>10</v>
      </c>
      <c r="BZ21" s="17" t="s">
        <v>11</v>
      </c>
      <c r="CA21" s="17" t="s">
        <v>15</v>
      </c>
      <c r="CB21" s="18" t="s">
        <v>35</v>
      </c>
      <c r="CC21" s="17" t="s">
        <v>12</v>
      </c>
      <c r="CD21" s="17" t="s">
        <v>13</v>
      </c>
      <c r="CE21" s="18" t="s">
        <v>17</v>
      </c>
      <c r="CF21" s="17" t="s">
        <v>18</v>
      </c>
      <c r="CG21" s="17" t="s">
        <v>19</v>
      </c>
      <c r="CH21" s="18" t="s">
        <v>36</v>
      </c>
      <c r="CI21" s="19" t="s">
        <v>21</v>
      </c>
    </row>
    <row r="22" spans="2:87" ht="50.1" customHeight="1" thickBot="1" x14ac:dyDescent="0.55000000000000004">
      <c r="B22" s="20">
        <v>1</v>
      </c>
      <c r="C22" s="46" t="s">
        <v>172</v>
      </c>
      <c r="D22" s="46" t="s">
        <v>173</v>
      </c>
      <c r="E22" s="56"/>
      <c r="F22" s="57"/>
      <c r="G22" s="57"/>
      <c r="H22" s="57"/>
      <c r="I22" s="57"/>
      <c r="J22" s="57"/>
      <c r="K22" s="57"/>
      <c r="L22" s="57"/>
      <c r="M22" s="57"/>
      <c r="N22" s="58"/>
      <c r="O22" s="24">
        <v>1</v>
      </c>
      <c r="P22" s="25">
        <v>0</v>
      </c>
      <c r="Q22" s="25">
        <v>2</v>
      </c>
      <c r="R22" s="25">
        <v>0</v>
      </c>
      <c r="S22" s="25">
        <v>4</v>
      </c>
      <c r="T22" s="25">
        <v>2</v>
      </c>
      <c r="U22" s="25">
        <v>4</v>
      </c>
      <c r="V22" s="25">
        <v>1</v>
      </c>
      <c r="W22" s="25"/>
      <c r="X22" s="25"/>
      <c r="Y22" s="24">
        <v>1</v>
      </c>
      <c r="Z22" s="25">
        <v>0</v>
      </c>
      <c r="AA22" s="25">
        <v>2</v>
      </c>
      <c r="AB22" s="25">
        <v>0</v>
      </c>
      <c r="AC22" s="25">
        <v>4</v>
      </c>
      <c r="AD22" s="25">
        <v>0</v>
      </c>
      <c r="AE22" s="25">
        <v>4</v>
      </c>
      <c r="AF22" s="25">
        <v>0</v>
      </c>
      <c r="AG22" s="25"/>
      <c r="AH22" s="26"/>
      <c r="AI22" s="24"/>
      <c r="AJ22" s="25"/>
      <c r="AK22" s="25"/>
      <c r="AL22" s="25"/>
      <c r="AM22" s="25"/>
      <c r="AN22" s="25"/>
      <c r="AO22" s="25"/>
      <c r="AP22" s="25"/>
      <c r="AQ22" s="25"/>
      <c r="AR22" s="26"/>
      <c r="AS22" s="25"/>
      <c r="AT22" s="26"/>
      <c r="AU22" s="25"/>
      <c r="AV22" s="25"/>
      <c r="AW22" s="25"/>
      <c r="AX22" s="25"/>
      <c r="AY22" s="25"/>
      <c r="AZ22" s="25"/>
      <c r="BA22" s="25"/>
      <c r="BB22" s="25"/>
      <c r="BC22" s="25"/>
      <c r="BD22" s="25"/>
      <c r="BE22" s="24"/>
      <c r="BF22" s="25"/>
      <c r="BG22" s="25"/>
      <c r="BH22" s="25"/>
      <c r="BI22" s="25"/>
      <c r="BJ22" s="25"/>
      <c r="BK22" s="25"/>
      <c r="BL22" s="25"/>
      <c r="BM22" s="25"/>
      <c r="BN22" s="26"/>
      <c r="BO22" s="24"/>
      <c r="BP22" s="25"/>
      <c r="BQ22" s="25"/>
      <c r="BR22" s="25"/>
      <c r="BS22" s="25"/>
      <c r="BT22" s="25"/>
      <c r="BU22" s="25"/>
      <c r="BV22" s="25"/>
      <c r="BW22" s="25"/>
      <c r="BX22" s="26"/>
      <c r="BY22" s="27">
        <f t="shared" ref="BY22:BZ25" si="6">E22+O22+Y22+AI22</f>
        <v>2</v>
      </c>
      <c r="BZ22" s="27">
        <f t="shared" si="6"/>
        <v>0</v>
      </c>
      <c r="CA22" s="27">
        <v>2</v>
      </c>
      <c r="CB22" s="28">
        <f>(BY22-BZ22)/CA22</f>
        <v>1</v>
      </c>
      <c r="CC22" s="27">
        <f t="shared" ref="CC22:CD25" si="7">G22+Q22+AA22+AK22</f>
        <v>4</v>
      </c>
      <c r="CD22" s="27">
        <f t="shared" si="7"/>
        <v>0</v>
      </c>
      <c r="CE22" s="28">
        <f>(CC22-CD22)/CA22</f>
        <v>2</v>
      </c>
      <c r="CF22" s="27">
        <f t="shared" ref="CF22:CG25" si="8">I22+K22+M22+S22+U22+W22+AC22+AE22+AG22+AM22+AO22+AQ22</f>
        <v>16</v>
      </c>
      <c r="CG22" s="27">
        <f t="shared" si="8"/>
        <v>3</v>
      </c>
      <c r="CH22" s="28">
        <f>(CF22-CG22)/CA22</f>
        <v>6.5</v>
      </c>
      <c r="CI22" s="29">
        <v>1</v>
      </c>
    </row>
    <row r="23" spans="2:87" ht="50.1" customHeight="1" thickBot="1" x14ac:dyDescent="0.55000000000000004">
      <c r="B23" s="20">
        <v>2</v>
      </c>
      <c r="C23" s="21" t="s">
        <v>53</v>
      </c>
      <c r="D23" s="21" t="s">
        <v>127</v>
      </c>
      <c r="E23" s="25">
        <v>0</v>
      </c>
      <c r="F23" s="25">
        <v>1</v>
      </c>
      <c r="G23" s="25">
        <v>0</v>
      </c>
      <c r="H23" s="25">
        <v>2</v>
      </c>
      <c r="I23" s="25">
        <v>2</v>
      </c>
      <c r="J23" s="25">
        <v>4</v>
      </c>
      <c r="K23" s="25">
        <v>1</v>
      </c>
      <c r="L23" s="25">
        <v>4</v>
      </c>
      <c r="M23" s="25"/>
      <c r="N23" s="26"/>
      <c r="O23" s="56"/>
      <c r="P23" s="57"/>
      <c r="Q23" s="57"/>
      <c r="R23" s="57"/>
      <c r="S23" s="57"/>
      <c r="T23" s="57"/>
      <c r="U23" s="57"/>
      <c r="V23" s="57"/>
      <c r="W23" s="57"/>
      <c r="X23" s="58"/>
      <c r="Y23" s="30">
        <v>1</v>
      </c>
      <c r="Z23" s="31">
        <v>0</v>
      </c>
      <c r="AA23" s="31">
        <v>2</v>
      </c>
      <c r="AB23" s="31">
        <v>0</v>
      </c>
      <c r="AC23" s="31">
        <v>4</v>
      </c>
      <c r="AD23" s="31">
        <v>0</v>
      </c>
      <c r="AE23" s="31">
        <v>4</v>
      </c>
      <c r="AF23" s="31">
        <v>0</v>
      </c>
      <c r="AG23" s="31"/>
      <c r="AH23" s="32"/>
      <c r="AI23" s="24"/>
      <c r="AJ23" s="25"/>
      <c r="AK23" s="25"/>
      <c r="AL23" s="25"/>
      <c r="AM23" s="25"/>
      <c r="AN23" s="25"/>
      <c r="AO23" s="25"/>
      <c r="AP23" s="25"/>
      <c r="AQ23" s="25"/>
      <c r="AR23" s="26"/>
      <c r="AS23" s="25"/>
      <c r="AT23" s="26"/>
      <c r="AU23" s="25"/>
      <c r="AV23" s="25"/>
      <c r="AW23" s="25"/>
      <c r="AX23" s="25"/>
      <c r="AY23" s="25"/>
      <c r="AZ23" s="25"/>
      <c r="BA23" s="25"/>
      <c r="BB23" s="25"/>
      <c r="BC23" s="25"/>
      <c r="BD23" s="25"/>
      <c r="BE23" s="24"/>
      <c r="BF23" s="25"/>
      <c r="BG23" s="25"/>
      <c r="BH23" s="25"/>
      <c r="BI23" s="25"/>
      <c r="BJ23" s="25"/>
      <c r="BK23" s="25"/>
      <c r="BL23" s="25"/>
      <c r="BM23" s="25"/>
      <c r="BN23" s="26"/>
      <c r="BO23" s="24"/>
      <c r="BP23" s="25"/>
      <c r="BQ23" s="25"/>
      <c r="BR23" s="25"/>
      <c r="BS23" s="25"/>
      <c r="BT23" s="25"/>
      <c r="BU23" s="25"/>
      <c r="BV23" s="25"/>
      <c r="BW23" s="25"/>
      <c r="BX23" s="26"/>
      <c r="BY23" s="27">
        <f t="shared" si="6"/>
        <v>1</v>
      </c>
      <c r="BZ23" s="27">
        <f t="shared" si="6"/>
        <v>1</v>
      </c>
      <c r="CA23" s="27">
        <v>2</v>
      </c>
      <c r="CB23" s="28">
        <f>(BY23-BZ23)/CA23</f>
        <v>0</v>
      </c>
      <c r="CC23" s="27">
        <f t="shared" si="7"/>
        <v>2</v>
      </c>
      <c r="CD23" s="27">
        <f t="shared" si="7"/>
        <v>2</v>
      </c>
      <c r="CE23" s="28">
        <f>(CC23-CD23)/CA23</f>
        <v>0</v>
      </c>
      <c r="CF23" s="27">
        <f t="shared" si="8"/>
        <v>11</v>
      </c>
      <c r="CG23" s="27">
        <f t="shared" si="8"/>
        <v>8</v>
      </c>
      <c r="CH23" s="28">
        <f>(CF23-CG23)/CA23</f>
        <v>1.5</v>
      </c>
      <c r="CI23" s="29">
        <v>2</v>
      </c>
    </row>
    <row r="24" spans="2:87" ht="50.1" customHeight="1" thickBot="1" x14ac:dyDescent="0.55000000000000004">
      <c r="B24" s="20">
        <v>3</v>
      </c>
      <c r="C24" s="21" t="s">
        <v>174</v>
      </c>
      <c r="D24" s="21" t="s">
        <v>175</v>
      </c>
      <c r="E24" s="25">
        <v>0</v>
      </c>
      <c r="F24" s="25">
        <v>1</v>
      </c>
      <c r="G24" s="25">
        <v>0</v>
      </c>
      <c r="H24" s="25">
        <v>2</v>
      </c>
      <c r="I24" s="25">
        <v>0</v>
      </c>
      <c r="J24" s="25">
        <v>4</v>
      </c>
      <c r="K24" s="25">
        <v>0</v>
      </c>
      <c r="L24" s="25">
        <v>4</v>
      </c>
      <c r="M24" s="25"/>
      <c r="N24" s="26"/>
      <c r="O24" s="24">
        <v>0</v>
      </c>
      <c r="P24" s="25">
        <v>1</v>
      </c>
      <c r="Q24" s="25">
        <v>0</v>
      </c>
      <c r="R24" s="25">
        <v>2</v>
      </c>
      <c r="S24" s="25">
        <v>0</v>
      </c>
      <c r="T24" s="25">
        <v>4</v>
      </c>
      <c r="U24" s="25">
        <v>0</v>
      </c>
      <c r="V24" s="25">
        <v>4</v>
      </c>
      <c r="W24" s="25"/>
      <c r="X24" s="25"/>
      <c r="Y24" s="56"/>
      <c r="Z24" s="57"/>
      <c r="AA24" s="57"/>
      <c r="AB24" s="57"/>
      <c r="AC24" s="57"/>
      <c r="AD24" s="57"/>
      <c r="AE24" s="57"/>
      <c r="AF24" s="57"/>
      <c r="AG24" s="57"/>
      <c r="AH24" s="58"/>
      <c r="AI24" s="24"/>
      <c r="AJ24" s="25"/>
      <c r="AK24" s="25"/>
      <c r="AL24" s="25"/>
      <c r="AM24" s="25"/>
      <c r="AN24" s="25"/>
      <c r="AO24" s="25"/>
      <c r="AP24" s="25"/>
      <c r="AQ24" s="25"/>
      <c r="AR24" s="26"/>
      <c r="AS24" s="25"/>
      <c r="AT24" s="26"/>
      <c r="AU24" s="25"/>
      <c r="AV24" s="25"/>
      <c r="AW24" s="25"/>
      <c r="AX24" s="25"/>
      <c r="AY24" s="25"/>
      <c r="AZ24" s="25"/>
      <c r="BA24" s="25"/>
      <c r="BB24" s="25"/>
      <c r="BC24" s="25"/>
      <c r="BD24" s="25"/>
      <c r="BE24" s="24"/>
      <c r="BF24" s="25"/>
      <c r="BG24" s="25"/>
      <c r="BH24" s="25"/>
      <c r="BI24" s="25"/>
      <c r="BJ24" s="25"/>
      <c r="BK24" s="25"/>
      <c r="BL24" s="25"/>
      <c r="BM24" s="25"/>
      <c r="BN24" s="26"/>
      <c r="BO24" s="24"/>
      <c r="BP24" s="25"/>
      <c r="BQ24" s="25"/>
      <c r="BR24" s="25"/>
      <c r="BS24" s="25"/>
      <c r="BT24" s="25"/>
      <c r="BU24" s="25"/>
      <c r="BV24" s="25"/>
      <c r="BW24" s="25"/>
      <c r="BX24" s="26"/>
      <c r="BY24" s="27">
        <f t="shared" si="6"/>
        <v>0</v>
      </c>
      <c r="BZ24" s="27">
        <f t="shared" si="6"/>
        <v>2</v>
      </c>
      <c r="CA24" s="27">
        <v>2</v>
      </c>
      <c r="CB24" s="28">
        <f>(BY24-BZ24)/CA24</f>
        <v>-1</v>
      </c>
      <c r="CC24" s="27">
        <f t="shared" si="7"/>
        <v>0</v>
      </c>
      <c r="CD24" s="27">
        <f t="shared" si="7"/>
        <v>4</v>
      </c>
      <c r="CE24" s="28">
        <f>(CC24-CD24)/CA24</f>
        <v>-2</v>
      </c>
      <c r="CF24" s="27">
        <f t="shared" si="8"/>
        <v>0</v>
      </c>
      <c r="CG24" s="27">
        <f t="shared" si="8"/>
        <v>16</v>
      </c>
      <c r="CH24" s="28">
        <f>(CF24-CG24)/CA24</f>
        <v>-8</v>
      </c>
      <c r="CI24" s="29">
        <v>3</v>
      </c>
    </row>
    <row r="25" spans="2:87" ht="50.1" customHeight="1" thickBot="1" x14ac:dyDescent="0.55000000000000004">
      <c r="B25" s="34">
        <v>4</v>
      </c>
      <c r="C25" s="48"/>
      <c r="D25" s="48"/>
      <c r="E25" s="25"/>
      <c r="F25" s="25"/>
      <c r="G25" s="25"/>
      <c r="H25" s="25"/>
      <c r="I25" s="25"/>
      <c r="J25" s="25"/>
      <c r="K25" s="25"/>
      <c r="L25" s="25"/>
      <c r="M25" s="25"/>
      <c r="N25" s="26"/>
      <c r="O25" s="24"/>
      <c r="P25" s="25"/>
      <c r="Q25" s="25"/>
      <c r="R25" s="25"/>
      <c r="S25" s="25"/>
      <c r="T25" s="25"/>
      <c r="U25" s="25"/>
      <c r="V25" s="25"/>
      <c r="W25" s="25"/>
      <c r="X25" s="25"/>
      <c r="Y25" s="36"/>
      <c r="Z25" s="37"/>
      <c r="AA25" s="37"/>
      <c r="AB25" s="37"/>
      <c r="AC25" s="37"/>
      <c r="AD25" s="37"/>
      <c r="AE25" s="37"/>
      <c r="AF25" s="37"/>
      <c r="AG25" s="37"/>
      <c r="AH25" s="38"/>
      <c r="AI25" s="56"/>
      <c r="AJ25" s="57"/>
      <c r="AK25" s="57"/>
      <c r="AL25" s="57"/>
      <c r="AM25" s="57"/>
      <c r="AN25" s="57"/>
      <c r="AO25" s="57"/>
      <c r="AP25" s="57"/>
      <c r="AQ25" s="57"/>
      <c r="AR25" s="58"/>
      <c r="AS25" s="25"/>
      <c r="AT25" s="26"/>
      <c r="AU25" s="25"/>
      <c r="AV25" s="25"/>
      <c r="AW25" s="25"/>
      <c r="AX25" s="25"/>
      <c r="AY25" s="25"/>
      <c r="AZ25" s="25"/>
      <c r="BA25" s="25"/>
      <c r="BB25" s="25"/>
      <c r="BC25" s="25"/>
      <c r="BD25" s="25"/>
      <c r="BE25" s="24"/>
      <c r="BF25" s="25"/>
      <c r="BG25" s="25"/>
      <c r="BH25" s="25"/>
      <c r="BI25" s="25"/>
      <c r="BJ25" s="25"/>
      <c r="BK25" s="25"/>
      <c r="BL25" s="25"/>
      <c r="BM25" s="25"/>
      <c r="BN25" s="26"/>
      <c r="BO25" s="24"/>
      <c r="BP25" s="25"/>
      <c r="BQ25" s="25"/>
      <c r="BR25" s="25"/>
      <c r="BS25" s="25"/>
      <c r="BT25" s="25"/>
      <c r="BU25" s="25"/>
      <c r="BV25" s="25"/>
      <c r="BW25" s="25"/>
      <c r="BX25" s="26"/>
      <c r="BY25" s="39">
        <f t="shared" si="6"/>
        <v>0</v>
      </c>
      <c r="BZ25" s="39">
        <f t="shared" si="6"/>
        <v>0</v>
      </c>
      <c r="CA25" s="39">
        <v>2</v>
      </c>
      <c r="CB25" s="40">
        <f>(BY25-BZ25)/CA25</f>
        <v>0</v>
      </c>
      <c r="CC25" s="39">
        <f t="shared" si="7"/>
        <v>0</v>
      </c>
      <c r="CD25" s="39">
        <f t="shared" si="7"/>
        <v>0</v>
      </c>
      <c r="CE25" s="40">
        <f>(CC25-CD25)/CA25</f>
        <v>0</v>
      </c>
      <c r="CF25" s="39">
        <f t="shared" si="8"/>
        <v>0</v>
      </c>
      <c r="CG25" s="39">
        <f t="shared" si="8"/>
        <v>0</v>
      </c>
      <c r="CH25" s="40">
        <f>(CF25-CG25)/CA25</f>
        <v>0</v>
      </c>
      <c r="CI25" s="41"/>
    </row>
    <row r="26" spans="2:87" ht="69.95" customHeight="1" thickBot="1" x14ac:dyDescent="0.5">
      <c r="B26" s="4" t="s">
        <v>43</v>
      </c>
      <c r="C26" s="42"/>
      <c r="D26" s="42"/>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4"/>
      <c r="BZ26" s="44"/>
      <c r="CA26" s="49"/>
      <c r="CB26" s="45"/>
      <c r="CC26" s="44"/>
      <c r="CD26" s="44"/>
      <c r="CE26" s="45"/>
      <c r="CF26" s="44"/>
      <c r="CG26" s="44"/>
      <c r="CH26" s="45"/>
      <c r="CI26" s="45"/>
    </row>
    <row r="27" spans="2:87" ht="137.25" thickBot="1" x14ac:dyDescent="0.25">
      <c r="B27" s="9"/>
      <c r="C27" s="10" t="s">
        <v>9</v>
      </c>
      <c r="D27" s="10"/>
      <c r="E27" s="11" t="s">
        <v>10</v>
      </c>
      <c r="F27" s="11" t="s">
        <v>11</v>
      </c>
      <c r="G27" s="11" t="s">
        <v>12</v>
      </c>
      <c r="H27" s="11" t="s">
        <v>13</v>
      </c>
      <c r="I27" s="12" t="s">
        <v>14</v>
      </c>
      <c r="J27" s="13"/>
      <c r="K27" s="13"/>
      <c r="L27" s="13"/>
      <c r="M27" s="13"/>
      <c r="N27" s="14"/>
      <c r="O27" s="11" t="s">
        <v>10</v>
      </c>
      <c r="P27" s="11" t="s">
        <v>11</v>
      </c>
      <c r="Q27" s="11" t="s">
        <v>12</v>
      </c>
      <c r="R27" s="11" t="s">
        <v>13</v>
      </c>
      <c r="S27" s="12" t="s">
        <v>14</v>
      </c>
      <c r="T27" s="13"/>
      <c r="U27" s="13"/>
      <c r="V27" s="13"/>
      <c r="W27" s="13"/>
      <c r="X27" s="13"/>
      <c r="Y27" s="15" t="s">
        <v>10</v>
      </c>
      <c r="Z27" s="11" t="s">
        <v>11</v>
      </c>
      <c r="AA27" s="11" t="s">
        <v>12</v>
      </c>
      <c r="AB27" s="11" t="s">
        <v>13</v>
      </c>
      <c r="AC27" s="12" t="s">
        <v>14</v>
      </c>
      <c r="AD27" s="13"/>
      <c r="AE27" s="13"/>
      <c r="AF27" s="13"/>
      <c r="AG27" s="13"/>
      <c r="AH27" s="14"/>
      <c r="AI27" s="11" t="s">
        <v>10</v>
      </c>
      <c r="AJ27" s="11" t="s">
        <v>11</v>
      </c>
      <c r="AK27" s="11" t="s">
        <v>12</v>
      </c>
      <c r="AL27" s="11" t="s">
        <v>13</v>
      </c>
      <c r="AM27" s="12" t="s">
        <v>14</v>
      </c>
      <c r="AN27" s="13"/>
      <c r="AO27" s="13"/>
      <c r="AP27" s="13"/>
      <c r="AQ27" s="13"/>
      <c r="AR27" s="14"/>
      <c r="AS27" s="13"/>
      <c r="AT27" s="14"/>
      <c r="AU27" s="13"/>
      <c r="AV27" s="13"/>
      <c r="AW27" s="13"/>
      <c r="AX27" s="13"/>
      <c r="AY27" s="13"/>
      <c r="AZ27" s="13"/>
      <c r="BA27" s="13"/>
      <c r="BB27" s="13"/>
      <c r="BC27" s="13"/>
      <c r="BD27" s="13"/>
      <c r="BE27" s="16"/>
      <c r="BF27" s="13"/>
      <c r="BG27" s="13"/>
      <c r="BH27" s="13"/>
      <c r="BI27" s="13"/>
      <c r="BJ27" s="13"/>
      <c r="BK27" s="13"/>
      <c r="BL27" s="13"/>
      <c r="BM27" s="13"/>
      <c r="BN27" s="14"/>
      <c r="BO27" s="16"/>
      <c r="BP27" s="13"/>
      <c r="BQ27" s="13"/>
      <c r="BR27" s="13"/>
      <c r="BS27" s="13"/>
      <c r="BT27" s="13"/>
      <c r="BU27" s="13"/>
      <c r="BV27" s="13"/>
      <c r="BW27" s="13"/>
      <c r="BX27" s="14"/>
      <c r="BY27" s="17" t="s">
        <v>10</v>
      </c>
      <c r="BZ27" s="17" t="s">
        <v>11</v>
      </c>
      <c r="CA27" s="17" t="s">
        <v>15</v>
      </c>
      <c r="CB27" s="18" t="s">
        <v>35</v>
      </c>
      <c r="CC27" s="17" t="s">
        <v>12</v>
      </c>
      <c r="CD27" s="17" t="s">
        <v>13</v>
      </c>
      <c r="CE27" s="18" t="s">
        <v>17</v>
      </c>
      <c r="CF27" s="17" t="s">
        <v>18</v>
      </c>
      <c r="CG27" s="17" t="s">
        <v>19</v>
      </c>
      <c r="CH27" s="18" t="s">
        <v>36</v>
      </c>
      <c r="CI27" s="19" t="s">
        <v>21</v>
      </c>
    </row>
    <row r="28" spans="2:87" ht="50.1" customHeight="1" thickBot="1" x14ac:dyDescent="0.55000000000000004">
      <c r="B28" s="20">
        <v>1</v>
      </c>
      <c r="C28" s="21" t="s">
        <v>176</v>
      </c>
      <c r="D28" s="21" t="s">
        <v>177</v>
      </c>
      <c r="E28" s="56"/>
      <c r="F28" s="57"/>
      <c r="G28" s="57"/>
      <c r="H28" s="57"/>
      <c r="I28" s="57"/>
      <c r="J28" s="57"/>
      <c r="K28" s="57"/>
      <c r="L28" s="57"/>
      <c r="M28" s="57"/>
      <c r="N28" s="58"/>
      <c r="O28" s="24">
        <v>1</v>
      </c>
      <c r="P28" s="25">
        <v>0</v>
      </c>
      <c r="Q28" s="25">
        <v>2</v>
      </c>
      <c r="R28" s="25">
        <v>0</v>
      </c>
      <c r="S28" s="25">
        <v>4</v>
      </c>
      <c r="T28" s="25">
        <v>0</v>
      </c>
      <c r="U28" s="25">
        <v>4</v>
      </c>
      <c r="V28" s="25">
        <v>0</v>
      </c>
      <c r="W28" s="25"/>
      <c r="X28" s="25"/>
      <c r="Y28" s="24">
        <v>0</v>
      </c>
      <c r="Z28" s="25">
        <v>1</v>
      </c>
      <c r="AA28" s="25">
        <v>1</v>
      </c>
      <c r="AB28" s="25">
        <v>2</v>
      </c>
      <c r="AC28" s="25">
        <v>4</v>
      </c>
      <c r="AD28" s="25">
        <v>1</v>
      </c>
      <c r="AE28" s="25">
        <v>1</v>
      </c>
      <c r="AF28" s="25">
        <v>4</v>
      </c>
      <c r="AG28" s="25">
        <v>4</v>
      </c>
      <c r="AH28" s="26">
        <v>5</v>
      </c>
      <c r="AI28" s="24"/>
      <c r="AJ28" s="25"/>
      <c r="AK28" s="25"/>
      <c r="AL28" s="25"/>
      <c r="AM28" s="25"/>
      <c r="AN28" s="25"/>
      <c r="AO28" s="25"/>
      <c r="AP28" s="25"/>
      <c r="AQ28" s="25"/>
      <c r="AR28" s="26"/>
      <c r="AS28" s="25"/>
      <c r="AT28" s="26"/>
      <c r="AU28" s="25"/>
      <c r="AV28" s="25"/>
      <c r="AW28" s="25"/>
      <c r="AX28" s="25"/>
      <c r="AY28" s="25"/>
      <c r="AZ28" s="25"/>
      <c r="BA28" s="25"/>
      <c r="BB28" s="25"/>
      <c r="BC28" s="25"/>
      <c r="BD28" s="25"/>
      <c r="BE28" s="24"/>
      <c r="BF28" s="25"/>
      <c r="BG28" s="25"/>
      <c r="BH28" s="25"/>
      <c r="BI28" s="25"/>
      <c r="BJ28" s="25"/>
      <c r="BK28" s="25"/>
      <c r="BL28" s="25"/>
      <c r="BM28" s="25"/>
      <c r="BN28" s="26"/>
      <c r="BO28" s="24"/>
      <c r="BP28" s="25"/>
      <c r="BQ28" s="25"/>
      <c r="BR28" s="25"/>
      <c r="BS28" s="25"/>
      <c r="BT28" s="25"/>
      <c r="BU28" s="25"/>
      <c r="BV28" s="25"/>
      <c r="BW28" s="25"/>
      <c r="BX28" s="26"/>
      <c r="BY28" s="27">
        <f t="shared" ref="BY28:BZ31" si="9">E28+O28+Y28+AI28</f>
        <v>1</v>
      </c>
      <c r="BZ28" s="27">
        <f t="shared" si="9"/>
        <v>1</v>
      </c>
      <c r="CA28" s="27">
        <v>2</v>
      </c>
      <c r="CB28" s="28">
        <f>(BY28-BZ28)/CA28</f>
        <v>0</v>
      </c>
      <c r="CC28" s="27">
        <f t="shared" ref="CC28:CD31" si="10">G28+Q28+AA28+AK28</f>
        <v>3</v>
      </c>
      <c r="CD28" s="27">
        <f t="shared" si="10"/>
        <v>2</v>
      </c>
      <c r="CE28" s="28">
        <f>(CC28-CD28)/CA28</f>
        <v>0.5</v>
      </c>
      <c r="CF28" s="27">
        <f t="shared" ref="CF28:CG31" si="11">I28+K28+M28+S28+U28+W28+AC28+AE28+AG28+AM28+AO28+AQ28</f>
        <v>17</v>
      </c>
      <c r="CG28" s="27">
        <f t="shared" si="11"/>
        <v>10</v>
      </c>
      <c r="CH28" s="28">
        <f>(CF28-CG28)/CA28</f>
        <v>3.5</v>
      </c>
      <c r="CI28" s="29">
        <v>2</v>
      </c>
    </row>
    <row r="29" spans="2:87" ht="50.1" customHeight="1" thickBot="1" x14ac:dyDescent="0.55000000000000004">
      <c r="B29" s="20">
        <v>2</v>
      </c>
      <c r="C29" s="21" t="s">
        <v>178</v>
      </c>
      <c r="D29" s="21" t="s">
        <v>179</v>
      </c>
      <c r="E29" s="25">
        <v>0</v>
      </c>
      <c r="F29" s="25">
        <v>1</v>
      </c>
      <c r="G29" s="25">
        <v>0</v>
      </c>
      <c r="H29" s="25">
        <v>2</v>
      </c>
      <c r="I29" s="25">
        <v>0</v>
      </c>
      <c r="J29" s="25">
        <v>4</v>
      </c>
      <c r="K29" s="25">
        <v>0</v>
      </c>
      <c r="L29" s="25">
        <v>4</v>
      </c>
      <c r="M29" s="25"/>
      <c r="N29" s="26"/>
      <c r="O29" s="56"/>
      <c r="P29" s="57"/>
      <c r="Q29" s="57"/>
      <c r="R29" s="57"/>
      <c r="S29" s="57"/>
      <c r="T29" s="57"/>
      <c r="U29" s="57"/>
      <c r="V29" s="57"/>
      <c r="W29" s="57"/>
      <c r="X29" s="58"/>
      <c r="Y29" s="30">
        <v>0</v>
      </c>
      <c r="Z29" s="31">
        <v>1</v>
      </c>
      <c r="AA29" s="31">
        <v>0</v>
      </c>
      <c r="AB29" s="31">
        <v>2</v>
      </c>
      <c r="AC29" s="31">
        <v>0</v>
      </c>
      <c r="AD29" s="31">
        <v>4</v>
      </c>
      <c r="AE29" s="31">
        <v>0</v>
      </c>
      <c r="AF29" s="31">
        <v>4</v>
      </c>
      <c r="AG29" s="31"/>
      <c r="AH29" s="32"/>
      <c r="AI29" s="24"/>
      <c r="AJ29" s="25"/>
      <c r="AK29" s="25"/>
      <c r="AL29" s="25"/>
      <c r="AM29" s="25"/>
      <c r="AN29" s="25"/>
      <c r="AO29" s="25"/>
      <c r="AP29" s="25"/>
      <c r="AQ29" s="25"/>
      <c r="AR29" s="26"/>
      <c r="AS29" s="25"/>
      <c r="AT29" s="26"/>
      <c r="AU29" s="25"/>
      <c r="AV29" s="25"/>
      <c r="AW29" s="25"/>
      <c r="AX29" s="25"/>
      <c r="AY29" s="25"/>
      <c r="AZ29" s="25"/>
      <c r="BA29" s="25"/>
      <c r="BB29" s="25"/>
      <c r="BC29" s="25"/>
      <c r="BD29" s="25"/>
      <c r="BE29" s="24"/>
      <c r="BF29" s="25"/>
      <c r="BG29" s="25"/>
      <c r="BH29" s="25"/>
      <c r="BI29" s="25"/>
      <c r="BJ29" s="25"/>
      <c r="BK29" s="25"/>
      <c r="BL29" s="25"/>
      <c r="BM29" s="25"/>
      <c r="BN29" s="26"/>
      <c r="BO29" s="24"/>
      <c r="BP29" s="25"/>
      <c r="BQ29" s="25"/>
      <c r="BR29" s="25"/>
      <c r="BS29" s="25"/>
      <c r="BT29" s="25"/>
      <c r="BU29" s="25"/>
      <c r="BV29" s="25"/>
      <c r="BW29" s="25"/>
      <c r="BX29" s="26"/>
      <c r="BY29" s="27">
        <f t="shared" si="9"/>
        <v>0</v>
      </c>
      <c r="BZ29" s="27">
        <f t="shared" si="9"/>
        <v>2</v>
      </c>
      <c r="CA29" s="27">
        <v>2</v>
      </c>
      <c r="CB29" s="28">
        <f>(BY29-BZ29)/CA29</f>
        <v>-1</v>
      </c>
      <c r="CC29" s="27">
        <f t="shared" si="10"/>
        <v>0</v>
      </c>
      <c r="CD29" s="27">
        <f t="shared" si="10"/>
        <v>4</v>
      </c>
      <c r="CE29" s="28">
        <f>(CC29-CD29)/CA29</f>
        <v>-2</v>
      </c>
      <c r="CF29" s="27">
        <f t="shared" si="11"/>
        <v>0</v>
      </c>
      <c r="CG29" s="27">
        <f t="shared" si="11"/>
        <v>16</v>
      </c>
      <c r="CH29" s="28">
        <f>(CF29-CG29)/CA29</f>
        <v>-8</v>
      </c>
      <c r="CI29" s="29">
        <v>3</v>
      </c>
    </row>
    <row r="30" spans="2:87" ht="50.1" customHeight="1" thickBot="1" x14ac:dyDescent="0.55000000000000004">
      <c r="B30" s="20">
        <v>3</v>
      </c>
      <c r="C30" s="21" t="s">
        <v>180</v>
      </c>
      <c r="D30" s="21" t="s">
        <v>179</v>
      </c>
      <c r="E30" s="25">
        <v>1</v>
      </c>
      <c r="F30" s="25">
        <v>0</v>
      </c>
      <c r="G30" s="25">
        <v>2</v>
      </c>
      <c r="H30" s="25">
        <v>1</v>
      </c>
      <c r="I30" s="25">
        <v>1</v>
      </c>
      <c r="J30" s="25">
        <v>4</v>
      </c>
      <c r="K30" s="25">
        <v>4</v>
      </c>
      <c r="L30" s="25">
        <v>1</v>
      </c>
      <c r="M30" s="25">
        <v>5</v>
      </c>
      <c r="N30" s="26">
        <v>4</v>
      </c>
      <c r="O30" s="24">
        <v>1</v>
      </c>
      <c r="P30" s="25">
        <v>0</v>
      </c>
      <c r="Q30" s="25">
        <v>2</v>
      </c>
      <c r="R30" s="25">
        <v>0</v>
      </c>
      <c r="S30" s="25">
        <v>4</v>
      </c>
      <c r="T30" s="25">
        <v>0</v>
      </c>
      <c r="U30" s="25">
        <v>4</v>
      </c>
      <c r="V30" s="25">
        <v>0</v>
      </c>
      <c r="W30" s="25"/>
      <c r="X30" s="25"/>
      <c r="Y30" s="56"/>
      <c r="Z30" s="57"/>
      <c r="AA30" s="57"/>
      <c r="AB30" s="57"/>
      <c r="AC30" s="57"/>
      <c r="AD30" s="57"/>
      <c r="AE30" s="57"/>
      <c r="AF30" s="57"/>
      <c r="AG30" s="57"/>
      <c r="AH30" s="58"/>
      <c r="AI30" s="24"/>
      <c r="AJ30" s="25"/>
      <c r="AK30" s="25"/>
      <c r="AL30" s="25"/>
      <c r="AM30" s="25"/>
      <c r="AN30" s="25"/>
      <c r="AO30" s="25"/>
      <c r="AP30" s="25"/>
      <c r="AQ30" s="25"/>
      <c r="AR30" s="26"/>
      <c r="AS30" s="25"/>
      <c r="AT30" s="26"/>
      <c r="AU30" s="25"/>
      <c r="AV30" s="25"/>
      <c r="AW30" s="25"/>
      <c r="AX30" s="25"/>
      <c r="AY30" s="25"/>
      <c r="AZ30" s="25"/>
      <c r="BA30" s="25"/>
      <c r="BB30" s="25"/>
      <c r="BC30" s="25"/>
      <c r="BD30" s="25"/>
      <c r="BE30" s="24"/>
      <c r="BF30" s="25"/>
      <c r="BG30" s="25"/>
      <c r="BH30" s="25"/>
      <c r="BI30" s="25"/>
      <c r="BJ30" s="25"/>
      <c r="BK30" s="25"/>
      <c r="BL30" s="25"/>
      <c r="BM30" s="25"/>
      <c r="BN30" s="26"/>
      <c r="BO30" s="24"/>
      <c r="BP30" s="25"/>
      <c r="BQ30" s="25"/>
      <c r="BR30" s="25"/>
      <c r="BS30" s="25"/>
      <c r="BT30" s="25"/>
      <c r="BU30" s="25"/>
      <c r="BV30" s="25"/>
      <c r="BW30" s="25"/>
      <c r="BX30" s="26"/>
      <c r="BY30" s="27">
        <f t="shared" si="9"/>
        <v>2</v>
      </c>
      <c r="BZ30" s="27">
        <f t="shared" si="9"/>
        <v>0</v>
      </c>
      <c r="CA30" s="27">
        <v>2</v>
      </c>
      <c r="CB30" s="28">
        <f>(BY30-BZ30)/CA30</f>
        <v>1</v>
      </c>
      <c r="CC30" s="27">
        <f t="shared" si="10"/>
        <v>4</v>
      </c>
      <c r="CD30" s="27">
        <f t="shared" si="10"/>
        <v>1</v>
      </c>
      <c r="CE30" s="28">
        <f>(CC30-CD30)/CA30</f>
        <v>1.5</v>
      </c>
      <c r="CF30" s="27">
        <f t="shared" si="11"/>
        <v>18</v>
      </c>
      <c r="CG30" s="27">
        <f t="shared" si="11"/>
        <v>9</v>
      </c>
      <c r="CH30" s="28">
        <f>(CF30-CG30)/CA30</f>
        <v>4.5</v>
      </c>
      <c r="CI30" s="29">
        <v>1</v>
      </c>
    </row>
    <row r="31" spans="2:87" ht="50.1" customHeight="1" thickBot="1" x14ac:dyDescent="0.55000000000000004">
      <c r="B31" s="34">
        <v>4</v>
      </c>
      <c r="C31" s="48"/>
      <c r="D31" s="48"/>
      <c r="E31" s="25"/>
      <c r="F31" s="25"/>
      <c r="G31" s="25"/>
      <c r="H31" s="25"/>
      <c r="I31" s="25"/>
      <c r="J31" s="25"/>
      <c r="K31" s="25"/>
      <c r="L31" s="25"/>
      <c r="M31" s="25"/>
      <c r="N31" s="26"/>
      <c r="O31" s="24"/>
      <c r="P31" s="25"/>
      <c r="Q31" s="25"/>
      <c r="R31" s="25"/>
      <c r="S31" s="25"/>
      <c r="T31" s="25"/>
      <c r="U31" s="25"/>
      <c r="V31" s="25"/>
      <c r="W31" s="25"/>
      <c r="X31" s="25"/>
      <c r="Y31" s="36"/>
      <c r="Z31" s="37"/>
      <c r="AA31" s="37"/>
      <c r="AB31" s="37"/>
      <c r="AC31" s="37"/>
      <c r="AD31" s="37"/>
      <c r="AE31" s="37"/>
      <c r="AF31" s="37"/>
      <c r="AG31" s="37"/>
      <c r="AH31" s="38"/>
      <c r="AI31" s="56"/>
      <c r="AJ31" s="57"/>
      <c r="AK31" s="57"/>
      <c r="AL31" s="57"/>
      <c r="AM31" s="57"/>
      <c r="AN31" s="57"/>
      <c r="AO31" s="57"/>
      <c r="AP31" s="57"/>
      <c r="AQ31" s="57"/>
      <c r="AR31" s="58"/>
      <c r="AS31" s="25"/>
      <c r="AT31" s="26"/>
      <c r="AU31" s="25"/>
      <c r="AV31" s="25"/>
      <c r="AW31" s="25"/>
      <c r="AX31" s="25"/>
      <c r="AY31" s="25"/>
      <c r="AZ31" s="25"/>
      <c r="BA31" s="25"/>
      <c r="BB31" s="25"/>
      <c r="BC31" s="25"/>
      <c r="BD31" s="25"/>
      <c r="BE31" s="24"/>
      <c r="BF31" s="25"/>
      <c r="BG31" s="25"/>
      <c r="BH31" s="25"/>
      <c r="BI31" s="25"/>
      <c r="BJ31" s="25"/>
      <c r="BK31" s="25"/>
      <c r="BL31" s="25"/>
      <c r="BM31" s="25"/>
      <c r="BN31" s="26"/>
      <c r="BO31" s="24"/>
      <c r="BP31" s="25"/>
      <c r="BQ31" s="25"/>
      <c r="BR31" s="25"/>
      <c r="BS31" s="25"/>
      <c r="BT31" s="25"/>
      <c r="BU31" s="25"/>
      <c r="BV31" s="25"/>
      <c r="BW31" s="25"/>
      <c r="BX31" s="26"/>
      <c r="BY31" s="39">
        <f t="shared" si="9"/>
        <v>0</v>
      </c>
      <c r="BZ31" s="39">
        <f t="shared" si="9"/>
        <v>0</v>
      </c>
      <c r="CA31" s="39">
        <v>2</v>
      </c>
      <c r="CB31" s="40">
        <f>(BY31-BZ31)/CA31</f>
        <v>0</v>
      </c>
      <c r="CC31" s="39">
        <f t="shared" si="10"/>
        <v>0</v>
      </c>
      <c r="CD31" s="39">
        <f t="shared" si="10"/>
        <v>0</v>
      </c>
      <c r="CE31" s="40">
        <f>(CC31-CD31)/CA31</f>
        <v>0</v>
      </c>
      <c r="CF31" s="39">
        <f t="shared" si="11"/>
        <v>0</v>
      </c>
      <c r="CG31" s="39">
        <f t="shared" si="11"/>
        <v>0</v>
      </c>
      <c r="CH31" s="40">
        <f>(CF31-CG31)/CA31</f>
        <v>0</v>
      </c>
      <c r="CI31" s="41"/>
    </row>
    <row r="32" spans="2:87" ht="69.95" customHeight="1" thickBot="1" x14ac:dyDescent="0.45">
      <c r="B32" s="4" t="s">
        <v>50</v>
      </c>
      <c r="C32" s="42"/>
      <c r="D32" s="42"/>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4"/>
      <c r="BZ32" s="44"/>
      <c r="CA32" s="44"/>
      <c r="CB32" s="45"/>
      <c r="CC32" s="44"/>
      <c r="CD32" s="44"/>
      <c r="CE32" s="45"/>
      <c r="CF32" s="44"/>
      <c r="CG32" s="44"/>
      <c r="CH32" s="45"/>
      <c r="CI32" s="45"/>
    </row>
    <row r="33" spans="2:87" ht="137.25" thickBot="1" x14ac:dyDescent="0.25">
      <c r="B33" s="51"/>
      <c r="C33" s="52" t="s">
        <v>9</v>
      </c>
      <c r="D33" s="53"/>
      <c r="E33" s="11" t="s">
        <v>10</v>
      </c>
      <c r="F33" s="11" t="s">
        <v>11</v>
      </c>
      <c r="G33" s="11" t="s">
        <v>12</v>
      </c>
      <c r="H33" s="11" t="s">
        <v>13</v>
      </c>
      <c r="I33" s="12" t="s">
        <v>14</v>
      </c>
      <c r="J33" s="13"/>
      <c r="K33" s="13"/>
      <c r="L33" s="13"/>
      <c r="M33" s="13"/>
      <c r="N33" s="14"/>
      <c r="O33" s="11" t="s">
        <v>10</v>
      </c>
      <c r="P33" s="11" t="s">
        <v>11</v>
      </c>
      <c r="Q33" s="11" t="s">
        <v>12</v>
      </c>
      <c r="R33" s="11" t="s">
        <v>13</v>
      </c>
      <c r="S33" s="12" t="s">
        <v>14</v>
      </c>
      <c r="T33" s="13"/>
      <c r="U33" s="13"/>
      <c r="V33" s="13"/>
      <c r="W33" s="13"/>
      <c r="X33" s="13"/>
      <c r="Y33" s="15" t="s">
        <v>10</v>
      </c>
      <c r="Z33" s="11" t="s">
        <v>11</v>
      </c>
      <c r="AA33" s="11" t="s">
        <v>12</v>
      </c>
      <c r="AB33" s="11" t="s">
        <v>13</v>
      </c>
      <c r="AC33" s="12" t="s">
        <v>14</v>
      </c>
      <c r="AD33" s="13"/>
      <c r="AE33" s="13"/>
      <c r="AF33" s="13"/>
      <c r="AG33" s="13"/>
      <c r="AH33" s="14"/>
      <c r="AI33" s="11" t="s">
        <v>10</v>
      </c>
      <c r="AJ33" s="11" t="s">
        <v>11</v>
      </c>
      <c r="AK33" s="11" t="s">
        <v>12</v>
      </c>
      <c r="AL33" s="11" t="s">
        <v>13</v>
      </c>
      <c r="AM33" s="12" t="s">
        <v>14</v>
      </c>
      <c r="AN33" s="13"/>
      <c r="AO33" s="13"/>
      <c r="AP33" s="13"/>
      <c r="AQ33" s="13"/>
      <c r="AR33" s="14"/>
      <c r="AS33" s="13"/>
      <c r="AT33" s="14"/>
      <c r="AU33" s="13"/>
      <c r="AV33" s="13"/>
      <c r="AW33" s="13"/>
      <c r="AX33" s="13"/>
      <c r="AY33" s="13"/>
      <c r="AZ33" s="13"/>
      <c r="BA33" s="13"/>
      <c r="BB33" s="13"/>
      <c r="BC33" s="13"/>
      <c r="BD33" s="13"/>
      <c r="BE33" s="16"/>
      <c r="BF33" s="13"/>
      <c r="BG33" s="13"/>
      <c r="BH33" s="13"/>
      <c r="BI33" s="13"/>
      <c r="BJ33" s="13"/>
      <c r="BK33" s="13"/>
      <c r="BL33" s="13"/>
      <c r="BM33" s="13"/>
      <c r="BN33" s="14"/>
      <c r="BO33" s="16"/>
      <c r="BP33" s="13"/>
      <c r="BQ33" s="13"/>
      <c r="BR33" s="13"/>
      <c r="BS33" s="13"/>
      <c r="BT33" s="13"/>
      <c r="BU33" s="13"/>
      <c r="BV33" s="13"/>
      <c r="BW33" s="13"/>
      <c r="BX33" s="14"/>
      <c r="BY33" s="17" t="s">
        <v>10</v>
      </c>
      <c r="BZ33" s="17" t="s">
        <v>11</v>
      </c>
      <c r="CA33" s="17" t="s">
        <v>15</v>
      </c>
      <c r="CB33" s="18" t="s">
        <v>35</v>
      </c>
      <c r="CC33" s="17" t="s">
        <v>12</v>
      </c>
      <c r="CD33" s="17" t="s">
        <v>13</v>
      </c>
      <c r="CE33" s="18" t="s">
        <v>17</v>
      </c>
      <c r="CF33" s="17" t="s">
        <v>18</v>
      </c>
      <c r="CG33" s="17" t="s">
        <v>19</v>
      </c>
      <c r="CH33" s="18" t="s">
        <v>36</v>
      </c>
      <c r="CI33" s="19" t="s">
        <v>21</v>
      </c>
    </row>
    <row r="34" spans="2:87" ht="50.1" customHeight="1" thickBot="1" x14ac:dyDescent="0.55000000000000004">
      <c r="B34" s="54">
        <v>1</v>
      </c>
      <c r="C34" s="21" t="s">
        <v>181</v>
      </c>
      <c r="D34" s="21" t="s">
        <v>182</v>
      </c>
      <c r="E34" s="56"/>
      <c r="F34" s="57"/>
      <c r="G34" s="57"/>
      <c r="H34" s="57"/>
      <c r="I34" s="57"/>
      <c r="J34" s="57"/>
      <c r="K34" s="57"/>
      <c r="L34" s="57"/>
      <c r="M34" s="57"/>
      <c r="N34" s="58"/>
      <c r="O34" s="24">
        <v>0</v>
      </c>
      <c r="P34" s="25">
        <v>1</v>
      </c>
      <c r="Q34" s="25">
        <v>1</v>
      </c>
      <c r="R34" s="25">
        <v>2</v>
      </c>
      <c r="S34" s="25">
        <v>4</v>
      </c>
      <c r="T34" s="25">
        <v>0</v>
      </c>
      <c r="U34" s="25">
        <v>1</v>
      </c>
      <c r="V34" s="25">
        <v>4</v>
      </c>
      <c r="W34" s="25">
        <v>4</v>
      </c>
      <c r="X34" s="25">
        <v>5</v>
      </c>
      <c r="Y34" s="24">
        <v>1</v>
      </c>
      <c r="Z34" s="25">
        <v>0</v>
      </c>
      <c r="AA34" s="25">
        <v>2</v>
      </c>
      <c r="AB34" s="25">
        <v>0</v>
      </c>
      <c r="AC34" s="25">
        <v>4</v>
      </c>
      <c r="AD34" s="25">
        <v>0</v>
      </c>
      <c r="AE34" s="25">
        <v>4</v>
      </c>
      <c r="AF34" s="25">
        <v>0</v>
      </c>
      <c r="AG34" s="25"/>
      <c r="AH34" s="26"/>
      <c r="AI34" s="24"/>
      <c r="AJ34" s="25"/>
      <c r="AK34" s="25"/>
      <c r="AL34" s="25"/>
      <c r="AM34" s="25"/>
      <c r="AN34" s="25"/>
      <c r="AO34" s="25"/>
      <c r="AP34" s="25"/>
      <c r="AQ34" s="25"/>
      <c r="AR34" s="26"/>
      <c r="AS34" s="25"/>
      <c r="AT34" s="26"/>
      <c r="AU34" s="25"/>
      <c r="AV34" s="25"/>
      <c r="AW34" s="25"/>
      <c r="AX34" s="25"/>
      <c r="AY34" s="25"/>
      <c r="AZ34" s="25"/>
      <c r="BA34" s="25"/>
      <c r="BB34" s="25"/>
      <c r="BC34" s="25"/>
      <c r="BD34" s="25"/>
      <c r="BE34" s="24"/>
      <c r="BF34" s="25"/>
      <c r="BG34" s="25"/>
      <c r="BH34" s="25"/>
      <c r="BI34" s="25"/>
      <c r="BJ34" s="25"/>
      <c r="BK34" s="25"/>
      <c r="BL34" s="25"/>
      <c r="BM34" s="25"/>
      <c r="BN34" s="26"/>
      <c r="BO34" s="24"/>
      <c r="BP34" s="25"/>
      <c r="BQ34" s="25"/>
      <c r="BR34" s="25"/>
      <c r="BS34" s="25"/>
      <c r="BT34" s="25"/>
      <c r="BU34" s="25"/>
      <c r="BV34" s="25"/>
      <c r="BW34" s="25"/>
      <c r="BX34" s="26"/>
      <c r="BY34" s="27">
        <f t="shared" ref="BY34:BZ37" si="12">E34+O34+Y34+AI34</f>
        <v>1</v>
      </c>
      <c r="BZ34" s="27">
        <f t="shared" si="12"/>
        <v>1</v>
      </c>
      <c r="CA34" s="27">
        <v>2</v>
      </c>
      <c r="CB34" s="28">
        <f>(BY34-BZ34)/CA34</f>
        <v>0</v>
      </c>
      <c r="CC34" s="27">
        <f t="shared" ref="CC34:CD37" si="13">G34+Q34+AA34+AK34</f>
        <v>3</v>
      </c>
      <c r="CD34" s="27">
        <f t="shared" si="13"/>
        <v>2</v>
      </c>
      <c r="CE34" s="28">
        <f>(CC34-CD34)/CA34</f>
        <v>0.5</v>
      </c>
      <c r="CF34" s="27">
        <f t="shared" ref="CF34:CG37" si="14">I34+K34+M34+S34+U34+W34+AC34+AE34+AG34+AM34+AO34+AQ34</f>
        <v>17</v>
      </c>
      <c r="CG34" s="27">
        <f t="shared" si="14"/>
        <v>9</v>
      </c>
      <c r="CH34" s="28">
        <f>(CF34-CG34)/CA34</f>
        <v>4</v>
      </c>
      <c r="CI34" s="29">
        <v>2</v>
      </c>
    </row>
    <row r="35" spans="2:87" ht="50.1" customHeight="1" thickBot="1" x14ac:dyDescent="0.55000000000000004">
      <c r="B35" s="54">
        <v>2</v>
      </c>
      <c r="C35" s="21" t="s">
        <v>88</v>
      </c>
      <c r="D35" s="21" t="s">
        <v>183</v>
      </c>
      <c r="E35" s="25">
        <v>1</v>
      </c>
      <c r="F35" s="25">
        <v>0</v>
      </c>
      <c r="G35" s="25">
        <v>1</v>
      </c>
      <c r="H35" s="25">
        <v>2</v>
      </c>
      <c r="I35" s="25">
        <v>0</v>
      </c>
      <c r="J35" s="25">
        <v>4</v>
      </c>
      <c r="K35" s="25">
        <v>4</v>
      </c>
      <c r="L35" s="25">
        <v>1</v>
      </c>
      <c r="M35" s="25">
        <v>5</v>
      </c>
      <c r="N35" s="26">
        <v>4</v>
      </c>
      <c r="O35" s="56"/>
      <c r="P35" s="57"/>
      <c r="Q35" s="57"/>
      <c r="R35" s="57"/>
      <c r="S35" s="57"/>
      <c r="T35" s="57"/>
      <c r="U35" s="57"/>
      <c r="V35" s="57"/>
      <c r="W35" s="57"/>
      <c r="X35" s="58"/>
      <c r="Y35" s="30">
        <v>1</v>
      </c>
      <c r="Z35" s="31">
        <v>0</v>
      </c>
      <c r="AA35" s="31">
        <v>2</v>
      </c>
      <c r="AB35" s="31">
        <v>0</v>
      </c>
      <c r="AC35" s="31">
        <v>4</v>
      </c>
      <c r="AD35" s="31">
        <v>1</v>
      </c>
      <c r="AE35" s="31">
        <v>4</v>
      </c>
      <c r="AF35" s="31">
        <v>1</v>
      </c>
      <c r="AG35" s="31"/>
      <c r="AH35" s="32"/>
      <c r="AI35" s="24"/>
      <c r="AJ35" s="25"/>
      <c r="AK35" s="25"/>
      <c r="AL35" s="25"/>
      <c r="AM35" s="25"/>
      <c r="AN35" s="25"/>
      <c r="AO35" s="25"/>
      <c r="AP35" s="25"/>
      <c r="AQ35" s="25"/>
      <c r="AR35" s="26"/>
      <c r="AS35" s="25"/>
      <c r="AT35" s="26"/>
      <c r="AU35" s="25"/>
      <c r="AV35" s="25"/>
      <c r="AW35" s="25"/>
      <c r="AX35" s="25"/>
      <c r="AY35" s="25"/>
      <c r="AZ35" s="25"/>
      <c r="BA35" s="25"/>
      <c r="BB35" s="25"/>
      <c r="BC35" s="25"/>
      <c r="BD35" s="25"/>
      <c r="BE35" s="24"/>
      <c r="BF35" s="25"/>
      <c r="BG35" s="25"/>
      <c r="BH35" s="25"/>
      <c r="BI35" s="25"/>
      <c r="BJ35" s="25"/>
      <c r="BK35" s="25"/>
      <c r="BL35" s="25"/>
      <c r="BM35" s="25"/>
      <c r="BN35" s="26"/>
      <c r="BO35" s="24"/>
      <c r="BP35" s="25"/>
      <c r="BQ35" s="25"/>
      <c r="BR35" s="25"/>
      <c r="BS35" s="25"/>
      <c r="BT35" s="25"/>
      <c r="BU35" s="25"/>
      <c r="BV35" s="25"/>
      <c r="BW35" s="25"/>
      <c r="BX35" s="26"/>
      <c r="BY35" s="27">
        <f t="shared" si="12"/>
        <v>2</v>
      </c>
      <c r="BZ35" s="27">
        <f t="shared" si="12"/>
        <v>0</v>
      </c>
      <c r="CA35" s="27">
        <v>2</v>
      </c>
      <c r="CB35" s="28">
        <f>(BY35-BZ35)/CA35</f>
        <v>1</v>
      </c>
      <c r="CC35" s="27">
        <f t="shared" si="13"/>
        <v>3</v>
      </c>
      <c r="CD35" s="27">
        <f t="shared" si="13"/>
        <v>2</v>
      </c>
      <c r="CE35" s="28">
        <f>(CC35-CD35)/CA35</f>
        <v>0.5</v>
      </c>
      <c r="CF35" s="27">
        <f t="shared" si="14"/>
        <v>17</v>
      </c>
      <c r="CG35" s="27">
        <f t="shared" si="14"/>
        <v>11</v>
      </c>
      <c r="CH35" s="28">
        <f>(CF35-CG35)/CA35</f>
        <v>3</v>
      </c>
      <c r="CI35" s="29">
        <v>1</v>
      </c>
    </row>
    <row r="36" spans="2:87" ht="50.1" customHeight="1" thickBot="1" x14ac:dyDescent="0.55000000000000004">
      <c r="B36" s="54">
        <v>3</v>
      </c>
      <c r="C36" s="50" t="s">
        <v>184</v>
      </c>
      <c r="D36" s="50" t="s">
        <v>185</v>
      </c>
      <c r="E36" s="25">
        <v>0</v>
      </c>
      <c r="F36" s="25">
        <v>1</v>
      </c>
      <c r="G36" s="25">
        <v>0</v>
      </c>
      <c r="H36" s="25">
        <v>2</v>
      </c>
      <c r="I36" s="25">
        <v>0</v>
      </c>
      <c r="J36" s="25">
        <v>4</v>
      </c>
      <c r="K36" s="25">
        <v>0</v>
      </c>
      <c r="L36" s="25">
        <v>4</v>
      </c>
      <c r="M36" s="25"/>
      <c r="N36" s="26"/>
      <c r="O36" s="24">
        <v>0</v>
      </c>
      <c r="P36" s="25">
        <v>1</v>
      </c>
      <c r="Q36" s="25">
        <v>0</v>
      </c>
      <c r="R36" s="25">
        <v>2</v>
      </c>
      <c r="S36" s="25">
        <v>1</v>
      </c>
      <c r="T36" s="25">
        <v>4</v>
      </c>
      <c r="U36" s="25">
        <v>1</v>
      </c>
      <c r="V36" s="25">
        <v>4</v>
      </c>
      <c r="W36" s="25"/>
      <c r="X36" s="25"/>
      <c r="Y36" s="56"/>
      <c r="Z36" s="57"/>
      <c r="AA36" s="57"/>
      <c r="AB36" s="57"/>
      <c r="AC36" s="57"/>
      <c r="AD36" s="57"/>
      <c r="AE36" s="57"/>
      <c r="AF36" s="57"/>
      <c r="AG36" s="57"/>
      <c r="AH36" s="58"/>
      <c r="AI36" s="24"/>
      <c r="AJ36" s="25"/>
      <c r="AK36" s="25"/>
      <c r="AL36" s="25"/>
      <c r="AM36" s="25"/>
      <c r="AN36" s="25"/>
      <c r="AO36" s="25"/>
      <c r="AP36" s="25"/>
      <c r="AQ36" s="25"/>
      <c r="AR36" s="26"/>
      <c r="AS36" s="25"/>
      <c r="AT36" s="26"/>
      <c r="AU36" s="25"/>
      <c r="AV36" s="25"/>
      <c r="AW36" s="25"/>
      <c r="AX36" s="25"/>
      <c r="AY36" s="25"/>
      <c r="AZ36" s="25"/>
      <c r="BA36" s="25"/>
      <c r="BB36" s="25"/>
      <c r="BC36" s="25"/>
      <c r="BD36" s="25"/>
      <c r="BE36" s="24"/>
      <c r="BF36" s="25"/>
      <c r="BG36" s="25"/>
      <c r="BH36" s="25"/>
      <c r="BI36" s="25"/>
      <c r="BJ36" s="25"/>
      <c r="BK36" s="25"/>
      <c r="BL36" s="25"/>
      <c r="BM36" s="25"/>
      <c r="BN36" s="26"/>
      <c r="BO36" s="24"/>
      <c r="BP36" s="25"/>
      <c r="BQ36" s="25"/>
      <c r="BR36" s="25"/>
      <c r="BS36" s="25"/>
      <c r="BT36" s="25"/>
      <c r="BU36" s="25"/>
      <c r="BV36" s="25"/>
      <c r="BW36" s="25"/>
      <c r="BX36" s="26"/>
      <c r="BY36" s="27">
        <f t="shared" si="12"/>
        <v>0</v>
      </c>
      <c r="BZ36" s="27">
        <f t="shared" si="12"/>
        <v>2</v>
      </c>
      <c r="CA36" s="27">
        <v>2</v>
      </c>
      <c r="CB36" s="28">
        <f>(BY36-BZ36)/CA36</f>
        <v>-1</v>
      </c>
      <c r="CC36" s="27">
        <f t="shared" si="13"/>
        <v>0</v>
      </c>
      <c r="CD36" s="27">
        <f t="shared" si="13"/>
        <v>4</v>
      </c>
      <c r="CE36" s="28">
        <f>(CC36-CD36)/CA36</f>
        <v>-2</v>
      </c>
      <c r="CF36" s="27">
        <f t="shared" si="14"/>
        <v>2</v>
      </c>
      <c r="CG36" s="27">
        <f t="shared" si="14"/>
        <v>16</v>
      </c>
      <c r="CH36" s="28">
        <f>(CF36-CG36)/CA36</f>
        <v>-7</v>
      </c>
      <c r="CI36" s="29">
        <v>3</v>
      </c>
    </row>
    <row r="37" spans="2:87" ht="50.1" customHeight="1" thickBot="1" x14ac:dyDescent="0.55000000000000004">
      <c r="B37" s="55">
        <v>4</v>
      </c>
      <c r="C37" s="35"/>
      <c r="D37" s="35"/>
      <c r="E37" s="25"/>
      <c r="F37" s="25"/>
      <c r="G37" s="25"/>
      <c r="H37" s="25"/>
      <c r="I37" s="25"/>
      <c r="J37" s="25"/>
      <c r="K37" s="25"/>
      <c r="L37" s="25"/>
      <c r="M37" s="25"/>
      <c r="N37" s="26"/>
      <c r="O37" s="24"/>
      <c r="P37" s="25"/>
      <c r="Q37" s="25"/>
      <c r="R37" s="25"/>
      <c r="S37" s="25"/>
      <c r="T37" s="25"/>
      <c r="U37" s="25"/>
      <c r="V37" s="25"/>
      <c r="W37" s="25"/>
      <c r="X37" s="25"/>
      <c r="Y37" s="36"/>
      <c r="Z37" s="37"/>
      <c r="AA37" s="37"/>
      <c r="AB37" s="37"/>
      <c r="AC37" s="37"/>
      <c r="AD37" s="37"/>
      <c r="AE37" s="37"/>
      <c r="AF37" s="37"/>
      <c r="AG37" s="37"/>
      <c r="AH37" s="38"/>
      <c r="AI37" s="56"/>
      <c r="AJ37" s="57"/>
      <c r="AK37" s="57"/>
      <c r="AL37" s="57"/>
      <c r="AM37" s="57"/>
      <c r="AN37" s="57"/>
      <c r="AO37" s="57"/>
      <c r="AP37" s="57"/>
      <c r="AQ37" s="57"/>
      <c r="AR37" s="58"/>
      <c r="AS37" s="25"/>
      <c r="AT37" s="26"/>
      <c r="AU37" s="25"/>
      <c r="AV37" s="25"/>
      <c r="AW37" s="25"/>
      <c r="AX37" s="25"/>
      <c r="AY37" s="25"/>
      <c r="AZ37" s="25"/>
      <c r="BA37" s="25"/>
      <c r="BB37" s="25"/>
      <c r="BC37" s="25"/>
      <c r="BD37" s="25"/>
      <c r="BE37" s="24"/>
      <c r="BF37" s="25"/>
      <c r="BG37" s="25"/>
      <c r="BH37" s="25"/>
      <c r="BI37" s="25"/>
      <c r="BJ37" s="25"/>
      <c r="BK37" s="25"/>
      <c r="BL37" s="25"/>
      <c r="BM37" s="25"/>
      <c r="BN37" s="26"/>
      <c r="BO37" s="24"/>
      <c r="BP37" s="25"/>
      <c r="BQ37" s="25"/>
      <c r="BR37" s="25"/>
      <c r="BS37" s="25"/>
      <c r="BT37" s="25"/>
      <c r="BU37" s="25"/>
      <c r="BV37" s="25"/>
      <c r="BW37" s="25"/>
      <c r="BX37" s="26"/>
      <c r="BY37" s="39">
        <f t="shared" si="12"/>
        <v>0</v>
      </c>
      <c r="BZ37" s="39">
        <f t="shared" si="12"/>
        <v>0</v>
      </c>
      <c r="CA37" s="39">
        <v>2</v>
      </c>
      <c r="CB37" s="40">
        <f>(BY37-BZ37)/CA37</f>
        <v>0</v>
      </c>
      <c r="CC37" s="39">
        <f t="shared" si="13"/>
        <v>0</v>
      </c>
      <c r="CD37" s="39">
        <f t="shared" si="13"/>
        <v>0</v>
      </c>
      <c r="CE37" s="40">
        <f>(CC37-CD37)/CA37</f>
        <v>0</v>
      </c>
      <c r="CF37" s="39">
        <f t="shared" si="14"/>
        <v>0</v>
      </c>
      <c r="CG37" s="39">
        <f t="shared" si="14"/>
        <v>0</v>
      </c>
      <c r="CH37" s="40">
        <f>(CF37-CG37)/CA37</f>
        <v>0</v>
      </c>
      <c r="CI37" s="41"/>
    </row>
    <row r="38" spans="2:87" ht="69.95" customHeight="1" thickBot="1" x14ac:dyDescent="0.45">
      <c r="B38" s="4" t="s">
        <v>102</v>
      </c>
      <c r="C38" s="42"/>
      <c r="D38" s="42"/>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4"/>
      <c r="BZ38" s="44"/>
      <c r="CA38" s="44"/>
      <c r="CB38" s="45"/>
      <c r="CC38" s="44"/>
      <c r="CD38" s="44"/>
      <c r="CE38" s="45"/>
      <c r="CF38" s="44"/>
      <c r="CG38" s="44"/>
      <c r="CH38" s="45"/>
      <c r="CI38" s="45"/>
    </row>
    <row r="39" spans="2:87" ht="137.25" thickBot="1" x14ac:dyDescent="0.25">
      <c r="B39" s="9"/>
      <c r="C39" s="10" t="s">
        <v>9</v>
      </c>
      <c r="D39" s="10"/>
      <c r="E39" s="11" t="s">
        <v>10</v>
      </c>
      <c r="F39" s="11" t="s">
        <v>11</v>
      </c>
      <c r="G39" s="11" t="s">
        <v>12</v>
      </c>
      <c r="H39" s="11" t="s">
        <v>13</v>
      </c>
      <c r="I39" s="12" t="s">
        <v>14</v>
      </c>
      <c r="J39" s="13"/>
      <c r="K39" s="13"/>
      <c r="L39" s="13"/>
      <c r="M39" s="13"/>
      <c r="N39" s="14"/>
      <c r="O39" s="11" t="s">
        <v>10</v>
      </c>
      <c r="P39" s="11" t="s">
        <v>11</v>
      </c>
      <c r="Q39" s="11" t="s">
        <v>12</v>
      </c>
      <c r="R39" s="11" t="s">
        <v>13</v>
      </c>
      <c r="S39" s="12" t="s">
        <v>14</v>
      </c>
      <c r="T39" s="13"/>
      <c r="U39" s="13"/>
      <c r="V39" s="13"/>
      <c r="W39" s="13"/>
      <c r="X39" s="13"/>
      <c r="Y39" s="15" t="s">
        <v>10</v>
      </c>
      <c r="Z39" s="11" t="s">
        <v>11</v>
      </c>
      <c r="AA39" s="11" t="s">
        <v>12</v>
      </c>
      <c r="AB39" s="11" t="s">
        <v>13</v>
      </c>
      <c r="AC39" s="12" t="s">
        <v>14</v>
      </c>
      <c r="AD39" s="13"/>
      <c r="AE39" s="13"/>
      <c r="AF39" s="13"/>
      <c r="AG39" s="13"/>
      <c r="AH39" s="14"/>
      <c r="AI39" s="11" t="s">
        <v>10</v>
      </c>
      <c r="AJ39" s="11" t="s">
        <v>11</v>
      </c>
      <c r="AK39" s="11" t="s">
        <v>12</v>
      </c>
      <c r="AL39" s="11" t="s">
        <v>13</v>
      </c>
      <c r="AM39" s="12" t="s">
        <v>14</v>
      </c>
      <c r="AN39" s="13"/>
      <c r="AO39" s="13"/>
      <c r="AP39" s="13"/>
      <c r="AQ39" s="13"/>
      <c r="AR39" s="14"/>
      <c r="AS39" s="13"/>
      <c r="AT39" s="14"/>
      <c r="AU39" s="13"/>
      <c r="AV39" s="13"/>
      <c r="AW39" s="13"/>
      <c r="AX39" s="13"/>
      <c r="AY39" s="13"/>
      <c r="AZ39" s="13"/>
      <c r="BA39" s="13"/>
      <c r="BB39" s="13"/>
      <c r="BC39" s="13"/>
      <c r="BD39" s="13"/>
      <c r="BE39" s="16"/>
      <c r="BF39" s="13"/>
      <c r="BG39" s="13"/>
      <c r="BH39" s="13"/>
      <c r="BI39" s="13"/>
      <c r="BJ39" s="13"/>
      <c r="BK39" s="13"/>
      <c r="BL39" s="13"/>
      <c r="BM39" s="13"/>
      <c r="BN39" s="14"/>
      <c r="BO39" s="16"/>
      <c r="BP39" s="13"/>
      <c r="BQ39" s="13"/>
      <c r="BR39" s="13"/>
      <c r="BS39" s="13"/>
      <c r="BT39" s="13"/>
      <c r="BU39" s="13"/>
      <c r="BV39" s="13"/>
      <c r="BW39" s="13"/>
      <c r="BX39" s="14"/>
      <c r="BY39" s="17" t="s">
        <v>10</v>
      </c>
      <c r="BZ39" s="17" t="s">
        <v>11</v>
      </c>
      <c r="CA39" s="17" t="s">
        <v>15</v>
      </c>
      <c r="CB39" s="18" t="s">
        <v>35</v>
      </c>
      <c r="CC39" s="17" t="s">
        <v>12</v>
      </c>
      <c r="CD39" s="17" t="s">
        <v>13</v>
      </c>
      <c r="CE39" s="18" t="s">
        <v>17</v>
      </c>
      <c r="CF39" s="17" t="s">
        <v>18</v>
      </c>
      <c r="CG39" s="17" t="s">
        <v>19</v>
      </c>
      <c r="CH39" s="18" t="s">
        <v>36</v>
      </c>
      <c r="CI39" s="19" t="s">
        <v>21</v>
      </c>
    </row>
    <row r="40" spans="2:87" ht="50.1" customHeight="1" thickBot="1" x14ac:dyDescent="0.55000000000000004">
      <c r="B40" s="20">
        <v>1</v>
      </c>
      <c r="C40" s="21" t="s">
        <v>186</v>
      </c>
      <c r="D40" s="21" t="s">
        <v>187</v>
      </c>
      <c r="E40" s="56"/>
      <c r="F40" s="57"/>
      <c r="G40" s="57"/>
      <c r="H40" s="57"/>
      <c r="I40" s="57"/>
      <c r="J40" s="57"/>
      <c r="K40" s="57"/>
      <c r="L40" s="57"/>
      <c r="M40" s="57"/>
      <c r="N40" s="58"/>
      <c r="O40" s="24">
        <v>1</v>
      </c>
      <c r="P40" s="25">
        <v>0</v>
      </c>
      <c r="Q40" s="25">
        <v>2</v>
      </c>
      <c r="R40" s="25">
        <v>0</v>
      </c>
      <c r="S40" s="25">
        <v>4</v>
      </c>
      <c r="T40" s="25">
        <v>0</v>
      </c>
      <c r="U40" s="25">
        <v>4</v>
      </c>
      <c r="V40" s="25">
        <v>0</v>
      </c>
      <c r="W40" s="25"/>
      <c r="X40" s="25"/>
      <c r="Y40" s="24">
        <v>1</v>
      </c>
      <c r="Z40" s="25">
        <v>0</v>
      </c>
      <c r="AA40" s="25">
        <v>2</v>
      </c>
      <c r="AB40" s="25">
        <v>0</v>
      </c>
      <c r="AC40" s="25">
        <v>4</v>
      </c>
      <c r="AD40" s="25">
        <v>0</v>
      </c>
      <c r="AE40" s="25">
        <v>4</v>
      </c>
      <c r="AF40" s="25">
        <v>0</v>
      </c>
      <c r="AG40" s="25"/>
      <c r="AH40" s="26"/>
      <c r="AI40" s="24"/>
      <c r="AJ40" s="25"/>
      <c r="AK40" s="25"/>
      <c r="AL40" s="25"/>
      <c r="AM40" s="25"/>
      <c r="AN40" s="25"/>
      <c r="AO40" s="25"/>
      <c r="AP40" s="25"/>
      <c r="AQ40" s="25"/>
      <c r="AR40" s="26"/>
      <c r="AS40" s="25"/>
      <c r="AT40" s="26"/>
      <c r="AU40" s="25"/>
      <c r="AV40" s="25"/>
      <c r="AW40" s="25"/>
      <c r="AX40" s="25"/>
      <c r="AY40" s="25"/>
      <c r="AZ40" s="25"/>
      <c r="BA40" s="25"/>
      <c r="BB40" s="25"/>
      <c r="BC40" s="25"/>
      <c r="BD40" s="25"/>
      <c r="BE40" s="24"/>
      <c r="BF40" s="25"/>
      <c r="BG40" s="25"/>
      <c r="BH40" s="25"/>
      <c r="BI40" s="25"/>
      <c r="BJ40" s="25"/>
      <c r="BK40" s="25"/>
      <c r="BL40" s="25"/>
      <c r="BM40" s="25"/>
      <c r="BN40" s="26"/>
      <c r="BO40" s="24"/>
      <c r="BP40" s="25"/>
      <c r="BQ40" s="25"/>
      <c r="BR40" s="25"/>
      <c r="BS40" s="25"/>
      <c r="BT40" s="25"/>
      <c r="BU40" s="25"/>
      <c r="BV40" s="25"/>
      <c r="BW40" s="25"/>
      <c r="BX40" s="26"/>
      <c r="BY40" s="27">
        <f t="shared" ref="BY40:BZ43" si="15">E40+O40+Y40+AI40</f>
        <v>2</v>
      </c>
      <c r="BZ40" s="27">
        <f t="shared" si="15"/>
        <v>0</v>
      </c>
      <c r="CA40" s="27">
        <v>2</v>
      </c>
      <c r="CB40" s="28">
        <f>(BY40-BZ40)/CA40</f>
        <v>1</v>
      </c>
      <c r="CC40" s="27">
        <f t="shared" ref="CC40:CD43" si="16">G40+Q40+AA40+AK40</f>
        <v>4</v>
      </c>
      <c r="CD40" s="27">
        <f t="shared" si="16"/>
        <v>0</v>
      </c>
      <c r="CE40" s="28">
        <f>(CC40-CD40)/CA40</f>
        <v>2</v>
      </c>
      <c r="CF40" s="27">
        <f t="shared" ref="CF40:CG43" si="17">I40+K40+M40+S40+U40+W40+AC40+AE40+AG40+AM40+AO40+AQ40</f>
        <v>16</v>
      </c>
      <c r="CG40" s="27">
        <f t="shared" si="17"/>
        <v>0</v>
      </c>
      <c r="CH40" s="28">
        <f>(CF40-CG40)/CA40</f>
        <v>8</v>
      </c>
      <c r="CI40" s="29">
        <v>1</v>
      </c>
    </row>
    <row r="41" spans="2:87" ht="50.1" customHeight="1" thickBot="1" x14ac:dyDescent="0.55000000000000004">
      <c r="B41" s="20">
        <v>2</v>
      </c>
      <c r="C41" s="21" t="s">
        <v>188</v>
      </c>
      <c r="D41" s="21" t="s">
        <v>120</v>
      </c>
      <c r="E41" s="25">
        <v>0</v>
      </c>
      <c r="F41" s="25">
        <v>1</v>
      </c>
      <c r="G41" s="25">
        <v>0</v>
      </c>
      <c r="H41" s="25">
        <v>2</v>
      </c>
      <c r="I41" s="25">
        <v>0</v>
      </c>
      <c r="J41" s="25">
        <v>4</v>
      </c>
      <c r="K41" s="25">
        <v>0</v>
      </c>
      <c r="L41" s="25">
        <v>4</v>
      </c>
      <c r="M41" s="25"/>
      <c r="N41" s="26"/>
      <c r="O41" s="56"/>
      <c r="P41" s="57"/>
      <c r="Q41" s="57"/>
      <c r="R41" s="57"/>
      <c r="S41" s="57"/>
      <c r="T41" s="57"/>
      <c r="U41" s="57"/>
      <c r="V41" s="57"/>
      <c r="W41" s="57"/>
      <c r="X41" s="58"/>
      <c r="Y41" s="30">
        <v>0</v>
      </c>
      <c r="Z41" s="31">
        <v>1</v>
      </c>
      <c r="AA41" s="31">
        <v>0</v>
      </c>
      <c r="AB41" s="31">
        <v>2</v>
      </c>
      <c r="AC41" s="31">
        <v>3</v>
      </c>
      <c r="AD41" s="31">
        <v>5</v>
      </c>
      <c r="AE41" s="31">
        <v>3</v>
      </c>
      <c r="AF41" s="31">
        <v>5</v>
      </c>
      <c r="AG41" s="31"/>
      <c r="AH41" s="32"/>
      <c r="AI41" s="24"/>
      <c r="AJ41" s="25"/>
      <c r="AK41" s="25"/>
      <c r="AL41" s="25"/>
      <c r="AM41" s="25"/>
      <c r="AN41" s="25"/>
      <c r="AO41" s="25"/>
      <c r="AP41" s="25"/>
      <c r="AQ41" s="25"/>
      <c r="AR41" s="26"/>
      <c r="AS41" s="25"/>
      <c r="AT41" s="26"/>
      <c r="AU41" s="25"/>
      <c r="AV41" s="25"/>
      <c r="AW41" s="25"/>
      <c r="AX41" s="25"/>
      <c r="AY41" s="25"/>
      <c r="AZ41" s="25"/>
      <c r="BA41" s="25"/>
      <c r="BB41" s="25"/>
      <c r="BC41" s="25"/>
      <c r="BD41" s="25"/>
      <c r="BE41" s="24"/>
      <c r="BF41" s="25"/>
      <c r="BG41" s="25"/>
      <c r="BH41" s="25"/>
      <c r="BI41" s="25"/>
      <c r="BJ41" s="25"/>
      <c r="BK41" s="25"/>
      <c r="BL41" s="25"/>
      <c r="BM41" s="25"/>
      <c r="BN41" s="26"/>
      <c r="BO41" s="24"/>
      <c r="BP41" s="25"/>
      <c r="BQ41" s="25"/>
      <c r="BR41" s="25"/>
      <c r="BS41" s="25"/>
      <c r="BT41" s="25"/>
      <c r="BU41" s="25"/>
      <c r="BV41" s="25"/>
      <c r="BW41" s="25"/>
      <c r="BX41" s="26"/>
      <c r="BY41" s="27">
        <f t="shared" si="15"/>
        <v>0</v>
      </c>
      <c r="BZ41" s="27">
        <f t="shared" si="15"/>
        <v>2</v>
      </c>
      <c r="CA41" s="27">
        <v>2</v>
      </c>
      <c r="CB41" s="28">
        <f>(BY41-BZ41)/CA41</f>
        <v>-1</v>
      </c>
      <c r="CC41" s="27">
        <f t="shared" si="16"/>
        <v>0</v>
      </c>
      <c r="CD41" s="27">
        <f t="shared" si="16"/>
        <v>4</v>
      </c>
      <c r="CE41" s="28">
        <f>(CC41-CD41)/CA41</f>
        <v>-2</v>
      </c>
      <c r="CF41" s="27">
        <f t="shared" si="17"/>
        <v>6</v>
      </c>
      <c r="CG41" s="27">
        <f t="shared" si="17"/>
        <v>18</v>
      </c>
      <c r="CH41" s="28">
        <f>(CF41-CG41)/CA41</f>
        <v>-6</v>
      </c>
      <c r="CI41" s="29">
        <v>3</v>
      </c>
    </row>
    <row r="42" spans="2:87" ht="50.1" customHeight="1" thickBot="1" x14ac:dyDescent="0.55000000000000004">
      <c r="B42" s="20">
        <v>3</v>
      </c>
      <c r="C42" s="21" t="s">
        <v>69</v>
      </c>
      <c r="D42" s="21" t="s">
        <v>189</v>
      </c>
      <c r="E42" s="25">
        <v>0</v>
      </c>
      <c r="F42" s="25">
        <v>1</v>
      </c>
      <c r="G42" s="25">
        <v>0</v>
      </c>
      <c r="H42" s="25">
        <v>2</v>
      </c>
      <c r="I42" s="25">
        <v>0</v>
      </c>
      <c r="J42" s="25">
        <v>4</v>
      </c>
      <c r="K42" s="25">
        <v>0</v>
      </c>
      <c r="L42" s="25">
        <v>4</v>
      </c>
      <c r="M42" s="25"/>
      <c r="N42" s="26"/>
      <c r="O42" s="24">
        <v>1</v>
      </c>
      <c r="P42" s="25">
        <v>0</v>
      </c>
      <c r="Q42" s="25">
        <v>2</v>
      </c>
      <c r="R42" s="25">
        <v>0</v>
      </c>
      <c r="S42" s="25">
        <v>5</v>
      </c>
      <c r="T42" s="25">
        <v>3</v>
      </c>
      <c r="U42" s="25">
        <v>5</v>
      </c>
      <c r="V42" s="25">
        <v>3</v>
      </c>
      <c r="W42" s="25"/>
      <c r="X42" s="25"/>
      <c r="Y42" s="56"/>
      <c r="Z42" s="57"/>
      <c r="AA42" s="57"/>
      <c r="AB42" s="57"/>
      <c r="AC42" s="57"/>
      <c r="AD42" s="57"/>
      <c r="AE42" s="57"/>
      <c r="AF42" s="57"/>
      <c r="AG42" s="57"/>
      <c r="AH42" s="58"/>
      <c r="AI42" s="24"/>
      <c r="AJ42" s="25"/>
      <c r="AK42" s="25"/>
      <c r="AL42" s="25"/>
      <c r="AM42" s="25"/>
      <c r="AN42" s="25"/>
      <c r="AO42" s="25"/>
      <c r="AP42" s="25"/>
      <c r="AQ42" s="25"/>
      <c r="AR42" s="26"/>
      <c r="AS42" s="25"/>
      <c r="AT42" s="26"/>
      <c r="AU42" s="25"/>
      <c r="AV42" s="25"/>
      <c r="AW42" s="25"/>
      <c r="AX42" s="25"/>
      <c r="AY42" s="25"/>
      <c r="AZ42" s="25"/>
      <c r="BA42" s="25"/>
      <c r="BB42" s="25"/>
      <c r="BC42" s="25"/>
      <c r="BD42" s="25"/>
      <c r="BE42" s="24"/>
      <c r="BF42" s="25"/>
      <c r="BG42" s="25"/>
      <c r="BH42" s="25"/>
      <c r="BI42" s="25"/>
      <c r="BJ42" s="25"/>
      <c r="BK42" s="25"/>
      <c r="BL42" s="25"/>
      <c r="BM42" s="25"/>
      <c r="BN42" s="26"/>
      <c r="BO42" s="24"/>
      <c r="BP42" s="25"/>
      <c r="BQ42" s="25"/>
      <c r="BR42" s="25"/>
      <c r="BS42" s="25"/>
      <c r="BT42" s="25"/>
      <c r="BU42" s="25"/>
      <c r="BV42" s="25"/>
      <c r="BW42" s="25"/>
      <c r="BX42" s="26"/>
      <c r="BY42" s="27">
        <f t="shared" si="15"/>
        <v>1</v>
      </c>
      <c r="BZ42" s="27">
        <f t="shared" si="15"/>
        <v>1</v>
      </c>
      <c r="CA42" s="27">
        <v>2</v>
      </c>
      <c r="CB42" s="28">
        <f>(BY42-BZ42)/CA42</f>
        <v>0</v>
      </c>
      <c r="CC42" s="27">
        <f t="shared" si="16"/>
        <v>2</v>
      </c>
      <c r="CD42" s="27">
        <f t="shared" si="16"/>
        <v>2</v>
      </c>
      <c r="CE42" s="28">
        <f>(CC42-CD42)/CA42</f>
        <v>0</v>
      </c>
      <c r="CF42" s="27">
        <f t="shared" si="17"/>
        <v>10</v>
      </c>
      <c r="CG42" s="27">
        <f t="shared" si="17"/>
        <v>14</v>
      </c>
      <c r="CH42" s="28">
        <f>(CF42-CG42)/CA42</f>
        <v>-2</v>
      </c>
      <c r="CI42" s="29">
        <v>2</v>
      </c>
    </row>
    <row r="43" spans="2:87" ht="50.1" customHeight="1" thickBot="1" x14ac:dyDescent="0.55000000000000004">
      <c r="B43" s="34">
        <v>4</v>
      </c>
      <c r="C43" s="48"/>
      <c r="D43" s="48"/>
      <c r="E43" s="25"/>
      <c r="F43" s="25"/>
      <c r="G43" s="25"/>
      <c r="H43" s="25"/>
      <c r="I43" s="25"/>
      <c r="J43" s="25"/>
      <c r="K43" s="25"/>
      <c r="L43" s="25"/>
      <c r="M43" s="25"/>
      <c r="N43" s="26"/>
      <c r="O43" s="24"/>
      <c r="P43" s="25"/>
      <c r="Q43" s="25"/>
      <c r="R43" s="25"/>
      <c r="S43" s="25"/>
      <c r="T43" s="25"/>
      <c r="U43" s="25"/>
      <c r="V43" s="25"/>
      <c r="W43" s="25"/>
      <c r="X43" s="25"/>
      <c r="Y43" s="36"/>
      <c r="Z43" s="37"/>
      <c r="AA43" s="37"/>
      <c r="AB43" s="37"/>
      <c r="AC43" s="37"/>
      <c r="AD43" s="37"/>
      <c r="AE43" s="37"/>
      <c r="AF43" s="37"/>
      <c r="AG43" s="37"/>
      <c r="AH43" s="38"/>
      <c r="AI43" s="56"/>
      <c r="AJ43" s="57"/>
      <c r="AK43" s="57"/>
      <c r="AL43" s="57"/>
      <c r="AM43" s="57"/>
      <c r="AN43" s="57"/>
      <c r="AO43" s="57"/>
      <c r="AP43" s="57"/>
      <c r="AQ43" s="57"/>
      <c r="AR43" s="58"/>
      <c r="AS43" s="25"/>
      <c r="AT43" s="26"/>
      <c r="AU43" s="25"/>
      <c r="AV43" s="25"/>
      <c r="AW43" s="25"/>
      <c r="AX43" s="25"/>
      <c r="AY43" s="25"/>
      <c r="AZ43" s="25"/>
      <c r="BA43" s="25"/>
      <c r="BB43" s="25"/>
      <c r="BC43" s="25"/>
      <c r="BD43" s="25"/>
      <c r="BE43" s="24"/>
      <c r="BF43" s="25"/>
      <c r="BG43" s="25"/>
      <c r="BH43" s="25"/>
      <c r="BI43" s="25"/>
      <c r="BJ43" s="25"/>
      <c r="BK43" s="25"/>
      <c r="BL43" s="25"/>
      <c r="BM43" s="25"/>
      <c r="BN43" s="26"/>
      <c r="BO43" s="24"/>
      <c r="BP43" s="25"/>
      <c r="BQ43" s="25"/>
      <c r="BR43" s="25"/>
      <c r="BS43" s="25"/>
      <c r="BT43" s="25"/>
      <c r="BU43" s="25"/>
      <c r="BV43" s="25"/>
      <c r="BW43" s="25"/>
      <c r="BX43" s="26"/>
      <c r="BY43" s="39">
        <f t="shared" si="15"/>
        <v>0</v>
      </c>
      <c r="BZ43" s="39">
        <f t="shared" si="15"/>
        <v>0</v>
      </c>
      <c r="CA43" s="39">
        <v>2</v>
      </c>
      <c r="CB43" s="40">
        <f>(BY43-BZ43)/CA43</f>
        <v>0</v>
      </c>
      <c r="CC43" s="39">
        <f t="shared" si="16"/>
        <v>0</v>
      </c>
      <c r="CD43" s="39">
        <f t="shared" si="16"/>
        <v>0</v>
      </c>
      <c r="CE43" s="40">
        <f>(CC43-CD43)/CA43</f>
        <v>0</v>
      </c>
      <c r="CF43" s="39">
        <f t="shared" si="17"/>
        <v>0</v>
      </c>
      <c r="CG43" s="39">
        <f t="shared" si="17"/>
        <v>0</v>
      </c>
      <c r="CH43" s="40">
        <f>(CF43-CG43)/CA43</f>
        <v>0</v>
      </c>
      <c r="CI43" s="41"/>
    </row>
  </sheetData>
  <mergeCells count="2">
    <mergeCell ref="H1:AL2"/>
    <mergeCell ref="E5:AR5"/>
  </mergeCells>
  <pageMargins left="0.74803149606299202" right="0.74803149606299202" top="0.23622047244094499" bottom="0.23622047244094499" header="0" footer="0"/>
  <pageSetup scale="32" fitToHeight="2" orientation="landscape" horizontalDpi="300" verticalDpi="300" r:id="rId1"/>
  <headerFooter alignWithMargins="0"/>
  <rowBreaks count="1" manualBreakCount="1">
    <brk id="31" max="87"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7">
    <tabColor rgb="FF0070C0"/>
    <pageSetUpPr fitToPage="1"/>
  </sheetPr>
  <dimension ref="A1:T79"/>
  <sheetViews>
    <sheetView showGridLines="0" showZeros="0" workbookViewId="0">
      <selection activeCell="S23" sqref="S23"/>
    </sheetView>
  </sheetViews>
  <sheetFormatPr defaultRowHeight="12.75" x14ac:dyDescent="0.2"/>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97" customWidth="1"/>
    <col min="10" max="10" width="10.7109375" customWidth="1"/>
    <col min="11" max="11" width="1.7109375" style="197" customWidth="1"/>
    <col min="12" max="12" width="10.7109375" customWidth="1"/>
    <col min="13" max="13" width="1.7109375" style="198" customWidth="1"/>
    <col min="14" max="14" width="10.7109375" customWidth="1"/>
    <col min="15" max="15" width="1.7109375" style="197" customWidth="1"/>
    <col min="16" max="16" width="10.7109375" customWidth="1"/>
    <col min="17" max="17" width="1.7109375" style="198" customWidth="1"/>
    <col min="18" max="18" width="9.140625" hidden="1" customWidth="1"/>
    <col min="19" max="19" width="8.7109375" customWidth="1"/>
    <col min="20" max="20" width="9.140625" hidden="1" customWidth="1"/>
    <col min="257" max="258" width="3.28515625" customWidth="1"/>
    <col min="259" max="259" width="4.7109375" customWidth="1"/>
    <col min="260" max="260" width="4.28515625" customWidth="1"/>
    <col min="261" max="261" width="12.7109375" customWidth="1"/>
    <col min="262" max="262" width="2.7109375" customWidth="1"/>
    <col min="263" max="263" width="7.7109375" customWidth="1"/>
    <col min="264" max="264" width="5.85546875" customWidth="1"/>
    <col min="265" max="265" width="1.7109375" customWidth="1"/>
    <col min="266" max="266" width="10.7109375" customWidth="1"/>
    <col min="267" max="267" width="1.7109375" customWidth="1"/>
    <col min="268" max="268" width="10.7109375" customWidth="1"/>
    <col min="269" max="269" width="1.7109375" customWidth="1"/>
    <col min="270" max="270" width="10.7109375" customWidth="1"/>
    <col min="271" max="271" width="1.7109375" customWidth="1"/>
    <col min="272" max="272" width="10.7109375" customWidth="1"/>
    <col min="273" max="273" width="1.7109375" customWidth="1"/>
    <col min="274" max="274" width="0" hidden="1" customWidth="1"/>
    <col min="275" max="275" width="8.7109375" customWidth="1"/>
    <col min="276" max="276" width="0" hidden="1" customWidth="1"/>
    <col min="513" max="514" width="3.28515625" customWidth="1"/>
    <col min="515" max="515" width="4.7109375" customWidth="1"/>
    <col min="516" max="516" width="4.28515625" customWidth="1"/>
    <col min="517" max="517" width="12.7109375" customWidth="1"/>
    <col min="518" max="518" width="2.7109375" customWidth="1"/>
    <col min="519" max="519" width="7.7109375" customWidth="1"/>
    <col min="520" max="520" width="5.85546875" customWidth="1"/>
    <col min="521" max="521" width="1.7109375" customWidth="1"/>
    <col min="522" max="522" width="10.7109375" customWidth="1"/>
    <col min="523" max="523" width="1.7109375" customWidth="1"/>
    <col min="524" max="524" width="10.7109375" customWidth="1"/>
    <col min="525" max="525" width="1.7109375" customWidth="1"/>
    <col min="526" max="526" width="10.7109375" customWidth="1"/>
    <col min="527" max="527" width="1.7109375" customWidth="1"/>
    <col min="528" max="528" width="10.7109375" customWidth="1"/>
    <col min="529" max="529" width="1.7109375" customWidth="1"/>
    <col min="530" max="530" width="0" hidden="1" customWidth="1"/>
    <col min="531" max="531" width="8.7109375" customWidth="1"/>
    <col min="532" max="532" width="0" hidden="1" customWidth="1"/>
    <col min="769" max="770" width="3.28515625" customWidth="1"/>
    <col min="771" max="771" width="4.7109375" customWidth="1"/>
    <col min="772" max="772" width="4.28515625" customWidth="1"/>
    <col min="773" max="773" width="12.7109375" customWidth="1"/>
    <col min="774" max="774" width="2.7109375" customWidth="1"/>
    <col min="775" max="775" width="7.7109375" customWidth="1"/>
    <col min="776" max="776" width="5.85546875" customWidth="1"/>
    <col min="777" max="777" width="1.7109375" customWidth="1"/>
    <col min="778" max="778" width="10.7109375" customWidth="1"/>
    <col min="779" max="779" width="1.7109375" customWidth="1"/>
    <col min="780" max="780" width="10.7109375" customWidth="1"/>
    <col min="781" max="781" width="1.7109375" customWidth="1"/>
    <col min="782" max="782" width="10.7109375" customWidth="1"/>
    <col min="783" max="783" width="1.7109375" customWidth="1"/>
    <col min="784" max="784" width="10.7109375" customWidth="1"/>
    <col min="785" max="785" width="1.7109375" customWidth="1"/>
    <col min="786" max="786" width="0" hidden="1" customWidth="1"/>
    <col min="787" max="787" width="8.7109375" customWidth="1"/>
    <col min="788" max="788" width="0" hidden="1" customWidth="1"/>
    <col min="1025" max="1026" width="3.28515625" customWidth="1"/>
    <col min="1027" max="1027" width="4.7109375" customWidth="1"/>
    <col min="1028" max="1028" width="4.28515625" customWidth="1"/>
    <col min="1029" max="1029" width="12.7109375" customWidth="1"/>
    <col min="1030" max="1030" width="2.7109375" customWidth="1"/>
    <col min="1031" max="1031" width="7.7109375" customWidth="1"/>
    <col min="1032" max="1032" width="5.85546875" customWidth="1"/>
    <col min="1033" max="1033" width="1.7109375" customWidth="1"/>
    <col min="1034" max="1034" width="10.7109375" customWidth="1"/>
    <col min="1035" max="1035" width="1.7109375" customWidth="1"/>
    <col min="1036" max="1036" width="10.7109375" customWidth="1"/>
    <col min="1037" max="1037" width="1.7109375" customWidth="1"/>
    <col min="1038" max="1038" width="10.7109375" customWidth="1"/>
    <col min="1039" max="1039" width="1.7109375" customWidth="1"/>
    <col min="1040" max="1040" width="10.7109375" customWidth="1"/>
    <col min="1041" max="1041" width="1.7109375" customWidth="1"/>
    <col min="1042" max="1042" width="0" hidden="1" customWidth="1"/>
    <col min="1043" max="1043" width="8.7109375" customWidth="1"/>
    <col min="1044" max="1044" width="0" hidden="1" customWidth="1"/>
    <col min="1281" max="1282" width="3.28515625" customWidth="1"/>
    <col min="1283" max="1283" width="4.7109375" customWidth="1"/>
    <col min="1284" max="1284" width="4.28515625" customWidth="1"/>
    <col min="1285" max="1285" width="12.7109375" customWidth="1"/>
    <col min="1286" max="1286" width="2.7109375" customWidth="1"/>
    <col min="1287" max="1287" width="7.7109375" customWidth="1"/>
    <col min="1288" max="1288" width="5.85546875" customWidth="1"/>
    <col min="1289" max="1289" width="1.7109375" customWidth="1"/>
    <col min="1290" max="1290" width="10.7109375" customWidth="1"/>
    <col min="1291" max="1291" width="1.7109375" customWidth="1"/>
    <col min="1292" max="1292" width="10.7109375" customWidth="1"/>
    <col min="1293" max="1293" width="1.7109375" customWidth="1"/>
    <col min="1294" max="1294" width="10.7109375" customWidth="1"/>
    <col min="1295" max="1295" width="1.7109375" customWidth="1"/>
    <col min="1296" max="1296" width="10.7109375" customWidth="1"/>
    <col min="1297" max="1297" width="1.7109375" customWidth="1"/>
    <col min="1298" max="1298" width="0" hidden="1" customWidth="1"/>
    <col min="1299" max="1299" width="8.7109375" customWidth="1"/>
    <col min="1300" max="1300" width="0" hidden="1" customWidth="1"/>
    <col min="1537" max="1538" width="3.28515625" customWidth="1"/>
    <col min="1539" max="1539" width="4.7109375" customWidth="1"/>
    <col min="1540" max="1540" width="4.28515625" customWidth="1"/>
    <col min="1541" max="1541" width="12.7109375" customWidth="1"/>
    <col min="1542" max="1542" width="2.7109375" customWidth="1"/>
    <col min="1543" max="1543" width="7.7109375" customWidth="1"/>
    <col min="1544" max="1544" width="5.85546875" customWidth="1"/>
    <col min="1545" max="1545" width="1.7109375" customWidth="1"/>
    <col min="1546" max="1546" width="10.7109375" customWidth="1"/>
    <col min="1547" max="1547" width="1.7109375" customWidth="1"/>
    <col min="1548" max="1548" width="10.7109375" customWidth="1"/>
    <col min="1549" max="1549" width="1.7109375" customWidth="1"/>
    <col min="1550" max="1550" width="10.7109375" customWidth="1"/>
    <col min="1551" max="1551" width="1.7109375" customWidth="1"/>
    <col min="1552" max="1552" width="10.7109375" customWidth="1"/>
    <col min="1553" max="1553" width="1.7109375" customWidth="1"/>
    <col min="1554" max="1554" width="0" hidden="1" customWidth="1"/>
    <col min="1555" max="1555" width="8.7109375" customWidth="1"/>
    <col min="1556" max="1556" width="0" hidden="1" customWidth="1"/>
    <col min="1793" max="1794" width="3.28515625" customWidth="1"/>
    <col min="1795" max="1795" width="4.7109375" customWidth="1"/>
    <col min="1796" max="1796" width="4.28515625" customWidth="1"/>
    <col min="1797" max="1797" width="12.7109375" customWidth="1"/>
    <col min="1798" max="1798" width="2.7109375" customWidth="1"/>
    <col min="1799" max="1799" width="7.7109375" customWidth="1"/>
    <col min="1800" max="1800" width="5.85546875" customWidth="1"/>
    <col min="1801" max="1801" width="1.7109375" customWidth="1"/>
    <col min="1802" max="1802" width="10.7109375" customWidth="1"/>
    <col min="1803" max="1803" width="1.7109375" customWidth="1"/>
    <col min="1804" max="1804" width="10.7109375" customWidth="1"/>
    <col min="1805" max="1805" width="1.7109375" customWidth="1"/>
    <col min="1806" max="1806" width="10.7109375" customWidth="1"/>
    <col min="1807" max="1807" width="1.7109375" customWidth="1"/>
    <col min="1808" max="1808" width="10.7109375" customWidth="1"/>
    <col min="1809" max="1809" width="1.7109375" customWidth="1"/>
    <col min="1810" max="1810" width="0" hidden="1" customWidth="1"/>
    <col min="1811" max="1811" width="8.7109375" customWidth="1"/>
    <col min="1812" max="1812" width="0" hidden="1" customWidth="1"/>
    <col min="2049" max="2050" width="3.28515625" customWidth="1"/>
    <col min="2051" max="2051" width="4.7109375" customWidth="1"/>
    <col min="2052" max="2052" width="4.28515625" customWidth="1"/>
    <col min="2053" max="2053" width="12.7109375" customWidth="1"/>
    <col min="2054" max="2054" width="2.7109375" customWidth="1"/>
    <col min="2055" max="2055" width="7.7109375" customWidth="1"/>
    <col min="2056" max="2056" width="5.85546875" customWidth="1"/>
    <col min="2057" max="2057" width="1.7109375" customWidth="1"/>
    <col min="2058" max="2058" width="10.7109375" customWidth="1"/>
    <col min="2059" max="2059" width="1.7109375" customWidth="1"/>
    <col min="2060" max="2060" width="10.7109375" customWidth="1"/>
    <col min="2061" max="2061" width="1.7109375" customWidth="1"/>
    <col min="2062" max="2062" width="10.7109375" customWidth="1"/>
    <col min="2063" max="2063" width="1.7109375" customWidth="1"/>
    <col min="2064" max="2064" width="10.7109375" customWidth="1"/>
    <col min="2065" max="2065" width="1.7109375" customWidth="1"/>
    <col min="2066" max="2066" width="0" hidden="1" customWidth="1"/>
    <col min="2067" max="2067" width="8.7109375" customWidth="1"/>
    <col min="2068" max="2068" width="0" hidden="1" customWidth="1"/>
    <col min="2305" max="2306" width="3.28515625" customWidth="1"/>
    <col min="2307" max="2307" width="4.7109375" customWidth="1"/>
    <col min="2308" max="2308" width="4.28515625" customWidth="1"/>
    <col min="2309" max="2309" width="12.7109375" customWidth="1"/>
    <col min="2310" max="2310" width="2.7109375" customWidth="1"/>
    <col min="2311" max="2311" width="7.7109375" customWidth="1"/>
    <col min="2312" max="2312" width="5.85546875" customWidth="1"/>
    <col min="2313" max="2313" width="1.7109375" customWidth="1"/>
    <col min="2314" max="2314" width="10.7109375" customWidth="1"/>
    <col min="2315" max="2315" width="1.7109375" customWidth="1"/>
    <col min="2316" max="2316" width="10.7109375" customWidth="1"/>
    <col min="2317" max="2317" width="1.7109375" customWidth="1"/>
    <col min="2318" max="2318" width="10.7109375" customWidth="1"/>
    <col min="2319" max="2319" width="1.7109375" customWidth="1"/>
    <col min="2320" max="2320" width="10.7109375" customWidth="1"/>
    <col min="2321" max="2321" width="1.7109375" customWidth="1"/>
    <col min="2322" max="2322" width="0" hidden="1" customWidth="1"/>
    <col min="2323" max="2323" width="8.7109375" customWidth="1"/>
    <col min="2324" max="2324" width="0" hidden="1" customWidth="1"/>
    <col min="2561" max="2562" width="3.28515625" customWidth="1"/>
    <col min="2563" max="2563" width="4.7109375" customWidth="1"/>
    <col min="2564" max="2564" width="4.28515625" customWidth="1"/>
    <col min="2565" max="2565" width="12.7109375" customWidth="1"/>
    <col min="2566" max="2566" width="2.7109375" customWidth="1"/>
    <col min="2567" max="2567" width="7.7109375" customWidth="1"/>
    <col min="2568" max="2568" width="5.85546875" customWidth="1"/>
    <col min="2569" max="2569" width="1.7109375" customWidth="1"/>
    <col min="2570" max="2570" width="10.7109375" customWidth="1"/>
    <col min="2571" max="2571" width="1.7109375" customWidth="1"/>
    <col min="2572" max="2572" width="10.7109375" customWidth="1"/>
    <col min="2573" max="2573" width="1.7109375" customWidth="1"/>
    <col min="2574" max="2574" width="10.7109375" customWidth="1"/>
    <col min="2575" max="2575" width="1.7109375" customWidth="1"/>
    <col min="2576" max="2576" width="10.7109375" customWidth="1"/>
    <col min="2577" max="2577" width="1.7109375" customWidth="1"/>
    <col min="2578" max="2578" width="0" hidden="1" customWidth="1"/>
    <col min="2579" max="2579" width="8.7109375" customWidth="1"/>
    <col min="2580" max="2580" width="0" hidden="1" customWidth="1"/>
    <col min="2817" max="2818" width="3.28515625" customWidth="1"/>
    <col min="2819" max="2819" width="4.7109375" customWidth="1"/>
    <col min="2820" max="2820" width="4.28515625" customWidth="1"/>
    <col min="2821" max="2821" width="12.7109375" customWidth="1"/>
    <col min="2822" max="2822" width="2.7109375" customWidth="1"/>
    <col min="2823" max="2823" width="7.7109375" customWidth="1"/>
    <col min="2824" max="2824" width="5.85546875" customWidth="1"/>
    <col min="2825" max="2825" width="1.7109375" customWidth="1"/>
    <col min="2826" max="2826" width="10.7109375" customWidth="1"/>
    <col min="2827" max="2827" width="1.7109375" customWidth="1"/>
    <col min="2828" max="2828" width="10.7109375" customWidth="1"/>
    <col min="2829" max="2829" width="1.7109375" customWidth="1"/>
    <col min="2830" max="2830" width="10.7109375" customWidth="1"/>
    <col min="2831" max="2831" width="1.7109375" customWidth="1"/>
    <col min="2832" max="2832" width="10.7109375" customWidth="1"/>
    <col min="2833" max="2833" width="1.7109375" customWidth="1"/>
    <col min="2834" max="2834" width="0" hidden="1" customWidth="1"/>
    <col min="2835" max="2835" width="8.7109375" customWidth="1"/>
    <col min="2836" max="2836" width="0" hidden="1" customWidth="1"/>
    <col min="3073" max="3074" width="3.28515625" customWidth="1"/>
    <col min="3075" max="3075" width="4.7109375" customWidth="1"/>
    <col min="3076" max="3076" width="4.28515625" customWidth="1"/>
    <col min="3077" max="3077" width="12.7109375" customWidth="1"/>
    <col min="3078" max="3078" width="2.7109375" customWidth="1"/>
    <col min="3079" max="3079" width="7.7109375" customWidth="1"/>
    <col min="3080" max="3080" width="5.85546875" customWidth="1"/>
    <col min="3081" max="3081" width="1.7109375" customWidth="1"/>
    <col min="3082" max="3082" width="10.7109375" customWidth="1"/>
    <col min="3083" max="3083" width="1.7109375" customWidth="1"/>
    <col min="3084" max="3084" width="10.7109375" customWidth="1"/>
    <col min="3085" max="3085" width="1.7109375" customWidth="1"/>
    <col min="3086" max="3086" width="10.7109375" customWidth="1"/>
    <col min="3087" max="3087" width="1.7109375" customWidth="1"/>
    <col min="3088" max="3088" width="10.7109375" customWidth="1"/>
    <col min="3089" max="3089" width="1.7109375" customWidth="1"/>
    <col min="3090" max="3090" width="0" hidden="1" customWidth="1"/>
    <col min="3091" max="3091" width="8.7109375" customWidth="1"/>
    <col min="3092" max="3092" width="0" hidden="1" customWidth="1"/>
    <col min="3329" max="3330" width="3.28515625" customWidth="1"/>
    <col min="3331" max="3331" width="4.7109375" customWidth="1"/>
    <col min="3332" max="3332" width="4.28515625" customWidth="1"/>
    <col min="3333" max="3333" width="12.7109375" customWidth="1"/>
    <col min="3334" max="3334" width="2.7109375" customWidth="1"/>
    <col min="3335" max="3335" width="7.7109375" customWidth="1"/>
    <col min="3336" max="3336" width="5.85546875" customWidth="1"/>
    <col min="3337" max="3337" width="1.7109375" customWidth="1"/>
    <col min="3338" max="3338" width="10.7109375" customWidth="1"/>
    <col min="3339" max="3339" width="1.7109375" customWidth="1"/>
    <col min="3340" max="3340" width="10.7109375" customWidth="1"/>
    <col min="3341" max="3341" width="1.7109375" customWidth="1"/>
    <col min="3342" max="3342" width="10.7109375" customWidth="1"/>
    <col min="3343" max="3343" width="1.7109375" customWidth="1"/>
    <col min="3344" max="3344" width="10.7109375" customWidth="1"/>
    <col min="3345" max="3345" width="1.7109375" customWidth="1"/>
    <col min="3346" max="3346" width="0" hidden="1" customWidth="1"/>
    <col min="3347" max="3347" width="8.7109375" customWidth="1"/>
    <col min="3348" max="3348" width="0" hidden="1" customWidth="1"/>
    <col min="3585" max="3586" width="3.28515625" customWidth="1"/>
    <col min="3587" max="3587" width="4.7109375" customWidth="1"/>
    <col min="3588" max="3588" width="4.28515625" customWidth="1"/>
    <col min="3589" max="3589" width="12.7109375" customWidth="1"/>
    <col min="3590" max="3590" width="2.7109375" customWidth="1"/>
    <col min="3591" max="3591" width="7.7109375" customWidth="1"/>
    <col min="3592" max="3592" width="5.85546875" customWidth="1"/>
    <col min="3593" max="3593" width="1.7109375" customWidth="1"/>
    <col min="3594" max="3594" width="10.7109375" customWidth="1"/>
    <col min="3595" max="3595" width="1.7109375" customWidth="1"/>
    <col min="3596" max="3596" width="10.7109375" customWidth="1"/>
    <col min="3597" max="3597" width="1.7109375" customWidth="1"/>
    <col min="3598" max="3598" width="10.7109375" customWidth="1"/>
    <col min="3599" max="3599" width="1.7109375" customWidth="1"/>
    <col min="3600" max="3600" width="10.7109375" customWidth="1"/>
    <col min="3601" max="3601" width="1.7109375" customWidth="1"/>
    <col min="3602" max="3602" width="0" hidden="1" customWidth="1"/>
    <col min="3603" max="3603" width="8.7109375" customWidth="1"/>
    <col min="3604" max="3604" width="0" hidden="1" customWidth="1"/>
    <col min="3841" max="3842" width="3.28515625" customWidth="1"/>
    <col min="3843" max="3843" width="4.7109375" customWidth="1"/>
    <col min="3844" max="3844" width="4.28515625" customWidth="1"/>
    <col min="3845" max="3845" width="12.7109375" customWidth="1"/>
    <col min="3846" max="3846" width="2.7109375" customWidth="1"/>
    <col min="3847" max="3847" width="7.7109375" customWidth="1"/>
    <col min="3848" max="3848" width="5.85546875" customWidth="1"/>
    <col min="3849" max="3849" width="1.7109375" customWidth="1"/>
    <col min="3850" max="3850" width="10.7109375" customWidth="1"/>
    <col min="3851" max="3851" width="1.7109375" customWidth="1"/>
    <col min="3852" max="3852" width="10.7109375" customWidth="1"/>
    <col min="3853" max="3853" width="1.7109375" customWidth="1"/>
    <col min="3854" max="3854" width="10.7109375" customWidth="1"/>
    <col min="3855" max="3855" width="1.7109375" customWidth="1"/>
    <col min="3856" max="3856" width="10.7109375" customWidth="1"/>
    <col min="3857" max="3857" width="1.7109375" customWidth="1"/>
    <col min="3858" max="3858" width="0" hidden="1" customWidth="1"/>
    <col min="3859" max="3859" width="8.7109375" customWidth="1"/>
    <col min="3860" max="3860" width="0" hidden="1" customWidth="1"/>
    <col min="4097" max="4098" width="3.28515625" customWidth="1"/>
    <col min="4099" max="4099" width="4.7109375" customWidth="1"/>
    <col min="4100" max="4100" width="4.28515625" customWidth="1"/>
    <col min="4101" max="4101" width="12.7109375" customWidth="1"/>
    <col min="4102" max="4102" width="2.7109375" customWidth="1"/>
    <col min="4103" max="4103" width="7.7109375" customWidth="1"/>
    <col min="4104" max="4104" width="5.85546875" customWidth="1"/>
    <col min="4105" max="4105" width="1.7109375" customWidth="1"/>
    <col min="4106" max="4106" width="10.7109375" customWidth="1"/>
    <col min="4107" max="4107" width="1.7109375" customWidth="1"/>
    <col min="4108" max="4108" width="10.7109375" customWidth="1"/>
    <col min="4109" max="4109" width="1.7109375" customWidth="1"/>
    <col min="4110" max="4110" width="10.7109375" customWidth="1"/>
    <col min="4111" max="4111" width="1.7109375" customWidth="1"/>
    <col min="4112" max="4112" width="10.7109375" customWidth="1"/>
    <col min="4113" max="4113" width="1.7109375" customWidth="1"/>
    <col min="4114" max="4114" width="0" hidden="1" customWidth="1"/>
    <col min="4115" max="4115" width="8.7109375" customWidth="1"/>
    <col min="4116" max="4116" width="0" hidden="1" customWidth="1"/>
    <col min="4353" max="4354" width="3.28515625" customWidth="1"/>
    <col min="4355" max="4355" width="4.7109375" customWidth="1"/>
    <col min="4356" max="4356" width="4.28515625" customWidth="1"/>
    <col min="4357" max="4357" width="12.7109375" customWidth="1"/>
    <col min="4358" max="4358" width="2.7109375" customWidth="1"/>
    <col min="4359" max="4359" width="7.7109375" customWidth="1"/>
    <col min="4360" max="4360" width="5.85546875" customWidth="1"/>
    <col min="4361" max="4361" width="1.7109375" customWidth="1"/>
    <col min="4362" max="4362" width="10.7109375" customWidth="1"/>
    <col min="4363" max="4363" width="1.7109375" customWidth="1"/>
    <col min="4364" max="4364" width="10.7109375" customWidth="1"/>
    <col min="4365" max="4365" width="1.7109375" customWidth="1"/>
    <col min="4366" max="4366" width="10.7109375" customWidth="1"/>
    <col min="4367" max="4367" width="1.7109375" customWidth="1"/>
    <col min="4368" max="4368" width="10.7109375" customWidth="1"/>
    <col min="4369" max="4369" width="1.7109375" customWidth="1"/>
    <col min="4370" max="4370" width="0" hidden="1" customWidth="1"/>
    <col min="4371" max="4371" width="8.7109375" customWidth="1"/>
    <col min="4372" max="4372" width="0" hidden="1" customWidth="1"/>
    <col min="4609" max="4610" width="3.28515625" customWidth="1"/>
    <col min="4611" max="4611" width="4.7109375" customWidth="1"/>
    <col min="4612" max="4612" width="4.28515625" customWidth="1"/>
    <col min="4613" max="4613" width="12.7109375" customWidth="1"/>
    <col min="4614" max="4614" width="2.7109375" customWidth="1"/>
    <col min="4615" max="4615" width="7.7109375" customWidth="1"/>
    <col min="4616" max="4616" width="5.85546875" customWidth="1"/>
    <col min="4617" max="4617" width="1.7109375" customWidth="1"/>
    <col min="4618" max="4618" width="10.7109375" customWidth="1"/>
    <col min="4619" max="4619" width="1.7109375" customWidth="1"/>
    <col min="4620" max="4620" width="10.7109375" customWidth="1"/>
    <col min="4621" max="4621" width="1.7109375" customWidth="1"/>
    <col min="4622" max="4622" width="10.7109375" customWidth="1"/>
    <col min="4623" max="4623" width="1.7109375" customWidth="1"/>
    <col min="4624" max="4624" width="10.7109375" customWidth="1"/>
    <col min="4625" max="4625" width="1.7109375" customWidth="1"/>
    <col min="4626" max="4626" width="0" hidden="1" customWidth="1"/>
    <col min="4627" max="4627" width="8.7109375" customWidth="1"/>
    <col min="4628" max="4628" width="0" hidden="1" customWidth="1"/>
    <col min="4865" max="4866" width="3.28515625" customWidth="1"/>
    <col min="4867" max="4867" width="4.7109375" customWidth="1"/>
    <col min="4868" max="4868" width="4.28515625" customWidth="1"/>
    <col min="4869" max="4869" width="12.7109375" customWidth="1"/>
    <col min="4870" max="4870" width="2.7109375" customWidth="1"/>
    <col min="4871" max="4871" width="7.7109375" customWidth="1"/>
    <col min="4872" max="4872" width="5.85546875" customWidth="1"/>
    <col min="4873" max="4873" width="1.7109375" customWidth="1"/>
    <col min="4874" max="4874" width="10.7109375" customWidth="1"/>
    <col min="4875" max="4875" width="1.7109375" customWidth="1"/>
    <col min="4876" max="4876" width="10.7109375" customWidth="1"/>
    <col min="4877" max="4877" width="1.7109375" customWidth="1"/>
    <col min="4878" max="4878" width="10.7109375" customWidth="1"/>
    <col min="4879" max="4879" width="1.7109375" customWidth="1"/>
    <col min="4880" max="4880" width="10.7109375" customWidth="1"/>
    <col min="4881" max="4881" width="1.7109375" customWidth="1"/>
    <col min="4882" max="4882" width="0" hidden="1" customWidth="1"/>
    <col min="4883" max="4883" width="8.7109375" customWidth="1"/>
    <col min="4884" max="4884" width="0" hidden="1" customWidth="1"/>
    <col min="5121" max="5122" width="3.28515625" customWidth="1"/>
    <col min="5123" max="5123" width="4.7109375" customWidth="1"/>
    <col min="5124" max="5124" width="4.28515625" customWidth="1"/>
    <col min="5125" max="5125" width="12.7109375" customWidth="1"/>
    <col min="5126" max="5126" width="2.7109375" customWidth="1"/>
    <col min="5127" max="5127" width="7.7109375" customWidth="1"/>
    <col min="5128" max="5128" width="5.85546875" customWidth="1"/>
    <col min="5129" max="5129" width="1.7109375" customWidth="1"/>
    <col min="5130" max="5130" width="10.7109375" customWidth="1"/>
    <col min="5131" max="5131" width="1.7109375" customWidth="1"/>
    <col min="5132" max="5132" width="10.7109375" customWidth="1"/>
    <col min="5133" max="5133" width="1.7109375" customWidth="1"/>
    <col min="5134" max="5134" width="10.7109375" customWidth="1"/>
    <col min="5135" max="5135" width="1.7109375" customWidth="1"/>
    <col min="5136" max="5136" width="10.7109375" customWidth="1"/>
    <col min="5137" max="5137" width="1.7109375" customWidth="1"/>
    <col min="5138" max="5138" width="0" hidden="1" customWidth="1"/>
    <col min="5139" max="5139" width="8.7109375" customWidth="1"/>
    <col min="5140" max="5140" width="0" hidden="1" customWidth="1"/>
    <col min="5377" max="5378" width="3.28515625" customWidth="1"/>
    <col min="5379" max="5379" width="4.7109375" customWidth="1"/>
    <col min="5380" max="5380" width="4.28515625" customWidth="1"/>
    <col min="5381" max="5381" width="12.7109375" customWidth="1"/>
    <col min="5382" max="5382" width="2.7109375" customWidth="1"/>
    <col min="5383" max="5383" width="7.7109375" customWidth="1"/>
    <col min="5384" max="5384" width="5.85546875" customWidth="1"/>
    <col min="5385" max="5385" width="1.7109375" customWidth="1"/>
    <col min="5386" max="5386" width="10.7109375" customWidth="1"/>
    <col min="5387" max="5387" width="1.7109375" customWidth="1"/>
    <col min="5388" max="5388" width="10.7109375" customWidth="1"/>
    <col min="5389" max="5389" width="1.7109375" customWidth="1"/>
    <col min="5390" max="5390" width="10.7109375" customWidth="1"/>
    <col min="5391" max="5391" width="1.7109375" customWidth="1"/>
    <col min="5392" max="5392" width="10.7109375" customWidth="1"/>
    <col min="5393" max="5393" width="1.7109375" customWidth="1"/>
    <col min="5394" max="5394" width="0" hidden="1" customWidth="1"/>
    <col min="5395" max="5395" width="8.7109375" customWidth="1"/>
    <col min="5396" max="5396" width="0" hidden="1" customWidth="1"/>
    <col min="5633" max="5634" width="3.28515625" customWidth="1"/>
    <col min="5635" max="5635" width="4.7109375" customWidth="1"/>
    <col min="5636" max="5636" width="4.28515625" customWidth="1"/>
    <col min="5637" max="5637" width="12.7109375" customWidth="1"/>
    <col min="5638" max="5638" width="2.7109375" customWidth="1"/>
    <col min="5639" max="5639" width="7.7109375" customWidth="1"/>
    <col min="5640" max="5640" width="5.85546875" customWidth="1"/>
    <col min="5641" max="5641" width="1.7109375" customWidth="1"/>
    <col min="5642" max="5642" width="10.7109375" customWidth="1"/>
    <col min="5643" max="5643" width="1.7109375" customWidth="1"/>
    <col min="5644" max="5644" width="10.7109375" customWidth="1"/>
    <col min="5645" max="5645" width="1.7109375" customWidth="1"/>
    <col min="5646" max="5646" width="10.7109375" customWidth="1"/>
    <col min="5647" max="5647" width="1.7109375" customWidth="1"/>
    <col min="5648" max="5648" width="10.7109375" customWidth="1"/>
    <col min="5649" max="5649" width="1.7109375" customWidth="1"/>
    <col min="5650" max="5650" width="0" hidden="1" customWidth="1"/>
    <col min="5651" max="5651" width="8.7109375" customWidth="1"/>
    <col min="5652" max="5652" width="0" hidden="1" customWidth="1"/>
    <col min="5889" max="5890" width="3.28515625" customWidth="1"/>
    <col min="5891" max="5891" width="4.7109375" customWidth="1"/>
    <col min="5892" max="5892" width="4.28515625" customWidth="1"/>
    <col min="5893" max="5893" width="12.7109375" customWidth="1"/>
    <col min="5894" max="5894" width="2.7109375" customWidth="1"/>
    <col min="5895" max="5895" width="7.7109375" customWidth="1"/>
    <col min="5896" max="5896" width="5.85546875" customWidth="1"/>
    <col min="5897" max="5897" width="1.7109375" customWidth="1"/>
    <col min="5898" max="5898" width="10.7109375" customWidth="1"/>
    <col min="5899" max="5899" width="1.7109375" customWidth="1"/>
    <col min="5900" max="5900" width="10.7109375" customWidth="1"/>
    <col min="5901" max="5901" width="1.7109375" customWidth="1"/>
    <col min="5902" max="5902" width="10.7109375" customWidth="1"/>
    <col min="5903" max="5903" width="1.7109375" customWidth="1"/>
    <col min="5904" max="5904" width="10.7109375" customWidth="1"/>
    <col min="5905" max="5905" width="1.7109375" customWidth="1"/>
    <col min="5906" max="5906" width="0" hidden="1" customWidth="1"/>
    <col min="5907" max="5907" width="8.7109375" customWidth="1"/>
    <col min="5908" max="5908" width="0" hidden="1" customWidth="1"/>
    <col min="6145" max="6146" width="3.28515625" customWidth="1"/>
    <col min="6147" max="6147" width="4.7109375" customWidth="1"/>
    <col min="6148" max="6148" width="4.28515625" customWidth="1"/>
    <col min="6149" max="6149" width="12.7109375" customWidth="1"/>
    <col min="6150" max="6150" width="2.7109375" customWidth="1"/>
    <col min="6151" max="6151" width="7.7109375" customWidth="1"/>
    <col min="6152" max="6152" width="5.85546875" customWidth="1"/>
    <col min="6153" max="6153" width="1.7109375" customWidth="1"/>
    <col min="6154" max="6154" width="10.7109375" customWidth="1"/>
    <col min="6155" max="6155" width="1.7109375" customWidth="1"/>
    <col min="6156" max="6156" width="10.7109375" customWidth="1"/>
    <col min="6157" max="6157" width="1.7109375" customWidth="1"/>
    <col min="6158" max="6158" width="10.7109375" customWidth="1"/>
    <col min="6159" max="6159" width="1.7109375" customWidth="1"/>
    <col min="6160" max="6160" width="10.7109375" customWidth="1"/>
    <col min="6161" max="6161" width="1.7109375" customWidth="1"/>
    <col min="6162" max="6162" width="0" hidden="1" customWidth="1"/>
    <col min="6163" max="6163" width="8.7109375" customWidth="1"/>
    <col min="6164" max="6164" width="0" hidden="1" customWidth="1"/>
    <col min="6401" max="6402" width="3.28515625" customWidth="1"/>
    <col min="6403" max="6403" width="4.7109375" customWidth="1"/>
    <col min="6404" max="6404" width="4.28515625" customWidth="1"/>
    <col min="6405" max="6405" width="12.7109375" customWidth="1"/>
    <col min="6406" max="6406" width="2.7109375" customWidth="1"/>
    <col min="6407" max="6407" width="7.7109375" customWidth="1"/>
    <col min="6408" max="6408" width="5.85546875" customWidth="1"/>
    <col min="6409" max="6409" width="1.7109375" customWidth="1"/>
    <col min="6410" max="6410" width="10.7109375" customWidth="1"/>
    <col min="6411" max="6411" width="1.7109375" customWidth="1"/>
    <col min="6412" max="6412" width="10.7109375" customWidth="1"/>
    <col min="6413" max="6413" width="1.7109375" customWidth="1"/>
    <col min="6414" max="6414" width="10.7109375" customWidth="1"/>
    <col min="6415" max="6415" width="1.7109375" customWidth="1"/>
    <col min="6416" max="6416" width="10.7109375" customWidth="1"/>
    <col min="6417" max="6417" width="1.7109375" customWidth="1"/>
    <col min="6418" max="6418" width="0" hidden="1" customWidth="1"/>
    <col min="6419" max="6419" width="8.7109375" customWidth="1"/>
    <col min="6420" max="6420" width="0" hidden="1" customWidth="1"/>
    <col min="6657" max="6658" width="3.28515625" customWidth="1"/>
    <col min="6659" max="6659" width="4.7109375" customWidth="1"/>
    <col min="6660" max="6660" width="4.28515625" customWidth="1"/>
    <col min="6661" max="6661" width="12.7109375" customWidth="1"/>
    <col min="6662" max="6662" width="2.7109375" customWidth="1"/>
    <col min="6663" max="6663" width="7.7109375" customWidth="1"/>
    <col min="6664" max="6664" width="5.85546875" customWidth="1"/>
    <col min="6665" max="6665" width="1.7109375" customWidth="1"/>
    <col min="6666" max="6666" width="10.7109375" customWidth="1"/>
    <col min="6667" max="6667" width="1.7109375" customWidth="1"/>
    <col min="6668" max="6668" width="10.7109375" customWidth="1"/>
    <col min="6669" max="6669" width="1.7109375" customWidth="1"/>
    <col min="6670" max="6670" width="10.7109375" customWidth="1"/>
    <col min="6671" max="6671" width="1.7109375" customWidth="1"/>
    <col min="6672" max="6672" width="10.7109375" customWidth="1"/>
    <col min="6673" max="6673" width="1.7109375" customWidth="1"/>
    <col min="6674" max="6674" width="0" hidden="1" customWidth="1"/>
    <col min="6675" max="6675" width="8.7109375" customWidth="1"/>
    <col min="6676" max="6676" width="0" hidden="1" customWidth="1"/>
    <col min="6913" max="6914" width="3.28515625" customWidth="1"/>
    <col min="6915" max="6915" width="4.7109375" customWidth="1"/>
    <col min="6916" max="6916" width="4.28515625" customWidth="1"/>
    <col min="6917" max="6917" width="12.7109375" customWidth="1"/>
    <col min="6918" max="6918" width="2.7109375" customWidth="1"/>
    <col min="6919" max="6919" width="7.7109375" customWidth="1"/>
    <col min="6920" max="6920" width="5.85546875" customWidth="1"/>
    <col min="6921" max="6921" width="1.7109375" customWidth="1"/>
    <col min="6922" max="6922" width="10.7109375" customWidth="1"/>
    <col min="6923" max="6923" width="1.7109375" customWidth="1"/>
    <col min="6924" max="6924" width="10.7109375" customWidth="1"/>
    <col min="6925" max="6925" width="1.7109375" customWidth="1"/>
    <col min="6926" max="6926" width="10.7109375" customWidth="1"/>
    <col min="6927" max="6927" width="1.7109375" customWidth="1"/>
    <col min="6928" max="6928" width="10.7109375" customWidth="1"/>
    <col min="6929" max="6929" width="1.7109375" customWidth="1"/>
    <col min="6930" max="6930" width="0" hidden="1" customWidth="1"/>
    <col min="6931" max="6931" width="8.7109375" customWidth="1"/>
    <col min="6932" max="6932" width="0" hidden="1" customWidth="1"/>
    <col min="7169" max="7170" width="3.28515625" customWidth="1"/>
    <col min="7171" max="7171" width="4.7109375" customWidth="1"/>
    <col min="7172" max="7172" width="4.28515625" customWidth="1"/>
    <col min="7173" max="7173" width="12.7109375" customWidth="1"/>
    <col min="7174" max="7174" width="2.7109375" customWidth="1"/>
    <col min="7175" max="7175" width="7.7109375" customWidth="1"/>
    <col min="7176" max="7176" width="5.85546875" customWidth="1"/>
    <col min="7177" max="7177" width="1.7109375" customWidth="1"/>
    <col min="7178" max="7178" width="10.7109375" customWidth="1"/>
    <col min="7179" max="7179" width="1.7109375" customWidth="1"/>
    <col min="7180" max="7180" width="10.7109375" customWidth="1"/>
    <col min="7181" max="7181" width="1.7109375" customWidth="1"/>
    <col min="7182" max="7182" width="10.7109375" customWidth="1"/>
    <col min="7183" max="7183" width="1.7109375" customWidth="1"/>
    <col min="7184" max="7184" width="10.7109375" customWidth="1"/>
    <col min="7185" max="7185" width="1.7109375" customWidth="1"/>
    <col min="7186" max="7186" width="0" hidden="1" customWidth="1"/>
    <col min="7187" max="7187" width="8.7109375" customWidth="1"/>
    <col min="7188" max="7188" width="0" hidden="1" customWidth="1"/>
    <col min="7425" max="7426" width="3.28515625" customWidth="1"/>
    <col min="7427" max="7427" width="4.7109375" customWidth="1"/>
    <col min="7428" max="7428" width="4.28515625" customWidth="1"/>
    <col min="7429" max="7429" width="12.7109375" customWidth="1"/>
    <col min="7430" max="7430" width="2.7109375" customWidth="1"/>
    <col min="7431" max="7431" width="7.7109375" customWidth="1"/>
    <col min="7432" max="7432" width="5.85546875" customWidth="1"/>
    <col min="7433" max="7433" width="1.7109375" customWidth="1"/>
    <col min="7434" max="7434" width="10.7109375" customWidth="1"/>
    <col min="7435" max="7435" width="1.7109375" customWidth="1"/>
    <col min="7436" max="7436" width="10.7109375" customWidth="1"/>
    <col min="7437" max="7437" width="1.7109375" customWidth="1"/>
    <col min="7438" max="7438" width="10.7109375" customWidth="1"/>
    <col min="7439" max="7439" width="1.7109375" customWidth="1"/>
    <col min="7440" max="7440" width="10.7109375" customWidth="1"/>
    <col min="7441" max="7441" width="1.7109375" customWidth="1"/>
    <col min="7442" max="7442" width="0" hidden="1" customWidth="1"/>
    <col min="7443" max="7443" width="8.7109375" customWidth="1"/>
    <col min="7444" max="7444" width="0" hidden="1" customWidth="1"/>
    <col min="7681" max="7682" width="3.28515625" customWidth="1"/>
    <col min="7683" max="7683" width="4.7109375" customWidth="1"/>
    <col min="7684" max="7684" width="4.28515625" customWidth="1"/>
    <col min="7685" max="7685" width="12.7109375" customWidth="1"/>
    <col min="7686" max="7686" width="2.7109375" customWidth="1"/>
    <col min="7687" max="7687" width="7.7109375" customWidth="1"/>
    <col min="7688" max="7688" width="5.85546875" customWidth="1"/>
    <col min="7689" max="7689" width="1.7109375" customWidth="1"/>
    <col min="7690" max="7690" width="10.7109375" customWidth="1"/>
    <col min="7691" max="7691" width="1.7109375" customWidth="1"/>
    <col min="7692" max="7692" width="10.7109375" customWidth="1"/>
    <col min="7693" max="7693" width="1.7109375" customWidth="1"/>
    <col min="7694" max="7694" width="10.7109375" customWidth="1"/>
    <col min="7695" max="7695" width="1.7109375" customWidth="1"/>
    <col min="7696" max="7696" width="10.7109375" customWidth="1"/>
    <col min="7697" max="7697" width="1.7109375" customWidth="1"/>
    <col min="7698" max="7698" width="0" hidden="1" customWidth="1"/>
    <col min="7699" max="7699" width="8.7109375" customWidth="1"/>
    <col min="7700" max="7700" width="0" hidden="1" customWidth="1"/>
    <col min="7937" max="7938" width="3.28515625" customWidth="1"/>
    <col min="7939" max="7939" width="4.7109375" customWidth="1"/>
    <col min="7940" max="7940" width="4.28515625" customWidth="1"/>
    <col min="7941" max="7941" width="12.7109375" customWidth="1"/>
    <col min="7942" max="7942" width="2.7109375" customWidth="1"/>
    <col min="7943" max="7943" width="7.7109375" customWidth="1"/>
    <col min="7944" max="7944" width="5.85546875" customWidth="1"/>
    <col min="7945" max="7945" width="1.7109375" customWidth="1"/>
    <col min="7946" max="7946" width="10.7109375" customWidth="1"/>
    <col min="7947" max="7947" width="1.7109375" customWidth="1"/>
    <col min="7948" max="7948" width="10.7109375" customWidth="1"/>
    <col min="7949" max="7949" width="1.7109375" customWidth="1"/>
    <col min="7950" max="7950" width="10.7109375" customWidth="1"/>
    <col min="7951" max="7951" width="1.7109375" customWidth="1"/>
    <col min="7952" max="7952" width="10.7109375" customWidth="1"/>
    <col min="7953" max="7953" width="1.7109375" customWidth="1"/>
    <col min="7954" max="7954" width="0" hidden="1" customWidth="1"/>
    <col min="7955" max="7955" width="8.7109375" customWidth="1"/>
    <col min="7956" max="7956" width="0" hidden="1" customWidth="1"/>
    <col min="8193" max="8194" width="3.28515625" customWidth="1"/>
    <col min="8195" max="8195" width="4.7109375" customWidth="1"/>
    <col min="8196" max="8196" width="4.28515625" customWidth="1"/>
    <col min="8197" max="8197" width="12.7109375" customWidth="1"/>
    <col min="8198" max="8198" width="2.7109375" customWidth="1"/>
    <col min="8199" max="8199" width="7.7109375" customWidth="1"/>
    <col min="8200" max="8200" width="5.85546875" customWidth="1"/>
    <col min="8201" max="8201" width="1.7109375" customWidth="1"/>
    <col min="8202" max="8202" width="10.7109375" customWidth="1"/>
    <col min="8203" max="8203" width="1.7109375" customWidth="1"/>
    <col min="8204" max="8204" width="10.7109375" customWidth="1"/>
    <col min="8205" max="8205" width="1.7109375" customWidth="1"/>
    <col min="8206" max="8206" width="10.7109375" customWidth="1"/>
    <col min="8207" max="8207" width="1.7109375" customWidth="1"/>
    <col min="8208" max="8208" width="10.7109375" customWidth="1"/>
    <col min="8209" max="8209" width="1.7109375" customWidth="1"/>
    <col min="8210" max="8210" width="0" hidden="1" customWidth="1"/>
    <col min="8211" max="8211" width="8.7109375" customWidth="1"/>
    <col min="8212" max="8212" width="0" hidden="1" customWidth="1"/>
    <col min="8449" max="8450" width="3.28515625" customWidth="1"/>
    <col min="8451" max="8451" width="4.7109375" customWidth="1"/>
    <col min="8452" max="8452" width="4.28515625" customWidth="1"/>
    <col min="8453" max="8453" width="12.7109375" customWidth="1"/>
    <col min="8454" max="8454" width="2.7109375" customWidth="1"/>
    <col min="8455" max="8455" width="7.7109375" customWidth="1"/>
    <col min="8456" max="8456" width="5.85546875" customWidth="1"/>
    <col min="8457" max="8457" width="1.7109375" customWidth="1"/>
    <col min="8458" max="8458" width="10.7109375" customWidth="1"/>
    <col min="8459" max="8459" width="1.7109375" customWidth="1"/>
    <col min="8460" max="8460" width="10.7109375" customWidth="1"/>
    <col min="8461" max="8461" width="1.7109375" customWidth="1"/>
    <col min="8462" max="8462" width="10.7109375" customWidth="1"/>
    <col min="8463" max="8463" width="1.7109375" customWidth="1"/>
    <col min="8464" max="8464" width="10.7109375" customWidth="1"/>
    <col min="8465" max="8465" width="1.7109375" customWidth="1"/>
    <col min="8466" max="8466" width="0" hidden="1" customWidth="1"/>
    <col min="8467" max="8467" width="8.7109375" customWidth="1"/>
    <col min="8468" max="8468" width="0" hidden="1" customWidth="1"/>
    <col min="8705" max="8706" width="3.28515625" customWidth="1"/>
    <col min="8707" max="8707" width="4.7109375" customWidth="1"/>
    <col min="8708" max="8708" width="4.28515625" customWidth="1"/>
    <col min="8709" max="8709" width="12.7109375" customWidth="1"/>
    <col min="8710" max="8710" width="2.7109375" customWidth="1"/>
    <col min="8711" max="8711" width="7.7109375" customWidth="1"/>
    <col min="8712" max="8712" width="5.85546875" customWidth="1"/>
    <col min="8713" max="8713" width="1.7109375" customWidth="1"/>
    <col min="8714" max="8714" width="10.7109375" customWidth="1"/>
    <col min="8715" max="8715" width="1.7109375" customWidth="1"/>
    <col min="8716" max="8716" width="10.7109375" customWidth="1"/>
    <col min="8717" max="8717" width="1.7109375" customWidth="1"/>
    <col min="8718" max="8718" width="10.7109375" customWidth="1"/>
    <col min="8719" max="8719" width="1.7109375" customWidth="1"/>
    <col min="8720" max="8720" width="10.7109375" customWidth="1"/>
    <col min="8721" max="8721" width="1.7109375" customWidth="1"/>
    <col min="8722" max="8722" width="0" hidden="1" customWidth="1"/>
    <col min="8723" max="8723" width="8.7109375" customWidth="1"/>
    <col min="8724" max="8724" width="0" hidden="1" customWidth="1"/>
    <col min="8961" max="8962" width="3.28515625" customWidth="1"/>
    <col min="8963" max="8963" width="4.7109375" customWidth="1"/>
    <col min="8964" max="8964" width="4.28515625" customWidth="1"/>
    <col min="8965" max="8965" width="12.7109375" customWidth="1"/>
    <col min="8966" max="8966" width="2.7109375" customWidth="1"/>
    <col min="8967" max="8967" width="7.7109375" customWidth="1"/>
    <col min="8968" max="8968" width="5.85546875" customWidth="1"/>
    <col min="8969" max="8969" width="1.7109375" customWidth="1"/>
    <col min="8970" max="8970" width="10.7109375" customWidth="1"/>
    <col min="8971" max="8971" width="1.7109375" customWidth="1"/>
    <col min="8972" max="8972" width="10.7109375" customWidth="1"/>
    <col min="8973" max="8973" width="1.7109375" customWidth="1"/>
    <col min="8974" max="8974" width="10.7109375" customWidth="1"/>
    <col min="8975" max="8975" width="1.7109375" customWidth="1"/>
    <col min="8976" max="8976" width="10.7109375" customWidth="1"/>
    <col min="8977" max="8977" width="1.7109375" customWidth="1"/>
    <col min="8978" max="8978" width="0" hidden="1" customWidth="1"/>
    <col min="8979" max="8979" width="8.7109375" customWidth="1"/>
    <col min="8980" max="8980" width="0" hidden="1" customWidth="1"/>
    <col min="9217" max="9218" width="3.28515625" customWidth="1"/>
    <col min="9219" max="9219" width="4.7109375" customWidth="1"/>
    <col min="9220" max="9220" width="4.28515625" customWidth="1"/>
    <col min="9221" max="9221" width="12.7109375" customWidth="1"/>
    <col min="9222" max="9222" width="2.7109375" customWidth="1"/>
    <col min="9223" max="9223" width="7.7109375" customWidth="1"/>
    <col min="9224" max="9224" width="5.85546875" customWidth="1"/>
    <col min="9225" max="9225" width="1.7109375" customWidth="1"/>
    <col min="9226" max="9226" width="10.7109375" customWidth="1"/>
    <col min="9227" max="9227" width="1.7109375" customWidth="1"/>
    <col min="9228" max="9228" width="10.7109375" customWidth="1"/>
    <col min="9229" max="9229" width="1.7109375" customWidth="1"/>
    <col min="9230" max="9230" width="10.7109375" customWidth="1"/>
    <col min="9231" max="9231" width="1.7109375" customWidth="1"/>
    <col min="9232" max="9232" width="10.7109375" customWidth="1"/>
    <col min="9233" max="9233" width="1.7109375" customWidth="1"/>
    <col min="9234" max="9234" width="0" hidden="1" customWidth="1"/>
    <col min="9235" max="9235" width="8.7109375" customWidth="1"/>
    <col min="9236" max="9236" width="0" hidden="1" customWidth="1"/>
    <col min="9473" max="9474" width="3.28515625" customWidth="1"/>
    <col min="9475" max="9475" width="4.7109375" customWidth="1"/>
    <col min="9476" max="9476" width="4.28515625" customWidth="1"/>
    <col min="9477" max="9477" width="12.7109375" customWidth="1"/>
    <col min="9478" max="9478" width="2.7109375" customWidth="1"/>
    <col min="9479" max="9479" width="7.7109375" customWidth="1"/>
    <col min="9480" max="9480" width="5.85546875" customWidth="1"/>
    <col min="9481" max="9481" width="1.7109375" customWidth="1"/>
    <col min="9482" max="9482" width="10.7109375" customWidth="1"/>
    <col min="9483" max="9483" width="1.7109375" customWidth="1"/>
    <col min="9484" max="9484" width="10.7109375" customWidth="1"/>
    <col min="9485" max="9485" width="1.7109375" customWidth="1"/>
    <col min="9486" max="9486" width="10.7109375" customWidth="1"/>
    <col min="9487" max="9487" width="1.7109375" customWidth="1"/>
    <col min="9488" max="9488" width="10.7109375" customWidth="1"/>
    <col min="9489" max="9489" width="1.7109375" customWidth="1"/>
    <col min="9490" max="9490" width="0" hidden="1" customWidth="1"/>
    <col min="9491" max="9491" width="8.7109375" customWidth="1"/>
    <col min="9492" max="9492" width="0" hidden="1" customWidth="1"/>
    <col min="9729" max="9730" width="3.28515625" customWidth="1"/>
    <col min="9731" max="9731" width="4.7109375" customWidth="1"/>
    <col min="9732" max="9732" width="4.28515625" customWidth="1"/>
    <col min="9733" max="9733" width="12.7109375" customWidth="1"/>
    <col min="9734" max="9734" width="2.7109375" customWidth="1"/>
    <col min="9735" max="9735" width="7.7109375" customWidth="1"/>
    <col min="9736" max="9736" width="5.85546875" customWidth="1"/>
    <col min="9737" max="9737" width="1.7109375" customWidth="1"/>
    <col min="9738" max="9738" width="10.7109375" customWidth="1"/>
    <col min="9739" max="9739" width="1.7109375" customWidth="1"/>
    <col min="9740" max="9740" width="10.7109375" customWidth="1"/>
    <col min="9741" max="9741" width="1.7109375" customWidth="1"/>
    <col min="9742" max="9742" width="10.7109375" customWidth="1"/>
    <col min="9743" max="9743" width="1.7109375" customWidth="1"/>
    <col min="9744" max="9744" width="10.7109375" customWidth="1"/>
    <col min="9745" max="9745" width="1.7109375" customWidth="1"/>
    <col min="9746" max="9746" width="0" hidden="1" customWidth="1"/>
    <col min="9747" max="9747" width="8.7109375" customWidth="1"/>
    <col min="9748" max="9748" width="0" hidden="1" customWidth="1"/>
    <col min="9985" max="9986" width="3.28515625" customWidth="1"/>
    <col min="9987" max="9987" width="4.7109375" customWidth="1"/>
    <col min="9988" max="9988" width="4.28515625" customWidth="1"/>
    <col min="9989" max="9989" width="12.7109375" customWidth="1"/>
    <col min="9990" max="9990" width="2.7109375" customWidth="1"/>
    <col min="9991" max="9991" width="7.7109375" customWidth="1"/>
    <col min="9992" max="9992" width="5.85546875" customWidth="1"/>
    <col min="9993" max="9993" width="1.7109375" customWidth="1"/>
    <col min="9994" max="9994" width="10.7109375" customWidth="1"/>
    <col min="9995" max="9995" width="1.7109375" customWidth="1"/>
    <col min="9996" max="9996" width="10.7109375" customWidth="1"/>
    <col min="9997" max="9997" width="1.7109375" customWidth="1"/>
    <col min="9998" max="9998" width="10.7109375" customWidth="1"/>
    <col min="9999" max="9999" width="1.7109375" customWidth="1"/>
    <col min="10000" max="10000" width="10.7109375" customWidth="1"/>
    <col min="10001" max="10001" width="1.7109375" customWidth="1"/>
    <col min="10002" max="10002" width="0" hidden="1" customWidth="1"/>
    <col min="10003" max="10003" width="8.7109375" customWidth="1"/>
    <col min="10004" max="10004" width="0" hidden="1" customWidth="1"/>
    <col min="10241" max="10242" width="3.28515625" customWidth="1"/>
    <col min="10243" max="10243" width="4.7109375" customWidth="1"/>
    <col min="10244" max="10244" width="4.28515625" customWidth="1"/>
    <col min="10245" max="10245" width="12.7109375" customWidth="1"/>
    <col min="10246" max="10246" width="2.7109375" customWidth="1"/>
    <col min="10247" max="10247" width="7.7109375" customWidth="1"/>
    <col min="10248" max="10248" width="5.85546875" customWidth="1"/>
    <col min="10249" max="10249" width="1.7109375" customWidth="1"/>
    <col min="10250" max="10250" width="10.7109375" customWidth="1"/>
    <col min="10251" max="10251" width="1.7109375" customWidth="1"/>
    <col min="10252" max="10252" width="10.7109375" customWidth="1"/>
    <col min="10253" max="10253" width="1.7109375" customWidth="1"/>
    <col min="10254" max="10254" width="10.7109375" customWidth="1"/>
    <col min="10255" max="10255" width="1.7109375" customWidth="1"/>
    <col min="10256" max="10256" width="10.7109375" customWidth="1"/>
    <col min="10257" max="10257" width="1.7109375" customWidth="1"/>
    <col min="10258" max="10258" width="0" hidden="1" customWidth="1"/>
    <col min="10259" max="10259" width="8.7109375" customWidth="1"/>
    <col min="10260" max="10260" width="0" hidden="1" customWidth="1"/>
    <col min="10497" max="10498" width="3.28515625" customWidth="1"/>
    <col min="10499" max="10499" width="4.7109375" customWidth="1"/>
    <col min="10500" max="10500" width="4.28515625" customWidth="1"/>
    <col min="10501" max="10501" width="12.7109375" customWidth="1"/>
    <col min="10502" max="10502" width="2.7109375" customWidth="1"/>
    <col min="10503" max="10503" width="7.7109375" customWidth="1"/>
    <col min="10504" max="10504" width="5.85546875" customWidth="1"/>
    <col min="10505" max="10505" width="1.7109375" customWidth="1"/>
    <col min="10506" max="10506" width="10.7109375" customWidth="1"/>
    <col min="10507" max="10507" width="1.7109375" customWidth="1"/>
    <col min="10508" max="10508" width="10.7109375" customWidth="1"/>
    <col min="10509" max="10509" width="1.7109375" customWidth="1"/>
    <col min="10510" max="10510" width="10.7109375" customWidth="1"/>
    <col min="10511" max="10511" width="1.7109375" customWidth="1"/>
    <col min="10512" max="10512" width="10.7109375" customWidth="1"/>
    <col min="10513" max="10513" width="1.7109375" customWidth="1"/>
    <col min="10514" max="10514" width="0" hidden="1" customWidth="1"/>
    <col min="10515" max="10515" width="8.7109375" customWidth="1"/>
    <col min="10516" max="10516" width="0" hidden="1" customWidth="1"/>
    <col min="10753" max="10754" width="3.28515625" customWidth="1"/>
    <col min="10755" max="10755" width="4.7109375" customWidth="1"/>
    <col min="10756" max="10756" width="4.28515625" customWidth="1"/>
    <col min="10757" max="10757" width="12.7109375" customWidth="1"/>
    <col min="10758" max="10758" width="2.7109375" customWidth="1"/>
    <col min="10759" max="10759" width="7.7109375" customWidth="1"/>
    <col min="10760" max="10760" width="5.85546875" customWidth="1"/>
    <col min="10761" max="10761" width="1.7109375" customWidth="1"/>
    <col min="10762" max="10762" width="10.7109375" customWidth="1"/>
    <col min="10763" max="10763" width="1.7109375" customWidth="1"/>
    <col min="10764" max="10764" width="10.7109375" customWidth="1"/>
    <col min="10765" max="10765" width="1.7109375" customWidth="1"/>
    <col min="10766" max="10766" width="10.7109375" customWidth="1"/>
    <col min="10767" max="10767" width="1.7109375" customWidth="1"/>
    <col min="10768" max="10768" width="10.7109375" customWidth="1"/>
    <col min="10769" max="10769" width="1.7109375" customWidth="1"/>
    <col min="10770" max="10770" width="0" hidden="1" customWidth="1"/>
    <col min="10771" max="10771" width="8.7109375" customWidth="1"/>
    <col min="10772" max="10772" width="0" hidden="1" customWidth="1"/>
    <col min="11009" max="11010" width="3.28515625" customWidth="1"/>
    <col min="11011" max="11011" width="4.7109375" customWidth="1"/>
    <col min="11012" max="11012" width="4.28515625" customWidth="1"/>
    <col min="11013" max="11013" width="12.7109375" customWidth="1"/>
    <col min="11014" max="11014" width="2.7109375" customWidth="1"/>
    <col min="11015" max="11015" width="7.7109375" customWidth="1"/>
    <col min="11016" max="11016" width="5.85546875" customWidth="1"/>
    <col min="11017" max="11017" width="1.7109375" customWidth="1"/>
    <col min="11018" max="11018" width="10.7109375" customWidth="1"/>
    <col min="11019" max="11019" width="1.7109375" customWidth="1"/>
    <col min="11020" max="11020" width="10.7109375" customWidth="1"/>
    <col min="11021" max="11021" width="1.7109375" customWidth="1"/>
    <col min="11022" max="11022" width="10.7109375" customWidth="1"/>
    <col min="11023" max="11023" width="1.7109375" customWidth="1"/>
    <col min="11024" max="11024" width="10.7109375" customWidth="1"/>
    <col min="11025" max="11025" width="1.7109375" customWidth="1"/>
    <col min="11026" max="11026" width="0" hidden="1" customWidth="1"/>
    <col min="11027" max="11027" width="8.7109375" customWidth="1"/>
    <col min="11028" max="11028" width="0" hidden="1" customWidth="1"/>
    <col min="11265" max="11266" width="3.28515625" customWidth="1"/>
    <col min="11267" max="11267" width="4.7109375" customWidth="1"/>
    <col min="11268" max="11268" width="4.28515625" customWidth="1"/>
    <col min="11269" max="11269" width="12.7109375" customWidth="1"/>
    <col min="11270" max="11270" width="2.7109375" customWidth="1"/>
    <col min="11271" max="11271" width="7.7109375" customWidth="1"/>
    <col min="11272" max="11272" width="5.85546875" customWidth="1"/>
    <col min="11273" max="11273" width="1.7109375" customWidth="1"/>
    <col min="11274" max="11274" width="10.7109375" customWidth="1"/>
    <col min="11275" max="11275" width="1.7109375" customWidth="1"/>
    <col min="11276" max="11276" width="10.7109375" customWidth="1"/>
    <col min="11277" max="11277" width="1.7109375" customWidth="1"/>
    <col min="11278" max="11278" width="10.7109375" customWidth="1"/>
    <col min="11279" max="11279" width="1.7109375" customWidth="1"/>
    <col min="11280" max="11280" width="10.7109375" customWidth="1"/>
    <col min="11281" max="11281" width="1.7109375" customWidth="1"/>
    <col min="11282" max="11282" width="0" hidden="1" customWidth="1"/>
    <col min="11283" max="11283" width="8.7109375" customWidth="1"/>
    <col min="11284" max="11284" width="0" hidden="1" customWidth="1"/>
    <col min="11521" max="11522" width="3.28515625" customWidth="1"/>
    <col min="11523" max="11523" width="4.7109375" customWidth="1"/>
    <col min="11524" max="11524" width="4.28515625" customWidth="1"/>
    <col min="11525" max="11525" width="12.7109375" customWidth="1"/>
    <col min="11526" max="11526" width="2.7109375" customWidth="1"/>
    <col min="11527" max="11527" width="7.7109375" customWidth="1"/>
    <col min="11528" max="11528" width="5.85546875" customWidth="1"/>
    <col min="11529" max="11529" width="1.7109375" customWidth="1"/>
    <col min="11530" max="11530" width="10.7109375" customWidth="1"/>
    <col min="11531" max="11531" width="1.7109375" customWidth="1"/>
    <col min="11532" max="11532" width="10.7109375" customWidth="1"/>
    <col min="11533" max="11533" width="1.7109375" customWidth="1"/>
    <col min="11534" max="11534" width="10.7109375" customWidth="1"/>
    <col min="11535" max="11535" width="1.7109375" customWidth="1"/>
    <col min="11536" max="11536" width="10.7109375" customWidth="1"/>
    <col min="11537" max="11537" width="1.7109375" customWidth="1"/>
    <col min="11538" max="11538" width="0" hidden="1" customWidth="1"/>
    <col min="11539" max="11539" width="8.7109375" customWidth="1"/>
    <col min="11540" max="11540" width="0" hidden="1" customWidth="1"/>
    <col min="11777" max="11778" width="3.28515625" customWidth="1"/>
    <col min="11779" max="11779" width="4.7109375" customWidth="1"/>
    <col min="11780" max="11780" width="4.28515625" customWidth="1"/>
    <col min="11781" max="11781" width="12.7109375" customWidth="1"/>
    <col min="11782" max="11782" width="2.7109375" customWidth="1"/>
    <col min="11783" max="11783" width="7.7109375" customWidth="1"/>
    <col min="11784" max="11784" width="5.85546875" customWidth="1"/>
    <col min="11785" max="11785" width="1.7109375" customWidth="1"/>
    <col min="11786" max="11786" width="10.7109375" customWidth="1"/>
    <col min="11787" max="11787" width="1.7109375" customWidth="1"/>
    <col min="11788" max="11788" width="10.7109375" customWidth="1"/>
    <col min="11789" max="11789" width="1.7109375" customWidth="1"/>
    <col min="11790" max="11790" width="10.7109375" customWidth="1"/>
    <col min="11791" max="11791" width="1.7109375" customWidth="1"/>
    <col min="11792" max="11792" width="10.7109375" customWidth="1"/>
    <col min="11793" max="11793" width="1.7109375" customWidth="1"/>
    <col min="11794" max="11794" width="0" hidden="1" customWidth="1"/>
    <col min="11795" max="11795" width="8.7109375" customWidth="1"/>
    <col min="11796" max="11796" width="0" hidden="1" customWidth="1"/>
    <col min="12033" max="12034" width="3.28515625" customWidth="1"/>
    <col min="12035" max="12035" width="4.7109375" customWidth="1"/>
    <col min="12036" max="12036" width="4.28515625" customWidth="1"/>
    <col min="12037" max="12037" width="12.7109375" customWidth="1"/>
    <col min="12038" max="12038" width="2.7109375" customWidth="1"/>
    <col min="12039" max="12039" width="7.7109375" customWidth="1"/>
    <col min="12040" max="12040" width="5.85546875" customWidth="1"/>
    <col min="12041" max="12041" width="1.7109375" customWidth="1"/>
    <col min="12042" max="12042" width="10.7109375" customWidth="1"/>
    <col min="12043" max="12043" width="1.7109375" customWidth="1"/>
    <col min="12044" max="12044" width="10.7109375" customWidth="1"/>
    <col min="12045" max="12045" width="1.7109375" customWidth="1"/>
    <col min="12046" max="12046" width="10.7109375" customWidth="1"/>
    <col min="12047" max="12047" width="1.7109375" customWidth="1"/>
    <col min="12048" max="12048" width="10.7109375" customWidth="1"/>
    <col min="12049" max="12049" width="1.7109375" customWidth="1"/>
    <col min="12050" max="12050" width="0" hidden="1" customWidth="1"/>
    <col min="12051" max="12051" width="8.7109375" customWidth="1"/>
    <col min="12052" max="12052" width="0" hidden="1" customWidth="1"/>
    <col min="12289" max="12290" width="3.28515625" customWidth="1"/>
    <col min="12291" max="12291" width="4.7109375" customWidth="1"/>
    <col min="12292" max="12292" width="4.28515625" customWidth="1"/>
    <col min="12293" max="12293" width="12.7109375" customWidth="1"/>
    <col min="12294" max="12294" width="2.7109375" customWidth="1"/>
    <col min="12295" max="12295" width="7.7109375" customWidth="1"/>
    <col min="12296" max="12296" width="5.85546875" customWidth="1"/>
    <col min="12297" max="12297" width="1.7109375" customWidth="1"/>
    <col min="12298" max="12298" width="10.7109375" customWidth="1"/>
    <col min="12299" max="12299" width="1.7109375" customWidth="1"/>
    <col min="12300" max="12300" width="10.7109375" customWidth="1"/>
    <col min="12301" max="12301" width="1.7109375" customWidth="1"/>
    <col min="12302" max="12302" width="10.7109375" customWidth="1"/>
    <col min="12303" max="12303" width="1.7109375" customWidth="1"/>
    <col min="12304" max="12304" width="10.7109375" customWidth="1"/>
    <col min="12305" max="12305" width="1.7109375" customWidth="1"/>
    <col min="12306" max="12306" width="0" hidden="1" customWidth="1"/>
    <col min="12307" max="12307" width="8.7109375" customWidth="1"/>
    <col min="12308" max="12308" width="0" hidden="1" customWidth="1"/>
    <col min="12545" max="12546" width="3.28515625" customWidth="1"/>
    <col min="12547" max="12547" width="4.7109375" customWidth="1"/>
    <col min="12548" max="12548" width="4.28515625" customWidth="1"/>
    <col min="12549" max="12549" width="12.7109375" customWidth="1"/>
    <col min="12550" max="12550" width="2.7109375" customWidth="1"/>
    <col min="12551" max="12551" width="7.7109375" customWidth="1"/>
    <col min="12552" max="12552" width="5.85546875" customWidth="1"/>
    <col min="12553" max="12553" width="1.7109375" customWidth="1"/>
    <col min="12554" max="12554" width="10.7109375" customWidth="1"/>
    <col min="12555" max="12555" width="1.7109375" customWidth="1"/>
    <col min="12556" max="12556" width="10.7109375" customWidth="1"/>
    <col min="12557" max="12557" width="1.7109375" customWidth="1"/>
    <col min="12558" max="12558" width="10.7109375" customWidth="1"/>
    <col min="12559" max="12559" width="1.7109375" customWidth="1"/>
    <col min="12560" max="12560" width="10.7109375" customWidth="1"/>
    <col min="12561" max="12561" width="1.7109375" customWidth="1"/>
    <col min="12562" max="12562" width="0" hidden="1" customWidth="1"/>
    <col min="12563" max="12563" width="8.7109375" customWidth="1"/>
    <col min="12564" max="12564" width="0" hidden="1" customWidth="1"/>
    <col min="12801" max="12802" width="3.28515625" customWidth="1"/>
    <col min="12803" max="12803" width="4.7109375" customWidth="1"/>
    <col min="12804" max="12804" width="4.28515625" customWidth="1"/>
    <col min="12805" max="12805" width="12.7109375" customWidth="1"/>
    <col min="12806" max="12806" width="2.7109375" customWidth="1"/>
    <col min="12807" max="12807" width="7.7109375" customWidth="1"/>
    <col min="12808" max="12808" width="5.85546875" customWidth="1"/>
    <col min="12809" max="12809" width="1.7109375" customWidth="1"/>
    <col min="12810" max="12810" width="10.7109375" customWidth="1"/>
    <col min="12811" max="12811" width="1.7109375" customWidth="1"/>
    <col min="12812" max="12812" width="10.7109375" customWidth="1"/>
    <col min="12813" max="12813" width="1.7109375" customWidth="1"/>
    <col min="12814" max="12814" width="10.7109375" customWidth="1"/>
    <col min="12815" max="12815" width="1.7109375" customWidth="1"/>
    <col min="12816" max="12816" width="10.7109375" customWidth="1"/>
    <col min="12817" max="12817" width="1.7109375" customWidth="1"/>
    <col min="12818" max="12818" width="0" hidden="1" customWidth="1"/>
    <col min="12819" max="12819" width="8.7109375" customWidth="1"/>
    <col min="12820" max="12820" width="0" hidden="1" customWidth="1"/>
    <col min="13057" max="13058" width="3.28515625" customWidth="1"/>
    <col min="13059" max="13059" width="4.7109375" customWidth="1"/>
    <col min="13060" max="13060" width="4.28515625" customWidth="1"/>
    <col min="13061" max="13061" width="12.7109375" customWidth="1"/>
    <col min="13062" max="13062" width="2.7109375" customWidth="1"/>
    <col min="13063" max="13063" width="7.7109375" customWidth="1"/>
    <col min="13064" max="13064" width="5.85546875" customWidth="1"/>
    <col min="13065" max="13065" width="1.7109375" customWidth="1"/>
    <col min="13066" max="13066" width="10.7109375" customWidth="1"/>
    <col min="13067" max="13067" width="1.7109375" customWidth="1"/>
    <col min="13068" max="13068" width="10.7109375" customWidth="1"/>
    <col min="13069" max="13069" width="1.7109375" customWidth="1"/>
    <col min="13070" max="13070" width="10.7109375" customWidth="1"/>
    <col min="13071" max="13071" width="1.7109375" customWidth="1"/>
    <col min="13072" max="13072" width="10.7109375" customWidth="1"/>
    <col min="13073" max="13073" width="1.7109375" customWidth="1"/>
    <col min="13074" max="13074" width="0" hidden="1" customWidth="1"/>
    <col min="13075" max="13075" width="8.7109375" customWidth="1"/>
    <col min="13076" max="13076" width="0" hidden="1" customWidth="1"/>
    <col min="13313" max="13314" width="3.28515625" customWidth="1"/>
    <col min="13315" max="13315" width="4.7109375" customWidth="1"/>
    <col min="13316" max="13316" width="4.28515625" customWidth="1"/>
    <col min="13317" max="13317" width="12.7109375" customWidth="1"/>
    <col min="13318" max="13318" width="2.7109375" customWidth="1"/>
    <col min="13319" max="13319" width="7.7109375" customWidth="1"/>
    <col min="13320" max="13320" width="5.85546875" customWidth="1"/>
    <col min="13321" max="13321" width="1.7109375" customWidth="1"/>
    <col min="13322" max="13322" width="10.7109375" customWidth="1"/>
    <col min="13323" max="13323" width="1.7109375" customWidth="1"/>
    <col min="13324" max="13324" width="10.7109375" customWidth="1"/>
    <col min="13325" max="13325" width="1.7109375" customWidth="1"/>
    <col min="13326" max="13326" width="10.7109375" customWidth="1"/>
    <col min="13327" max="13327" width="1.7109375" customWidth="1"/>
    <col min="13328" max="13328" width="10.7109375" customWidth="1"/>
    <col min="13329" max="13329" width="1.7109375" customWidth="1"/>
    <col min="13330" max="13330" width="0" hidden="1" customWidth="1"/>
    <col min="13331" max="13331" width="8.7109375" customWidth="1"/>
    <col min="13332" max="13332" width="0" hidden="1" customWidth="1"/>
    <col min="13569" max="13570" width="3.28515625" customWidth="1"/>
    <col min="13571" max="13571" width="4.7109375" customWidth="1"/>
    <col min="13572" max="13572" width="4.28515625" customWidth="1"/>
    <col min="13573" max="13573" width="12.7109375" customWidth="1"/>
    <col min="13574" max="13574" width="2.7109375" customWidth="1"/>
    <col min="13575" max="13575" width="7.7109375" customWidth="1"/>
    <col min="13576" max="13576" width="5.85546875" customWidth="1"/>
    <col min="13577" max="13577" width="1.7109375" customWidth="1"/>
    <col min="13578" max="13578" width="10.7109375" customWidth="1"/>
    <col min="13579" max="13579" width="1.7109375" customWidth="1"/>
    <col min="13580" max="13580" width="10.7109375" customWidth="1"/>
    <col min="13581" max="13581" width="1.7109375" customWidth="1"/>
    <col min="13582" max="13582" width="10.7109375" customWidth="1"/>
    <col min="13583" max="13583" width="1.7109375" customWidth="1"/>
    <col min="13584" max="13584" width="10.7109375" customWidth="1"/>
    <col min="13585" max="13585" width="1.7109375" customWidth="1"/>
    <col min="13586" max="13586" width="0" hidden="1" customWidth="1"/>
    <col min="13587" max="13587" width="8.7109375" customWidth="1"/>
    <col min="13588" max="13588" width="0" hidden="1" customWidth="1"/>
    <col min="13825" max="13826" width="3.28515625" customWidth="1"/>
    <col min="13827" max="13827" width="4.7109375" customWidth="1"/>
    <col min="13828" max="13828" width="4.28515625" customWidth="1"/>
    <col min="13829" max="13829" width="12.7109375" customWidth="1"/>
    <col min="13830" max="13830" width="2.7109375" customWidth="1"/>
    <col min="13831" max="13831" width="7.7109375" customWidth="1"/>
    <col min="13832" max="13832" width="5.85546875" customWidth="1"/>
    <col min="13833" max="13833" width="1.7109375" customWidth="1"/>
    <col min="13834" max="13834" width="10.7109375" customWidth="1"/>
    <col min="13835" max="13835" width="1.7109375" customWidth="1"/>
    <col min="13836" max="13836" width="10.7109375" customWidth="1"/>
    <col min="13837" max="13837" width="1.7109375" customWidth="1"/>
    <col min="13838" max="13838" width="10.7109375" customWidth="1"/>
    <col min="13839" max="13839" width="1.7109375" customWidth="1"/>
    <col min="13840" max="13840" width="10.7109375" customWidth="1"/>
    <col min="13841" max="13841" width="1.7109375" customWidth="1"/>
    <col min="13842" max="13842" width="0" hidden="1" customWidth="1"/>
    <col min="13843" max="13843" width="8.7109375" customWidth="1"/>
    <col min="13844" max="13844" width="0" hidden="1" customWidth="1"/>
    <col min="14081" max="14082" width="3.28515625" customWidth="1"/>
    <col min="14083" max="14083" width="4.7109375" customWidth="1"/>
    <col min="14084" max="14084" width="4.28515625" customWidth="1"/>
    <col min="14085" max="14085" width="12.7109375" customWidth="1"/>
    <col min="14086" max="14086" width="2.7109375" customWidth="1"/>
    <col min="14087" max="14087" width="7.7109375" customWidth="1"/>
    <col min="14088" max="14088" width="5.85546875" customWidth="1"/>
    <col min="14089" max="14089" width="1.7109375" customWidth="1"/>
    <col min="14090" max="14090" width="10.7109375" customWidth="1"/>
    <col min="14091" max="14091" width="1.7109375" customWidth="1"/>
    <col min="14092" max="14092" width="10.7109375" customWidth="1"/>
    <col min="14093" max="14093" width="1.7109375" customWidth="1"/>
    <col min="14094" max="14094" width="10.7109375" customWidth="1"/>
    <col min="14095" max="14095" width="1.7109375" customWidth="1"/>
    <col min="14096" max="14096" width="10.7109375" customWidth="1"/>
    <col min="14097" max="14097" width="1.7109375" customWidth="1"/>
    <col min="14098" max="14098" width="0" hidden="1" customWidth="1"/>
    <col min="14099" max="14099" width="8.7109375" customWidth="1"/>
    <col min="14100" max="14100" width="0" hidden="1" customWidth="1"/>
    <col min="14337" max="14338" width="3.28515625" customWidth="1"/>
    <col min="14339" max="14339" width="4.7109375" customWidth="1"/>
    <col min="14340" max="14340" width="4.28515625" customWidth="1"/>
    <col min="14341" max="14341" width="12.7109375" customWidth="1"/>
    <col min="14342" max="14342" width="2.7109375" customWidth="1"/>
    <col min="14343" max="14343" width="7.7109375" customWidth="1"/>
    <col min="14344" max="14344" width="5.85546875" customWidth="1"/>
    <col min="14345" max="14345" width="1.7109375" customWidth="1"/>
    <col min="14346" max="14346" width="10.7109375" customWidth="1"/>
    <col min="14347" max="14347" width="1.7109375" customWidth="1"/>
    <col min="14348" max="14348" width="10.7109375" customWidth="1"/>
    <col min="14349" max="14349" width="1.7109375" customWidth="1"/>
    <col min="14350" max="14350" width="10.7109375" customWidth="1"/>
    <col min="14351" max="14351" width="1.7109375" customWidth="1"/>
    <col min="14352" max="14352" width="10.7109375" customWidth="1"/>
    <col min="14353" max="14353" width="1.7109375" customWidth="1"/>
    <col min="14354" max="14354" width="0" hidden="1" customWidth="1"/>
    <col min="14355" max="14355" width="8.7109375" customWidth="1"/>
    <col min="14356" max="14356" width="0" hidden="1" customWidth="1"/>
    <col min="14593" max="14594" width="3.28515625" customWidth="1"/>
    <col min="14595" max="14595" width="4.7109375" customWidth="1"/>
    <col min="14596" max="14596" width="4.28515625" customWidth="1"/>
    <col min="14597" max="14597" width="12.7109375" customWidth="1"/>
    <col min="14598" max="14598" width="2.7109375" customWidth="1"/>
    <col min="14599" max="14599" width="7.7109375" customWidth="1"/>
    <col min="14600" max="14600" width="5.85546875" customWidth="1"/>
    <col min="14601" max="14601" width="1.7109375" customWidth="1"/>
    <col min="14602" max="14602" width="10.7109375" customWidth="1"/>
    <col min="14603" max="14603" width="1.7109375" customWidth="1"/>
    <col min="14604" max="14604" width="10.7109375" customWidth="1"/>
    <col min="14605" max="14605" width="1.7109375" customWidth="1"/>
    <col min="14606" max="14606" width="10.7109375" customWidth="1"/>
    <col min="14607" max="14607" width="1.7109375" customWidth="1"/>
    <col min="14608" max="14608" width="10.7109375" customWidth="1"/>
    <col min="14609" max="14609" width="1.7109375" customWidth="1"/>
    <col min="14610" max="14610" width="0" hidden="1" customWidth="1"/>
    <col min="14611" max="14611" width="8.7109375" customWidth="1"/>
    <col min="14612" max="14612" width="0" hidden="1" customWidth="1"/>
    <col min="14849" max="14850" width="3.28515625" customWidth="1"/>
    <col min="14851" max="14851" width="4.7109375" customWidth="1"/>
    <col min="14852" max="14852" width="4.28515625" customWidth="1"/>
    <col min="14853" max="14853" width="12.7109375" customWidth="1"/>
    <col min="14854" max="14854" width="2.7109375" customWidth="1"/>
    <col min="14855" max="14855" width="7.7109375" customWidth="1"/>
    <col min="14856" max="14856" width="5.85546875" customWidth="1"/>
    <col min="14857" max="14857" width="1.7109375" customWidth="1"/>
    <col min="14858" max="14858" width="10.7109375" customWidth="1"/>
    <col min="14859" max="14859" width="1.7109375" customWidth="1"/>
    <col min="14860" max="14860" width="10.7109375" customWidth="1"/>
    <col min="14861" max="14861" width="1.7109375" customWidth="1"/>
    <col min="14862" max="14862" width="10.7109375" customWidth="1"/>
    <col min="14863" max="14863" width="1.7109375" customWidth="1"/>
    <col min="14864" max="14864" width="10.7109375" customWidth="1"/>
    <col min="14865" max="14865" width="1.7109375" customWidth="1"/>
    <col min="14866" max="14866" width="0" hidden="1" customWidth="1"/>
    <col min="14867" max="14867" width="8.7109375" customWidth="1"/>
    <col min="14868" max="14868" width="0" hidden="1" customWidth="1"/>
    <col min="15105" max="15106" width="3.28515625" customWidth="1"/>
    <col min="15107" max="15107" width="4.7109375" customWidth="1"/>
    <col min="15108" max="15108" width="4.28515625" customWidth="1"/>
    <col min="15109" max="15109" width="12.7109375" customWidth="1"/>
    <col min="15110" max="15110" width="2.7109375" customWidth="1"/>
    <col min="15111" max="15111" width="7.7109375" customWidth="1"/>
    <col min="15112" max="15112" width="5.85546875" customWidth="1"/>
    <col min="15113" max="15113" width="1.7109375" customWidth="1"/>
    <col min="15114" max="15114" width="10.7109375" customWidth="1"/>
    <col min="15115" max="15115" width="1.7109375" customWidth="1"/>
    <col min="15116" max="15116" width="10.7109375" customWidth="1"/>
    <col min="15117" max="15117" width="1.7109375" customWidth="1"/>
    <col min="15118" max="15118" width="10.7109375" customWidth="1"/>
    <col min="15119" max="15119" width="1.7109375" customWidth="1"/>
    <col min="15120" max="15120" width="10.7109375" customWidth="1"/>
    <col min="15121" max="15121" width="1.7109375" customWidth="1"/>
    <col min="15122" max="15122" width="0" hidden="1" customWidth="1"/>
    <col min="15123" max="15123" width="8.7109375" customWidth="1"/>
    <col min="15124" max="15124" width="0" hidden="1" customWidth="1"/>
    <col min="15361" max="15362" width="3.28515625" customWidth="1"/>
    <col min="15363" max="15363" width="4.7109375" customWidth="1"/>
    <col min="15364" max="15364" width="4.28515625" customWidth="1"/>
    <col min="15365" max="15365" width="12.7109375" customWidth="1"/>
    <col min="15366" max="15366" width="2.7109375" customWidth="1"/>
    <col min="15367" max="15367" width="7.7109375" customWidth="1"/>
    <col min="15368" max="15368" width="5.85546875" customWidth="1"/>
    <col min="15369" max="15369" width="1.7109375" customWidth="1"/>
    <col min="15370" max="15370" width="10.7109375" customWidth="1"/>
    <col min="15371" max="15371" width="1.7109375" customWidth="1"/>
    <col min="15372" max="15372" width="10.7109375" customWidth="1"/>
    <col min="15373" max="15373" width="1.7109375" customWidth="1"/>
    <col min="15374" max="15374" width="10.7109375" customWidth="1"/>
    <col min="15375" max="15375" width="1.7109375" customWidth="1"/>
    <col min="15376" max="15376" width="10.7109375" customWidth="1"/>
    <col min="15377" max="15377" width="1.7109375" customWidth="1"/>
    <col min="15378" max="15378" width="0" hidden="1" customWidth="1"/>
    <col min="15379" max="15379" width="8.7109375" customWidth="1"/>
    <col min="15380" max="15380" width="0" hidden="1" customWidth="1"/>
    <col min="15617" max="15618" width="3.28515625" customWidth="1"/>
    <col min="15619" max="15619" width="4.7109375" customWidth="1"/>
    <col min="15620" max="15620" width="4.28515625" customWidth="1"/>
    <col min="15621" max="15621" width="12.7109375" customWidth="1"/>
    <col min="15622" max="15622" width="2.7109375" customWidth="1"/>
    <col min="15623" max="15623" width="7.7109375" customWidth="1"/>
    <col min="15624" max="15624" width="5.85546875" customWidth="1"/>
    <col min="15625" max="15625" width="1.7109375" customWidth="1"/>
    <col min="15626" max="15626" width="10.7109375" customWidth="1"/>
    <col min="15627" max="15627" width="1.7109375" customWidth="1"/>
    <col min="15628" max="15628" width="10.7109375" customWidth="1"/>
    <col min="15629" max="15629" width="1.7109375" customWidth="1"/>
    <col min="15630" max="15630" width="10.7109375" customWidth="1"/>
    <col min="15631" max="15631" width="1.7109375" customWidth="1"/>
    <col min="15632" max="15632" width="10.7109375" customWidth="1"/>
    <col min="15633" max="15633" width="1.7109375" customWidth="1"/>
    <col min="15634" max="15634" width="0" hidden="1" customWidth="1"/>
    <col min="15635" max="15635" width="8.7109375" customWidth="1"/>
    <col min="15636" max="15636" width="0" hidden="1" customWidth="1"/>
    <col min="15873" max="15874" width="3.28515625" customWidth="1"/>
    <col min="15875" max="15875" width="4.7109375" customWidth="1"/>
    <col min="15876" max="15876" width="4.28515625" customWidth="1"/>
    <col min="15877" max="15877" width="12.7109375" customWidth="1"/>
    <col min="15878" max="15878" width="2.7109375" customWidth="1"/>
    <col min="15879" max="15879" width="7.7109375" customWidth="1"/>
    <col min="15880" max="15880" width="5.85546875" customWidth="1"/>
    <col min="15881" max="15881" width="1.7109375" customWidth="1"/>
    <col min="15882" max="15882" width="10.7109375" customWidth="1"/>
    <col min="15883" max="15883" width="1.7109375" customWidth="1"/>
    <col min="15884" max="15884" width="10.7109375" customWidth="1"/>
    <col min="15885" max="15885" width="1.7109375" customWidth="1"/>
    <col min="15886" max="15886" width="10.7109375" customWidth="1"/>
    <col min="15887" max="15887" width="1.7109375" customWidth="1"/>
    <col min="15888" max="15888" width="10.7109375" customWidth="1"/>
    <col min="15889" max="15889" width="1.7109375" customWidth="1"/>
    <col min="15890" max="15890" width="0" hidden="1" customWidth="1"/>
    <col min="15891" max="15891" width="8.7109375" customWidth="1"/>
    <col min="15892" max="15892" width="0" hidden="1" customWidth="1"/>
    <col min="16129" max="16130" width="3.28515625" customWidth="1"/>
    <col min="16131" max="16131" width="4.7109375" customWidth="1"/>
    <col min="16132" max="16132" width="4.28515625" customWidth="1"/>
    <col min="16133" max="16133" width="12.7109375" customWidth="1"/>
    <col min="16134" max="16134" width="2.7109375" customWidth="1"/>
    <col min="16135" max="16135" width="7.7109375" customWidth="1"/>
    <col min="16136" max="16136" width="5.85546875" customWidth="1"/>
    <col min="16137" max="16137" width="1.7109375" customWidth="1"/>
    <col min="16138" max="16138" width="10.7109375" customWidth="1"/>
    <col min="16139" max="16139" width="1.7109375" customWidth="1"/>
    <col min="16140" max="16140" width="10.7109375" customWidth="1"/>
    <col min="16141" max="16141" width="1.7109375" customWidth="1"/>
    <col min="16142" max="16142" width="10.7109375" customWidth="1"/>
    <col min="16143" max="16143" width="1.7109375" customWidth="1"/>
    <col min="16144" max="16144" width="10.7109375" customWidth="1"/>
    <col min="16145" max="16145" width="1.7109375" customWidth="1"/>
    <col min="16146" max="16146" width="0" hidden="1" customWidth="1"/>
    <col min="16147" max="16147" width="8.7109375" customWidth="1"/>
    <col min="16148" max="16148" width="0" hidden="1" customWidth="1"/>
  </cols>
  <sheetData>
    <row r="1" spans="1:20" s="68" customFormat="1" ht="74.25" customHeight="1" x14ac:dyDescent="0.2">
      <c r="A1" s="63">
        <f>'[1]Week SetUp'!$A$6</f>
        <v>0</v>
      </c>
      <c r="B1" s="63"/>
      <c r="C1" s="64"/>
      <c r="D1" s="64"/>
      <c r="E1" s="64"/>
      <c r="F1" s="64"/>
      <c r="G1" s="64"/>
      <c r="H1" s="64"/>
      <c r="I1" s="65"/>
      <c r="J1" s="66"/>
      <c r="K1" s="66"/>
      <c r="L1" s="67"/>
      <c r="M1" s="65"/>
      <c r="N1" s="65" t="s">
        <v>190</v>
      </c>
      <c r="O1" s="65"/>
      <c r="P1" s="64"/>
      <c r="Q1" s="65"/>
    </row>
    <row r="2" spans="1:20" s="73" customFormat="1" ht="18" x14ac:dyDescent="0.25">
      <c r="A2" s="69"/>
      <c r="B2" s="69"/>
      <c r="C2" s="69"/>
      <c r="D2" s="69"/>
      <c r="E2" s="70" t="s">
        <v>295</v>
      </c>
      <c r="F2" s="70"/>
      <c r="G2" s="70"/>
      <c r="H2" s="70"/>
      <c r="I2" s="70"/>
      <c r="J2" s="70"/>
      <c r="K2" s="70"/>
      <c r="L2" s="70"/>
      <c r="M2" s="71"/>
      <c r="N2" s="72"/>
      <c r="O2" s="71"/>
      <c r="P2" s="72"/>
      <c r="Q2" s="71"/>
    </row>
    <row r="3" spans="1:20" s="78" customFormat="1" ht="11.25" customHeight="1" x14ac:dyDescent="0.2">
      <c r="A3" s="74" t="s">
        <v>192</v>
      </c>
      <c r="B3" s="74"/>
      <c r="C3" s="74"/>
      <c r="D3" s="74"/>
      <c r="E3" s="74"/>
      <c r="F3" s="74"/>
      <c r="G3" s="74"/>
      <c r="H3" s="74"/>
      <c r="I3" s="75"/>
      <c r="J3" s="76"/>
      <c r="K3" s="75"/>
      <c r="L3" s="74"/>
      <c r="M3" s="75"/>
      <c r="N3" s="74"/>
      <c r="O3" s="75"/>
      <c r="P3" s="74"/>
      <c r="Q3" s="77" t="s">
        <v>193</v>
      </c>
    </row>
    <row r="4" spans="1:20" s="88" customFormat="1" ht="12.75" customHeight="1" thickBot="1" x14ac:dyDescent="0.25">
      <c r="A4" s="79" t="str">
        <f>'[1]Week SetUp'!$A$10</f>
        <v>17th - 22nd December 2016</v>
      </c>
      <c r="B4" s="79"/>
      <c r="C4" s="79"/>
      <c r="D4" s="80"/>
      <c r="E4" s="80"/>
      <c r="F4" s="80">
        <f>'[1]Week SetUp'!$C$10</f>
        <v>0</v>
      </c>
      <c r="G4" s="349"/>
      <c r="H4" s="80"/>
      <c r="I4" s="86"/>
      <c r="J4" s="350">
        <f>'[1]Week SetUp'!$D$10</f>
        <v>0</v>
      </c>
      <c r="K4" s="86"/>
      <c r="L4" s="351">
        <f>'[1]Week SetUp'!$A$12</f>
        <v>0</v>
      </c>
      <c r="M4" s="86"/>
      <c r="N4" s="80"/>
      <c r="O4" s="86"/>
      <c r="P4" s="80"/>
      <c r="Q4" s="87" t="str">
        <f>'[1]Week SetUp'!$E$10</f>
        <v>Lamech Kevin Clarke</v>
      </c>
    </row>
    <row r="5" spans="1:20" s="78" customFormat="1" ht="12" x14ac:dyDescent="0.2">
      <c r="A5" s="89"/>
      <c r="B5" s="90" t="s">
        <v>194</v>
      </c>
      <c r="C5" s="90" t="s">
        <v>195</v>
      </c>
      <c r="D5" s="90" t="s">
        <v>196</v>
      </c>
      <c r="E5" s="91" t="s">
        <v>197</v>
      </c>
      <c r="F5" s="91" t="s">
        <v>198</v>
      </c>
      <c r="G5" s="91"/>
      <c r="H5" s="91"/>
      <c r="I5" s="91"/>
      <c r="J5" s="92" t="s">
        <v>199</v>
      </c>
      <c r="K5" s="93"/>
      <c r="L5" s="92" t="s">
        <v>200</v>
      </c>
      <c r="M5" s="93"/>
      <c r="N5" s="92" t="s">
        <v>201</v>
      </c>
      <c r="O5" s="93"/>
      <c r="P5" s="92" t="s">
        <v>202</v>
      </c>
      <c r="Q5" s="199"/>
    </row>
    <row r="6" spans="1:20" s="78" customFormat="1" ht="3.75" customHeight="1" thickBot="1" x14ac:dyDescent="0.25">
      <c r="A6" s="95"/>
      <c r="B6" s="96"/>
      <c r="C6" s="97"/>
      <c r="D6" s="96"/>
      <c r="E6" s="98"/>
      <c r="F6" s="98"/>
      <c r="G6" s="99"/>
      <c r="H6" s="98"/>
      <c r="I6" s="100"/>
      <c r="J6" s="96"/>
      <c r="K6" s="100"/>
      <c r="L6" s="96"/>
      <c r="M6" s="100"/>
      <c r="N6" s="96"/>
      <c r="O6" s="100"/>
      <c r="P6" s="96"/>
      <c r="Q6" s="101"/>
    </row>
    <row r="7" spans="1:20" s="113" customFormat="1" ht="10.5" customHeight="1" x14ac:dyDescent="0.2">
      <c r="A7" s="102">
        <v>1</v>
      </c>
      <c r="B7" s="103">
        <f>IF($D7="","",VLOOKUP($D7,'[1]Boys Si Main Draw Prep'!$A$7:$P$22,15))</f>
        <v>0</v>
      </c>
      <c r="C7" s="103">
        <f>IF($D7="","",VLOOKUP($D7,'[1]Boys Si Main Draw Prep'!$A$7:$P$22,16))</f>
        <v>0</v>
      </c>
      <c r="D7" s="104">
        <v>1</v>
      </c>
      <c r="E7" s="105" t="str">
        <f>UPPER(IF($D7="","",VLOOKUP($D7,'[1]Boys Si Main Draw Prep'!$A$7:$P$22,2)))</f>
        <v>PERMELL</v>
      </c>
      <c r="F7" s="105" t="str">
        <f>IF($D7="","",VLOOKUP($D7,'[1]Boys Si Main Draw Prep'!$A$7:$P$22,3))</f>
        <v>ZAC</v>
      </c>
      <c r="G7" s="105"/>
      <c r="H7" s="105">
        <f>IF($D7="","",VLOOKUP($D7,'[1]Boys Si Main Draw Prep'!$A$7:$P$22,4))</f>
        <v>0</v>
      </c>
      <c r="I7" s="106"/>
      <c r="J7" s="107"/>
      <c r="K7" s="107"/>
      <c r="L7" s="107"/>
      <c r="M7" s="107"/>
      <c r="N7" s="108"/>
      <c r="O7" s="109"/>
      <c r="P7" s="110"/>
      <c r="Q7" s="111"/>
      <c r="R7" s="112"/>
      <c r="T7" s="114" t="str">
        <f>'[1]SetUp Officials'!P21</f>
        <v>Umpire</v>
      </c>
    </row>
    <row r="8" spans="1:20" s="113" customFormat="1" ht="9.6" customHeight="1" x14ac:dyDescent="0.2">
      <c r="A8" s="115"/>
      <c r="B8" s="116"/>
      <c r="C8" s="116"/>
      <c r="D8" s="116"/>
      <c r="E8" s="107"/>
      <c r="F8" s="107"/>
      <c r="G8" s="117"/>
      <c r="H8" s="118" t="s">
        <v>203</v>
      </c>
      <c r="I8" s="119" t="s">
        <v>296</v>
      </c>
      <c r="J8" s="120" t="str">
        <f>UPPER(IF(OR(I8="a",I8="as"),E7,IF(OR(I8="b",I8="bs"),E9,)))</f>
        <v>PERMELL</v>
      </c>
      <c r="K8" s="120"/>
      <c r="L8" s="107"/>
      <c r="M8" s="107"/>
      <c r="N8" s="108"/>
      <c r="O8" s="109"/>
      <c r="P8" s="110"/>
      <c r="Q8" s="111"/>
      <c r="R8" s="112"/>
      <c r="T8" s="121" t="str">
        <f>'[1]SetUp Officials'!P22</f>
        <v xml:space="preserve"> </v>
      </c>
    </row>
    <row r="9" spans="1:20" s="113" customFormat="1" ht="9.6" customHeight="1" x14ac:dyDescent="0.2">
      <c r="A9" s="115">
        <v>2</v>
      </c>
      <c r="B9" s="103">
        <f>IF($D9="","",VLOOKUP($D9,'[1]Boys Si Main Draw Prep'!$A$7:$P$22,15))</f>
        <v>0</v>
      </c>
      <c r="C9" s="103">
        <f>IF($D9="","",VLOOKUP($D9,'[1]Boys Si Main Draw Prep'!$A$7:$P$22,16))</f>
        <v>0</v>
      </c>
      <c r="D9" s="104">
        <v>11</v>
      </c>
      <c r="E9" s="103" t="str">
        <f>UPPER(IF($D9="","",VLOOKUP($D9,'[1]Boys Si Main Draw Prep'!$A$7:$P$22,2)))</f>
        <v>BYE</v>
      </c>
      <c r="F9" s="103">
        <f>IF($D9="","",VLOOKUP($D9,'[1]Boys Si Main Draw Prep'!$A$7:$P$22,3))</f>
        <v>0</v>
      </c>
      <c r="G9" s="103"/>
      <c r="H9" s="103">
        <f>IF($D9="","",VLOOKUP($D9,'[1]Boys Si Main Draw Prep'!$A$7:$P$22,4))</f>
        <v>0</v>
      </c>
      <c r="I9" s="122"/>
      <c r="J9" s="107"/>
      <c r="K9" s="123"/>
      <c r="L9" s="107"/>
      <c r="M9" s="107"/>
      <c r="N9" s="108"/>
      <c r="O9" s="109"/>
      <c r="P9" s="110"/>
      <c r="Q9" s="111"/>
      <c r="R9" s="112"/>
      <c r="T9" s="121" t="str">
        <f>'[1]SetUp Officials'!P23</f>
        <v xml:space="preserve"> </v>
      </c>
    </row>
    <row r="10" spans="1:20" s="113" customFormat="1" ht="9.6" customHeight="1" x14ac:dyDescent="0.2">
      <c r="A10" s="115"/>
      <c r="B10" s="116"/>
      <c r="C10" s="116"/>
      <c r="D10" s="124"/>
      <c r="E10" s="107"/>
      <c r="F10" s="107"/>
      <c r="G10" s="117"/>
      <c r="H10" s="107"/>
      <c r="I10" s="125"/>
      <c r="J10" s="118" t="s">
        <v>203</v>
      </c>
      <c r="K10" s="126"/>
      <c r="L10" s="120" t="str">
        <f>UPPER(IF(OR(K10="a",K10="as"),J8,IF(OR(K10="b",K10="bs"),J12,)))</f>
        <v/>
      </c>
      <c r="M10" s="127"/>
      <c r="N10" s="128"/>
      <c r="O10" s="128"/>
      <c r="P10" s="110"/>
      <c r="Q10" s="111"/>
      <c r="R10" s="112"/>
      <c r="T10" s="121" t="str">
        <f>'[1]SetUp Officials'!P24</f>
        <v xml:space="preserve"> </v>
      </c>
    </row>
    <row r="11" spans="1:20" s="113" customFormat="1" ht="9.6" customHeight="1" x14ac:dyDescent="0.2">
      <c r="A11" s="115">
        <v>3</v>
      </c>
      <c r="B11" s="103">
        <f>IF($D11="","",VLOOKUP($D11,'[1]Boys Si Main Draw Prep'!$A$7:$P$22,15))</f>
        <v>0</v>
      </c>
      <c r="C11" s="103">
        <f>IF($D11="","",VLOOKUP($D11,'[1]Boys Si Main Draw Prep'!$A$7:$P$22,16))</f>
        <v>0</v>
      </c>
      <c r="D11" s="104">
        <v>5</v>
      </c>
      <c r="E11" s="103" t="str">
        <f>UPPER(IF($D11="","",VLOOKUP($D11,'[1]Boys Si Main Draw Prep'!$A$7:$P$22,2)))</f>
        <v>QUASHIE</v>
      </c>
      <c r="F11" s="103" t="str">
        <f>IF($D11="","",VLOOKUP($D11,'[1]Boys Si Main Draw Prep'!$A$7:$P$22,3))</f>
        <v>JACE</v>
      </c>
      <c r="G11" s="103"/>
      <c r="H11" s="103">
        <f>IF($D11="","",VLOOKUP($D11,'[1]Boys Si Main Draw Prep'!$A$7:$P$22,4))</f>
        <v>0</v>
      </c>
      <c r="I11" s="106"/>
      <c r="J11" s="107"/>
      <c r="K11" s="129"/>
      <c r="L11" s="107"/>
      <c r="M11" s="130"/>
      <c r="N11" s="128"/>
      <c r="O11" s="128"/>
      <c r="P11" s="110"/>
      <c r="Q11" s="111"/>
      <c r="R11" s="112"/>
      <c r="T11" s="121" t="str">
        <f>'[1]SetUp Officials'!P25</f>
        <v xml:space="preserve"> </v>
      </c>
    </row>
    <row r="12" spans="1:20" s="113" customFormat="1" ht="9.6" customHeight="1" x14ac:dyDescent="0.2">
      <c r="A12" s="115"/>
      <c r="B12" s="116"/>
      <c r="C12" s="116"/>
      <c r="D12" s="124"/>
      <c r="E12" s="107"/>
      <c r="F12" s="107"/>
      <c r="G12" s="117"/>
      <c r="H12" s="118" t="s">
        <v>203</v>
      </c>
      <c r="I12" s="119" t="s">
        <v>296</v>
      </c>
      <c r="J12" s="120" t="str">
        <f>UPPER(IF(OR(I12="a",I12="as"),E11,IF(OR(I12="b",I12="bs"),E13,)))</f>
        <v>QUASHIE</v>
      </c>
      <c r="K12" s="131"/>
      <c r="L12" s="107"/>
      <c r="M12" s="130"/>
      <c r="N12" s="128"/>
      <c r="O12" s="128"/>
      <c r="P12" s="110"/>
      <c r="Q12" s="111"/>
      <c r="R12" s="112"/>
      <c r="T12" s="121" t="str">
        <f>'[1]SetUp Officials'!P26</f>
        <v xml:space="preserve"> </v>
      </c>
    </row>
    <row r="13" spans="1:20" s="113" customFormat="1" ht="9.6" customHeight="1" x14ac:dyDescent="0.2">
      <c r="A13" s="115">
        <v>4</v>
      </c>
      <c r="B13" s="103">
        <f>IF($D13="","",VLOOKUP($D13,'[1]Boys Si Main Draw Prep'!$A$7:$P$22,15))</f>
        <v>0</v>
      </c>
      <c r="C13" s="103">
        <f>IF($D13="","",VLOOKUP($D13,'[1]Boys Si Main Draw Prep'!$A$7:$P$22,16))</f>
        <v>0</v>
      </c>
      <c r="D13" s="104">
        <v>11</v>
      </c>
      <c r="E13" s="103" t="str">
        <f>UPPER(IF($D13="","",VLOOKUP($D13,'[1]Boys Si Main Draw Prep'!$A$7:$P$22,2)))</f>
        <v>BYE</v>
      </c>
      <c r="F13" s="103">
        <f>IF($D13="","",VLOOKUP($D13,'[1]Boys Si Main Draw Prep'!$A$7:$P$22,3))</f>
        <v>0</v>
      </c>
      <c r="G13" s="103"/>
      <c r="H13" s="103">
        <f>IF($D13="","",VLOOKUP($D13,'[1]Boys Si Main Draw Prep'!$A$7:$P$22,4))</f>
        <v>0</v>
      </c>
      <c r="I13" s="132"/>
      <c r="J13" s="107"/>
      <c r="K13" s="107"/>
      <c r="L13" s="107"/>
      <c r="M13" s="130"/>
      <c r="N13" s="128"/>
      <c r="O13" s="128"/>
      <c r="P13" s="110"/>
      <c r="Q13" s="111"/>
      <c r="R13" s="112"/>
      <c r="T13" s="121" t="str">
        <f>'[1]SetUp Officials'!P27</f>
        <v xml:space="preserve"> </v>
      </c>
    </row>
    <row r="14" spans="1:20" s="113" customFormat="1" ht="9.6" customHeight="1" x14ac:dyDescent="0.2">
      <c r="A14" s="115"/>
      <c r="B14" s="116"/>
      <c r="C14" s="116"/>
      <c r="D14" s="124"/>
      <c r="E14" s="107"/>
      <c r="F14" s="107"/>
      <c r="G14" s="117"/>
      <c r="H14" s="133"/>
      <c r="I14" s="125"/>
      <c r="J14" s="107"/>
      <c r="K14" s="107"/>
      <c r="L14" s="118" t="s">
        <v>203</v>
      </c>
      <c r="M14" s="126"/>
      <c r="N14" s="120" t="str">
        <f>UPPER(IF(OR(M14="a",M14="as"),L10,IF(OR(M14="b",M14="bs"),L18,)))</f>
        <v/>
      </c>
      <c r="O14" s="127"/>
      <c r="P14" s="110"/>
      <c r="Q14" s="111"/>
      <c r="R14" s="112"/>
      <c r="T14" s="121" t="str">
        <f>'[1]SetUp Officials'!P28</f>
        <v xml:space="preserve"> </v>
      </c>
    </row>
    <row r="15" spans="1:20" s="113" customFormat="1" ht="9.6" customHeight="1" x14ac:dyDescent="0.2">
      <c r="A15" s="102">
        <v>5</v>
      </c>
      <c r="B15" s="103">
        <f>IF($D15="","",VLOOKUP($D15,'[1]Boys Si Main Draw Prep'!$A$7:$P$22,15))</f>
        <v>0</v>
      </c>
      <c r="C15" s="103">
        <f>IF($D15="","",VLOOKUP($D15,'[1]Boys Si Main Draw Prep'!$A$7:$P$22,16))</f>
        <v>0</v>
      </c>
      <c r="D15" s="104">
        <v>3</v>
      </c>
      <c r="E15" s="105" t="str">
        <f>UPPER(IF($D15="","",VLOOKUP($D15,'[1]Boys Si Main Draw Prep'!$A$7:$P$22,2)))</f>
        <v>DALLA COSTA</v>
      </c>
      <c r="F15" s="105" t="str">
        <f>IF($D15="","",VLOOKUP($D15,'[1]Boys Si Main Draw Prep'!$A$7:$P$22,3))</f>
        <v>KALE</v>
      </c>
      <c r="G15" s="105"/>
      <c r="H15" s="105">
        <f>IF($D15="","",VLOOKUP($D15,'[1]Boys Si Main Draw Prep'!$A$7:$P$22,4))</f>
        <v>0</v>
      </c>
      <c r="I15" s="134"/>
      <c r="J15" s="107"/>
      <c r="K15" s="107"/>
      <c r="L15" s="107"/>
      <c r="M15" s="130"/>
      <c r="N15" s="107"/>
      <c r="O15" s="130"/>
      <c r="P15" s="110"/>
      <c r="Q15" s="111"/>
      <c r="R15" s="112"/>
      <c r="T15" s="121" t="str">
        <f>'[1]SetUp Officials'!P29</f>
        <v xml:space="preserve"> </v>
      </c>
    </row>
    <row r="16" spans="1:20" s="113" customFormat="1" ht="9.6" customHeight="1" thickBot="1" x14ac:dyDescent="0.25">
      <c r="A16" s="115"/>
      <c r="B16" s="116"/>
      <c r="C16" s="116"/>
      <c r="D16" s="124"/>
      <c r="E16" s="107"/>
      <c r="F16" s="107"/>
      <c r="G16" s="117"/>
      <c r="H16" s="118" t="s">
        <v>203</v>
      </c>
      <c r="I16" s="119" t="s">
        <v>296</v>
      </c>
      <c r="J16" s="120" t="str">
        <f>UPPER(IF(OR(I16="a",I16="as"),E15,IF(OR(I16="b",I16="bs"),E17,)))</f>
        <v>DALLA COSTA</v>
      </c>
      <c r="K16" s="120"/>
      <c r="L16" s="107"/>
      <c r="M16" s="130"/>
      <c r="N16" s="128"/>
      <c r="O16" s="130"/>
      <c r="P16" s="110"/>
      <c r="Q16" s="111"/>
      <c r="R16" s="112"/>
      <c r="T16" s="135" t="str">
        <f>'[1]SetUp Officials'!P30</f>
        <v>None</v>
      </c>
    </row>
    <row r="17" spans="1:18" s="113" customFormat="1" ht="9.6" customHeight="1" x14ac:dyDescent="0.2">
      <c r="A17" s="115">
        <v>6</v>
      </c>
      <c r="B17" s="103">
        <f>IF($D17="","",VLOOKUP($D17,'[1]Boys Si Main Draw Prep'!$A$7:$P$22,15))</f>
        <v>0</v>
      </c>
      <c r="C17" s="103">
        <f>IF($D17="","",VLOOKUP($D17,'[1]Boys Si Main Draw Prep'!$A$7:$P$22,16))</f>
        <v>0</v>
      </c>
      <c r="D17" s="104">
        <v>11</v>
      </c>
      <c r="E17" s="103" t="str">
        <f>UPPER(IF($D17="","",VLOOKUP($D17,'[1]Boys Si Main Draw Prep'!$A$7:$P$22,2)))</f>
        <v>BYE</v>
      </c>
      <c r="F17" s="103">
        <f>IF($D17="","",VLOOKUP($D17,'[1]Boys Si Main Draw Prep'!$A$7:$P$22,3))</f>
        <v>0</v>
      </c>
      <c r="G17" s="103"/>
      <c r="H17" s="103">
        <f>IF($D17="","",VLOOKUP($D17,'[1]Boys Si Main Draw Prep'!$A$7:$P$22,4))</f>
        <v>0</v>
      </c>
      <c r="I17" s="122"/>
      <c r="J17" s="107"/>
      <c r="K17" s="123"/>
      <c r="L17" s="107"/>
      <c r="M17" s="130"/>
      <c r="N17" s="128"/>
      <c r="O17" s="130"/>
      <c r="P17" s="110"/>
      <c r="Q17" s="111"/>
      <c r="R17" s="112"/>
    </row>
    <row r="18" spans="1:18" s="113" customFormat="1" ht="9.6" customHeight="1" x14ac:dyDescent="0.2">
      <c r="A18" s="115"/>
      <c r="B18" s="116"/>
      <c r="C18" s="116"/>
      <c r="D18" s="124"/>
      <c r="E18" s="107"/>
      <c r="F18" s="107"/>
      <c r="G18" s="117"/>
      <c r="H18" s="107"/>
      <c r="I18" s="125"/>
      <c r="J18" s="118" t="s">
        <v>203</v>
      </c>
      <c r="K18" s="126"/>
      <c r="L18" s="120" t="str">
        <f>UPPER(IF(OR(K18="a",K18="as"),J16,IF(OR(K18="b",K18="bs"),J20,)))</f>
        <v/>
      </c>
      <c r="M18" s="136"/>
      <c r="N18" s="128"/>
      <c r="O18" s="130"/>
      <c r="P18" s="110"/>
      <c r="Q18" s="111"/>
      <c r="R18" s="112"/>
    </row>
    <row r="19" spans="1:18" s="113" customFormat="1" ht="9.6" customHeight="1" x14ac:dyDescent="0.2">
      <c r="A19" s="115">
        <v>7</v>
      </c>
      <c r="B19" s="103">
        <f>IF($D19="","",VLOOKUP($D19,'[1]Boys Si Main Draw Prep'!$A$7:$P$22,15))</f>
        <v>0</v>
      </c>
      <c r="C19" s="103">
        <f>IF($D19="","",VLOOKUP($D19,'[1]Boys Si Main Draw Prep'!$A$7:$P$22,16))</f>
        <v>0</v>
      </c>
      <c r="D19" s="104">
        <v>7</v>
      </c>
      <c r="E19" s="103" t="str">
        <f>UPPER(IF($D19="","",VLOOKUP($D19,'[1]Boys Si Main Draw Prep'!$A$7:$P$22,2)))</f>
        <v>DENOON</v>
      </c>
      <c r="F19" s="103" t="str">
        <f>IF($D19="","",VLOOKUP($D19,'[1]Boys Si Main Draw Prep'!$A$7:$P$22,3))</f>
        <v>LUCA</v>
      </c>
      <c r="G19" s="103"/>
      <c r="H19" s="103">
        <f>IF($D19="","",VLOOKUP($D19,'[1]Boys Si Main Draw Prep'!$A$7:$P$22,4))</f>
        <v>0</v>
      </c>
      <c r="I19" s="106"/>
      <c r="J19" s="107"/>
      <c r="K19" s="129"/>
      <c r="L19" s="107"/>
      <c r="M19" s="128"/>
      <c r="N19" s="128"/>
      <c r="O19" s="130"/>
      <c r="P19" s="110"/>
      <c r="Q19" s="111"/>
      <c r="R19" s="112"/>
    </row>
    <row r="20" spans="1:18" s="113" customFormat="1" ht="9.6" customHeight="1" x14ac:dyDescent="0.2">
      <c r="A20" s="115"/>
      <c r="B20" s="116"/>
      <c r="C20" s="116"/>
      <c r="D20" s="116"/>
      <c r="E20" s="107"/>
      <c r="F20" s="107"/>
      <c r="G20" s="117"/>
      <c r="H20" s="118" t="s">
        <v>203</v>
      </c>
      <c r="I20" s="119" t="s">
        <v>296</v>
      </c>
      <c r="J20" s="120" t="str">
        <f>UPPER(IF(OR(I20="a",I20="as"),E19,IF(OR(I20="b",I20="bs"),E21,)))</f>
        <v>DENOON</v>
      </c>
      <c r="K20" s="131"/>
      <c r="L20" s="107"/>
      <c r="M20" s="128"/>
      <c r="N20" s="128"/>
      <c r="O20" s="130"/>
      <c r="P20" s="110"/>
      <c r="Q20" s="111"/>
      <c r="R20" s="112"/>
    </row>
    <row r="21" spans="1:18" s="113" customFormat="1" ht="9.6" customHeight="1" x14ac:dyDescent="0.2">
      <c r="A21" s="115">
        <v>8</v>
      </c>
      <c r="B21" s="103">
        <f>IF($D21="","",VLOOKUP($D21,'[1]Boys Si Main Draw Prep'!$A$7:$P$22,15))</f>
        <v>0</v>
      </c>
      <c r="C21" s="103">
        <f>IF($D21="","",VLOOKUP($D21,'[1]Boys Si Main Draw Prep'!$A$7:$P$22,16))</f>
        <v>0</v>
      </c>
      <c r="D21" s="104">
        <v>9</v>
      </c>
      <c r="E21" s="103" t="str">
        <f>UPPER(IF($D21="","",VLOOKUP($D21,'[1]Boys Si Main Draw Prep'!$A$7:$P$22,2)))</f>
        <v>KOYLASS</v>
      </c>
      <c r="F21" s="103" t="str">
        <f>IF($D21="","",VLOOKUP($D21,'[1]Boys Si Main Draw Prep'!$A$7:$P$22,3))</f>
        <v>CALLUM</v>
      </c>
      <c r="G21" s="103"/>
      <c r="H21" s="103">
        <f>IF($D21="","",VLOOKUP($D21,'[1]Boys Si Main Draw Prep'!$A$7:$P$22,4))</f>
        <v>0</v>
      </c>
      <c r="I21" s="132"/>
      <c r="J21" s="107" t="s">
        <v>339</v>
      </c>
      <c r="K21" s="107"/>
      <c r="L21" s="107"/>
      <c r="M21" s="128"/>
      <c r="N21" s="128"/>
      <c r="O21" s="130"/>
      <c r="P21" s="110"/>
      <c r="Q21" s="111"/>
      <c r="R21" s="112"/>
    </row>
    <row r="22" spans="1:18" s="113" customFormat="1" ht="9.6" customHeight="1" x14ac:dyDescent="0.2">
      <c r="A22" s="115"/>
      <c r="B22" s="116"/>
      <c r="C22" s="116"/>
      <c r="D22" s="116"/>
      <c r="E22" s="133"/>
      <c r="F22" s="133"/>
      <c r="G22" s="137"/>
      <c r="H22" s="133"/>
      <c r="I22" s="125"/>
      <c r="J22" s="107"/>
      <c r="K22" s="107"/>
      <c r="L22" s="107"/>
      <c r="M22" s="128"/>
      <c r="N22" s="118" t="s">
        <v>203</v>
      </c>
      <c r="O22" s="126"/>
      <c r="P22" s="120" t="str">
        <f>UPPER(IF(OR(O22="a",O22="as"),N14,IF(OR(O22="b",O22="bs"),N30,)))</f>
        <v/>
      </c>
      <c r="Q22" s="127"/>
      <c r="R22" s="112"/>
    </row>
    <row r="23" spans="1:18" s="113" customFormat="1" ht="9.6" customHeight="1" x14ac:dyDescent="0.2">
      <c r="A23" s="115">
        <v>9</v>
      </c>
      <c r="B23" s="103">
        <f>IF($D23="","",VLOOKUP($D23,'[1]Boys Si Main Draw Prep'!$A$7:$P$22,15))</f>
        <v>0</v>
      </c>
      <c r="C23" s="103">
        <f>IF($D23="","",VLOOKUP($D23,'[1]Boys Si Main Draw Prep'!$A$7:$P$22,16))</f>
        <v>0</v>
      </c>
      <c r="D23" s="104">
        <v>11</v>
      </c>
      <c r="E23" s="103" t="str">
        <f>UPPER(IF($D23="","",VLOOKUP($D23,'[1]Boys Si Main Draw Prep'!$A$7:$P$22,2)))</f>
        <v>BYE</v>
      </c>
      <c r="F23" s="103">
        <f>IF($D23="","",VLOOKUP($D23,'[1]Boys Si Main Draw Prep'!$A$7:$P$22,3))</f>
        <v>0</v>
      </c>
      <c r="G23" s="103"/>
      <c r="H23" s="103">
        <f>IF($D23="","",VLOOKUP($D23,'[1]Boys Si Main Draw Prep'!$A$7:$P$22,4))</f>
        <v>0</v>
      </c>
      <c r="I23" s="106"/>
      <c r="J23" s="107"/>
      <c r="K23" s="107"/>
      <c r="L23" s="107"/>
      <c r="M23" s="128"/>
      <c r="N23" s="107"/>
      <c r="O23" s="130"/>
      <c r="P23" s="107"/>
      <c r="Q23" s="128"/>
      <c r="R23" s="112"/>
    </row>
    <row r="24" spans="1:18" s="113" customFormat="1" ht="9.6" customHeight="1" x14ac:dyDescent="0.2">
      <c r="A24" s="115"/>
      <c r="B24" s="116"/>
      <c r="C24" s="116"/>
      <c r="D24" s="116"/>
      <c r="E24" s="107"/>
      <c r="F24" s="107"/>
      <c r="G24" s="117"/>
      <c r="H24" s="118" t="s">
        <v>203</v>
      </c>
      <c r="I24" s="119" t="s">
        <v>297</v>
      </c>
      <c r="J24" s="120" t="str">
        <f>UPPER(IF(OR(I24="a",I24="as"),E23,IF(OR(I24="b",I24="bs"),E25,)))</f>
        <v>CHAPMAN</v>
      </c>
      <c r="K24" s="120"/>
      <c r="L24" s="107"/>
      <c r="M24" s="128"/>
      <c r="N24" s="128"/>
      <c r="O24" s="130"/>
      <c r="P24" s="110"/>
      <c r="Q24" s="111"/>
      <c r="R24" s="112"/>
    </row>
    <row r="25" spans="1:18" s="113" customFormat="1" ht="9.6" customHeight="1" x14ac:dyDescent="0.2">
      <c r="A25" s="115">
        <v>10</v>
      </c>
      <c r="B25" s="103">
        <f>IF($D25="","",VLOOKUP($D25,'[1]Boys Si Main Draw Prep'!$A$7:$P$22,15))</f>
        <v>0</v>
      </c>
      <c r="C25" s="103">
        <f>IF($D25="","",VLOOKUP($D25,'[1]Boys Si Main Draw Prep'!$A$7:$P$22,16))</f>
        <v>0</v>
      </c>
      <c r="D25" s="104">
        <v>6</v>
      </c>
      <c r="E25" s="103" t="str">
        <f>UPPER(IF($D25="","",VLOOKUP($D25,'[1]Boys Si Main Draw Prep'!$A$7:$P$22,2)))</f>
        <v>CHAPMAN</v>
      </c>
      <c r="F25" s="103" t="str">
        <f>IF($D25="","",VLOOKUP($D25,'[1]Boys Si Main Draw Prep'!$A$7:$P$22,3))</f>
        <v>JAYLON</v>
      </c>
      <c r="G25" s="103"/>
      <c r="H25" s="103">
        <f>IF($D25="","",VLOOKUP($D25,'[1]Boys Si Main Draw Prep'!$A$7:$P$22,4))</f>
        <v>0</v>
      </c>
      <c r="I25" s="122"/>
      <c r="J25" s="107"/>
      <c r="K25" s="123"/>
      <c r="L25" s="107"/>
      <c r="M25" s="128"/>
      <c r="N25" s="128"/>
      <c r="O25" s="130"/>
      <c r="P25" s="110"/>
      <c r="Q25" s="111"/>
      <c r="R25" s="112"/>
    </row>
    <row r="26" spans="1:18" s="113" customFormat="1" ht="9.6" customHeight="1" x14ac:dyDescent="0.2">
      <c r="A26" s="115"/>
      <c r="B26" s="116"/>
      <c r="C26" s="116"/>
      <c r="D26" s="124"/>
      <c r="E26" s="107"/>
      <c r="F26" s="107"/>
      <c r="G26" s="117"/>
      <c r="H26" s="107"/>
      <c r="I26" s="125"/>
      <c r="J26" s="118" t="s">
        <v>203</v>
      </c>
      <c r="K26" s="126"/>
      <c r="L26" s="120" t="str">
        <f>UPPER(IF(OR(K26="a",K26="as"),J24,IF(OR(K26="b",K26="bs"),J28,)))</f>
        <v/>
      </c>
      <c r="M26" s="127"/>
      <c r="N26" s="128"/>
      <c r="O26" s="130"/>
      <c r="P26" s="110"/>
      <c r="Q26" s="111"/>
      <c r="R26" s="112"/>
    </row>
    <row r="27" spans="1:18" s="113" customFormat="1" ht="9.6" customHeight="1" x14ac:dyDescent="0.2">
      <c r="A27" s="115">
        <v>11</v>
      </c>
      <c r="B27" s="103">
        <f>IF($D27="","",VLOOKUP($D27,'[1]Boys Si Main Draw Prep'!$A$7:$P$22,15))</f>
        <v>0</v>
      </c>
      <c r="C27" s="103">
        <f>IF($D27="","",VLOOKUP($D27,'[1]Boys Si Main Draw Prep'!$A$7:$P$22,16))</f>
        <v>0</v>
      </c>
      <c r="D27" s="104">
        <v>11</v>
      </c>
      <c r="E27" s="103" t="str">
        <f>UPPER(IF($D27="","",VLOOKUP($D27,'[1]Boys Si Main Draw Prep'!$A$7:$P$22,2)))</f>
        <v>BYE</v>
      </c>
      <c r="F27" s="103">
        <f>IF($D27="","",VLOOKUP($D27,'[1]Boys Si Main Draw Prep'!$A$7:$P$22,3))</f>
        <v>0</v>
      </c>
      <c r="G27" s="103"/>
      <c r="H27" s="103">
        <f>IF($D27="","",VLOOKUP($D27,'[1]Boys Si Main Draw Prep'!$A$7:$P$22,4))</f>
        <v>0</v>
      </c>
      <c r="I27" s="106"/>
      <c r="J27" s="107"/>
      <c r="K27" s="129"/>
      <c r="L27" s="107"/>
      <c r="M27" s="130"/>
      <c r="N27" s="128"/>
      <c r="O27" s="130"/>
      <c r="P27" s="110"/>
      <c r="Q27" s="111"/>
      <c r="R27" s="112"/>
    </row>
    <row r="28" spans="1:18" s="113" customFormat="1" ht="9.6" customHeight="1" x14ac:dyDescent="0.2">
      <c r="A28" s="102"/>
      <c r="B28" s="116"/>
      <c r="C28" s="116"/>
      <c r="D28" s="124"/>
      <c r="E28" s="107"/>
      <c r="F28" s="107"/>
      <c r="G28" s="117"/>
      <c r="H28" s="118" t="s">
        <v>203</v>
      </c>
      <c r="I28" s="119" t="s">
        <v>297</v>
      </c>
      <c r="J28" s="120" t="str">
        <f>UPPER(IF(OR(I28="a",I28="as"),E27,IF(OR(I28="b",I28="bs"),E29,)))</f>
        <v>BOXHILL</v>
      </c>
      <c r="K28" s="131"/>
      <c r="L28" s="107"/>
      <c r="M28" s="130"/>
      <c r="N28" s="128"/>
      <c r="O28" s="130"/>
      <c r="P28" s="110"/>
      <c r="Q28" s="111"/>
      <c r="R28" s="112"/>
    </row>
    <row r="29" spans="1:18" s="113" customFormat="1" ht="9.6" customHeight="1" x14ac:dyDescent="0.2">
      <c r="A29" s="102">
        <v>12</v>
      </c>
      <c r="B29" s="103">
        <f>IF($D29="","",VLOOKUP($D29,'[1]Boys Si Main Draw Prep'!$A$7:$P$22,15))</f>
        <v>0</v>
      </c>
      <c r="C29" s="103">
        <f>IF($D29="","",VLOOKUP($D29,'[1]Boys Si Main Draw Prep'!$A$7:$P$22,16))</f>
        <v>0</v>
      </c>
      <c r="D29" s="104">
        <v>4</v>
      </c>
      <c r="E29" s="105" t="str">
        <f>UPPER(IF($D29="","",VLOOKUP($D29,'[1]Boys Si Main Draw Prep'!$A$7:$P$22,2)))</f>
        <v>BOXHILL</v>
      </c>
      <c r="F29" s="105" t="str">
        <f>IF($D29="","",VLOOKUP($D29,'[1]Boys Si Main Draw Prep'!$A$7:$P$22,3))</f>
        <v>ISAIAH</v>
      </c>
      <c r="G29" s="105"/>
      <c r="H29" s="105">
        <f>IF($D29="","",VLOOKUP($D29,'[1]Boys Si Main Draw Prep'!$A$7:$P$22,4))</f>
        <v>0</v>
      </c>
      <c r="I29" s="132"/>
      <c r="J29" s="107"/>
      <c r="K29" s="107"/>
      <c r="L29" s="107"/>
      <c r="M29" s="130"/>
      <c r="N29" s="128"/>
      <c r="O29" s="130"/>
      <c r="P29" s="110"/>
      <c r="Q29" s="111"/>
      <c r="R29" s="112"/>
    </row>
    <row r="30" spans="1:18" s="113" customFormat="1" ht="9.6" customHeight="1" x14ac:dyDescent="0.2">
      <c r="A30" s="115"/>
      <c r="B30" s="116"/>
      <c r="C30" s="116"/>
      <c r="D30" s="124"/>
      <c r="E30" s="107"/>
      <c r="F30" s="107"/>
      <c r="G30" s="117"/>
      <c r="H30" s="133"/>
      <c r="I30" s="125"/>
      <c r="J30" s="107"/>
      <c r="K30" s="107"/>
      <c r="L30" s="118" t="s">
        <v>203</v>
      </c>
      <c r="M30" s="126"/>
      <c r="N30" s="120" t="str">
        <f>UPPER(IF(OR(M30="a",M30="as"),L26,IF(OR(M30="b",M30="bs"),L34,)))</f>
        <v/>
      </c>
      <c r="O30" s="136"/>
      <c r="P30" s="110"/>
      <c r="Q30" s="111"/>
      <c r="R30" s="112"/>
    </row>
    <row r="31" spans="1:18" s="113" customFormat="1" ht="9.6" customHeight="1" x14ac:dyDescent="0.2">
      <c r="A31" s="115">
        <v>13</v>
      </c>
      <c r="B31" s="103">
        <f>IF($D31="","",VLOOKUP($D31,'[1]Boys Si Main Draw Prep'!$A$7:$P$22,15))</f>
        <v>0</v>
      </c>
      <c r="C31" s="103">
        <f>IF($D31="","",VLOOKUP($D31,'[1]Boys Si Main Draw Prep'!$A$7:$P$22,16))</f>
        <v>0</v>
      </c>
      <c r="D31" s="104">
        <v>10</v>
      </c>
      <c r="E31" s="103" t="str">
        <f>UPPER(IF($D31="","",VLOOKUP($D31,'[1]Boys Si Main Draw Prep'!$A$7:$P$22,2)))</f>
        <v>GEORGE</v>
      </c>
      <c r="F31" s="103" t="str">
        <f>IF($D31="","",VLOOKUP($D31,'[1]Boys Si Main Draw Prep'!$A$7:$P$22,3))</f>
        <v>EZEKIEL</v>
      </c>
      <c r="G31" s="103"/>
      <c r="H31" s="103">
        <f>IF($D31="","",VLOOKUP($D31,'[1]Boys Si Main Draw Prep'!$A$7:$P$22,4))</f>
        <v>0</v>
      </c>
      <c r="I31" s="134"/>
      <c r="J31" s="107"/>
      <c r="K31" s="107"/>
      <c r="L31" s="107"/>
      <c r="M31" s="130"/>
      <c r="N31" s="107"/>
      <c r="O31" s="128"/>
      <c r="P31" s="110"/>
      <c r="Q31" s="111"/>
      <c r="R31" s="112"/>
    </row>
    <row r="32" spans="1:18" s="113" customFormat="1" ht="9.6" customHeight="1" x14ac:dyDescent="0.2">
      <c r="A32" s="115"/>
      <c r="B32" s="116"/>
      <c r="C32" s="116"/>
      <c r="D32" s="124"/>
      <c r="E32" s="107"/>
      <c r="F32" s="107"/>
      <c r="G32" s="117"/>
      <c r="H32" s="118" t="s">
        <v>203</v>
      </c>
      <c r="I32" s="119" t="s">
        <v>298</v>
      </c>
      <c r="J32" s="120" t="str">
        <f>UPPER(IF(OR(I32="a",I32="as"),E31,IF(OR(I32="b",I32="bs"),E33,)))</f>
        <v>HADDEN</v>
      </c>
      <c r="K32" s="120"/>
      <c r="L32" s="107"/>
      <c r="M32" s="130"/>
      <c r="N32" s="128"/>
      <c r="O32" s="128"/>
      <c r="P32" s="110"/>
      <c r="Q32" s="111"/>
      <c r="R32" s="112"/>
    </row>
    <row r="33" spans="1:18" s="113" customFormat="1" ht="9.6" customHeight="1" x14ac:dyDescent="0.2">
      <c r="A33" s="115">
        <v>14</v>
      </c>
      <c r="B33" s="103">
        <f>IF($D33="","",VLOOKUP($D33,'[1]Boys Si Main Draw Prep'!$A$7:$P$22,15))</f>
        <v>0</v>
      </c>
      <c r="C33" s="103">
        <f>IF($D33="","",VLOOKUP($D33,'[1]Boys Si Main Draw Prep'!$A$7:$P$22,16))</f>
        <v>0</v>
      </c>
      <c r="D33" s="104">
        <v>8</v>
      </c>
      <c r="E33" s="103" t="str">
        <f>UPPER(IF($D33="","",VLOOKUP($D33,'[1]Boys Si Main Draw Prep'!$A$7:$P$22,2)))</f>
        <v>HADDEN</v>
      </c>
      <c r="F33" s="103" t="str">
        <f>IF($D33="","",VLOOKUP($D33,'[1]Boys Si Main Draw Prep'!$A$7:$P$22,3))</f>
        <v>JAMES</v>
      </c>
      <c r="G33" s="103"/>
      <c r="H33" s="103">
        <f>IF($D33="","",VLOOKUP($D33,'[1]Boys Si Main Draw Prep'!$A$7:$P$22,4))</f>
        <v>0</v>
      </c>
      <c r="I33" s="122"/>
      <c r="J33" s="107" t="s">
        <v>305</v>
      </c>
      <c r="K33" s="123"/>
      <c r="L33" s="107"/>
      <c r="M33" s="130"/>
      <c r="N33" s="128"/>
      <c r="O33" s="128"/>
      <c r="P33" s="110"/>
      <c r="Q33" s="111"/>
      <c r="R33" s="112"/>
    </row>
    <row r="34" spans="1:18" s="113" customFormat="1" ht="9.6" customHeight="1" x14ac:dyDescent="0.2">
      <c r="A34" s="115"/>
      <c r="B34" s="116"/>
      <c r="C34" s="116"/>
      <c r="D34" s="124"/>
      <c r="E34" s="107"/>
      <c r="F34" s="107"/>
      <c r="G34" s="117"/>
      <c r="H34" s="107"/>
      <c r="I34" s="125"/>
      <c r="J34" s="118" t="s">
        <v>203</v>
      </c>
      <c r="K34" s="126"/>
      <c r="L34" s="120" t="str">
        <f>UPPER(IF(OR(K34="a",K34="as"),J32,IF(OR(K34="b",K34="bs"),J36,)))</f>
        <v/>
      </c>
      <c r="M34" s="136"/>
      <c r="N34" s="128"/>
      <c r="O34" s="128"/>
      <c r="P34" s="110"/>
      <c r="Q34" s="111"/>
      <c r="R34" s="112"/>
    </row>
    <row r="35" spans="1:18" s="113" customFormat="1" ht="9.6" customHeight="1" x14ac:dyDescent="0.2">
      <c r="A35" s="115">
        <v>15</v>
      </c>
      <c r="B35" s="103">
        <f>IF($D35="","",VLOOKUP($D35,'[1]Boys Si Main Draw Prep'!$A$7:$P$22,15))</f>
        <v>0</v>
      </c>
      <c r="C35" s="103">
        <f>IF($D35="","",VLOOKUP($D35,'[1]Boys Si Main Draw Prep'!$A$7:$P$22,16))</f>
        <v>0</v>
      </c>
      <c r="D35" s="104">
        <v>11</v>
      </c>
      <c r="E35" s="103" t="str">
        <f>UPPER(IF($D35="","",VLOOKUP($D35,'[1]Boys Si Main Draw Prep'!$A$7:$P$22,2)))</f>
        <v>BYE</v>
      </c>
      <c r="F35" s="103">
        <f>IF($D35="","",VLOOKUP($D35,'[1]Boys Si Main Draw Prep'!$A$7:$P$22,3))</f>
        <v>0</v>
      </c>
      <c r="G35" s="103"/>
      <c r="H35" s="103">
        <f>IF($D35="","",VLOOKUP($D35,'[1]Boys Si Main Draw Prep'!$A$7:$P$22,4))</f>
        <v>0</v>
      </c>
      <c r="I35" s="106"/>
      <c r="J35" s="107"/>
      <c r="K35" s="129"/>
      <c r="L35" s="107"/>
      <c r="M35" s="128"/>
      <c r="N35" s="128"/>
      <c r="O35" s="128"/>
      <c r="P35" s="110"/>
      <c r="Q35" s="111"/>
      <c r="R35" s="112"/>
    </row>
    <row r="36" spans="1:18" s="113" customFormat="1" ht="9.6" customHeight="1" x14ac:dyDescent="0.2">
      <c r="A36" s="115"/>
      <c r="B36" s="116"/>
      <c r="C36" s="116"/>
      <c r="D36" s="116"/>
      <c r="E36" s="107"/>
      <c r="F36" s="107"/>
      <c r="G36" s="117"/>
      <c r="H36" s="118" t="s">
        <v>203</v>
      </c>
      <c r="I36" s="119" t="s">
        <v>298</v>
      </c>
      <c r="J36" s="120" t="str">
        <f>UPPER(IF(OR(I36="a",I36="as"),E35,IF(OR(I36="b",I36="bs"),E37,)))</f>
        <v>CHIN</v>
      </c>
      <c r="K36" s="131"/>
      <c r="L36" s="107"/>
      <c r="M36" s="128"/>
      <c r="N36" s="128"/>
      <c r="O36" s="128"/>
      <c r="P36" s="110"/>
      <c r="Q36" s="111"/>
      <c r="R36" s="112"/>
    </row>
    <row r="37" spans="1:18" s="113" customFormat="1" ht="9.6" customHeight="1" x14ac:dyDescent="0.2">
      <c r="A37" s="102">
        <v>16</v>
      </c>
      <c r="B37" s="103">
        <f>IF($D37="","",VLOOKUP($D37,'[1]Boys Si Main Draw Prep'!$A$7:$P$22,15))</f>
        <v>0</v>
      </c>
      <c r="C37" s="103">
        <f>IF($D37="","",VLOOKUP($D37,'[1]Boys Si Main Draw Prep'!$A$7:$P$22,16))</f>
        <v>0</v>
      </c>
      <c r="D37" s="104">
        <v>2</v>
      </c>
      <c r="E37" s="105" t="str">
        <f>UPPER(IF($D37="","",VLOOKUP($D37,'[1]Boys Si Main Draw Prep'!$A$7:$P$22,2)))</f>
        <v>CHIN</v>
      </c>
      <c r="F37" s="105" t="str">
        <f>IF($D37="","",VLOOKUP($D37,'[1]Boys Si Main Draw Prep'!$A$7:$P$22,3))</f>
        <v>ALEX</v>
      </c>
      <c r="G37" s="103"/>
      <c r="H37" s="105">
        <f>IF($D37="","",VLOOKUP($D37,'[1]Boys Si Main Draw Prep'!$A$7:$P$22,4))</f>
        <v>0</v>
      </c>
      <c r="I37" s="132"/>
      <c r="J37" s="107"/>
      <c r="K37" s="107"/>
      <c r="L37" s="107"/>
      <c r="M37" s="128"/>
      <c r="N37" s="128"/>
      <c r="O37" s="128"/>
      <c r="P37" s="110"/>
      <c r="Q37" s="111"/>
      <c r="R37" s="112"/>
    </row>
    <row r="38" spans="1:18" s="113" customFormat="1" ht="9.6" customHeight="1" x14ac:dyDescent="0.2">
      <c r="A38" s="138"/>
      <c r="B38" s="116"/>
      <c r="C38" s="116"/>
      <c r="D38" s="116"/>
      <c r="E38" s="133"/>
      <c r="F38" s="133"/>
      <c r="G38" s="137"/>
      <c r="H38" s="107"/>
      <c r="I38" s="125"/>
      <c r="J38" s="107"/>
      <c r="K38" s="107"/>
      <c r="L38" s="107"/>
      <c r="M38" s="128"/>
      <c r="N38" s="128"/>
      <c r="O38" s="128"/>
      <c r="P38" s="110"/>
      <c r="Q38" s="111"/>
      <c r="R38" s="112"/>
    </row>
    <row r="39" spans="1:18" s="113" customFormat="1" ht="9.6" customHeight="1" x14ac:dyDescent="0.2">
      <c r="A39" s="139"/>
      <c r="B39" s="140"/>
      <c r="C39" s="140"/>
      <c r="D39" s="116"/>
      <c r="E39" s="140"/>
      <c r="F39" s="140"/>
      <c r="G39" s="140"/>
      <c r="H39" s="140"/>
      <c r="I39" s="116"/>
      <c r="J39" s="140"/>
      <c r="K39" s="140"/>
      <c r="L39" s="140"/>
      <c r="M39" s="141"/>
      <c r="N39" s="141"/>
      <c r="O39" s="141"/>
      <c r="P39" s="110"/>
      <c r="Q39" s="111"/>
      <c r="R39" s="112"/>
    </row>
    <row r="40" spans="1:18" s="113" customFormat="1" ht="9.6" customHeight="1" x14ac:dyDescent="0.2">
      <c r="A40" s="138"/>
      <c r="B40" s="116"/>
      <c r="C40" s="116"/>
      <c r="D40" s="116"/>
      <c r="E40" s="140"/>
      <c r="F40" s="140"/>
      <c r="H40" s="142"/>
      <c r="I40" s="116"/>
      <c r="J40" s="140"/>
      <c r="K40" s="140"/>
      <c r="L40" s="140"/>
      <c r="M40" s="141"/>
      <c r="N40" s="141"/>
      <c r="O40" s="141"/>
      <c r="P40" s="110"/>
      <c r="Q40" s="111"/>
      <c r="R40" s="112"/>
    </row>
    <row r="41" spans="1:18" s="113" customFormat="1" ht="9.6" hidden="1" customHeight="1" x14ac:dyDescent="0.2">
      <c r="A41" s="138"/>
      <c r="B41" s="140"/>
      <c r="C41" s="140"/>
      <c r="D41" s="116"/>
      <c r="E41" s="140"/>
      <c r="F41" s="140"/>
      <c r="G41" s="140"/>
      <c r="H41" s="140"/>
      <c r="I41" s="116"/>
      <c r="J41" s="140"/>
      <c r="K41" s="143"/>
      <c r="L41" s="140"/>
      <c r="M41" s="141"/>
      <c r="N41" s="141"/>
      <c r="O41" s="141"/>
      <c r="P41" s="110"/>
      <c r="Q41" s="111"/>
      <c r="R41" s="112"/>
    </row>
    <row r="42" spans="1:18" s="113" customFormat="1" ht="9.6" hidden="1" customHeight="1" x14ac:dyDescent="0.2">
      <c r="A42" s="138"/>
      <c r="B42" s="116"/>
      <c r="C42" s="116"/>
      <c r="D42" s="116"/>
      <c r="E42" s="140"/>
      <c r="F42" s="140"/>
      <c r="H42" s="140"/>
      <c r="I42" s="116"/>
      <c r="J42" s="142"/>
      <c r="K42" s="116"/>
      <c r="L42" s="140"/>
      <c r="M42" s="141"/>
      <c r="N42" s="141"/>
      <c r="O42" s="141"/>
      <c r="P42" s="110"/>
      <c r="Q42" s="111"/>
      <c r="R42" s="112"/>
    </row>
    <row r="43" spans="1:18" s="113" customFormat="1" ht="9.6" hidden="1" customHeight="1" x14ac:dyDescent="0.2">
      <c r="A43" s="138"/>
      <c r="B43" s="140"/>
      <c r="C43" s="140"/>
      <c r="D43" s="116"/>
      <c r="E43" s="140"/>
      <c r="F43" s="140"/>
      <c r="G43" s="140"/>
      <c r="H43" s="140"/>
      <c r="I43" s="116"/>
      <c r="J43" s="140"/>
      <c r="K43" s="140"/>
      <c r="L43" s="140"/>
      <c r="M43" s="141"/>
      <c r="N43" s="141"/>
      <c r="O43" s="141"/>
      <c r="P43" s="110"/>
      <c r="Q43" s="111"/>
      <c r="R43" s="144"/>
    </row>
    <row r="44" spans="1:18" s="113" customFormat="1" ht="9.6" hidden="1" customHeight="1" x14ac:dyDescent="0.2">
      <c r="A44" s="138"/>
      <c r="B44" s="116"/>
      <c r="C44" s="116"/>
      <c r="D44" s="116"/>
      <c r="E44" s="140"/>
      <c r="F44" s="140"/>
      <c r="H44" s="142"/>
      <c r="I44" s="116"/>
      <c r="J44" s="140"/>
      <c r="K44" s="140"/>
      <c r="L44" s="140"/>
      <c r="M44" s="141"/>
      <c r="N44" s="141"/>
      <c r="O44" s="141"/>
      <c r="P44" s="110"/>
      <c r="Q44" s="111"/>
      <c r="R44" s="112"/>
    </row>
    <row r="45" spans="1:18" s="113" customFormat="1" ht="9.6" hidden="1" customHeight="1" x14ac:dyDescent="0.2">
      <c r="A45" s="138"/>
      <c r="B45" s="140"/>
      <c r="C45" s="140"/>
      <c r="D45" s="116"/>
      <c r="E45" s="140"/>
      <c r="F45" s="140"/>
      <c r="G45" s="140"/>
      <c r="H45" s="140"/>
      <c r="I45" s="116"/>
      <c r="J45" s="140"/>
      <c r="K45" s="140"/>
      <c r="L45" s="140"/>
      <c r="M45" s="141"/>
      <c r="N45" s="141"/>
      <c r="O45" s="141"/>
      <c r="P45" s="110"/>
      <c r="Q45" s="111"/>
      <c r="R45" s="112"/>
    </row>
    <row r="46" spans="1:18" s="113" customFormat="1" ht="9.6" hidden="1" customHeight="1" x14ac:dyDescent="0.2">
      <c r="A46" s="138"/>
      <c r="B46" s="116"/>
      <c r="C46" s="116"/>
      <c r="D46" s="116"/>
      <c r="E46" s="140"/>
      <c r="F46" s="140"/>
      <c r="H46" s="140"/>
      <c r="I46" s="116"/>
      <c r="J46" s="140"/>
      <c r="K46" s="140"/>
      <c r="L46" s="142"/>
      <c r="M46" s="116"/>
      <c r="N46" s="140"/>
      <c r="O46" s="141"/>
      <c r="P46" s="110"/>
      <c r="Q46" s="111"/>
      <c r="R46" s="112"/>
    </row>
    <row r="47" spans="1:18" s="113" customFormat="1" ht="9.6" hidden="1" customHeight="1" x14ac:dyDescent="0.2">
      <c r="A47" s="138"/>
      <c r="B47" s="140"/>
      <c r="C47" s="140"/>
      <c r="D47" s="116"/>
      <c r="E47" s="140"/>
      <c r="F47" s="140"/>
      <c r="G47" s="140"/>
      <c r="H47" s="140"/>
      <c r="I47" s="116"/>
      <c r="J47" s="140"/>
      <c r="K47" s="140"/>
      <c r="L47" s="140"/>
      <c r="M47" s="141"/>
      <c r="N47" s="140"/>
      <c r="O47" s="141"/>
      <c r="P47" s="110"/>
      <c r="Q47" s="111"/>
      <c r="R47" s="112"/>
    </row>
    <row r="48" spans="1:18" s="113" customFormat="1" ht="9.6" hidden="1" customHeight="1" x14ac:dyDescent="0.2">
      <c r="A48" s="138"/>
      <c r="B48" s="116"/>
      <c r="C48" s="116"/>
      <c r="D48" s="116"/>
      <c r="E48" s="140"/>
      <c r="F48" s="140"/>
      <c r="H48" s="142"/>
      <c r="I48" s="116"/>
      <c r="J48" s="140"/>
      <c r="K48" s="140"/>
      <c r="L48" s="140"/>
      <c r="M48" s="141"/>
      <c r="N48" s="141"/>
      <c r="O48" s="141"/>
      <c r="P48" s="110"/>
      <c r="Q48" s="111"/>
      <c r="R48" s="112"/>
    </row>
    <row r="49" spans="1:18" s="113" customFormat="1" ht="9.6" hidden="1" customHeight="1" x14ac:dyDescent="0.2">
      <c r="A49" s="138"/>
      <c r="B49" s="140"/>
      <c r="C49" s="140"/>
      <c r="D49" s="116"/>
      <c r="E49" s="140"/>
      <c r="F49" s="140"/>
      <c r="G49" s="140"/>
      <c r="H49" s="140"/>
      <c r="I49" s="116"/>
      <c r="J49" s="140"/>
      <c r="K49" s="143"/>
      <c r="L49" s="140"/>
      <c r="M49" s="141"/>
      <c r="N49" s="141"/>
      <c r="O49" s="141"/>
      <c r="P49" s="110"/>
      <c r="Q49" s="111"/>
      <c r="R49" s="112"/>
    </row>
    <row r="50" spans="1:18" s="113" customFormat="1" ht="9.6" hidden="1" customHeight="1" x14ac:dyDescent="0.2">
      <c r="A50" s="138"/>
      <c r="B50" s="116"/>
      <c r="C50" s="116"/>
      <c r="D50" s="116"/>
      <c r="E50" s="140"/>
      <c r="F50" s="140"/>
      <c r="H50" s="140"/>
      <c r="I50" s="116"/>
      <c r="J50" s="142"/>
      <c r="K50" s="116"/>
      <c r="L50" s="140"/>
      <c r="M50" s="141"/>
      <c r="N50" s="141"/>
      <c r="O50" s="141"/>
      <c r="P50" s="110"/>
      <c r="Q50" s="111"/>
      <c r="R50" s="112"/>
    </row>
    <row r="51" spans="1:18" s="113" customFormat="1" ht="9.6" hidden="1" customHeight="1" x14ac:dyDescent="0.2">
      <c r="A51" s="138"/>
      <c r="B51" s="140"/>
      <c r="C51" s="140"/>
      <c r="D51" s="116"/>
      <c r="E51" s="140"/>
      <c r="F51" s="140"/>
      <c r="G51" s="140"/>
      <c r="H51" s="140"/>
      <c r="I51" s="116"/>
      <c r="J51" s="140"/>
      <c r="K51" s="140"/>
      <c r="L51" s="140"/>
      <c r="M51" s="141"/>
      <c r="N51" s="141"/>
      <c r="O51" s="141"/>
      <c r="P51" s="110"/>
      <c r="Q51" s="111"/>
      <c r="R51" s="112"/>
    </row>
    <row r="52" spans="1:18" s="113" customFormat="1" ht="9.6" hidden="1" customHeight="1" x14ac:dyDescent="0.2">
      <c r="A52" s="138"/>
      <c r="B52" s="116"/>
      <c r="C52" s="116"/>
      <c r="D52" s="116"/>
      <c r="E52" s="140"/>
      <c r="F52" s="140"/>
      <c r="H52" s="142"/>
      <c r="I52" s="116"/>
      <c r="J52" s="140"/>
      <c r="K52" s="140"/>
      <c r="L52" s="140"/>
      <c r="M52" s="141"/>
      <c r="N52" s="141"/>
      <c r="O52" s="141"/>
      <c r="P52" s="110"/>
      <c r="Q52" s="111"/>
      <c r="R52" s="112"/>
    </row>
    <row r="53" spans="1:18" s="113" customFormat="1" ht="9.6" hidden="1" customHeight="1" x14ac:dyDescent="0.2">
      <c r="A53" s="139"/>
      <c r="B53" s="140"/>
      <c r="C53" s="140"/>
      <c r="D53" s="116"/>
      <c r="E53" s="140"/>
      <c r="F53" s="140"/>
      <c r="G53" s="140"/>
      <c r="H53" s="140"/>
      <c r="I53" s="116"/>
      <c r="J53" s="140"/>
      <c r="K53" s="140"/>
      <c r="L53" s="140"/>
      <c r="M53" s="140"/>
      <c r="N53" s="108"/>
      <c r="O53" s="108"/>
      <c r="P53" s="110"/>
      <c r="Q53" s="111"/>
      <c r="R53" s="112"/>
    </row>
    <row r="54" spans="1:18" s="113" customFormat="1" ht="9.6" hidden="1" customHeight="1" x14ac:dyDescent="0.2">
      <c r="A54" s="138"/>
      <c r="B54" s="116"/>
      <c r="C54" s="116"/>
      <c r="D54" s="116"/>
      <c r="E54" s="133"/>
      <c r="F54" s="133"/>
      <c r="G54" s="137"/>
      <c r="H54" s="107"/>
      <c r="I54" s="125"/>
      <c r="J54" s="107"/>
      <c r="K54" s="107"/>
      <c r="L54" s="107"/>
      <c r="M54" s="128"/>
      <c r="N54" s="128"/>
      <c r="O54" s="128"/>
      <c r="P54" s="110"/>
      <c r="Q54" s="111"/>
      <c r="R54" s="112"/>
    </row>
    <row r="55" spans="1:18" s="113" customFormat="1" ht="9.6" hidden="1" customHeight="1" x14ac:dyDescent="0.2">
      <c r="A55" s="139"/>
      <c r="B55" s="140"/>
      <c r="C55" s="140"/>
      <c r="D55" s="116"/>
      <c r="E55" s="140"/>
      <c r="F55" s="140"/>
      <c r="G55" s="140"/>
      <c r="H55" s="140"/>
      <c r="I55" s="116"/>
      <c r="J55" s="140"/>
      <c r="K55" s="140"/>
      <c r="L55" s="140"/>
      <c r="M55" s="141"/>
      <c r="N55" s="141"/>
      <c r="O55" s="141"/>
      <c r="P55" s="110"/>
      <c r="Q55" s="111"/>
      <c r="R55" s="112"/>
    </row>
    <row r="56" spans="1:18" s="113" customFormat="1" ht="9.6" hidden="1" customHeight="1" x14ac:dyDescent="0.2">
      <c r="A56" s="138"/>
      <c r="B56" s="116"/>
      <c r="C56" s="116"/>
      <c r="D56" s="116"/>
      <c r="E56" s="140"/>
      <c r="F56" s="140"/>
      <c r="H56" s="142"/>
      <c r="I56" s="116"/>
      <c r="J56" s="140"/>
      <c r="K56" s="140"/>
      <c r="L56" s="140"/>
      <c r="M56" s="141"/>
      <c r="N56" s="141"/>
      <c r="O56" s="141"/>
      <c r="P56" s="110"/>
      <c r="Q56" s="111"/>
      <c r="R56" s="112"/>
    </row>
    <row r="57" spans="1:18" s="113" customFormat="1" ht="9.6" hidden="1" customHeight="1" x14ac:dyDescent="0.2">
      <c r="A57" s="138"/>
      <c r="B57" s="140"/>
      <c r="C57" s="140"/>
      <c r="D57" s="116"/>
      <c r="E57" s="140"/>
      <c r="F57" s="140"/>
      <c r="G57" s="140"/>
      <c r="H57" s="140"/>
      <c r="I57" s="116"/>
      <c r="J57" s="140"/>
      <c r="K57" s="143"/>
      <c r="L57" s="140"/>
      <c r="M57" s="141"/>
      <c r="N57" s="141"/>
      <c r="O57" s="141"/>
      <c r="P57" s="110"/>
      <c r="Q57" s="111"/>
      <c r="R57" s="112"/>
    </row>
    <row r="58" spans="1:18" s="113" customFormat="1" ht="9.6" hidden="1" customHeight="1" x14ac:dyDescent="0.2">
      <c r="A58" s="138"/>
      <c r="B58" s="116"/>
      <c r="C58" s="116"/>
      <c r="D58" s="116"/>
      <c r="E58" s="140"/>
      <c r="F58" s="140"/>
      <c r="H58" s="140"/>
      <c r="I58" s="116"/>
      <c r="J58" s="142"/>
      <c r="K58" s="116"/>
      <c r="L58" s="140"/>
      <c r="M58" s="141"/>
      <c r="N58" s="141"/>
      <c r="O58" s="141"/>
      <c r="P58" s="110"/>
      <c r="Q58" s="111"/>
      <c r="R58" s="112"/>
    </row>
    <row r="59" spans="1:18" s="113" customFormat="1" ht="9.6" hidden="1" customHeight="1" x14ac:dyDescent="0.2">
      <c r="A59" s="138"/>
      <c r="B59" s="140"/>
      <c r="C59" s="140"/>
      <c r="D59" s="116"/>
      <c r="E59" s="140"/>
      <c r="F59" s="140"/>
      <c r="G59" s="140"/>
      <c r="H59" s="140"/>
      <c r="I59" s="116"/>
      <c r="J59" s="140"/>
      <c r="K59" s="140"/>
      <c r="L59" s="140"/>
      <c r="M59" s="141"/>
      <c r="N59" s="141"/>
      <c r="O59" s="141"/>
      <c r="P59" s="110"/>
      <c r="Q59" s="111"/>
      <c r="R59" s="144"/>
    </row>
    <row r="60" spans="1:18" s="113" customFormat="1" ht="9.6" hidden="1" customHeight="1" x14ac:dyDescent="0.2">
      <c r="A60" s="138"/>
      <c r="B60" s="116"/>
      <c r="C60" s="116"/>
      <c r="D60" s="116"/>
      <c r="E60" s="140"/>
      <c r="F60" s="140"/>
      <c r="H60" s="142"/>
      <c r="I60" s="116"/>
      <c r="J60" s="140"/>
      <c r="K60" s="140"/>
      <c r="L60" s="140"/>
      <c r="M60" s="141"/>
      <c r="N60" s="141"/>
      <c r="O60" s="141"/>
      <c r="P60" s="110"/>
      <c r="Q60" s="111"/>
      <c r="R60" s="112"/>
    </row>
    <row r="61" spans="1:18" s="113" customFormat="1" ht="9.6" hidden="1" customHeight="1" x14ac:dyDescent="0.2">
      <c r="A61" s="138"/>
      <c r="B61" s="140"/>
      <c r="C61" s="140"/>
      <c r="D61" s="116"/>
      <c r="E61" s="140"/>
      <c r="F61" s="140"/>
      <c r="G61" s="140"/>
      <c r="H61" s="140"/>
      <c r="I61" s="116"/>
      <c r="J61" s="140"/>
      <c r="K61" s="140"/>
      <c r="L61" s="140"/>
      <c r="M61" s="141"/>
      <c r="N61" s="141"/>
      <c r="O61" s="141"/>
      <c r="P61" s="110"/>
      <c r="Q61" s="111"/>
      <c r="R61" s="112"/>
    </row>
    <row r="62" spans="1:18" s="113" customFormat="1" ht="9.6" hidden="1" customHeight="1" x14ac:dyDescent="0.2">
      <c r="A62" s="138"/>
      <c r="B62" s="116"/>
      <c r="C62" s="116"/>
      <c r="D62" s="116"/>
      <c r="E62" s="140"/>
      <c r="F62" s="140"/>
      <c r="H62" s="140"/>
      <c r="I62" s="116"/>
      <c r="J62" s="140"/>
      <c r="K62" s="140"/>
      <c r="L62" s="142"/>
      <c r="M62" s="116"/>
      <c r="N62" s="140"/>
      <c r="O62" s="141"/>
      <c r="P62" s="110"/>
      <c r="Q62" s="111"/>
      <c r="R62" s="112"/>
    </row>
    <row r="63" spans="1:18" s="113" customFormat="1" ht="9.6" hidden="1" customHeight="1" x14ac:dyDescent="0.2">
      <c r="A63" s="138"/>
      <c r="B63" s="140"/>
      <c r="C63" s="140"/>
      <c r="D63" s="116"/>
      <c r="E63" s="140"/>
      <c r="F63" s="140"/>
      <c r="G63" s="140"/>
      <c r="H63" s="140"/>
      <c r="I63" s="116"/>
      <c r="J63" s="140"/>
      <c r="K63" s="140"/>
      <c r="L63" s="140"/>
      <c r="M63" s="141"/>
      <c r="N63" s="140"/>
      <c r="O63" s="141"/>
      <c r="P63" s="110"/>
      <c r="Q63" s="111"/>
      <c r="R63" s="112"/>
    </row>
    <row r="64" spans="1:18" s="113" customFormat="1" ht="9.6" hidden="1" customHeight="1" x14ac:dyDescent="0.2">
      <c r="A64" s="138"/>
      <c r="B64" s="116"/>
      <c r="C64" s="116"/>
      <c r="D64" s="116"/>
      <c r="E64" s="140"/>
      <c r="F64" s="140"/>
      <c r="H64" s="142"/>
      <c r="I64" s="116"/>
      <c r="J64" s="140"/>
      <c r="K64" s="140"/>
      <c r="L64" s="140"/>
      <c r="M64" s="141"/>
      <c r="N64" s="141"/>
      <c r="O64" s="141"/>
      <c r="P64" s="110"/>
      <c r="Q64" s="111"/>
      <c r="R64" s="112"/>
    </row>
    <row r="65" spans="1:18" s="113" customFormat="1" ht="9.6" hidden="1" customHeight="1" x14ac:dyDescent="0.2">
      <c r="A65" s="138"/>
      <c r="B65" s="140"/>
      <c r="C65" s="140"/>
      <c r="D65" s="116"/>
      <c r="E65" s="140"/>
      <c r="F65" s="140"/>
      <c r="G65" s="140"/>
      <c r="H65" s="140"/>
      <c r="I65" s="116"/>
      <c r="J65" s="140"/>
      <c r="K65" s="143"/>
      <c r="L65" s="140"/>
      <c r="M65" s="141"/>
      <c r="N65" s="141"/>
      <c r="O65" s="141"/>
      <c r="P65" s="110"/>
      <c r="Q65" s="111"/>
      <c r="R65" s="112"/>
    </row>
    <row r="66" spans="1:18" s="113" customFormat="1" ht="9.6" hidden="1" customHeight="1" x14ac:dyDescent="0.2">
      <c r="A66" s="138"/>
      <c r="B66" s="116"/>
      <c r="C66" s="116"/>
      <c r="D66" s="116"/>
      <c r="E66" s="140"/>
      <c r="F66" s="140"/>
      <c r="H66" s="140"/>
      <c r="I66" s="116"/>
      <c r="J66" s="142"/>
      <c r="K66" s="116"/>
      <c r="L66" s="140"/>
      <c r="M66" s="141"/>
      <c r="N66" s="141"/>
      <c r="O66" s="141"/>
      <c r="P66" s="110"/>
      <c r="Q66" s="111"/>
      <c r="R66" s="112"/>
    </row>
    <row r="67" spans="1:18" s="113" customFormat="1" ht="9.6" hidden="1" customHeight="1" x14ac:dyDescent="0.2">
      <c r="A67" s="138"/>
      <c r="B67" s="140"/>
      <c r="C67" s="140"/>
      <c r="D67" s="116"/>
      <c r="E67" s="140"/>
      <c r="F67" s="140"/>
      <c r="G67" s="140"/>
      <c r="H67" s="140"/>
      <c r="I67" s="116"/>
      <c r="J67" s="140"/>
      <c r="K67" s="140"/>
      <c r="L67" s="140"/>
      <c r="M67" s="141"/>
      <c r="N67" s="141"/>
      <c r="O67" s="141"/>
      <c r="P67" s="110"/>
      <c r="Q67" s="111"/>
      <c r="R67" s="112"/>
    </row>
    <row r="68" spans="1:18" s="113" customFormat="1" ht="9.6" hidden="1" customHeight="1" x14ac:dyDescent="0.2">
      <c r="A68" s="138"/>
      <c r="B68" s="116"/>
      <c r="C68" s="116"/>
      <c r="D68" s="116"/>
      <c r="E68" s="140"/>
      <c r="F68" s="140"/>
      <c r="H68" s="142"/>
      <c r="I68" s="116"/>
      <c r="J68" s="140"/>
      <c r="K68" s="140"/>
      <c r="L68" s="140"/>
      <c r="M68" s="141"/>
      <c r="N68" s="141"/>
      <c r="O68" s="141"/>
      <c r="P68" s="110"/>
      <c r="Q68" s="111"/>
      <c r="R68" s="112"/>
    </row>
    <row r="69" spans="1:18" s="113" customFormat="1" ht="9.6" customHeight="1" x14ac:dyDescent="0.2">
      <c r="A69" s="139"/>
      <c r="B69" s="140"/>
      <c r="C69" s="140"/>
      <c r="D69" s="116"/>
      <c r="E69" s="140"/>
      <c r="F69" s="140"/>
      <c r="G69" s="140"/>
      <c r="H69" s="140"/>
      <c r="I69" s="116"/>
      <c r="J69" s="140"/>
      <c r="K69" s="140"/>
      <c r="L69" s="140"/>
      <c r="M69" s="140"/>
      <c r="N69" s="108"/>
      <c r="O69" s="108"/>
      <c r="P69" s="110"/>
      <c r="Q69" s="111"/>
      <c r="R69" s="112"/>
    </row>
    <row r="70" spans="1:18" s="151" customFormat="1" ht="6.75" customHeight="1" x14ac:dyDescent="0.2">
      <c r="A70" s="145"/>
      <c r="B70" s="145"/>
      <c r="C70" s="145"/>
      <c r="D70" s="145"/>
      <c r="E70" s="146"/>
      <c r="F70" s="146"/>
      <c r="G70" s="146"/>
      <c r="H70" s="146"/>
      <c r="I70" s="147"/>
      <c r="J70" s="148"/>
      <c r="K70" s="149"/>
      <c r="L70" s="148"/>
      <c r="M70" s="149"/>
      <c r="N70" s="148"/>
      <c r="O70" s="149"/>
      <c r="P70" s="148"/>
      <c r="Q70" s="149"/>
      <c r="R70" s="150"/>
    </row>
    <row r="71" spans="1:18" s="164" customFormat="1" ht="10.5" customHeight="1" x14ac:dyDescent="0.2">
      <c r="A71" s="152" t="s">
        <v>206</v>
      </c>
      <c r="B71" s="153"/>
      <c r="C71" s="154"/>
      <c r="D71" s="155" t="s">
        <v>207</v>
      </c>
      <c r="E71" s="156" t="s">
        <v>208</v>
      </c>
      <c r="F71" s="155"/>
      <c r="G71" s="157"/>
      <c r="H71" s="158"/>
      <c r="I71" s="155" t="s">
        <v>207</v>
      </c>
      <c r="J71" s="156" t="s">
        <v>209</v>
      </c>
      <c r="K71" s="159"/>
      <c r="L71" s="156" t="s">
        <v>210</v>
      </c>
      <c r="M71" s="160"/>
      <c r="N71" s="161" t="s">
        <v>211</v>
      </c>
      <c r="O71" s="161"/>
      <c r="P71" s="162"/>
      <c r="Q71" s="163"/>
    </row>
    <row r="72" spans="1:18" s="164" customFormat="1" ht="9" customHeight="1" x14ac:dyDescent="0.2">
      <c r="A72" s="165" t="s">
        <v>212</v>
      </c>
      <c r="B72" s="166"/>
      <c r="C72" s="167"/>
      <c r="D72" s="168">
        <v>1</v>
      </c>
      <c r="E72" s="169" t="str">
        <f>IF(D72&gt;$Q$79,,UPPER(VLOOKUP(D72,'[1]Boys Si Main Draw Prep'!$A$7:$R$134,2)))</f>
        <v>PERMELL</v>
      </c>
      <c r="F72" s="170"/>
      <c r="G72" s="169"/>
      <c r="H72" s="171"/>
      <c r="I72" s="172" t="s">
        <v>213</v>
      </c>
      <c r="J72" s="166"/>
      <c r="K72" s="173"/>
      <c r="L72" s="166"/>
      <c r="M72" s="174"/>
      <c r="N72" s="175" t="s">
        <v>214</v>
      </c>
      <c r="O72" s="176"/>
      <c r="P72" s="176"/>
      <c r="Q72" s="177"/>
    </row>
    <row r="73" spans="1:18" s="164" customFormat="1" ht="9" customHeight="1" x14ac:dyDescent="0.2">
      <c r="A73" s="165" t="s">
        <v>215</v>
      </c>
      <c r="B73" s="166"/>
      <c r="C73" s="167"/>
      <c r="D73" s="168">
        <v>2</v>
      </c>
      <c r="E73" s="169" t="str">
        <f>IF(D73&gt;$Q$79,,UPPER(VLOOKUP(D73,'[1]Boys Si Main Draw Prep'!$A$7:$R$134,2)))</f>
        <v>CHIN</v>
      </c>
      <c r="F73" s="170"/>
      <c r="G73" s="169"/>
      <c r="H73" s="171"/>
      <c r="I73" s="172" t="s">
        <v>216</v>
      </c>
      <c r="J73" s="166"/>
      <c r="K73" s="173"/>
      <c r="L73" s="166"/>
      <c r="M73" s="174"/>
      <c r="N73" s="178"/>
      <c r="O73" s="179"/>
      <c r="P73" s="180"/>
      <c r="Q73" s="181"/>
    </row>
    <row r="74" spans="1:18" s="164" customFormat="1" ht="9" customHeight="1" x14ac:dyDescent="0.2">
      <c r="A74" s="182" t="s">
        <v>217</v>
      </c>
      <c r="B74" s="180"/>
      <c r="C74" s="183"/>
      <c r="D74" s="168">
        <v>3</v>
      </c>
      <c r="E74" s="169" t="str">
        <f>IF(D74&gt;$Q$79,,UPPER(VLOOKUP(D74,'[1]Boys Si Main Draw Prep'!$A$7:$R$134,2)))</f>
        <v>DALLA COSTA</v>
      </c>
      <c r="F74" s="170"/>
      <c r="G74" s="169"/>
      <c r="H74" s="171"/>
      <c r="I74" s="172" t="s">
        <v>218</v>
      </c>
      <c r="J74" s="166"/>
      <c r="K74" s="173"/>
      <c r="L74" s="166"/>
      <c r="M74" s="174"/>
      <c r="N74" s="175" t="s">
        <v>219</v>
      </c>
      <c r="O74" s="176"/>
      <c r="P74" s="176"/>
      <c r="Q74" s="177"/>
    </row>
    <row r="75" spans="1:18" s="164" customFormat="1" ht="9" customHeight="1" x14ac:dyDescent="0.2">
      <c r="A75" s="184"/>
      <c r="B75" s="89"/>
      <c r="C75" s="185"/>
      <c r="D75" s="168">
        <v>4</v>
      </c>
      <c r="E75" s="169" t="str">
        <f>IF(D75&gt;$Q$79,,UPPER(VLOOKUP(D75,'[1]Boys Si Main Draw Prep'!$A$7:$R$134,2)))</f>
        <v>BOXHILL</v>
      </c>
      <c r="F75" s="170"/>
      <c r="G75" s="169"/>
      <c r="H75" s="171"/>
      <c r="I75" s="172" t="s">
        <v>220</v>
      </c>
      <c r="J75" s="166"/>
      <c r="K75" s="173"/>
      <c r="L75" s="166"/>
      <c r="M75" s="174"/>
      <c r="N75" s="166"/>
      <c r="O75" s="173"/>
      <c r="P75" s="166"/>
      <c r="Q75" s="174"/>
    </row>
    <row r="76" spans="1:18" s="164" customFormat="1" ht="9" customHeight="1" x14ac:dyDescent="0.2">
      <c r="A76" s="186" t="s">
        <v>221</v>
      </c>
      <c r="B76" s="187"/>
      <c r="C76" s="188"/>
      <c r="D76" s="168"/>
      <c r="E76" s="169"/>
      <c r="F76" s="170"/>
      <c r="G76" s="169"/>
      <c r="H76" s="171"/>
      <c r="I76" s="172" t="s">
        <v>222</v>
      </c>
      <c r="J76" s="166"/>
      <c r="K76" s="173"/>
      <c r="L76" s="166"/>
      <c r="M76" s="174"/>
      <c r="N76" s="180"/>
      <c r="O76" s="179"/>
      <c r="P76" s="180"/>
      <c r="Q76" s="181"/>
    </row>
    <row r="77" spans="1:18" s="164" customFormat="1" ht="9" customHeight="1" x14ac:dyDescent="0.2">
      <c r="A77" s="165" t="s">
        <v>212</v>
      </c>
      <c r="B77" s="166"/>
      <c r="C77" s="167"/>
      <c r="D77" s="168"/>
      <c r="E77" s="169"/>
      <c r="F77" s="170"/>
      <c r="G77" s="169"/>
      <c r="H77" s="171"/>
      <c r="I77" s="172" t="s">
        <v>223</v>
      </c>
      <c r="J77" s="166"/>
      <c r="K77" s="173"/>
      <c r="L77" s="166"/>
      <c r="M77" s="174"/>
      <c r="N77" s="175" t="s">
        <v>224</v>
      </c>
      <c r="O77" s="176"/>
      <c r="P77" s="176"/>
      <c r="Q77" s="177"/>
    </row>
    <row r="78" spans="1:18" s="164" customFormat="1" ht="9" customHeight="1" x14ac:dyDescent="0.2">
      <c r="A78" s="165" t="s">
        <v>225</v>
      </c>
      <c r="B78" s="166"/>
      <c r="C78" s="189"/>
      <c r="D78" s="168"/>
      <c r="E78" s="169"/>
      <c r="F78" s="170"/>
      <c r="G78" s="169"/>
      <c r="H78" s="171"/>
      <c r="I78" s="172" t="s">
        <v>226</v>
      </c>
      <c r="J78" s="166"/>
      <c r="K78" s="173"/>
      <c r="L78" s="166"/>
      <c r="M78" s="174"/>
      <c r="N78" s="166"/>
      <c r="O78" s="173"/>
      <c r="P78" s="166"/>
      <c r="Q78" s="174"/>
    </row>
    <row r="79" spans="1:18" s="164" customFormat="1" ht="9" customHeight="1" x14ac:dyDescent="0.2">
      <c r="A79" s="182" t="s">
        <v>227</v>
      </c>
      <c r="B79" s="180"/>
      <c r="C79" s="190"/>
      <c r="D79" s="191"/>
      <c r="E79" s="192"/>
      <c r="F79" s="193"/>
      <c r="G79" s="192"/>
      <c r="H79" s="194"/>
      <c r="I79" s="195" t="s">
        <v>228</v>
      </c>
      <c r="J79" s="180"/>
      <c r="K79" s="179"/>
      <c r="L79" s="180"/>
      <c r="M79" s="181"/>
      <c r="N79" s="180" t="str">
        <f>Q4</f>
        <v>Lamech Kevin Clarke</v>
      </c>
      <c r="O79" s="179"/>
      <c r="P79" s="180"/>
      <c r="Q79" s="196">
        <f>MIN(4,'[1]Boys Si Main Draw Prep'!R5)</f>
        <v>4</v>
      </c>
    </row>
  </sheetData>
  <conditionalFormatting sqref="F67:H67 F51:H51 F53:H53 F39:H39 F41:H41 F43:H43 F45:H45 F47:H47 G23 G25 G27 G29 G31 G33 G35 G37 F49:H49 F69:H69 F55:H55 F57:H57 F59:H59 F61:H61 F63:H63 F65:H65 G7 G9 G11 G13 G15 G17 G19 G21">
    <cfRule type="expression" dxfId="267" priority="14" stopIfTrue="1">
      <formula>AND($D7&lt;9,$C7&gt;0)</formula>
    </cfRule>
  </conditionalFormatting>
  <conditionalFormatting sqref="H40 H60 J50 H24 H48 H32 J58 H68 H36 H56 J66 H64 J10 L46 H28 L14 J18 J26 J34 L30 L62 H44 J42 H52 H8 H16 H20 H12 N22">
    <cfRule type="expression" dxfId="266" priority="11" stopIfTrue="1">
      <formula>AND($N$1="CU",H8="Umpire")</formula>
    </cfRule>
    <cfRule type="expression" dxfId="265" priority="12" stopIfTrue="1">
      <formula>AND($N$1="CU",H8&lt;&gt;"Umpire",I8&lt;&gt;"")</formula>
    </cfRule>
    <cfRule type="expression" dxfId="264" priority="13" stopIfTrue="1">
      <formula>AND($N$1="CU",H8&lt;&gt;"Umpire")</formula>
    </cfRule>
  </conditionalFormatting>
  <conditionalFormatting sqref="D53 D47 D45 D43 D41 D39 D69 D67 D49 D65 D63 D61 D59 D57 D55 D51">
    <cfRule type="expression" dxfId="263" priority="10" stopIfTrue="1">
      <formula>AND($D39&lt;9,$C39&gt;0)</formula>
    </cfRule>
  </conditionalFormatting>
  <conditionalFormatting sqref="E55 E57 E59 E61 E63 E65 E67 E69 E39 E41 E43 E45 E47 E49 E51 E53">
    <cfRule type="cellIs" dxfId="262" priority="8" stopIfTrue="1" operator="equal">
      <formula>"Bye"</formula>
    </cfRule>
    <cfRule type="expression" dxfId="261" priority="9" stopIfTrue="1">
      <formula>AND($D39&lt;9,$C39&gt;0)</formula>
    </cfRule>
  </conditionalFormatting>
  <conditionalFormatting sqref="L10 L18 L26 L34 N30 N62 L58 L66 N14 N46 L42 L50 P22 J8 J12 J16 J20 J24 J28 J32 J36 J56 J60 J64 J68 J40 J44 J48 J52">
    <cfRule type="expression" dxfId="260" priority="6" stopIfTrue="1">
      <formula>I8="as"</formula>
    </cfRule>
    <cfRule type="expression" dxfId="259" priority="7" stopIfTrue="1">
      <formula>I8="bs"</formula>
    </cfRule>
  </conditionalFormatting>
  <conditionalFormatting sqref="B7 B9 B11 B13 B15 B17 B19 B21 B23 B25 B27 B29 B31 B33 B35 B37 B55 B57 B59 B61 B63 B65 B67 B69 B39 B41 B43 B45 B47 B49 B51 B53">
    <cfRule type="cellIs" dxfId="258" priority="4" stopIfTrue="1" operator="equal">
      <formula>"QA"</formula>
    </cfRule>
    <cfRule type="cellIs" dxfId="257" priority="5" stopIfTrue="1" operator="equal">
      <formula>"DA"</formula>
    </cfRule>
  </conditionalFormatting>
  <conditionalFormatting sqref="I8 I12 I16 I20 I24 I28 I32 I36 M30 M14 K10 K34 Q79 K18 K26 O22">
    <cfRule type="expression" dxfId="256" priority="3" stopIfTrue="1">
      <formula>$N$1="CU"</formula>
    </cfRule>
  </conditionalFormatting>
  <conditionalFormatting sqref="E35 E37 E25 E33 E31 E29 E27 E23 E19 E21 E9 E17 E15 E13 E11 E7">
    <cfRule type="cellIs" dxfId="255" priority="2" stopIfTrue="1" operator="equal">
      <formula>"Bye"</formula>
    </cfRule>
  </conditionalFormatting>
  <conditionalFormatting sqref="D9 D7 D11 D13 D15 D17 D19 D21 D23 D25 D27 D29 D31 D33 D35 D37">
    <cfRule type="expression" dxfId="254" priority="1" stopIfTrue="1">
      <formula>$D7&lt;5</formula>
    </cfRule>
  </conditionalFormatting>
  <printOptions horizontalCentered="1"/>
  <pageMargins left="0.35433070866141736" right="0.35433070866141736" top="0.39370078740157483" bottom="0.39370078740157483" header="0" footer="0"/>
  <pageSetup paperSize="9" scale="9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0]!Jun_Show_CU">
                <anchor moveWithCells="1" sizeWithCells="1">
                  <from>
                    <xdr:col>11</xdr:col>
                    <xdr:colOff>514350</xdr:colOff>
                    <xdr:row>0</xdr:row>
                    <xdr:rowOff>9525</xdr:rowOff>
                  </from>
                  <to>
                    <xdr:col>13</xdr:col>
                    <xdr:colOff>361950</xdr:colOff>
                    <xdr:row>0</xdr:row>
                    <xdr:rowOff>171450</xdr:rowOff>
                  </to>
                </anchor>
              </controlPr>
            </control>
          </mc:Choice>
        </mc:AlternateContent>
        <mc:AlternateContent xmlns:mc="http://schemas.openxmlformats.org/markup-compatibility/2006">
          <mc:Choice Requires="x14">
            <control shapeId="7170" r:id="rId5" name="Button 2">
              <controlPr defaultSize="0" print="0" autoFill="0" autoPict="0" macro="[0]!Jun_Hide_CU">
                <anchor moveWithCells="1" sizeWithCells="1">
                  <from>
                    <xdr:col>11</xdr:col>
                    <xdr:colOff>504825</xdr:colOff>
                    <xdr:row>0</xdr:row>
                    <xdr:rowOff>180975</xdr:rowOff>
                  </from>
                  <to>
                    <xdr:col>13</xdr:col>
                    <xdr:colOff>361950</xdr:colOff>
                    <xdr:row>1</xdr:row>
                    <xdr:rowOff>57150</xdr:rowOff>
                  </to>
                </anchor>
              </controlPr>
            </control>
          </mc:Choice>
        </mc:AlternateContent>
        <mc:AlternateContent xmlns:mc="http://schemas.openxmlformats.org/markup-compatibility/2006">
          <mc:Choice Requires="x14">
            <control shapeId="7171" r:id="rId6" name="Button 3">
              <controlPr defaultSize="0" print="0" autoFill="0" autoPict="0" macro="[2]!Jun_Hide_CU">
                <anchor moveWithCells="1" sizeWithCells="1">
                  <from>
                    <xdr:col>11</xdr:col>
                    <xdr:colOff>504825</xdr:colOff>
                    <xdr:row>0</xdr:row>
                    <xdr:rowOff>180975</xdr:rowOff>
                  </from>
                  <to>
                    <xdr:col>13</xdr:col>
                    <xdr:colOff>361950</xdr:colOff>
                    <xdr:row>1</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14:formula1>
            <xm:f>$T$7:$T$16</xm:f>
          </x14:formula1>
          <xm:sqref>H40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H56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H65592 JD65592 SZ65592 ACV65592 AMR65592 AWN65592 BGJ65592 BQF65592 CAB65592 CJX65592 CTT65592 DDP65592 DNL65592 DXH65592 EHD65592 EQZ65592 FAV65592 FKR65592 FUN65592 GEJ65592 GOF65592 GYB65592 HHX65592 HRT65592 IBP65592 ILL65592 IVH65592 JFD65592 JOZ65592 JYV65592 KIR65592 KSN65592 LCJ65592 LMF65592 LWB65592 MFX65592 MPT65592 MZP65592 NJL65592 NTH65592 ODD65592 OMZ65592 OWV65592 PGR65592 PQN65592 QAJ65592 QKF65592 QUB65592 RDX65592 RNT65592 RXP65592 SHL65592 SRH65592 TBD65592 TKZ65592 TUV65592 UER65592 UON65592 UYJ65592 VIF65592 VSB65592 WBX65592 WLT65592 WVP65592 H131128 JD131128 SZ131128 ACV131128 AMR131128 AWN131128 BGJ131128 BQF131128 CAB131128 CJX131128 CTT131128 DDP131128 DNL131128 DXH131128 EHD131128 EQZ131128 FAV131128 FKR131128 FUN131128 GEJ131128 GOF131128 GYB131128 HHX131128 HRT131128 IBP131128 ILL131128 IVH131128 JFD131128 JOZ131128 JYV131128 KIR131128 KSN131128 LCJ131128 LMF131128 LWB131128 MFX131128 MPT131128 MZP131128 NJL131128 NTH131128 ODD131128 OMZ131128 OWV131128 PGR131128 PQN131128 QAJ131128 QKF131128 QUB131128 RDX131128 RNT131128 RXP131128 SHL131128 SRH131128 TBD131128 TKZ131128 TUV131128 UER131128 UON131128 UYJ131128 VIF131128 VSB131128 WBX131128 WLT131128 WVP131128 H196664 JD196664 SZ196664 ACV196664 AMR196664 AWN196664 BGJ196664 BQF196664 CAB196664 CJX196664 CTT196664 DDP196664 DNL196664 DXH196664 EHD196664 EQZ196664 FAV196664 FKR196664 FUN196664 GEJ196664 GOF196664 GYB196664 HHX196664 HRT196664 IBP196664 ILL196664 IVH196664 JFD196664 JOZ196664 JYV196664 KIR196664 KSN196664 LCJ196664 LMF196664 LWB196664 MFX196664 MPT196664 MZP196664 NJL196664 NTH196664 ODD196664 OMZ196664 OWV196664 PGR196664 PQN196664 QAJ196664 QKF196664 QUB196664 RDX196664 RNT196664 RXP196664 SHL196664 SRH196664 TBD196664 TKZ196664 TUV196664 UER196664 UON196664 UYJ196664 VIF196664 VSB196664 WBX196664 WLT196664 WVP196664 H262200 JD262200 SZ262200 ACV262200 AMR262200 AWN262200 BGJ262200 BQF262200 CAB262200 CJX262200 CTT262200 DDP262200 DNL262200 DXH262200 EHD262200 EQZ262200 FAV262200 FKR262200 FUN262200 GEJ262200 GOF262200 GYB262200 HHX262200 HRT262200 IBP262200 ILL262200 IVH262200 JFD262200 JOZ262200 JYV262200 KIR262200 KSN262200 LCJ262200 LMF262200 LWB262200 MFX262200 MPT262200 MZP262200 NJL262200 NTH262200 ODD262200 OMZ262200 OWV262200 PGR262200 PQN262200 QAJ262200 QKF262200 QUB262200 RDX262200 RNT262200 RXP262200 SHL262200 SRH262200 TBD262200 TKZ262200 TUV262200 UER262200 UON262200 UYJ262200 VIF262200 VSB262200 WBX262200 WLT262200 WVP262200 H327736 JD327736 SZ327736 ACV327736 AMR327736 AWN327736 BGJ327736 BQF327736 CAB327736 CJX327736 CTT327736 DDP327736 DNL327736 DXH327736 EHD327736 EQZ327736 FAV327736 FKR327736 FUN327736 GEJ327736 GOF327736 GYB327736 HHX327736 HRT327736 IBP327736 ILL327736 IVH327736 JFD327736 JOZ327736 JYV327736 KIR327736 KSN327736 LCJ327736 LMF327736 LWB327736 MFX327736 MPT327736 MZP327736 NJL327736 NTH327736 ODD327736 OMZ327736 OWV327736 PGR327736 PQN327736 QAJ327736 QKF327736 QUB327736 RDX327736 RNT327736 RXP327736 SHL327736 SRH327736 TBD327736 TKZ327736 TUV327736 UER327736 UON327736 UYJ327736 VIF327736 VSB327736 WBX327736 WLT327736 WVP327736 H393272 JD393272 SZ393272 ACV393272 AMR393272 AWN393272 BGJ393272 BQF393272 CAB393272 CJX393272 CTT393272 DDP393272 DNL393272 DXH393272 EHD393272 EQZ393272 FAV393272 FKR393272 FUN393272 GEJ393272 GOF393272 GYB393272 HHX393272 HRT393272 IBP393272 ILL393272 IVH393272 JFD393272 JOZ393272 JYV393272 KIR393272 KSN393272 LCJ393272 LMF393272 LWB393272 MFX393272 MPT393272 MZP393272 NJL393272 NTH393272 ODD393272 OMZ393272 OWV393272 PGR393272 PQN393272 QAJ393272 QKF393272 QUB393272 RDX393272 RNT393272 RXP393272 SHL393272 SRH393272 TBD393272 TKZ393272 TUV393272 UER393272 UON393272 UYJ393272 VIF393272 VSB393272 WBX393272 WLT393272 WVP393272 H458808 JD458808 SZ458808 ACV458808 AMR458808 AWN458808 BGJ458808 BQF458808 CAB458808 CJX458808 CTT458808 DDP458808 DNL458808 DXH458808 EHD458808 EQZ458808 FAV458808 FKR458808 FUN458808 GEJ458808 GOF458808 GYB458808 HHX458808 HRT458808 IBP458808 ILL458808 IVH458808 JFD458808 JOZ458808 JYV458808 KIR458808 KSN458808 LCJ458808 LMF458808 LWB458808 MFX458808 MPT458808 MZP458808 NJL458808 NTH458808 ODD458808 OMZ458808 OWV458808 PGR458808 PQN458808 QAJ458808 QKF458808 QUB458808 RDX458808 RNT458808 RXP458808 SHL458808 SRH458808 TBD458808 TKZ458808 TUV458808 UER458808 UON458808 UYJ458808 VIF458808 VSB458808 WBX458808 WLT458808 WVP458808 H524344 JD524344 SZ524344 ACV524344 AMR524344 AWN524344 BGJ524344 BQF524344 CAB524344 CJX524344 CTT524344 DDP524344 DNL524344 DXH524344 EHD524344 EQZ524344 FAV524344 FKR524344 FUN524344 GEJ524344 GOF524344 GYB524344 HHX524344 HRT524344 IBP524344 ILL524344 IVH524344 JFD524344 JOZ524344 JYV524344 KIR524344 KSN524344 LCJ524344 LMF524344 LWB524344 MFX524344 MPT524344 MZP524344 NJL524344 NTH524344 ODD524344 OMZ524344 OWV524344 PGR524344 PQN524344 QAJ524344 QKF524344 QUB524344 RDX524344 RNT524344 RXP524344 SHL524344 SRH524344 TBD524344 TKZ524344 TUV524344 UER524344 UON524344 UYJ524344 VIF524344 VSB524344 WBX524344 WLT524344 WVP524344 H589880 JD589880 SZ589880 ACV589880 AMR589880 AWN589880 BGJ589880 BQF589880 CAB589880 CJX589880 CTT589880 DDP589880 DNL589880 DXH589880 EHD589880 EQZ589880 FAV589880 FKR589880 FUN589880 GEJ589880 GOF589880 GYB589880 HHX589880 HRT589880 IBP589880 ILL589880 IVH589880 JFD589880 JOZ589880 JYV589880 KIR589880 KSN589880 LCJ589880 LMF589880 LWB589880 MFX589880 MPT589880 MZP589880 NJL589880 NTH589880 ODD589880 OMZ589880 OWV589880 PGR589880 PQN589880 QAJ589880 QKF589880 QUB589880 RDX589880 RNT589880 RXP589880 SHL589880 SRH589880 TBD589880 TKZ589880 TUV589880 UER589880 UON589880 UYJ589880 VIF589880 VSB589880 WBX589880 WLT589880 WVP589880 H655416 JD655416 SZ655416 ACV655416 AMR655416 AWN655416 BGJ655416 BQF655416 CAB655416 CJX655416 CTT655416 DDP655416 DNL655416 DXH655416 EHD655416 EQZ655416 FAV655416 FKR655416 FUN655416 GEJ655416 GOF655416 GYB655416 HHX655416 HRT655416 IBP655416 ILL655416 IVH655416 JFD655416 JOZ655416 JYV655416 KIR655416 KSN655416 LCJ655416 LMF655416 LWB655416 MFX655416 MPT655416 MZP655416 NJL655416 NTH655416 ODD655416 OMZ655416 OWV655416 PGR655416 PQN655416 QAJ655416 QKF655416 QUB655416 RDX655416 RNT655416 RXP655416 SHL655416 SRH655416 TBD655416 TKZ655416 TUV655416 UER655416 UON655416 UYJ655416 VIF655416 VSB655416 WBX655416 WLT655416 WVP655416 H720952 JD720952 SZ720952 ACV720952 AMR720952 AWN720952 BGJ720952 BQF720952 CAB720952 CJX720952 CTT720952 DDP720952 DNL720952 DXH720952 EHD720952 EQZ720952 FAV720952 FKR720952 FUN720952 GEJ720952 GOF720952 GYB720952 HHX720952 HRT720952 IBP720952 ILL720952 IVH720952 JFD720952 JOZ720952 JYV720952 KIR720952 KSN720952 LCJ720952 LMF720952 LWB720952 MFX720952 MPT720952 MZP720952 NJL720952 NTH720952 ODD720952 OMZ720952 OWV720952 PGR720952 PQN720952 QAJ720952 QKF720952 QUB720952 RDX720952 RNT720952 RXP720952 SHL720952 SRH720952 TBD720952 TKZ720952 TUV720952 UER720952 UON720952 UYJ720952 VIF720952 VSB720952 WBX720952 WLT720952 WVP720952 H786488 JD786488 SZ786488 ACV786488 AMR786488 AWN786488 BGJ786488 BQF786488 CAB786488 CJX786488 CTT786488 DDP786488 DNL786488 DXH786488 EHD786488 EQZ786488 FAV786488 FKR786488 FUN786488 GEJ786488 GOF786488 GYB786488 HHX786488 HRT786488 IBP786488 ILL786488 IVH786488 JFD786488 JOZ786488 JYV786488 KIR786488 KSN786488 LCJ786488 LMF786488 LWB786488 MFX786488 MPT786488 MZP786488 NJL786488 NTH786488 ODD786488 OMZ786488 OWV786488 PGR786488 PQN786488 QAJ786488 QKF786488 QUB786488 RDX786488 RNT786488 RXP786488 SHL786488 SRH786488 TBD786488 TKZ786488 TUV786488 UER786488 UON786488 UYJ786488 VIF786488 VSB786488 WBX786488 WLT786488 WVP786488 H852024 JD852024 SZ852024 ACV852024 AMR852024 AWN852024 BGJ852024 BQF852024 CAB852024 CJX852024 CTT852024 DDP852024 DNL852024 DXH852024 EHD852024 EQZ852024 FAV852024 FKR852024 FUN852024 GEJ852024 GOF852024 GYB852024 HHX852024 HRT852024 IBP852024 ILL852024 IVH852024 JFD852024 JOZ852024 JYV852024 KIR852024 KSN852024 LCJ852024 LMF852024 LWB852024 MFX852024 MPT852024 MZP852024 NJL852024 NTH852024 ODD852024 OMZ852024 OWV852024 PGR852024 PQN852024 QAJ852024 QKF852024 QUB852024 RDX852024 RNT852024 RXP852024 SHL852024 SRH852024 TBD852024 TKZ852024 TUV852024 UER852024 UON852024 UYJ852024 VIF852024 VSB852024 WBX852024 WLT852024 WVP852024 H917560 JD917560 SZ917560 ACV917560 AMR917560 AWN917560 BGJ917560 BQF917560 CAB917560 CJX917560 CTT917560 DDP917560 DNL917560 DXH917560 EHD917560 EQZ917560 FAV917560 FKR917560 FUN917560 GEJ917560 GOF917560 GYB917560 HHX917560 HRT917560 IBP917560 ILL917560 IVH917560 JFD917560 JOZ917560 JYV917560 KIR917560 KSN917560 LCJ917560 LMF917560 LWB917560 MFX917560 MPT917560 MZP917560 NJL917560 NTH917560 ODD917560 OMZ917560 OWV917560 PGR917560 PQN917560 QAJ917560 QKF917560 QUB917560 RDX917560 RNT917560 RXP917560 SHL917560 SRH917560 TBD917560 TKZ917560 TUV917560 UER917560 UON917560 UYJ917560 VIF917560 VSB917560 WBX917560 WLT917560 WVP917560 H983096 JD983096 SZ983096 ACV983096 AMR983096 AWN983096 BGJ983096 BQF983096 CAB983096 CJX983096 CTT983096 DDP983096 DNL983096 DXH983096 EHD983096 EQZ983096 FAV983096 FKR983096 FUN983096 GEJ983096 GOF983096 GYB983096 HHX983096 HRT983096 IBP983096 ILL983096 IVH983096 JFD983096 JOZ983096 JYV983096 KIR983096 KSN983096 LCJ983096 LMF983096 LWB983096 MFX983096 MPT983096 MZP983096 NJL983096 NTH983096 ODD983096 OMZ983096 OWV983096 PGR983096 PQN983096 QAJ983096 QKF983096 QUB983096 RDX983096 RNT983096 RXP983096 SHL983096 SRH983096 TBD983096 TKZ983096 TUV983096 UER983096 UON983096 UYJ983096 VIF983096 VSB983096 WBX983096 WLT983096 WVP983096 H44 JD44 SZ44 ACV44 AMR44 AWN44 BGJ44 BQF44 CAB44 CJX44 CTT44 DDP44 DNL44 DXH44 EHD44 EQZ44 FAV44 FKR44 FUN44 GEJ44 GOF44 GYB44 HHX44 HRT44 IBP44 ILL44 IVH44 JFD44 JOZ44 JYV44 KIR44 KSN44 LCJ44 LMF44 LWB44 MFX44 MPT44 MZP44 NJL44 NTH44 ODD44 OMZ44 OWV44 PGR44 PQN44 QAJ44 QKF44 QUB44 RDX44 RNT44 RXP44 SHL44 SRH44 TBD44 TKZ44 TUV44 UER44 UON44 UYJ44 VIF44 VSB44 WBX44 WLT44 WVP44 H65580 JD65580 SZ65580 ACV65580 AMR65580 AWN65580 BGJ65580 BQF65580 CAB65580 CJX65580 CTT65580 DDP65580 DNL65580 DXH65580 EHD65580 EQZ65580 FAV65580 FKR65580 FUN65580 GEJ65580 GOF65580 GYB65580 HHX65580 HRT65580 IBP65580 ILL65580 IVH65580 JFD65580 JOZ65580 JYV65580 KIR65580 KSN65580 LCJ65580 LMF65580 LWB65580 MFX65580 MPT65580 MZP65580 NJL65580 NTH65580 ODD65580 OMZ65580 OWV65580 PGR65580 PQN65580 QAJ65580 QKF65580 QUB65580 RDX65580 RNT65580 RXP65580 SHL65580 SRH65580 TBD65580 TKZ65580 TUV65580 UER65580 UON65580 UYJ65580 VIF65580 VSB65580 WBX65580 WLT65580 WVP65580 H131116 JD131116 SZ131116 ACV131116 AMR131116 AWN131116 BGJ131116 BQF131116 CAB131116 CJX131116 CTT131116 DDP131116 DNL131116 DXH131116 EHD131116 EQZ131116 FAV131116 FKR131116 FUN131116 GEJ131116 GOF131116 GYB131116 HHX131116 HRT131116 IBP131116 ILL131116 IVH131116 JFD131116 JOZ131116 JYV131116 KIR131116 KSN131116 LCJ131116 LMF131116 LWB131116 MFX131116 MPT131116 MZP131116 NJL131116 NTH131116 ODD131116 OMZ131116 OWV131116 PGR131116 PQN131116 QAJ131116 QKF131116 QUB131116 RDX131116 RNT131116 RXP131116 SHL131116 SRH131116 TBD131116 TKZ131116 TUV131116 UER131116 UON131116 UYJ131116 VIF131116 VSB131116 WBX131116 WLT131116 WVP131116 H196652 JD196652 SZ196652 ACV196652 AMR196652 AWN196652 BGJ196652 BQF196652 CAB196652 CJX196652 CTT196652 DDP196652 DNL196652 DXH196652 EHD196652 EQZ196652 FAV196652 FKR196652 FUN196652 GEJ196652 GOF196652 GYB196652 HHX196652 HRT196652 IBP196652 ILL196652 IVH196652 JFD196652 JOZ196652 JYV196652 KIR196652 KSN196652 LCJ196652 LMF196652 LWB196652 MFX196652 MPT196652 MZP196652 NJL196652 NTH196652 ODD196652 OMZ196652 OWV196652 PGR196652 PQN196652 QAJ196652 QKF196652 QUB196652 RDX196652 RNT196652 RXP196652 SHL196652 SRH196652 TBD196652 TKZ196652 TUV196652 UER196652 UON196652 UYJ196652 VIF196652 VSB196652 WBX196652 WLT196652 WVP196652 H262188 JD262188 SZ262188 ACV262188 AMR262188 AWN262188 BGJ262188 BQF262188 CAB262188 CJX262188 CTT262188 DDP262188 DNL262188 DXH262188 EHD262188 EQZ262188 FAV262188 FKR262188 FUN262188 GEJ262188 GOF262188 GYB262188 HHX262188 HRT262188 IBP262188 ILL262188 IVH262188 JFD262188 JOZ262188 JYV262188 KIR262188 KSN262188 LCJ262188 LMF262188 LWB262188 MFX262188 MPT262188 MZP262188 NJL262188 NTH262188 ODD262188 OMZ262188 OWV262188 PGR262188 PQN262188 QAJ262188 QKF262188 QUB262188 RDX262188 RNT262188 RXP262188 SHL262188 SRH262188 TBD262188 TKZ262188 TUV262188 UER262188 UON262188 UYJ262188 VIF262188 VSB262188 WBX262188 WLT262188 WVP262188 H327724 JD327724 SZ327724 ACV327724 AMR327724 AWN327724 BGJ327724 BQF327724 CAB327724 CJX327724 CTT327724 DDP327724 DNL327724 DXH327724 EHD327724 EQZ327724 FAV327724 FKR327724 FUN327724 GEJ327724 GOF327724 GYB327724 HHX327724 HRT327724 IBP327724 ILL327724 IVH327724 JFD327724 JOZ327724 JYV327724 KIR327724 KSN327724 LCJ327724 LMF327724 LWB327724 MFX327724 MPT327724 MZP327724 NJL327724 NTH327724 ODD327724 OMZ327724 OWV327724 PGR327724 PQN327724 QAJ327724 QKF327724 QUB327724 RDX327724 RNT327724 RXP327724 SHL327724 SRH327724 TBD327724 TKZ327724 TUV327724 UER327724 UON327724 UYJ327724 VIF327724 VSB327724 WBX327724 WLT327724 WVP327724 H393260 JD393260 SZ393260 ACV393260 AMR393260 AWN393260 BGJ393260 BQF393260 CAB393260 CJX393260 CTT393260 DDP393260 DNL393260 DXH393260 EHD393260 EQZ393260 FAV393260 FKR393260 FUN393260 GEJ393260 GOF393260 GYB393260 HHX393260 HRT393260 IBP393260 ILL393260 IVH393260 JFD393260 JOZ393260 JYV393260 KIR393260 KSN393260 LCJ393260 LMF393260 LWB393260 MFX393260 MPT393260 MZP393260 NJL393260 NTH393260 ODD393260 OMZ393260 OWV393260 PGR393260 PQN393260 QAJ393260 QKF393260 QUB393260 RDX393260 RNT393260 RXP393260 SHL393260 SRH393260 TBD393260 TKZ393260 TUV393260 UER393260 UON393260 UYJ393260 VIF393260 VSB393260 WBX393260 WLT393260 WVP393260 H458796 JD458796 SZ458796 ACV458796 AMR458796 AWN458796 BGJ458796 BQF458796 CAB458796 CJX458796 CTT458796 DDP458796 DNL458796 DXH458796 EHD458796 EQZ458796 FAV458796 FKR458796 FUN458796 GEJ458796 GOF458796 GYB458796 HHX458796 HRT458796 IBP458796 ILL458796 IVH458796 JFD458796 JOZ458796 JYV458796 KIR458796 KSN458796 LCJ458796 LMF458796 LWB458796 MFX458796 MPT458796 MZP458796 NJL458796 NTH458796 ODD458796 OMZ458796 OWV458796 PGR458796 PQN458796 QAJ458796 QKF458796 QUB458796 RDX458796 RNT458796 RXP458796 SHL458796 SRH458796 TBD458796 TKZ458796 TUV458796 UER458796 UON458796 UYJ458796 VIF458796 VSB458796 WBX458796 WLT458796 WVP458796 H524332 JD524332 SZ524332 ACV524332 AMR524332 AWN524332 BGJ524332 BQF524332 CAB524332 CJX524332 CTT524332 DDP524332 DNL524332 DXH524332 EHD524332 EQZ524332 FAV524332 FKR524332 FUN524332 GEJ524332 GOF524332 GYB524332 HHX524332 HRT524332 IBP524332 ILL524332 IVH524332 JFD524332 JOZ524332 JYV524332 KIR524332 KSN524332 LCJ524332 LMF524332 LWB524332 MFX524332 MPT524332 MZP524332 NJL524332 NTH524332 ODD524332 OMZ524332 OWV524332 PGR524332 PQN524332 QAJ524332 QKF524332 QUB524332 RDX524332 RNT524332 RXP524332 SHL524332 SRH524332 TBD524332 TKZ524332 TUV524332 UER524332 UON524332 UYJ524332 VIF524332 VSB524332 WBX524332 WLT524332 WVP524332 H589868 JD589868 SZ589868 ACV589868 AMR589868 AWN589868 BGJ589868 BQF589868 CAB589868 CJX589868 CTT589868 DDP589868 DNL589868 DXH589868 EHD589868 EQZ589868 FAV589868 FKR589868 FUN589868 GEJ589868 GOF589868 GYB589868 HHX589868 HRT589868 IBP589868 ILL589868 IVH589868 JFD589868 JOZ589868 JYV589868 KIR589868 KSN589868 LCJ589868 LMF589868 LWB589868 MFX589868 MPT589868 MZP589868 NJL589868 NTH589868 ODD589868 OMZ589868 OWV589868 PGR589868 PQN589868 QAJ589868 QKF589868 QUB589868 RDX589868 RNT589868 RXP589868 SHL589868 SRH589868 TBD589868 TKZ589868 TUV589868 UER589868 UON589868 UYJ589868 VIF589868 VSB589868 WBX589868 WLT589868 WVP589868 H655404 JD655404 SZ655404 ACV655404 AMR655404 AWN655404 BGJ655404 BQF655404 CAB655404 CJX655404 CTT655404 DDP655404 DNL655404 DXH655404 EHD655404 EQZ655404 FAV655404 FKR655404 FUN655404 GEJ655404 GOF655404 GYB655404 HHX655404 HRT655404 IBP655404 ILL655404 IVH655404 JFD655404 JOZ655404 JYV655404 KIR655404 KSN655404 LCJ655404 LMF655404 LWB655404 MFX655404 MPT655404 MZP655404 NJL655404 NTH655404 ODD655404 OMZ655404 OWV655404 PGR655404 PQN655404 QAJ655404 QKF655404 QUB655404 RDX655404 RNT655404 RXP655404 SHL655404 SRH655404 TBD655404 TKZ655404 TUV655404 UER655404 UON655404 UYJ655404 VIF655404 VSB655404 WBX655404 WLT655404 WVP655404 H720940 JD720940 SZ720940 ACV720940 AMR720940 AWN720940 BGJ720940 BQF720940 CAB720940 CJX720940 CTT720940 DDP720940 DNL720940 DXH720940 EHD720940 EQZ720940 FAV720940 FKR720940 FUN720940 GEJ720940 GOF720940 GYB720940 HHX720940 HRT720940 IBP720940 ILL720940 IVH720940 JFD720940 JOZ720940 JYV720940 KIR720940 KSN720940 LCJ720940 LMF720940 LWB720940 MFX720940 MPT720940 MZP720940 NJL720940 NTH720940 ODD720940 OMZ720940 OWV720940 PGR720940 PQN720940 QAJ720940 QKF720940 QUB720940 RDX720940 RNT720940 RXP720940 SHL720940 SRH720940 TBD720940 TKZ720940 TUV720940 UER720940 UON720940 UYJ720940 VIF720940 VSB720940 WBX720940 WLT720940 WVP720940 H786476 JD786476 SZ786476 ACV786476 AMR786476 AWN786476 BGJ786476 BQF786476 CAB786476 CJX786476 CTT786476 DDP786476 DNL786476 DXH786476 EHD786476 EQZ786476 FAV786476 FKR786476 FUN786476 GEJ786476 GOF786476 GYB786476 HHX786476 HRT786476 IBP786476 ILL786476 IVH786476 JFD786476 JOZ786476 JYV786476 KIR786476 KSN786476 LCJ786476 LMF786476 LWB786476 MFX786476 MPT786476 MZP786476 NJL786476 NTH786476 ODD786476 OMZ786476 OWV786476 PGR786476 PQN786476 QAJ786476 QKF786476 QUB786476 RDX786476 RNT786476 RXP786476 SHL786476 SRH786476 TBD786476 TKZ786476 TUV786476 UER786476 UON786476 UYJ786476 VIF786476 VSB786476 WBX786476 WLT786476 WVP786476 H852012 JD852012 SZ852012 ACV852012 AMR852012 AWN852012 BGJ852012 BQF852012 CAB852012 CJX852012 CTT852012 DDP852012 DNL852012 DXH852012 EHD852012 EQZ852012 FAV852012 FKR852012 FUN852012 GEJ852012 GOF852012 GYB852012 HHX852012 HRT852012 IBP852012 ILL852012 IVH852012 JFD852012 JOZ852012 JYV852012 KIR852012 KSN852012 LCJ852012 LMF852012 LWB852012 MFX852012 MPT852012 MZP852012 NJL852012 NTH852012 ODD852012 OMZ852012 OWV852012 PGR852012 PQN852012 QAJ852012 QKF852012 QUB852012 RDX852012 RNT852012 RXP852012 SHL852012 SRH852012 TBD852012 TKZ852012 TUV852012 UER852012 UON852012 UYJ852012 VIF852012 VSB852012 WBX852012 WLT852012 WVP852012 H917548 JD917548 SZ917548 ACV917548 AMR917548 AWN917548 BGJ917548 BQF917548 CAB917548 CJX917548 CTT917548 DDP917548 DNL917548 DXH917548 EHD917548 EQZ917548 FAV917548 FKR917548 FUN917548 GEJ917548 GOF917548 GYB917548 HHX917548 HRT917548 IBP917548 ILL917548 IVH917548 JFD917548 JOZ917548 JYV917548 KIR917548 KSN917548 LCJ917548 LMF917548 LWB917548 MFX917548 MPT917548 MZP917548 NJL917548 NTH917548 ODD917548 OMZ917548 OWV917548 PGR917548 PQN917548 QAJ917548 QKF917548 QUB917548 RDX917548 RNT917548 RXP917548 SHL917548 SRH917548 TBD917548 TKZ917548 TUV917548 UER917548 UON917548 UYJ917548 VIF917548 VSB917548 WBX917548 WLT917548 WVP917548 H983084 JD983084 SZ983084 ACV983084 AMR983084 AWN983084 BGJ983084 BQF983084 CAB983084 CJX983084 CTT983084 DDP983084 DNL983084 DXH983084 EHD983084 EQZ983084 FAV983084 FKR983084 FUN983084 GEJ983084 GOF983084 GYB983084 HHX983084 HRT983084 IBP983084 ILL983084 IVH983084 JFD983084 JOZ983084 JYV983084 KIR983084 KSN983084 LCJ983084 LMF983084 LWB983084 MFX983084 MPT983084 MZP983084 NJL983084 NTH983084 ODD983084 OMZ983084 OWV983084 PGR983084 PQN983084 QAJ983084 QKF983084 QUB983084 RDX983084 RNT983084 RXP983084 SHL983084 SRH983084 TBD983084 TKZ983084 TUV983084 UER983084 UON983084 UYJ983084 VIF983084 VSB983084 WBX983084 WLT983084 WVP983084 H36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H52 JD52 SZ52 ACV52 AMR52 AWN52 BGJ52 BQF52 CAB52 CJX52 CTT52 DDP52 DNL52 DXH52 EHD52 EQZ52 FAV52 FKR52 FUN52 GEJ52 GOF52 GYB52 HHX52 HRT52 IBP52 ILL52 IVH52 JFD52 JOZ52 JYV52 KIR52 KSN52 LCJ52 LMF52 LWB52 MFX52 MPT52 MZP52 NJL52 NTH52 ODD52 OMZ52 OWV52 PGR52 PQN52 QAJ52 QKF52 QUB52 RDX52 RNT52 RXP52 SHL52 SRH52 TBD52 TKZ52 TUV52 UER52 UON52 UYJ52 VIF52 VSB52 WBX52 WLT52 WVP52 H65588 JD65588 SZ65588 ACV65588 AMR65588 AWN65588 BGJ65588 BQF65588 CAB65588 CJX65588 CTT65588 DDP65588 DNL65588 DXH65588 EHD65588 EQZ65588 FAV65588 FKR65588 FUN65588 GEJ65588 GOF65588 GYB65588 HHX65588 HRT65588 IBP65588 ILL65588 IVH65588 JFD65588 JOZ65588 JYV65588 KIR65588 KSN65588 LCJ65588 LMF65588 LWB65588 MFX65588 MPT65588 MZP65588 NJL65588 NTH65588 ODD65588 OMZ65588 OWV65588 PGR65588 PQN65588 QAJ65588 QKF65588 QUB65588 RDX65588 RNT65588 RXP65588 SHL65588 SRH65588 TBD65588 TKZ65588 TUV65588 UER65588 UON65588 UYJ65588 VIF65588 VSB65588 WBX65588 WLT65588 WVP65588 H131124 JD131124 SZ131124 ACV131124 AMR131124 AWN131124 BGJ131124 BQF131124 CAB131124 CJX131124 CTT131124 DDP131124 DNL131124 DXH131124 EHD131124 EQZ131124 FAV131124 FKR131124 FUN131124 GEJ131124 GOF131124 GYB131124 HHX131124 HRT131124 IBP131124 ILL131124 IVH131124 JFD131124 JOZ131124 JYV131124 KIR131124 KSN131124 LCJ131124 LMF131124 LWB131124 MFX131124 MPT131124 MZP131124 NJL131124 NTH131124 ODD131124 OMZ131124 OWV131124 PGR131124 PQN131124 QAJ131124 QKF131124 QUB131124 RDX131124 RNT131124 RXP131124 SHL131124 SRH131124 TBD131124 TKZ131124 TUV131124 UER131124 UON131124 UYJ131124 VIF131124 VSB131124 WBX131124 WLT131124 WVP131124 H196660 JD196660 SZ196660 ACV196660 AMR196660 AWN196660 BGJ196660 BQF196660 CAB196660 CJX196660 CTT196660 DDP196660 DNL196660 DXH196660 EHD196660 EQZ196660 FAV196660 FKR196660 FUN196660 GEJ196660 GOF196660 GYB196660 HHX196660 HRT196660 IBP196660 ILL196660 IVH196660 JFD196660 JOZ196660 JYV196660 KIR196660 KSN196660 LCJ196660 LMF196660 LWB196660 MFX196660 MPT196660 MZP196660 NJL196660 NTH196660 ODD196660 OMZ196660 OWV196660 PGR196660 PQN196660 QAJ196660 QKF196660 QUB196660 RDX196660 RNT196660 RXP196660 SHL196660 SRH196660 TBD196660 TKZ196660 TUV196660 UER196660 UON196660 UYJ196660 VIF196660 VSB196660 WBX196660 WLT196660 WVP196660 H262196 JD262196 SZ262196 ACV262196 AMR262196 AWN262196 BGJ262196 BQF262196 CAB262196 CJX262196 CTT262196 DDP262196 DNL262196 DXH262196 EHD262196 EQZ262196 FAV262196 FKR262196 FUN262196 GEJ262196 GOF262196 GYB262196 HHX262196 HRT262196 IBP262196 ILL262196 IVH262196 JFD262196 JOZ262196 JYV262196 KIR262196 KSN262196 LCJ262196 LMF262196 LWB262196 MFX262196 MPT262196 MZP262196 NJL262196 NTH262196 ODD262196 OMZ262196 OWV262196 PGR262196 PQN262196 QAJ262196 QKF262196 QUB262196 RDX262196 RNT262196 RXP262196 SHL262196 SRH262196 TBD262196 TKZ262196 TUV262196 UER262196 UON262196 UYJ262196 VIF262196 VSB262196 WBX262196 WLT262196 WVP262196 H327732 JD327732 SZ327732 ACV327732 AMR327732 AWN327732 BGJ327732 BQF327732 CAB327732 CJX327732 CTT327732 DDP327732 DNL327732 DXH327732 EHD327732 EQZ327732 FAV327732 FKR327732 FUN327732 GEJ327732 GOF327732 GYB327732 HHX327732 HRT327732 IBP327732 ILL327732 IVH327732 JFD327732 JOZ327732 JYV327732 KIR327732 KSN327732 LCJ327732 LMF327732 LWB327732 MFX327732 MPT327732 MZP327732 NJL327732 NTH327732 ODD327732 OMZ327732 OWV327732 PGR327732 PQN327732 QAJ327732 QKF327732 QUB327732 RDX327732 RNT327732 RXP327732 SHL327732 SRH327732 TBD327732 TKZ327732 TUV327732 UER327732 UON327732 UYJ327732 VIF327732 VSB327732 WBX327732 WLT327732 WVP327732 H393268 JD393268 SZ393268 ACV393268 AMR393268 AWN393268 BGJ393268 BQF393268 CAB393268 CJX393268 CTT393268 DDP393268 DNL393268 DXH393268 EHD393268 EQZ393268 FAV393268 FKR393268 FUN393268 GEJ393268 GOF393268 GYB393268 HHX393268 HRT393268 IBP393268 ILL393268 IVH393268 JFD393268 JOZ393268 JYV393268 KIR393268 KSN393268 LCJ393268 LMF393268 LWB393268 MFX393268 MPT393268 MZP393268 NJL393268 NTH393268 ODD393268 OMZ393268 OWV393268 PGR393268 PQN393268 QAJ393268 QKF393268 QUB393268 RDX393268 RNT393268 RXP393268 SHL393268 SRH393268 TBD393268 TKZ393268 TUV393268 UER393268 UON393268 UYJ393268 VIF393268 VSB393268 WBX393268 WLT393268 WVP393268 H458804 JD458804 SZ458804 ACV458804 AMR458804 AWN458804 BGJ458804 BQF458804 CAB458804 CJX458804 CTT458804 DDP458804 DNL458804 DXH458804 EHD458804 EQZ458804 FAV458804 FKR458804 FUN458804 GEJ458804 GOF458804 GYB458804 HHX458804 HRT458804 IBP458804 ILL458804 IVH458804 JFD458804 JOZ458804 JYV458804 KIR458804 KSN458804 LCJ458804 LMF458804 LWB458804 MFX458804 MPT458804 MZP458804 NJL458804 NTH458804 ODD458804 OMZ458804 OWV458804 PGR458804 PQN458804 QAJ458804 QKF458804 QUB458804 RDX458804 RNT458804 RXP458804 SHL458804 SRH458804 TBD458804 TKZ458804 TUV458804 UER458804 UON458804 UYJ458804 VIF458804 VSB458804 WBX458804 WLT458804 WVP458804 H524340 JD524340 SZ524340 ACV524340 AMR524340 AWN524340 BGJ524340 BQF524340 CAB524340 CJX524340 CTT524340 DDP524340 DNL524340 DXH524340 EHD524340 EQZ524340 FAV524340 FKR524340 FUN524340 GEJ524340 GOF524340 GYB524340 HHX524340 HRT524340 IBP524340 ILL524340 IVH524340 JFD524340 JOZ524340 JYV524340 KIR524340 KSN524340 LCJ524340 LMF524340 LWB524340 MFX524340 MPT524340 MZP524340 NJL524340 NTH524340 ODD524340 OMZ524340 OWV524340 PGR524340 PQN524340 QAJ524340 QKF524340 QUB524340 RDX524340 RNT524340 RXP524340 SHL524340 SRH524340 TBD524340 TKZ524340 TUV524340 UER524340 UON524340 UYJ524340 VIF524340 VSB524340 WBX524340 WLT524340 WVP524340 H589876 JD589876 SZ589876 ACV589876 AMR589876 AWN589876 BGJ589876 BQF589876 CAB589876 CJX589876 CTT589876 DDP589876 DNL589876 DXH589876 EHD589876 EQZ589876 FAV589876 FKR589876 FUN589876 GEJ589876 GOF589876 GYB589876 HHX589876 HRT589876 IBP589876 ILL589876 IVH589876 JFD589876 JOZ589876 JYV589876 KIR589876 KSN589876 LCJ589876 LMF589876 LWB589876 MFX589876 MPT589876 MZP589876 NJL589876 NTH589876 ODD589876 OMZ589876 OWV589876 PGR589876 PQN589876 QAJ589876 QKF589876 QUB589876 RDX589876 RNT589876 RXP589876 SHL589876 SRH589876 TBD589876 TKZ589876 TUV589876 UER589876 UON589876 UYJ589876 VIF589876 VSB589876 WBX589876 WLT589876 WVP589876 H655412 JD655412 SZ655412 ACV655412 AMR655412 AWN655412 BGJ655412 BQF655412 CAB655412 CJX655412 CTT655412 DDP655412 DNL655412 DXH655412 EHD655412 EQZ655412 FAV655412 FKR655412 FUN655412 GEJ655412 GOF655412 GYB655412 HHX655412 HRT655412 IBP655412 ILL655412 IVH655412 JFD655412 JOZ655412 JYV655412 KIR655412 KSN655412 LCJ655412 LMF655412 LWB655412 MFX655412 MPT655412 MZP655412 NJL655412 NTH655412 ODD655412 OMZ655412 OWV655412 PGR655412 PQN655412 QAJ655412 QKF655412 QUB655412 RDX655412 RNT655412 RXP655412 SHL655412 SRH655412 TBD655412 TKZ655412 TUV655412 UER655412 UON655412 UYJ655412 VIF655412 VSB655412 WBX655412 WLT655412 WVP655412 H720948 JD720948 SZ720948 ACV720948 AMR720948 AWN720948 BGJ720948 BQF720948 CAB720948 CJX720948 CTT720948 DDP720948 DNL720948 DXH720948 EHD720948 EQZ720948 FAV720948 FKR720948 FUN720948 GEJ720948 GOF720948 GYB720948 HHX720948 HRT720948 IBP720948 ILL720948 IVH720948 JFD720948 JOZ720948 JYV720948 KIR720948 KSN720948 LCJ720948 LMF720948 LWB720948 MFX720948 MPT720948 MZP720948 NJL720948 NTH720948 ODD720948 OMZ720948 OWV720948 PGR720948 PQN720948 QAJ720948 QKF720948 QUB720948 RDX720948 RNT720948 RXP720948 SHL720948 SRH720948 TBD720948 TKZ720948 TUV720948 UER720948 UON720948 UYJ720948 VIF720948 VSB720948 WBX720948 WLT720948 WVP720948 H786484 JD786484 SZ786484 ACV786484 AMR786484 AWN786484 BGJ786484 BQF786484 CAB786484 CJX786484 CTT786484 DDP786484 DNL786484 DXH786484 EHD786484 EQZ786484 FAV786484 FKR786484 FUN786484 GEJ786484 GOF786484 GYB786484 HHX786484 HRT786484 IBP786484 ILL786484 IVH786484 JFD786484 JOZ786484 JYV786484 KIR786484 KSN786484 LCJ786484 LMF786484 LWB786484 MFX786484 MPT786484 MZP786484 NJL786484 NTH786484 ODD786484 OMZ786484 OWV786484 PGR786484 PQN786484 QAJ786484 QKF786484 QUB786484 RDX786484 RNT786484 RXP786484 SHL786484 SRH786484 TBD786484 TKZ786484 TUV786484 UER786484 UON786484 UYJ786484 VIF786484 VSB786484 WBX786484 WLT786484 WVP786484 H852020 JD852020 SZ852020 ACV852020 AMR852020 AWN852020 BGJ852020 BQF852020 CAB852020 CJX852020 CTT852020 DDP852020 DNL852020 DXH852020 EHD852020 EQZ852020 FAV852020 FKR852020 FUN852020 GEJ852020 GOF852020 GYB852020 HHX852020 HRT852020 IBP852020 ILL852020 IVH852020 JFD852020 JOZ852020 JYV852020 KIR852020 KSN852020 LCJ852020 LMF852020 LWB852020 MFX852020 MPT852020 MZP852020 NJL852020 NTH852020 ODD852020 OMZ852020 OWV852020 PGR852020 PQN852020 QAJ852020 QKF852020 QUB852020 RDX852020 RNT852020 RXP852020 SHL852020 SRH852020 TBD852020 TKZ852020 TUV852020 UER852020 UON852020 UYJ852020 VIF852020 VSB852020 WBX852020 WLT852020 WVP852020 H917556 JD917556 SZ917556 ACV917556 AMR917556 AWN917556 BGJ917556 BQF917556 CAB917556 CJX917556 CTT917556 DDP917556 DNL917556 DXH917556 EHD917556 EQZ917556 FAV917556 FKR917556 FUN917556 GEJ917556 GOF917556 GYB917556 HHX917556 HRT917556 IBP917556 ILL917556 IVH917556 JFD917556 JOZ917556 JYV917556 KIR917556 KSN917556 LCJ917556 LMF917556 LWB917556 MFX917556 MPT917556 MZP917556 NJL917556 NTH917556 ODD917556 OMZ917556 OWV917556 PGR917556 PQN917556 QAJ917556 QKF917556 QUB917556 RDX917556 RNT917556 RXP917556 SHL917556 SRH917556 TBD917556 TKZ917556 TUV917556 UER917556 UON917556 UYJ917556 VIF917556 VSB917556 WBX917556 WLT917556 WVP917556 H983092 JD983092 SZ983092 ACV983092 AMR983092 AWN983092 BGJ983092 BQF983092 CAB983092 CJX983092 CTT983092 DDP983092 DNL983092 DXH983092 EHD983092 EQZ983092 FAV983092 FKR983092 FUN983092 GEJ983092 GOF983092 GYB983092 HHX983092 HRT983092 IBP983092 ILL983092 IVH983092 JFD983092 JOZ983092 JYV983092 KIR983092 KSN983092 LCJ983092 LMF983092 LWB983092 MFX983092 MPT983092 MZP983092 NJL983092 NTH983092 ODD983092 OMZ983092 OWV983092 PGR983092 PQN983092 QAJ983092 QKF983092 QUB983092 RDX983092 RNT983092 RXP983092 SHL983092 SRH983092 TBD983092 TKZ983092 TUV983092 UER983092 UON983092 UYJ983092 VIF983092 VSB983092 WBX983092 WLT983092 WVP983092 H60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H65596 JD65596 SZ65596 ACV65596 AMR65596 AWN65596 BGJ65596 BQF65596 CAB65596 CJX65596 CTT65596 DDP65596 DNL65596 DXH65596 EHD65596 EQZ65596 FAV65596 FKR65596 FUN65596 GEJ65596 GOF65596 GYB65596 HHX65596 HRT65596 IBP65596 ILL65596 IVH65596 JFD65596 JOZ65596 JYV65596 KIR65596 KSN65596 LCJ65596 LMF65596 LWB65596 MFX65596 MPT65596 MZP65596 NJL65596 NTH65596 ODD65596 OMZ65596 OWV65596 PGR65596 PQN65596 QAJ65596 QKF65596 QUB65596 RDX65596 RNT65596 RXP65596 SHL65596 SRH65596 TBD65596 TKZ65596 TUV65596 UER65596 UON65596 UYJ65596 VIF65596 VSB65596 WBX65596 WLT65596 WVP65596 H131132 JD131132 SZ131132 ACV131132 AMR131132 AWN131132 BGJ131132 BQF131132 CAB131132 CJX131132 CTT131132 DDP131132 DNL131132 DXH131132 EHD131132 EQZ131132 FAV131132 FKR131132 FUN131132 GEJ131132 GOF131132 GYB131132 HHX131132 HRT131132 IBP131132 ILL131132 IVH131132 JFD131132 JOZ131132 JYV131132 KIR131132 KSN131132 LCJ131132 LMF131132 LWB131132 MFX131132 MPT131132 MZP131132 NJL131132 NTH131132 ODD131132 OMZ131132 OWV131132 PGR131132 PQN131132 QAJ131132 QKF131132 QUB131132 RDX131132 RNT131132 RXP131132 SHL131132 SRH131132 TBD131132 TKZ131132 TUV131132 UER131132 UON131132 UYJ131132 VIF131132 VSB131132 WBX131132 WLT131132 WVP131132 H196668 JD196668 SZ196668 ACV196668 AMR196668 AWN196668 BGJ196668 BQF196668 CAB196668 CJX196668 CTT196668 DDP196668 DNL196668 DXH196668 EHD196668 EQZ196668 FAV196668 FKR196668 FUN196668 GEJ196668 GOF196668 GYB196668 HHX196668 HRT196668 IBP196668 ILL196668 IVH196668 JFD196668 JOZ196668 JYV196668 KIR196668 KSN196668 LCJ196668 LMF196668 LWB196668 MFX196668 MPT196668 MZP196668 NJL196668 NTH196668 ODD196668 OMZ196668 OWV196668 PGR196668 PQN196668 QAJ196668 QKF196668 QUB196668 RDX196668 RNT196668 RXP196668 SHL196668 SRH196668 TBD196668 TKZ196668 TUV196668 UER196668 UON196668 UYJ196668 VIF196668 VSB196668 WBX196668 WLT196668 WVP196668 H262204 JD262204 SZ262204 ACV262204 AMR262204 AWN262204 BGJ262204 BQF262204 CAB262204 CJX262204 CTT262204 DDP262204 DNL262204 DXH262204 EHD262204 EQZ262204 FAV262204 FKR262204 FUN262204 GEJ262204 GOF262204 GYB262204 HHX262204 HRT262204 IBP262204 ILL262204 IVH262204 JFD262204 JOZ262204 JYV262204 KIR262204 KSN262204 LCJ262204 LMF262204 LWB262204 MFX262204 MPT262204 MZP262204 NJL262204 NTH262204 ODD262204 OMZ262204 OWV262204 PGR262204 PQN262204 QAJ262204 QKF262204 QUB262204 RDX262204 RNT262204 RXP262204 SHL262204 SRH262204 TBD262204 TKZ262204 TUV262204 UER262204 UON262204 UYJ262204 VIF262204 VSB262204 WBX262204 WLT262204 WVP262204 H327740 JD327740 SZ327740 ACV327740 AMR327740 AWN327740 BGJ327740 BQF327740 CAB327740 CJX327740 CTT327740 DDP327740 DNL327740 DXH327740 EHD327740 EQZ327740 FAV327740 FKR327740 FUN327740 GEJ327740 GOF327740 GYB327740 HHX327740 HRT327740 IBP327740 ILL327740 IVH327740 JFD327740 JOZ327740 JYV327740 KIR327740 KSN327740 LCJ327740 LMF327740 LWB327740 MFX327740 MPT327740 MZP327740 NJL327740 NTH327740 ODD327740 OMZ327740 OWV327740 PGR327740 PQN327740 QAJ327740 QKF327740 QUB327740 RDX327740 RNT327740 RXP327740 SHL327740 SRH327740 TBD327740 TKZ327740 TUV327740 UER327740 UON327740 UYJ327740 VIF327740 VSB327740 WBX327740 WLT327740 WVP327740 H393276 JD393276 SZ393276 ACV393276 AMR393276 AWN393276 BGJ393276 BQF393276 CAB393276 CJX393276 CTT393276 DDP393276 DNL393276 DXH393276 EHD393276 EQZ393276 FAV393276 FKR393276 FUN393276 GEJ393276 GOF393276 GYB393276 HHX393276 HRT393276 IBP393276 ILL393276 IVH393276 JFD393276 JOZ393276 JYV393276 KIR393276 KSN393276 LCJ393276 LMF393276 LWB393276 MFX393276 MPT393276 MZP393276 NJL393276 NTH393276 ODD393276 OMZ393276 OWV393276 PGR393276 PQN393276 QAJ393276 QKF393276 QUB393276 RDX393276 RNT393276 RXP393276 SHL393276 SRH393276 TBD393276 TKZ393276 TUV393276 UER393276 UON393276 UYJ393276 VIF393276 VSB393276 WBX393276 WLT393276 WVP393276 H458812 JD458812 SZ458812 ACV458812 AMR458812 AWN458812 BGJ458812 BQF458812 CAB458812 CJX458812 CTT458812 DDP458812 DNL458812 DXH458812 EHD458812 EQZ458812 FAV458812 FKR458812 FUN458812 GEJ458812 GOF458812 GYB458812 HHX458812 HRT458812 IBP458812 ILL458812 IVH458812 JFD458812 JOZ458812 JYV458812 KIR458812 KSN458812 LCJ458812 LMF458812 LWB458812 MFX458812 MPT458812 MZP458812 NJL458812 NTH458812 ODD458812 OMZ458812 OWV458812 PGR458812 PQN458812 QAJ458812 QKF458812 QUB458812 RDX458812 RNT458812 RXP458812 SHL458812 SRH458812 TBD458812 TKZ458812 TUV458812 UER458812 UON458812 UYJ458812 VIF458812 VSB458812 WBX458812 WLT458812 WVP458812 H524348 JD524348 SZ524348 ACV524348 AMR524348 AWN524348 BGJ524348 BQF524348 CAB524348 CJX524348 CTT524348 DDP524348 DNL524348 DXH524348 EHD524348 EQZ524348 FAV524348 FKR524348 FUN524348 GEJ524348 GOF524348 GYB524348 HHX524348 HRT524348 IBP524348 ILL524348 IVH524348 JFD524348 JOZ524348 JYV524348 KIR524348 KSN524348 LCJ524348 LMF524348 LWB524348 MFX524348 MPT524348 MZP524348 NJL524348 NTH524348 ODD524348 OMZ524348 OWV524348 PGR524348 PQN524348 QAJ524348 QKF524348 QUB524348 RDX524348 RNT524348 RXP524348 SHL524348 SRH524348 TBD524348 TKZ524348 TUV524348 UER524348 UON524348 UYJ524348 VIF524348 VSB524348 WBX524348 WLT524348 WVP524348 H589884 JD589884 SZ589884 ACV589884 AMR589884 AWN589884 BGJ589884 BQF589884 CAB589884 CJX589884 CTT589884 DDP589884 DNL589884 DXH589884 EHD589884 EQZ589884 FAV589884 FKR589884 FUN589884 GEJ589884 GOF589884 GYB589884 HHX589884 HRT589884 IBP589884 ILL589884 IVH589884 JFD589884 JOZ589884 JYV589884 KIR589884 KSN589884 LCJ589884 LMF589884 LWB589884 MFX589884 MPT589884 MZP589884 NJL589884 NTH589884 ODD589884 OMZ589884 OWV589884 PGR589884 PQN589884 QAJ589884 QKF589884 QUB589884 RDX589884 RNT589884 RXP589884 SHL589884 SRH589884 TBD589884 TKZ589884 TUV589884 UER589884 UON589884 UYJ589884 VIF589884 VSB589884 WBX589884 WLT589884 WVP589884 H655420 JD655420 SZ655420 ACV655420 AMR655420 AWN655420 BGJ655420 BQF655420 CAB655420 CJX655420 CTT655420 DDP655420 DNL655420 DXH655420 EHD655420 EQZ655420 FAV655420 FKR655420 FUN655420 GEJ655420 GOF655420 GYB655420 HHX655420 HRT655420 IBP655420 ILL655420 IVH655420 JFD655420 JOZ655420 JYV655420 KIR655420 KSN655420 LCJ655420 LMF655420 LWB655420 MFX655420 MPT655420 MZP655420 NJL655420 NTH655420 ODD655420 OMZ655420 OWV655420 PGR655420 PQN655420 QAJ655420 QKF655420 QUB655420 RDX655420 RNT655420 RXP655420 SHL655420 SRH655420 TBD655420 TKZ655420 TUV655420 UER655420 UON655420 UYJ655420 VIF655420 VSB655420 WBX655420 WLT655420 WVP655420 H720956 JD720956 SZ720956 ACV720956 AMR720956 AWN720956 BGJ720956 BQF720956 CAB720956 CJX720956 CTT720956 DDP720956 DNL720956 DXH720956 EHD720956 EQZ720956 FAV720956 FKR720956 FUN720956 GEJ720956 GOF720956 GYB720956 HHX720956 HRT720956 IBP720956 ILL720956 IVH720956 JFD720956 JOZ720956 JYV720956 KIR720956 KSN720956 LCJ720956 LMF720956 LWB720956 MFX720956 MPT720956 MZP720956 NJL720956 NTH720956 ODD720956 OMZ720956 OWV720956 PGR720956 PQN720956 QAJ720956 QKF720956 QUB720956 RDX720956 RNT720956 RXP720956 SHL720956 SRH720956 TBD720956 TKZ720956 TUV720956 UER720956 UON720956 UYJ720956 VIF720956 VSB720956 WBX720956 WLT720956 WVP720956 H786492 JD786492 SZ786492 ACV786492 AMR786492 AWN786492 BGJ786492 BQF786492 CAB786492 CJX786492 CTT786492 DDP786492 DNL786492 DXH786492 EHD786492 EQZ786492 FAV786492 FKR786492 FUN786492 GEJ786492 GOF786492 GYB786492 HHX786492 HRT786492 IBP786492 ILL786492 IVH786492 JFD786492 JOZ786492 JYV786492 KIR786492 KSN786492 LCJ786492 LMF786492 LWB786492 MFX786492 MPT786492 MZP786492 NJL786492 NTH786492 ODD786492 OMZ786492 OWV786492 PGR786492 PQN786492 QAJ786492 QKF786492 QUB786492 RDX786492 RNT786492 RXP786492 SHL786492 SRH786492 TBD786492 TKZ786492 TUV786492 UER786492 UON786492 UYJ786492 VIF786492 VSB786492 WBX786492 WLT786492 WVP786492 H852028 JD852028 SZ852028 ACV852028 AMR852028 AWN852028 BGJ852028 BQF852028 CAB852028 CJX852028 CTT852028 DDP852028 DNL852028 DXH852028 EHD852028 EQZ852028 FAV852028 FKR852028 FUN852028 GEJ852028 GOF852028 GYB852028 HHX852028 HRT852028 IBP852028 ILL852028 IVH852028 JFD852028 JOZ852028 JYV852028 KIR852028 KSN852028 LCJ852028 LMF852028 LWB852028 MFX852028 MPT852028 MZP852028 NJL852028 NTH852028 ODD852028 OMZ852028 OWV852028 PGR852028 PQN852028 QAJ852028 QKF852028 QUB852028 RDX852028 RNT852028 RXP852028 SHL852028 SRH852028 TBD852028 TKZ852028 TUV852028 UER852028 UON852028 UYJ852028 VIF852028 VSB852028 WBX852028 WLT852028 WVP852028 H917564 JD917564 SZ917564 ACV917564 AMR917564 AWN917564 BGJ917564 BQF917564 CAB917564 CJX917564 CTT917564 DDP917564 DNL917564 DXH917564 EHD917564 EQZ917564 FAV917564 FKR917564 FUN917564 GEJ917564 GOF917564 GYB917564 HHX917564 HRT917564 IBP917564 ILL917564 IVH917564 JFD917564 JOZ917564 JYV917564 KIR917564 KSN917564 LCJ917564 LMF917564 LWB917564 MFX917564 MPT917564 MZP917564 NJL917564 NTH917564 ODD917564 OMZ917564 OWV917564 PGR917564 PQN917564 QAJ917564 QKF917564 QUB917564 RDX917564 RNT917564 RXP917564 SHL917564 SRH917564 TBD917564 TKZ917564 TUV917564 UER917564 UON917564 UYJ917564 VIF917564 VSB917564 WBX917564 WLT917564 WVP917564 H983100 JD983100 SZ983100 ACV983100 AMR983100 AWN983100 BGJ983100 BQF983100 CAB983100 CJX983100 CTT983100 DDP983100 DNL983100 DXH983100 EHD983100 EQZ983100 FAV983100 FKR983100 FUN983100 GEJ983100 GOF983100 GYB983100 HHX983100 HRT983100 IBP983100 ILL983100 IVH983100 JFD983100 JOZ983100 JYV983100 KIR983100 KSN983100 LCJ983100 LMF983100 LWB983100 MFX983100 MPT983100 MZP983100 NJL983100 NTH983100 ODD983100 OMZ983100 OWV983100 PGR983100 PQN983100 QAJ983100 QKF983100 QUB983100 RDX983100 RNT983100 RXP983100 SHL983100 SRH983100 TBD983100 TKZ983100 TUV983100 UER983100 UON983100 UYJ983100 VIF983100 VSB983100 WBX983100 WLT983100 WVP983100 H48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H68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H65604 JD65604 SZ65604 ACV65604 AMR65604 AWN65604 BGJ65604 BQF65604 CAB65604 CJX65604 CTT65604 DDP65604 DNL65604 DXH65604 EHD65604 EQZ65604 FAV65604 FKR65604 FUN65604 GEJ65604 GOF65604 GYB65604 HHX65604 HRT65604 IBP65604 ILL65604 IVH65604 JFD65604 JOZ65604 JYV65604 KIR65604 KSN65604 LCJ65604 LMF65604 LWB65604 MFX65604 MPT65604 MZP65604 NJL65604 NTH65604 ODD65604 OMZ65604 OWV65604 PGR65604 PQN65604 QAJ65604 QKF65604 QUB65604 RDX65604 RNT65604 RXP65604 SHL65604 SRH65604 TBD65604 TKZ65604 TUV65604 UER65604 UON65604 UYJ65604 VIF65604 VSB65604 WBX65604 WLT65604 WVP65604 H131140 JD131140 SZ131140 ACV131140 AMR131140 AWN131140 BGJ131140 BQF131140 CAB131140 CJX131140 CTT131140 DDP131140 DNL131140 DXH131140 EHD131140 EQZ131140 FAV131140 FKR131140 FUN131140 GEJ131140 GOF131140 GYB131140 HHX131140 HRT131140 IBP131140 ILL131140 IVH131140 JFD131140 JOZ131140 JYV131140 KIR131140 KSN131140 LCJ131140 LMF131140 LWB131140 MFX131140 MPT131140 MZP131140 NJL131140 NTH131140 ODD131140 OMZ131140 OWV131140 PGR131140 PQN131140 QAJ131140 QKF131140 QUB131140 RDX131140 RNT131140 RXP131140 SHL131140 SRH131140 TBD131140 TKZ131140 TUV131140 UER131140 UON131140 UYJ131140 VIF131140 VSB131140 WBX131140 WLT131140 WVP131140 H196676 JD196676 SZ196676 ACV196676 AMR196676 AWN196676 BGJ196676 BQF196676 CAB196676 CJX196676 CTT196676 DDP196676 DNL196676 DXH196676 EHD196676 EQZ196676 FAV196676 FKR196676 FUN196676 GEJ196676 GOF196676 GYB196676 HHX196676 HRT196676 IBP196676 ILL196676 IVH196676 JFD196676 JOZ196676 JYV196676 KIR196676 KSN196676 LCJ196676 LMF196676 LWB196676 MFX196676 MPT196676 MZP196676 NJL196676 NTH196676 ODD196676 OMZ196676 OWV196676 PGR196676 PQN196676 QAJ196676 QKF196676 QUB196676 RDX196676 RNT196676 RXP196676 SHL196676 SRH196676 TBD196676 TKZ196676 TUV196676 UER196676 UON196676 UYJ196676 VIF196676 VSB196676 WBX196676 WLT196676 WVP196676 H262212 JD262212 SZ262212 ACV262212 AMR262212 AWN262212 BGJ262212 BQF262212 CAB262212 CJX262212 CTT262212 DDP262212 DNL262212 DXH262212 EHD262212 EQZ262212 FAV262212 FKR262212 FUN262212 GEJ262212 GOF262212 GYB262212 HHX262212 HRT262212 IBP262212 ILL262212 IVH262212 JFD262212 JOZ262212 JYV262212 KIR262212 KSN262212 LCJ262212 LMF262212 LWB262212 MFX262212 MPT262212 MZP262212 NJL262212 NTH262212 ODD262212 OMZ262212 OWV262212 PGR262212 PQN262212 QAJ262212 QKF262212 QUB262212 RDX262212 RNT262212 RXP262212 SHL262212 SRH262212 TBD262212 TKZ262212 TUV262212 UER262212 UON262212 UYJ262212 VIF262212 VSB262212 WBX262212 WLT262212 WVP262212 H327748 JD327748 SZ327748 ACV327748 AMR327748 AWN327748 BGJ327748 BQF327748 CAB327748 CJX327748 CTT327748 DDP327748 DNL327748 DXH327748 EHD327748 EQZ327748 FAV327748 FKR327748 FUN327748 GEJ327748 GOF327748 GYB327748 HHX327748 HRT327748 IBP327748 ILL327748 IVH327748 JFD327748 JOZ327748 JYV327748 KIR327748 KSN327748 LCJ327748 LMF327748 LWB327748 MFX327748 MPT327748 MZP327748 NJL327748 NTH327748 ODD327748 OMZ327748 OWV327748 PGR327748 PQN327748 QAJ327748 QKF327748 QUB327748 RDX327748 RNT327748 RXP327748 SHL327748 SRH327748 TBD327748 TKZ327748 TUV327748 UER327748 UON327748 UYJ327748 VIF327748 VSB327748 WBX327748 WLT327748 WVP327748 H393284 JD393284 SZ393284 ACV393284 AMR393284 AWN393284 BGJ393284 BQF393284 CAB393284 CJX393284 CTT393284 DDP393284 DNL393284 DXH393284 EHD393284 EQZ393284 FAV393284 FKR393284 FUN393284 GEJ393284 GOF393284 GYB393284 HHX393284 HRT393284 IBP393284 ILL393284 IVH393284 JFD393284 JOZ393284 JYV393284 KIR393284 KSN393284 LCJ393284 LMF393284 LWB393284 MFX393284 MPT393284 MZP393284 NJL393284 NTH393284 ODD393284 OMZ393284 OWV393284 PGR393284 PQN393284 QAJ393284 QKF393284 QUB393284 RDX393284 RNT393284 RXP393284 SHL393284 SRH393284 TBD393284 TKZ393284 TUV393284 UER393284 UON393284 UYJ393284 VIF393284 VSB393284 WBX393284 WLT393284 WVP393284 H458820 JD458820 SZ458820 ACV458820 AMR458820 AWN458820 BGJ458820 BQF458820 CAB458820 CJX458820 CTT458820 DDP458820 DNL458820 DXH458820 EHD458820 EQZ458820 FAV458820 FKR458820 FUN458820 GEJ458820 GOF458820 GYB458820 HHX458820 HRT458820 IBP458820 ILL458820 IVH458820 JFD458820 JOZ458820 JYV458820 KIR458820 KSN458820 LCJ458820 LMF458820 LWB458820 MFX458820 MPT458820 MZP458820 NJL458820 NTH458820 ODD458820 OMZ458820 OWV458820 PGR458820 PQN458820 QAJ458820 QKF458820 QUB458820 RDX458820 RNT458820 RXP458820 SHL458820 SRH458820 TBD458820 TKZ458820 TUV458820 UER458820 UON458820 UYJ458820 VIF458820 VSB458820 WBX458820 WLT458820 WVP458820 H524356 JD524356 SZ524356 ACV524356 AMR524356 AWN524356 BGJ524356 BQF524356 CAB524356 CJX524356 CTT524356 DDP524356 DNL524356 DXH524356 EHD524356 EQZ524356 FAV524356 FKR524356 FUN524356 GEJ524356 GOF524356 GYB524356 HHX524356 HRT524356 IBP524356 ILL524356 IVH524356 JFD524356 JOZ524356 JYV524356 KIR524356 KSN524356 LCJ524356 LMF524356 LWB524356 MFX524356 MPT524356 MZP524356 NJL524356 NTH524356 ODD524356 OMZ524356 OWV524356 PGR524356 PQN524356 QAJ524356 QKF524356 QUB524356 RDX524356 RNT524356 RXP524356 SHL524356 SRH524356 TBD524356 TKZ524356 TUV524356 UER524356 UON524356 UYJ524356 VIF524356 VSB524356 WBX524356 WLT524356 WVP524356 H589892 JD589892 SZ589892 ACV589892 AMR589892 AWN589892 BGJ589892 BQF589892 CAB589892 CJX589892 CTT589892 DDP589892 DNL589892 DXH589892 EHD589892 EQZ589892 FAV589892 FKR589892 FUN589892 GEJ589892 GOF589892 GYB589892 HHX589892 HRT589892 IBP589892 ILL589892 IVH589892 JFD589892 JOZ589892 JYV589892 KIR589892 KSN589892 LCJ589892 LMF589892 LWB589892 MFX589892 MPT589892 MZP589892 NJL589892 NTH589892 ODD589892 OMZ589892 OWV589892 PGR589892 PQN589892 QAJ589892 QKF589892 QUB589892 RDX589892 RNT589892 RXP589892 SHL589892 SRH589892 TBD589892 TKZ589892 TUV589892 UER589892 UON589892 UYJ589892 VIF589892 VSB589892 WBX589892 WLT589892 WVP589892 H655428 JD655428 SZ655428 ACV655428 AMR655428 AWN655428 BGJ655428 BQF655428 CAB655428 CJX655428 CTT655428 DDP655428 DNL655428 DXH655428 EHD655428 EQZ655428 FAV655428 FKR655428 FUN655428 GEJ655428 GOF655428 GYB655428 HHX655428 HRT655428 IBP655428 ILL655428 IVH655428 JFD655428 JOZ655428 JYV655428 KIR655428 KSN655428 LCJ655428 LMF655428 LWB655428 MFX655428 MPT655428 MZP655428 NJL655428 NTH655428 ODD655428 OMZ655428 OWV655428 PGR655428 PQN655428 QAJ655428 QKF655428 QUB655428 RDX655428 RNT655428 RXP655428 SHL655428 SRH655428 TBD655428 TKZ655428 TUV655428 UER655428 UON655428 UYJ655428 VIF655428 VSB655428 WBX655428 WLT655428 WVP655428 H720964 JD720964 SZ720964 ACV720964 AMR720964 AWN720964 BGJ720964 BQF720964 CAB720964 CJX720964 CTT720964 DDP720964 DNL720964 DXH720964 EHD720964 EQZ720964 FAV720964 FKR720964 FUN720964 GEJ720964 GOF720964 GYB720964 HHX720964 HRT720964 IBP720964 ILL720964 IVH720964 JFD720964 JOZ720964 JYV720964 KIR720964 KSN720964 LCJ720964 LMF720964 LWB720964 MFX720964 MPT720964 MZP720964 NJL720964 NTH720964 ODD720964 OMZ720964 OWV720964 PGR720964 PQN720964 QAJ720964 QKF720964 QUB720964 RDX720964 RNT720964 RXP720964 SHL720964 SRH720964 TBD720964 TKZ720964 TUV720964 UER720964 UON720964 UYJ720964 VIF720964 VSB720964 WBX720964 WLT720964 WVP720964 H786500 JD786500 SZ786500 ACV786500 AMR786500 AWN786500 BGJ786500 BQF786500 CAB786500 CJX786500 CTT786500 DDP786500 DNL786500 DXH786500 EHD786500 EQZ786500 FAV786500 FKR786500 FUN786500 GEJ786500 GOF786500 GYB786500 HHX786500 HRT786500 IBP786500 ILL786500 IVH786500 JFD786500 JOZ786500 JYV786500 KIR786500 KSN786500 LCJ786500 LMF786500 LWB786500 MFX786500 MPT786500 MZP786500 NJL786500 NTH786500 ODD786500 OMZ786500 OWV786500 PGR786500 PQN786500 QAJ786500 QKF786500 QUB786500 RDX786500 RNT786500 RXP786500 SHL786500 SRH786500 TBD786500 TKZ786500 TUV786500 UER786500 UON786500 UYJ786500 VIF786500 VSB786500 WBX786500 WLT786500 WVP786500 H852036 JD852036 SZ852036 ACV852036 AMR852036 AWN852036 BGJ852036 BQF852036 CAB852036 CJX852036 CTT852036 DDP852036 DNL852036 DXH852036 EHD852036 EQZ852036 FAV852036 FKR852036 FUN852036 GEJ852036 GOF852036 GYB852036 HHX852036 HRT852036 IBP852036 ILL852036 IVH852036 JFD852036 JOZ852036 JYV852036 KIR852036 KSN852036 LCJ852036 LMF852036 LWB852036 MFX852036 MPT852036 MZP852036 NJL852036 NTH852036 ODD852036 OMZ852036 OWV852036 PGR852036 PQN852036 QAJ852036 QKF852036 QUB852036 RDX852036 RNT852036 RXP852036 SHL852036 SRH852036 TBD852036 TKZ852036 TUV852036 UER852036 UON852036 UYJ852036 VIF852036 VSB852036 WBX852036 WLT852036 WVP852036 H917572 JD917572 SZ917572 ACV917572 AMR917572 AWN917572 BGJ917572 BQF917572 CAB917572 CJX917572 CTT917572 DDP917572 DNL917572 DXH917572 EHD917572 EQZ917572 FAV917572 FKR917572 FUN917572 GEJ917572 GOF917572 GYB917572 HHX917572 HRT917572 IBP917572 ILL917572 IVH917572 JFD917572 JOZ917572 JYV917572 KIR917572 KSN917572 LCJ917572 LMF917572 LWB917572 MFX917572 MPT917572 MZP917572 NJL917572 NTH917572 ODD917572 OMZ917572 OWV917572 PGR917572 PQN917572 QAJ917572 QKF917572 QUB917572 RDX917572 RNT917572 RXP917572 SHL917572 SRH917572 TBD917572 TKZ917572 TUV917572 UER917572 UON917572 UYJ917572 VIF917572 VSB917572 WBX917572 WLT917572 WVP917572 H983108 JD983108 SZ983108 ACV983108 AMR983108 AWN983108 BGJ983108 BQF983108 CAB983108 CJX983108 CTT983108 DDP983108 DNL983108 DXH983108 EHD983108 EQZ983108 FAV983108 FKR983108 FUN983108 GEJ983108 GOF983108 GYB983108 HHX983108 HRT983108 IBP983108 ILL983108 IVH983108 JFD983108 JOZ983108 JYV983108 KIR983108 KSN983108 LCJ983108 LMF983108 LWB983108 MFX983108 MPT983108 MZP983108 NJL983108 NTH983108 ODD983108 OMZ983108 OWV983108 PGR983108 PQN983108 QAJ983108 QKF983108 QUB983108 RDX983108 RNT983108 RXP983108 SHL983108 SRH983108 TBD983108 TKZ983108 TUV983108 UER983108 UON983108 UYJ983108 VIF983108 VSB983108 WBX983108 WLT983108 WVP983108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H64 JD64 SZ64 ACV64 AMR64 AWN64 BGJ64 BQF64 CAB64 CJX64 CTT64 DDP64 DNL64 DXH64 EHD64 EQZ64 FAV64 FKR64 FUN64 GEJ64 GOF64 GYB64 HHX64 HRT64 IBP64 ILL64 IVH64 JFD64 JOZ64 JYV64 KIR64 KSN64 LCJ64 LMF64 LWB64 MFX64 MPT64 MZP64 NJL64 NTH64 ODD64 OMZ64 OWV64 PGR64 PQN64 QAJ64 QKF64 QUB64 RDX64 RNT64 RXP64 SHL64 SRH64 TBD64 TKZ64 TUV64 UER64 UON64 UYJ64 VIF64 VSB64 WBX64 WLT64 WVP64 H65600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H131136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H196672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H262208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H327744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H393280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H458816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H524352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H589888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H655424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H720960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H786496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H852032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H917568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H983104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J66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J65602 JF65602 TB65602 ACX65602 AMT65602 AWP65602 BGL65602 BQH65602 CAD65602 CJZ65602 CTV65602 DDR65602 DNN65602 DXJ65602 EHF65602 ERB65602 FAX65602 FKT65602 FUP65602 GEL65602 GOH65602 GYD65602 HHZ65602 HRV65602 IBR65602 ILN65602 IVJ65602 JFF65602 JPB65602 JYX65602 KIT65602 KSP65602 LCL65602 LMH65602 LWD65602 MFZ65602 MPV65602 MZR65602 NJN65602 NTJ65602 ODF65602 ONB65602 OWX65602 PGT65602 PQP65602 QAL65602 QKH65602 QUD65602 RDZ65602 RNV65602 RXR65602 SHN65602 SRJ65602 TBF65602 TLB65602 TUX65602 UET65602 UOP65602 UYL65602 VIH65602 VSD65602 WBZ65602 WLV65602 WVR65602 J131138 JF131138 TB131138 ACX131138 AMT131138 AWP131138 BGL131138 BQH131138 CAD131138 CJZ131138 CTV131138 DDR131138 DNN131138 DXJ131138 EHF131138 ERB131138 FAX131138 FKT131138 FUP131138 GEL131138 GOH131138 GYD131138 HHZ131138 HRV131138 IBR131138 ILN131138 IVJ131138 JFF131138 JPB131138 JYX131138 KIT131138 KSP131138 LCL131138 LMH131138 LWD131138 MFZ131138 MPV131138 MZR131138 NJN131138 NTJ131138 ODF131138 ONB131138 OWX131138 PGT131138 PQP131138 QAL131138 QKH131138 QUD131138 RDZ131138 RNV131138 RXR131138 SHN131138 SRJ131138 TBF131138 TLB131138 TUX131138 UET131138 UOP131138 UYL131138 VIH131138 VSD131138 WBZ131138 WLV131138 WVR131138 J196674 JF196674 TB196674 ACX196674 AMT196674 AWP196674 BGL196674 BQH196674 CAD196674 CJZ196674 CTV196674 DDR196674 DNN196674 DXJ196674 EHF196674 ERB196674 FAX196674 FKT196674 FUP196674 GEL196674 GOH196674 GYD196674 HHZ196674 HRV196674 IBR196674 ILN196674 IVJ196674 JFF196674 JPB196674 JYX196674 KIT196674 KSP196674 LCL196674 LMH196674 LWD196674 MFZ196674 MPV196674 MZR196674 NJN196674 NTJ196674 ODF196674 ONB196674 OWX196674 PGT196674 PQP196674 QAL196674 QKH196674 QUD196674 RDZ196674 RNV196674 RXR196674 SHN196674 SRJ196674 TBF196674 TLB196674 TUX196674 UET196674 UOP196674 UYL196674 VIH196674 VSD196674 WBZ196674 WLV196674 WVR196674 J262210 JF262210 TB262210 ACX262210 AMT262210 AWP262210 BGL262210 BQH262210 CAD262210 CJZ262210 CTV262210 DDR262210 DNN262210 DXJ262210 EHF262210 ERB262210 FAX262210 FKT262210 FUP262210 GEL262210 GOH262210 GYD262210 HHZ262210 HRV262210 IBR262210 ILN262210 IVJ262210 JFF262210 JPB262210 JYX262210 KIT262210 KSP262210 LCL262210 LMH262210 LWD262210 MFZ262210 MPV262210 MZR262210 NJN262210 NTJ262210 ODF262210 ONB262210 OWX262210 PGT262210 PQP262210 QAL262210 QKH262210 QUD262210 RDZ262210 RNV262210 RXR262210 SHN262210 SRJ262210 TBF262210 TLB262210 TUX262210 UET262210 UOP262210 UYL262210 VIH262210 VSD262210 WBZ262210 WLV262210 WVR262210 J327746 JF327746 TB327746 ACX327746 AMT327746 AWP327746 BGL327746 BQH327746 CAD327746 CJZ327746 CTV327746 DDR327746 DNN327746 DXJ327746 EHF327746 ERB327746 FAX327746 FKT327746 FUP327746 GEL327746 GOH327746 GYD327746 HHZ327746 HRV327746 IBR327746 ILN327746 IVJ327746 JFF327746 JPB327746 JYX327746 KIT327746 KSP327746 LCL327746 LMH327746 LWD327746 MFZ327746 MPV327746 MZR327746 NJN327746 NTJ327746 ODF327746 ONB327746 OWX327746 PGT327746 PQP327746 QAL327746 QKH327746 QUD327746 RDZ327746 RNV327746 RXR327746 SHN327746 SRJ327746 TBF327746 TLB327746 TUX327746 UET327746 UOP327746 UYL327746 VIH327746 VSD327746 WBZ327746 WLV327746 WVR327746 J393282 JF393282 TB393282 ACX393282 AMT393282 AWP393282 BGL393282 BQH393282 CAD393282 CJZ393282 CTV393282 DDR393282 DNN393282 DXJ393282 EHF393282 ERB393282 FAX393282 FKT393282 FUP393282 GEL393282 GOH393282 GYD393282 HHZ393282 HRV393282 IBR393282 ILN393282 IVJ393282 JFF393282 JPB393282 JYX393282 KIT393282 KSP393282 LCL393282 LMH393282 LWD393282 MFZ393282 MPV393282 MZR393282 NJN393282 NTJ393282 ODF393282 ONB393282 OWX393282 PGT393282 PQP393282 QAL393282 QKH393282 QUD393282 RDZ393282 RNV393282 RXR393282 SHN393282 SRJ393282 TBF393282 TLB393282 TUX393282 UET393282 UOP393282 UYL393282 VIH393282 VSD393282 WBZ393282 WLV393282 WVR393282 J458818 JF458818 TB458818 ACX458818 AMT458818 AWP458818 BGL458818 BQH458818 CAD458818 CJZ458818 CTV458818 DDR458818 DNN458818 DXJ458818 EHF458818 ERB458818 FAX458818 FKT458818 FUP458818 GEL458818 GOH458818 GYD458818 HHZ458818 HRV458818 IBR458818 ILN458818 IVJ458818 JFF458818 JPB458818 JYX458818 KIT458818 KSP458818 LCL458818 LMH458818 LWD458818 MFZ458818 MPV458818 MZR458818 NJN458818 NTJ458818 ODF458818 ONB458818 OWX458818 PGT458818 PQP458818 QAL458818 QKH458818 QUD458818 RDZ458818 RNV458818 RXR458818 SHN458818 SRJ458818 TBF458818 TLB458818 TUX458818 UET458818 UOP458818 UYL458818 VIH458818 VSD458818 WBZ458818 WLV458818 WVR458818 J524354 JF524354 TB524354 ACX524354 AMT524354 AWP524354 BGL524354 BQH524354 CAD524354 CJZ524354 CTV524354 DDR524354 DNN524354 DXJ524354 EHF524354 ERB524354 FAX524354 FKT524354 FUP524354 GEL524354 GOH524354 GYD524354 HHZ524354 HRV524354 IBR524354 ILN524354 IVJ524354 JFF524354 JPB524354 JYX524354 KIT524354 KSP524354 LCL524354 LMH524354 LWD524354 MFZ524354 MPV524354 MZR524354 NJN524354 NTJ524354 ODF524354 ONB524354 OWX524354 PGT524354 PQP524354 QAL524354 QKH524354 QUD524354 RDZ524354 RNV524354 RXR524354 SHN524354 SRJ524354 TBF524354 TLB524354 TUX524354 UET524354 UOP524354 UYL524354 VIH524354 VSD524354 WBZ524354 WLV524354 WVR524354 J589890 JF589890 TB589890 ACX589890 AMT589890 AWP589890 BGL589890 BQH589890 CAD589890 CJZ589890 CTV589890 DDR589890 DNN589890 DXJ589890 EHF589890 ERB589890 FAX589890 FKT589890 FUP589890 GEL589890 GOH589890 GYD589890 HHZ589890 HRV589890 IBR589890 ILN589890 IVJ589890 JFF589890 JPB589890 JYX589890 KIT589890 KSP589890 LCL589890 LMH589890 LWD589890 MFZ589890 MPV589890 MZR589890 NJN589890 NTJ589890 ODF589890 ONB589890 OWX589890 PGT589890 PQP589890 QAL589890 QKH589890 QUD589890 RDZ589890 RNV589890 RXR589890 SHN589890 SRJ589890 TBF589890 TLB589890 TUX589890 UET589890 UOP589890 UYL589890 VIH589890 VSD589890 WBZ589890 WLV589890 WVR589890 J655426 JF655426 TB655426 ACX655426 AMT655426 AWP655426 BGL655426 BQH655426 CAD655426 CJZ655426 CTV655426 DDR655426 DNN655426 DXJ655426 EHF655426 ERB655426 FAX655426 FKT655426 FUP655426 GEL655426 GOH655426 GYD655426 HHZ655426 HRV655426 IBR655426 ILN655426 IVJ655426 JFF655426 JPB655426 JYX655426 KIT655426 KSP655426 LCL655426 LMH655426 LWD655426 MFZ655426 MPV655426 MZR655426 NJN655426 NTJ655426 ODF655426 ONB655426 OWX655426 PGT655426 PQP655426 QAL655426 QKH655426 QUD655426 RDZ655426 RNV655426 RXR655426 SHN655426 SRJ655426 TBF655426 TLB655426 TUX655426 UET655426 UOP655426 UYL655426 VIH655426 VSD655426 WBZ655426 WLV655426 WVR655426 J720962 JF720962 TB720962 ACX720962 AMT720962 AWP720962 BGL720962 BQH720962 CAD720962 CJZ720962 CTV720962 DDR720962 DNN720962 DXJ720962 EHF720962 ERB720962 FAX720962 FKT720962 FUP720962 GEL720962 GOH720962 GYD720962 HHZ720962 HRV720962 IBR720962 ILN720962 IVJ720962 JFF720962 JPB720962 JYX720962 KIT720962 KSP720962 LCL720962 LMH720962 LWD720962 MFZ720962 MPV720962 MZR720962 NJN720962 NTJ720962 ODF720962 ONB720962 OWX720962 PGT720962 PQP720962 QAL720962 QKH720962 QUD720962 RDZ720962 RNV720962 RXR720962 SHN720962 SRJ720962 TBF720962 TLB720962 TUX720962 UET720962 UOP720962 UYL720962 VIH720962 VSD720962 WBZ720962 WLV720962 WVR720962 J786498 JF786498 TB786498 ACX786498 AMT786498 AWP786498 BGL786498 BQH786498 CAD786498 CJZ786498 CTV786498 DDR786498 DNN786498 DXJ786498 EHF786498 ERB786498 FAX786498 FKT786498 FUP786498 GEL786498 GOH786498 GYD786498 HHZ786498 HRV786498 IBR786498 ILN786498 IVJ786498 JFF786498 JPB786498 JYX786498 KIT786498 KSP786498 LCL786498 LMH786498 LWD786498 MFZ786498 MPV786498 MZR786498 NJN786498 NTJ786498 ODF786498 ONB786498 OWX786498 PGT786498 PQP786498 QAL786498 QKH786498 QUD786498 RDZ786498 RNV786498 RXR786498 SHN786498 SRJ786498 TBF786498 TLB786498 TUX786498 UET786498 UOP786498 UYL786498 VIH786498 VSD786498 WBZ786498 WLV786498 WVR786498 J852034 JF852034 TB852034 ACX852034 AMT852034 AWP852034 BGL852034 BQH852034 CAD852034 CJZ852034 CTV852034 DDR852034 DNN852034 DXJ852034 EHF852034 ERB852034 FAX852034 FKT852034 FUP852034 GEL852034 GOH852034 GYD852034 HHZ852034 HRV852034 IBR852034 ILN852034 IVJ852034 JFF852034 JPB852034 JYX852034 KIT852034 KSP852034 LCL852034 LMH852034 LWD852034 MFZ852034 MPV852034 MZR852034 NJN852034 NTJ852034 ODF852034 ONB852034 OWX852034 PGT852034 PQP852034 QAL852034 QKH852034 QUD852034 RDZ852034 RNV852034 RXR852034 SHN852034 SRJ852034 TBF852034 TLB852034 TUX852034 UET852034 UOP852034 UYL852034 VIH852034 VSD852034 WBZ852034 WLV852034 WVR852034 J917570 JF917570 TB917570 ACX917570 AMT917570 AWP917570 BGL917570 BQH917570 CAD917570 CJZ917570 CTV917570 DDR917570 DNN917570 DXJ917570 EHF917570 ERB917570 FAX917570 FKT917570 FUP917570 GEL917570 GOH917570 GYD917570 HHZ917570 HRV917570 IBR917570 ILN917570 IVJ917570 JFF917570 JPB917570 JYX917570 KIT917570 KSP917570 LCL917570 LMH917570 LWD917570 MFZ917570 MPV917570 MZR917570 NJN917570 NTJ917570 ODF917570 ONB917570 OWX917570 PGT917570 PQP917570 QAL917570 QKH917570 QUD917570 RDZ917570 RNV917570 RXR917570 SHN917570 SRJ917570 TBF917570 TLB917570 TUX917570 UET917570 UOP917570 UYL917570 VIH917570 VSD917570 WBZ917570 WLV917570 WVR917570 J983106 JF983106 TB983106 ACX983106 AMT983106 AWP983106 BGL983106 BQH983106 CAD983106 CJZ983106 CTV983106 DDR983106 DNN983106 DXJ983106 EHF983106 ERB983106 FAX983106 FKT983106 FUP983106 GEL983106 GOH983106 GYD983106 HHZ983106 HRV983106 IBR983106 ILN983106 IVJ983106 JFF983106 JPB983106 JYX983106 KIT983106 KSP983106 LCL983106 LMH983106 LWD983106 MFZ983106 MPV983106 MZR983106 NJN983106 NTJ983106 ODF983106 ONB983106 OWX983106 PGT983106 PQP983106 QAL983106 QKH983106 QUD983106 RDZ983106 RNV983106 RXR983106 SHN983106 SRJ983106 TBF983106 TLB983106 TUX983106 UET983106 UOP983106 UYL983106 VIH983106 VSD983106 WBZ983106 WLV983106 WVR983106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J42 JF42 TB42 ACX42 AMT42 AWP42 BGL42 BQH42 CAD42 CJZ42 CTV42 DDR42 DNN42 DXJ42 EHF42 ERB42 FAX42 FKT42 FUP42 GEL42 GOH42 GYD42 HHZ42 HRV42 IBR42 ILN42 IVJ42 JFF42 JPB42 JYX42 KIT42 KSP42 LCL42 LMH42 LWD42 MFZ42 MPV42 MZR42 NJN42 NTJ42 ODF42 ONB42 OWX42 PGT42 PQP42 QAL42 QKH42 QUD42 RDZ42 RNV42 RXR42 SHN42 SRJ42 TBF42 TLB42 TUX42 UET42 UOP42 UYL42 VIH42 VSD42 WBZ42 WLV42 WVR42 J65578 JF65578 TB65578 ACX65578 AMT65578 AWP65578 BGL65578 BQH65578 CAD65578 CJZ65578 CTV65578 DDR65578 DNN65578 DXJ65578 EHF65578 ERB65578 FAX65578 FKT65578 FUP65578 GEL65578 GOH65578 GYD65578 HHZ65578 HRV65578 IBR65578 ILN65578 IVJ65578 JFF65578 JPB65578 JYX65578 KIT65578 KSP65578 LCL65578 LMH65578 LWD65578 MFZ65578 MPV65578 MZR65578 NJN65578 NTJ65578 ODF65578 ONB65578 OWX65578 PGT65578 PQP65578 QAL65578 QKH65578 QUD65578 RDZ65578 RNV65578 RXR65578 SHN65578 SRJ65578 TBF65578 TLB65578 TUX65578 UET65578 UOP65578 UYL65578 VIH65578 VSD65578 WBZ65578 WLV65578 WVR65578 J131114 JF131114 TB131114 ACX131114 AMT131114 AWP131114 BGL131114 BQH131114 CAD131114 CJZ131114 CTV131114 DDR131114 DNN131114 DXJ131114 EHF131114 ERB131114 FAX131114 FKT131114 FUP131114 GEL131114 GOH131114 GYD131114 HHZ131114 HRV131114 IBR131114 ILN131114 IVJ131114 JFF131114 JPB131114 JYX131114 KIT131114 KSP131114 LCL131114 LMH131114 LWD131114 MFZ131114 MPV131114 MZR131114 NJN131114 NTJ131114 ODF131114 ONB131114 OWX131114 PGT131114 PQP131114 QAL131114 QKH131114 QUD131114 RDZ131114 RNV131114 RXR131114 SHN131114 SRJ131114 TBF131114 TLB131114 TUX131114 UET131114 UOP131114 UYL131114 VIH131114 VSD131114 WBZ131114 WLV131114 WVR131114 J196650 JF196650 TB196650 ACX196650 AMT196650 AWP196650 BGL196650 BQH196650 CAD196650 CJZ196650 CTV196650 DDR196650 DNN196650 DXJ196650 EHF196650 ERB196650 FAX196650 FKT196650 FUP196650 GEL196650 GOH196650 GYD196650 HHZ196650 HRV196650 IBR196650 ILN196650 IVJ196650 JFF196650 JPB196650 JYX196650 KIT196650 KSP196650 LCL196650 LMH196650 LWD196650 MFZ196650 MPV196650 MZR196650 NJN196650 NTJ196650 ODF196650 ONB196650 OWX196650 PGT196650 PQP196650 QAL196650 QKH196650 QUD196650 RDZ196650 RNV196650 RXR196650 SHN196650 SRJ196650 TBF196650 TLB196650 TUX196650 UET196650 UOP196650 UYL196650 VIH196650 VSD196650 WBZ196650 WLV196650 WVR196650 J262186 JF262186 TB262186 ACX262186 AMT262186 AWP262186 BGL262186 BQH262186 CAD262186 CJZ262186 CTV262186 DDR262186 DNN262186 DXJ262186 EHF262186 ERB262186 FAX262186 FKT262186 FUP262186 GEL262186 GOH262186 GYD262186 HHZ262186 HRV262186 IBR262186 ILN262186 IVJ262186 JFF262186 JPB262186 JYX262186 KIT262186 KSP262186 LCL262186 LMH262186 LWD262186 MFZ262186 MPV262186 MZR262186 NJN262186 NTJ262186 ODF262186 ONB262186 OWX262186 PGT262186 PQP262186 QAL262186 QKH262186 QUD262186 RDZ262186 RNV262186 RXR262186 SHN262186 SRJ262186 TBF262186 TLB262186 TUX262186 UET262186 UOP262186 UYL262186 VIH262186 VSD262186 WBZ262186 WLV262186 WVR262186 J327722 JF327722 TB327722 ACX327722 AMT327722 AWP327722 BGL327722 BQH327722 CAD327722 CJZ327722 CTV327722 DDR327722 DNN327722 DXJ327722 EHF327722 ERB327722 FAX327722 FKT327722 FUP327722 GEL327722 GOH327722 GYD327722 HHZ327722 HRV327722 IBR327722 ILN327722 IVJ327722 JFF327722 JPB327722 JYX327722 KIT327722 KSP327722 LCL327722 LMH327722 LWD327722 MFZ327722 MPV327722 MZR327722 NJN327722 NTJ327722 ODF327722 ONB327722 OWX327722 PGT327722 PQP327722 QAL327722 QKH327722 QUD327722 RDZ327722 RNV327722 RXR327722 SHN327722 SRJ327722 TBF327722 TLB327722 TUX327722 UET327722 UOP327722 UYL327722 VIH327722 VSD327722 WBZ327722 WLV327722 WVR327722 J393258 JF393258 TB393258 ACX393258 AMT393258 AWP393258 BGL393258 BQH393258 CAD393258 CJZ393258 CTV393258 DDR393258 DNN393258 DXJ393258 EHF393258 ERB393258 FAX393258 FKT393258 FUP393258 GEL393258 GOH393258 GYD393258 HHZ393258 HRV393258 IBR393258 ILN393258 IVJ393258 JFF393258 JPB393258 JYX393258 KIT393258 KSP393258 LCL393258 LMH393258 LWD393258 MFZ393258 MPV393258 MZR393258 NJN393258 NTJ393258 ODF393258 ONB393258 OWX393258 PGT393258 PQP393258 QAL393258 QKH393258 QUD393258 RDZ393258 RNV393258 RXR393258 SHN393258 SRJ393258 TBF393258 TLB393258 TUX393258 UET393258 UOP393258 UYL393258 VIH393258 VSD393258 WBZ393258 WLV393258 WVR393258 J458794 JF458794 TB458794 ACX458794 AMT458794 AWP458794 BGL458794 BQH458794 CAD458794 CJZ458794 CTV458794 DDR458794 DNN458794 DXJ458794 EHF458794 ERB458794 FAX458794 FKT458794 FUP458794 GEL458794 GOH458794 GYD458794 HHZ458794 HRV458794 IBR458794 ILN458794 IVJ458794 JFF458794 JPB458794 JYX458794 KIT458794 KSP458794 LCL458794 LMH458794 LWD458794 MFZ458794 MPV458794 MZR458794 NJN458794 NTJ458794 ODF458794 ONB458794 OWX458794 PGT458794 PQP458794 QAL458794 QKH458794 QUD458794 RDZ458794 RNV458794 RXR458794 SHN458794 SRJ458794 TBF458794 TLB458794 TUX458794 UET458794 UOP458794 UYL458794 VIH458794 VSD458794 WBZ458794 WLV458794 WVR458794 J524330 JF524330 TB524330 ACX524330 AMT524330 AWP524330 BGL524330 BQH524330 CAD524330 CJZ524330 CTV524330 DDR524330 DNN524330 DXJ524330 EHF524330 ERB524330 FAX524330 FKT524330 FUP524330 GEL524330 GOH524330 GYD524330 HHZ524330 HRV524330 IBR524330 ILN524330 IVJ524330 JFF524330 JPB524330 JYX524330 KIT524330 KSP524330 LCL524330 LMH524330 LWD524330 MFZ524330 MPV524330 MZR524330 NJN524330 NTJ524330 ODF524330 ONB524330 OWX524330 PGT524330 PQP524330 QAL524330 QKH524330 QUD524330 RDZ524330 RNV524330 RXR524330 SHN524330 SRJ524330 TBF524330 TLB524330 TUX524330 UET524330 UOP524330 UYL524330 VIH524330 VSD524330 WBZ524330 WLV524330 WVR524330 J589866 JF589866 TB589866 ACX589866 AMT589866 AWP589866 BGL589866 BQH589866 CAD589866 CJZ589866 CTV589866 DDR589866 DNN589866 DXJ589866 EHF589866 ERB589866 FAX589866 FKT589866 FUP589866 GEL589866 GOH589866 GYD589866 HHZ589866 HRV589866 IBR589866 ILN589866 IVJ589866 JFF589866 JPB589866 JYX589866 KIT589866 KSP589866 LCL589866 LMH589866 LWD589866 MFZ589866 MPV589866 MZR589866 NJN589866 NTJ589866 ODF589866 ONB589866 OWX589866 PGT589866 PQP589866 QAL589866 QKH589866 QUD589866 RDZ589866 RNV589866 RXR589866 SHN589866 SRJ589866 TBF589866 TLB589866 TUX589866 UET589866 UOP589866 UYL589866 VIH589866 VSD589866 WBZ589866 WLV589866 WVR589866 J655402 JF655402 TB655402 ACX655402 AMT655402 AWP655402 BGL655402 BQH655402 CAD655402 CJZ655402 CTV655402 DDR655402 DNN655402 DXJ655402 EHF655402 ERB655402 FAX655402 FKT655402 FUP655402 GEL655402 GOH655402 GYD655402 HHZ655402 HRV655402 IBR655402 ILN655402 IVJ655402 JFF655402 JPB655402 JYX655402 KIT655402 KSP655402 LCL655402 LMH655402 LWD655402 MFZ655402 MPV655402 MZR655402 NJN655402 NTJ655402 ODF655402 ONB655402 OWX655402 PGT655402 PQP655402 QAL655402 QKH655402 QUD655402 RDZ655402 RNV655402 RXR655402 SHN655402 SRJ655402 TBF655402 TLB655402 TUX655402 UET655402 UOP655402 UYL655402 VIH655402 VSD655402 WBZ655402 WLV655402 WVR655402 J720938 JF720938 TB720938 ACX720938 AMT720938 AWP720938 BGL720938 BQH720938 CAD720938 CJZ720938 CTV720938 DDR720938 DNN720938 DXJ720938 EHF720938 ERB720938 FAX720938 FKT720938 FUP720938 GEL720938 GOH720938 GYD720938 HHZ720938 HRV720938 IBR720938 ILN720938 IVJ720938 JFF720938 JPB720938 JYX720938 KIT720938 KSP720938 LCL720938 LMH720938 LWD720938 MFZ720938 MPV720938 MZR720938 NJN720938 NTJ720938 ODF720938 ONB720938 OWX720938 PGT720938 PQP720938 QAL720938 QKH720938 QUD720938 RDZ720938 RNV720938 RXR720938 SHN720938 SRJ720938 TBF720938 TLB720938 TUX720938 UET720938 UOP720938 UYL720938 VIH720938 VSD720938 WBZ720938 WLV720938 WVR720938 J786474 JF786474 TB786474 ACX786474 AMT786474 AWP786474 BGL786474 BQH786474 CAD786474 CJZ786474 CTV786474 DDR786474 DNN786474 DXJ786474 EHF786474 ERB786474 FAX786474 FKT786474 FUP786474 GEL786474 GOH786474 GYD786474 HHZ786474 HRV786474 IBR786474 ILN786474 IVJ786474 JFF786474 JPB786474 JYX786474 KIT786474 KSP786474 LCL786474 LMH786474 LWD786474 MFZ786474 MPV786474 MZR786474 NJN786474 NTJ786474 ODF786474 ONB786474 OWX786474 PGT786474 PQP786474 QAL786474 QKH786474 QUD786474 RDZ786474 RNV786474 RXR786474 SHN786474 SRJ786474 TBF786474 TLB786474 TUX786474 UET786474 UOP786474 UYL786474 VIH786474 VSD786474 WBZ786474 WLV786474 WVR786474 J852010 JF852010 TB852010 ACX852010 AMT852010 AWP852010 BGL852010 BQH852010 CAD852010 CJZ852010 CTV852010 DDR852010 DNN852010 DXJ852010 EHF852010 ERB852010 FAX852010 FKT852010 FUP852010 GEL852010 GOH852010 GYD852010 HHZ852010 HRV852010 IBR852010 ILN852010 IVJ852010 JFF852010 JPB852010 JYX852010 KIT852010 KSP852010 LCL852010 LMH852010 LWD852010 MFZ852010 MPV852010 MZR852010 NJN852010 NTJ852010 ODF852010 ONB852010 OWX852010 PGT852010 PQP852010 QAL852010 QKH852010 QUD852010 RDZ852010 RNV852010 RXR852010 SHN852010 SRJ852010 TBF852010 TLB852010 TUX852010 UET852010 UOP852010 UYL852010 VIH852010 VSD852010 WBZ852010 WLV852010 WVR852010 J917546 JF917546 TB917546 ACX917546 AMT917546 AWP917546 BGL917546 BQH917546 CAD917546 CJZ917546 CTV917546 DDR917546 DNN917546 DXJ917546 EHF917546 ERB917546 FAX917546 FKT917546 FUP917546 GEL917546 GOH917546 GYD917546 HHZ917546 HRV917546 IBR917546 ILN917546 IVJ917546 JFF917546 JPB917546 JYX917546 KIT917546 KSP917546 LCL917546 LMH917546 LWD917546 MFZ917546 MPV917546 MZR917546 NJN917546 NTJ917546 ODF917546 ONB917546 OWX917546 PGT917546 PQP917546 QAL917546 QKH917546 QUD917546 RDZ917546 RNV917546 RXR917546 SHN917546 SRJ917546 TBF917546 TLB917546 TUX917546 UET917546 UOP917546 UYL917546 VIH917546 VSD917546 WBZ917546 WLV917546 WVR917546 J983082 JF983082 TB983082 ACX983082 AMT983082 AWP983082 BGL983082 BQH983082 CAD983082 CJZ983082 CTV983082 DDR983082 DNN983082 DXJ983082 EHF983082 ERB983082 FAX983082 FKT983082 FUP983082 GEL983082 GOH983082 GYD983082 HHZ983082 HRV983082 IBR983082 ILN983082 IVJ983082 JFF983082 JPB983082 JYX983082 KIT983082 KSP983082 LCL983082 LMH983082 LWD983082 MFZ983082 MPV983082 MZR983082 NJN983082 NTJ983082 ODF983082 ONB983082 OWX983082 PGT983082 PQP983082 QAL983082 QKH983082 QUD983082 RDZ983082 RNV983082 RXR983082 SHN983082 SRJ983082 TBF983082 TLB983082 TUX983082 UET983082 UOP983082 UYL983082 VIH983082 VSD983082 WBZ983082 WLV983082 WVR983082 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N65558 JJ65558 TF65558 ADB65558 AMX65558 AWT65558 BGP65558 BQL65558 CAH65558 CKD65558 CTZ65558 DDV65558 DNR65558 DXN65558 EHJ65558 ERF65558 FBB65558 FKX65558 FUT65558 GEP65558 GOL65558 GYH65558 HID65558 HRZ65558 IBV65558 ILR65558 IVN65558 JFJ65558 JPF65558 JZB65558 KIX65558 KST65558 LCP65558 LML65558 LWH65558 MGD65558 MPZ65558 MZV65558 NJR65558 NTN65558 ODJ65558 ONF65558 OXB65558 PGX65558 PQT65558 QAP65558 QKL65558 QUH65558 RED65558 RNZ65558 RXV65558 SHR65558 SRN65558 TBJ65558 TLF65558 TVB65558 UEX65558 UOT65558 UYP65558 VIL65558 VSH65558 WCD65558 WLZ65558 WVV65558 N131094 JJ131094 TF131094 ADB131094 AMX131094 AWT131094 BGP131094 BQL131094 CAH131094 CKD131094 CTZ131094 DDV131094 DNR131094 DXN131094 EHJ131094 ERF131094 FBB131094 FKX131094 FUT131094 GEP131094 GOL131094 GYH131094 HID131094 HRZ131094 IBV131094 ILR131094 IVN131094 JFJ131094 JPF131094 JZB131094 KIX131094 KST131094 LCP131094 LML131094 LWH131094 MGD131094 MPZ131094 MZV131094 NJR131094 NTN131094 ODJ131094 ONF131094 OXB131094 PGX131094 PQT131094 QAP131094 QKL131094 QUH131094 RED131094 RNZ131094 RXV131094 SHR131094 SRN131094 TBJ131094 TLF131094 TVB131094 UEX131094 UOT131094 UYP131094 VIL131094 VSH131094 WCD131094 WLZ131094 WVV131094 N196630 JJ196630 TF196630 ADB196630 AMX196630 AWT196630 BGP196630 BQL196630 CAH196630 CKD196630 CTZ196630 DDV196630 DNR196630 DXN196630 EHJ196630 ERF196630 FBB196630 FKX196630 FUT196630 GEP196630 GOL196630 GYH196630 HID196630 HRZ196630 IBV196630 ILR196630 IVN196630 JFJ196630 JPF196630 JZB196630 KIX196630 KST196630 LCP196630 LML196630 LWH196630 MGD196630 MPZ196630 MZV196630 NJR196630 NTN196630 ODJ196630 ONF196630 OXB196630 PGX196630 PQT196630 QAP196630 QKL196630 QUH196630 RED196630 RNZ196630 RXV196630 SHR196630 SRN196630 TBJ196630 TLF196630 TVB196630 UEX196630 UOT196630 UYP196630 VIL196630 VSH196630 WCD196630 WLZ196630 WVV196630 N262166 JJ262166 TF262166 ADB262166 AMX262166 AWT262166 BGP262166 BQL262166 CAH262166 CKD262166 CTZ262166 DDV262166 DNR262166 DXN262166 EHJ262166 ERF262166 FBB262166 FKX262166 FUT262166 GEP262166 GOL262166 GYH262166 HID262166 HRZ262166 IBV262166 ILR262166 IVN262166 JFJ262166 JPF262166 JZB262166 KIX262166 KST262166 LCP262166 LML262166 LWH262166 MGD262166 MPZ262166 MZV262166 NJR262166 NTN262166 ODJ262166 ONF262166 OXB262166 PGX262166 PQT262166 QAP262166 QKL262166 QUH262166 RED262166 RNZ262166 RXV262166 SHR262166 SRN262166 TBJ262166 TLF262166 TVB262166 UEX262166 UOT262166 UYP262166 VIL262166 VSH262166 WCD262166 WLZ262166 WVV262166 N327702 JJ327702 TF327702 ADB327702 AMX327702 AWT327702 BGP327702 BQL327702 CAH327702 CKD327702 CTZ327702 DDV327702 DNR327702 DXN327702 EHJ327702 ERF327702 FBB327702 FKX327702 FUT327702 GEP327702 GOL327702 GYH327702 HID327702 HRZ327702 IBV327702 ILR327702 IVN327702 JFJ327702 JPF327702 JZB327702 KIX327702 KST327702 LCP327702 LML327702 LWH327702 MGD327702 MPZ327702 MZV327702 NJR327702 NTN327702 ODJ327702 ONF327702 OXB327702 PGX327702 PQT327702 QAP327702 QKL327702 QUH327702 RED327702 RNZ327702 RXV327702 SHR327702 SRN327702 TBJ327702 TLF327702 TVB327702 UEX327702 UOT327702 UYP327702 VIL327702 VSH327702 WCD327702 WLZ327702 WVV327702 N393238 JJ393238 TF393238 ADB393238 AMX393238 AWT393238 BGP393238 BQL393238 CAH393238 CKD393238 CTZ393238 DDV393238 DNR393238 DXN393238 EHJ393238 ERF393238 FBB393238 FKX393238 FUT393238 GEP393238 GOL393238 GYH393238 HID393238 HRZ393238 IBV393238 ILR393238 IVN393238 JFJ393238 JPF393238 JZB393238 KIX393238 KST393238 LCP393238 LML393238 LWH393238 MGD393238 MPZ393238 MZV393238 NJR393238 NTN393238 ODJ393238 ONF393238 OXB393238 PGX393238 PQT393238 QAP393238 QKL393238 QUH393238 RED393238 RNZ393238 RXV393238 SHR393238 SRN393238 TBJ393238 TLF393238 TVB393238 UEX393238 UOT393238 UYP393238 VIL393238 VSH393238 WCD393238 WLZ393238 WVV393238 N458774 JJ458774 TF458774 ADB458774 AMX458774 AWT458774 BGP458774 BQL458774 CAH458774 CKD458774 CTZ458774 DDV458774 DNR458774 DXN458774 EHJ458774 ERF458774 FBB458774 FKX458774 FUT458774 GEP458774 GOL458774 GYH458774 HID458774 HRZ458774 IBV458774 ILR458774 IVN458774 JFJ458774 JPF458774 JZB458774 KIX458774 KST458774 LCP458774 LML458774 LWH458774 MGD458774 MPZ458774 MZV458774 NJR458774 NTN458774 ODJ458774 ONF458774 OXB458774 PGX458774 PQT458774 QAP458774 QKL458774 QUH458774 RED458774 RNZ458774 RXV458774 SHR458774 SRN458774 TBJ458774 TLF458774 TVB458774 UEX458774 UOT458774 UYP458774 VIL458774 VSH458774 WCD458774 WLZ458774 WVV458774 N524310 JJ524310 TF524310 ADB524310 AMX524310 AWT524310 BGP524310 BQL524310 CAH524310 CKD524310 CTZ524310 DDV524310 DNR524310 DXN524310 EHJ524310 ERF524310 FBB524310 FKX524310 FUT524310 GEP524310 GOL524310 GYH524310 HID524310 HRZ524310 IBV524310 ILR524310 IVN524310 JFJ524310 JPF524310 JZB524310 KIX524310 KST524310 LCP524310 LML524310 LWH524310 MGD524310 MPZ524310 MZV524310 NJR524310 NTN524310 ODJ524310 ONF524310 OXB524310 PGX524310 PQT524310 QAP524310 QKL524310 QUH524310 RED524310 RNZ524310 RXV524310 SHR524310 SRN524310 TBJ524310 TLF524310 TVB524310 UEX524310 UOT524310 UYP524310 VIL524310 VSH524310 WCD524310 WLZ524310 WVV524310 N589846 JJ589846 TF589846 ADB589846 AMX589846 AWT589846 BGP589846 BQL589846 CAH589846 CKD589846 CTZ589846 DDV589846 DNR589846 DXN589846 EHJ589846 ERF589846 FBB589846 FKX589846 FUT589846 GEP589846 GOL589846 GYH589846 HID589846 HRZ589846 IBV589846 ILR589846 IVN589846 JFJ589846 JPF589846 JZB589846 KIX589846 KST589846 LCP589846 LML589846 LWH589846 MGD589846 MPZ589846 MZV589846 NJR589846 NTN589846 ODJ589846 ONF589846 OXB589846 PGX589846 PQT589846 QAP589846 QKL589846 QUH589846 RED589846 RNZ589846 RXV589846 SHR589846 SRN589846 TBJ589846 TLF589846 TVB589846 UEX589846 UOT589846 UYP589846 VIL589846 VSH589846 WCD589846 WLZ589846 WVV589846 N655382 JJ655382 TF655382 ADB655382 AMX655382 AWT655382 BGP655382 BQL655382 CAH655382 CKD655382 CTZ655382 DDV655382 DNR655382 DXN655382 EHJ655382 ERF655382 FBB655382 FKX655382 FUT655382 GEP655382 GOL655382 GYH655382 HID655382 HRZ655382 IBV655382 ILR655382 IVN655382 JFJ655382 JPF655382 JZB655382 KIX655382 KST655382 LCP655382 LML655382 LWH655382 MGD655382 MPZ655382 MZV655382 NJR655382 NTN655382 ODJ655382 ONF655382 OXB655382 PGX655382 PQT655382 QAP655382 QKL655382 QUH655382 RED655382 RNZ655382 RXV655382 SHR655382 SRN655382 TBJ655382 TLF655382 TVB655382 UEX655382 UOT655382 UYP655382 VIL655382 VSH655382 WCD655382 WLZ655382 WVV655382 N720918 JJ720918 TF720918 ADB720918 AMX720918 AWT720918 BGP720918 BQL720918 CAH720918 CKD720918 CTZ720918 DDV720918 DNR720918 DXN720918 EHJ720918 ERF720918 FBB720918 FKX720918 FUT720918 GEP720918 GOL720918 GYH720918 HID720918 HRZ720918 IBV720918 ILR720918 IVN720918 JFJ720918 JPF720918 JZB720918 KIX720918 KST720918 LCP720918 LML720918 LWH720918 MGD720918 MPZ720918 MZV720918 NJR720918 NTN720918 ODJ720918 ONF720918 OXB720918 PGX720918 PQT720918 QAP720918 QKL720918 QUH720918 RED720918 RNZ720918 RXV720918 SHR720918 SRN720918 TBJ720918 TLF720918 TVB720918 UEX720918 UOT720918 UYP720918 VIL720918 VSH720918 WCD720918 WLZ720918 WVV720918 N786454 JJ786454 TF786454 ADB786454 AMX786454 AWT786454 BGP786454 BQL786454 CAH786454 CKD786454 CTZ786454 DDV786454 DNR786454 DXN786454 EHJ786454 ERF786454 FBB786454 FKX786454 FUT786454 GEP786454 GOL786454 GYH786454 HID786454 HRZ786454 IBV786454 ILR786454 IVN786454 JFJ786454 JPF786454 JZB786454 KIX786454 KST786454 LCP786454 LML786454 LWH786454 MGD786454 MPZ786454 MZV786454 NJR786454 NTN786454 ODJ786454 ONF786454 OXB786454 PGX786454 PQT786454 QAP786454 QKL786454 QUH786454 RED786454 RNZ786454 RXV786454 SHR786454 SRN786454 TBJ786454 TLF786454 TVB786454 UEX786454 UOT786454 UYP786454 VIL786454 VSH786454 WCD786454 WLZ786454 WVV786454 N851990 JJ851990 TF851990 ADB851990 AMX851990 AWT851990 BGP851990 BQL851990 CAH851990 CKD851990 CTZ851990 DDV851990 DNR851990 DXN851990 EHJ851990 ERF851990 FBB851990 FKX851990 FUT851990 GEP851990 GOL851990 GYH851990 HID851990 HRZ851990 IBV851990 ILR851990 IVN851990 JFJ851990 JPF851990 JZB851990 KIX851990 KST851990 LCP851990 LML851990 LWH851990 MGD851990 MPZ851990 MZV851990 NJR851990 NTN851990 ODJ851990 ONF851990 OXB851990 PGX851990 PQT851990 QAP851990 QKL851990 QUH851990 RED851990 RNZ851990 RXV851990 SHR851990 SRN851990 TBJ851990 TLF851990 TVB851990 UEX851990 UOT851990 UYP851990 VIL851990 VSH851990 WCD851990 WLZ851990 WVV851990 N917526 JJ917526 TF917526 ADB917526 AMX917526 AWT917526 BGP917526 BQL917526 CAH917526 CKD917526 CTZ917526 DDV917526 DNR917526 DXN917526 EHJ917526 ERF917526 FBB917526 FKX917526 FUT917526 GEP917526 GOL917526 GYH917526 HID917526 HRZ917526 IBV917526 ILR917526 IVN917526 JFJ917526 JPF917526 JZB917526 KIX917526 KST917526 LCP917526 LML917526 LWH917526 MGD917526 MPZ917526 MZV917526 NJR917526 NTN917526 ODJ917526 ONF917526 OXB917526 PGX917526 PQT917526 QAP917526 QKL917526 QUH917526 RED917526 RNZ917526 RXV917526 SHR917526 SRN917526 TBJ917526 TLF917526 TVB917526 UEX917526 UOT917526 UYP917526 VIL917526 VSH917526 WCD917526 WLZ917526 WVV917526 N983062 JJ983062 TF983062 ADB983062 AMX983062 AWT983062 BGP983062 BQL983062 CAH983062 CKD983062 CTZ983062 DDV983062 DNR983062 DXN983062 EHJ983062 ERF983062 FBB983062 FKX983062 FUT983062 GEP983062 GOL983062 GYH983062 HID983062 HRZ983062 IBV983062 ILR983062 IVN983062 JFJ983062 JPF983062 JZB983062 KIX983062 KST983062 LCP983062 LML983062 LWH983062 MGD983062 MPZ983062 MZV983062 NJR983062 NTN983062 ODJ983062 ONF983062 OXB983062 PGX983062 PQT983062 QAP983062 QKL983062 QUH983062 RED983062 RNZ983062 RXV983062 SHR983062 SRN983062 TBJ983062 TLF983062 TVB983062 UEX983062 UOT983062 UYP983062 VIL983062 VSH983062 WCD983062 WLZ983062 WVV983062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8">
    <tabColor rgb="FF0070C0"/>
    <pageSetUpPr fitToPage="1"/>
  </sheetPr>
  <dimension ref="A1:T79"/>
  <sheetViews>
    <sheetView showGridLines="0" showZeros="0" workbookViewId="0">
      <selection activeCell="Y22" sqref="Y22"/>
    </sheetView>
  </sheetViews>
  <sheetFormatPr defaultRowHeight="12.75" x14ac:dyDescent="0.2"/>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97" customWidth="1"/>
    <col min="10" max="10" width="10.7109375" customWidth="1"/>
    <col min="11" max="11" width="1.7109375" style="197" customWidth="1"/>
    <col min="12" max="12" width="10.7109375" customWidth="1"/>
    <col min="13" max="13" width="1.7109375" style="198" customWidth="1"/>
    <col min="14" max="14" width="10.7109375" customWidth="1"/>
    <col min="15" max="15" width="1.7109375" style="197" customWidth="1"/>
    <col min="16" max="16" width="10.7109375" customWidth="1"/>
    <col min="17" max="17" width="1.7109375" style="198" customWidth="1"/>
    <col min="18" max="18" width="9.140625" hidden="1" customWidth="1"/>
    <col min="19" max="19" width="8.7109375" customWidth="1"/>
    <col min="20" max="20" width="9.140625" hidden="1" customWidth="1"/>
    <col min="257" max="258" width="3.28515625" customWidth="1"/>
    <col min="259" max="259" width="4.7109375" customWidth="1"/>
    <col min="260" max="260" width="4.28515625" customWidth="1"/>
    <col min="261" max="261" width="12.7109375" customWidth="1"/>
    <col min="262" max="262" width="2.7109375" customWidth="1"/>
    <col min="263" max="263" width="7.7109375" customWidth="1"/>
    <col min="264" max="264" width="5.85546875" customWidth="1"/>
    <col min="265" max="265" width="1.7109375" customWidth="1"/>
    <col min="266" max="266" width="10.7109375" customWidth="1"/>
    <col min="267" max="267" width="1.7109375" customWidth="1"/>
    <col min="268" max="268" width="10.7109375" customWidth="1"/>
    <col min="269" max="269" width="1.7109375" customWidth="1"/>
    <col min="270" max="270" width="10.7109375" customWidth="1"/>
    <col min="271" max="271" width="1.7109375" customWidth="1"/>
    <col min="272" max="272" width="10.7109375" customWidth="1"/>
    <col min="273" max="273" width="1.7109375" customWidth="1"/>
    <col min="274" max="274" width="0" hidden="1" customWidth="1"/>
    <col min="275" max="275" width="8.7109375" customWidth="1"/>
    <col min="276" max="276" width="0" hidden="1" customWidth="1"/>
    <col min="513" max="514" width="3.28515625" customWidth="1"/>
    <col min="515" max="515" width="4.7109375" customWidth="1"/>
    <col min="516" max="516" width="4.28515625" customWidth="1"/>
    <col min="517" max="517" width="12.7109375" customWidth="1"/>
    <col min="518" max="518" width="2.7109375" customWidth="1"/>
    <col min="519" max="519" width="7.7109375" customWidth="1"/>
    <col min="520" max="520" width="5.85546875" customWidth="1"/>
    <col min="521" max="521" width="1.7109375" customWidth="1"/>
    <col min="522" max="522" width="10.7109375" customWidth="1"/>
    <col min="523" max="523" width="1.7109375" customWidth="1"/>
    <col min="524" max="524" width="10.7109375" customWidth="1"/>
    <col min="525" max="525" width="1.7109375" customWidth="1"/>
    <col min="526" max="526" width="10.7109375" customWidth="1"/>
    <col min="527" max="527" width="1.7109375" customWidth="1"/>
    <col min="528" max="528" width="10.7109375" customWidth="1"/>
    <col min="529" max="529" width="1.7109375" customWidth="1"/>
    <col min="530" max="530" width="0" hidden="1" customWidth="1"/>
    <col min="531" max="531" width="8.7109375" customWidth="1"/>
    <col min="532" max="532" width="0" hidden="1" customWidth="1"/>
    <col min="769" max="770" width="3.28515625" customWidth="1"/>
    <col min="771" max="771" width="4.7109375" customWidth="1"/>
    <col min="772" max="772" width="4.28515625" customWidth="1"/>
    <col min="773" max="773" width="12.7109375" customWidth="1"/>
    <col min="774" max="774" width="2.7109375" customWidth="1"/>
    <col min="775" max="775" width="7.7109375" customWidth="1"/>
    <col min="776" max="776" width="5.85546875" customWidth="1"/>
    <col min="777" max="777" width="1.7109375" customWidth="1"/>
    <col min="778" max="778" width="10.7109375" customWidth="1"/>
    <col min="779" max="779" width="1.7109375" customWidth="1"/>
    <col min="780" max="780" width="10.7109375" customWidth="1"/>
    <col min="781" max="781" width="1.7109375" customWidth="1"/>
    <col min="782" max="782" width="10.7109375" customWidth="1"/>
    <col min="783" max="783" width="1.7109375" customWidth="1"/>
    <col min="784" max="784" width="10.7109375" customWidth="1"/>
    <col min="785" max="785" width="1.7109375" customWidth="1"/>
    <col min="786" max="786" width="0" hidden="1" customWidth="1"/>
    <col min="787" max="787" width="8.7109375" customWidth="1"/>
    <col min="788" max="788" width="0" hidden="1" customWidth="1"/>
    <col min="1025" max="1026" width="3.28515625" customWidth="1"/>
    <col min="1027" max="1027" width="4.7109375" customWidth="1"/>
    <col min="1028" max="1028" width="4.28515625" customWidth="1"/>
    <col min="1029" max="1029" width="12.7109375" customWidth="1"/>
    <col min="1030" max="1030" width="2.7109375" customWidth="1"/>
    <col min="1031" max="1031" width="7.7109375" customWidth="1"/>
    <col min="1032" max="1032" width="5.85546875" customWidth="1"/>
    <col min="1033" max="1033" width="1.7109375" customWidth="1"/>
    <col min="1034" max="1034" width="10.7109375" customWidth="1"/>
    <col min="1035" max="1035" width="1.7109375" customWidth="1"/>
    <col min="1036" max="1036" width="10.7109375" customWidth="1"/>
    <col min="1037" max="1037" width="1.7109375" customWidth="1"/>
    <col min="1038" max="1038" width="10.7109375" customWidth="1"/>
    <col min="1039" max="1039" width="1.7109375" customWidth="1"/>
    <col min="1040" max="1040" width="10.7109375" customWidth="1"/>
    <col min="1041" max="1041" width="1.7109375" customWidth="1"/>
    <col min="1042" max="1042" width="0" hidden="1" customWidth="1"/>
    <col min="1043" max="1043" width="8.7109375" customWidth="1"/>
    <col min="1044" max="1044" width="0" hidden="1" customWidth="1"/>
    <col min="1281" max="1282" width="3.28515625" customWidth="1"/>
    <col min="1283" max="1283" width="4.7109375" customWidth="1"/>
    <col min="1284" max="1284" width="4.28515625" customWidth="1"/>
    <col min="1285" max="1285" width="12.7109375" customWidth="1"/>
    <col min="1286" max="1286" width="2.7109375" customWidth="1"/>
    <col min="1287" max="1287" width="7.7109375" customWidth="1"/>
    <col min="1288" max="1288" width="5.85546875" customWidth="1"/>
    <col min="1289" max="1289" width="1.7109375" customWidth="1"/>
    <col min="1290" max="1290" width="10.7109375" customWidth="1"/>
    <col min="1291" max="1291" width="1.7109375" customWidth="1"/>
    <col min="1292" max="1292" width="10.7109375" customWidth="1"/>
    <col min="1293" max="1293" width="1.7109375" customWidth="1"/>
    <col min="1294" max="1294" width="10.7109375" customWidth="1"/>
    <col min="1295" max="1295" width="1.7109375" customWidth="1"/>
    <col min="1296" max="1296" width="10.7109375" customWidth="1"/>
    <col min="1297" max="1297" width="1.7109375" customWidth="1"/>
    <col min="1298" max="1298" width="0" hidden="1" customWidth="1"/>
    <col min="1299" max="1299" width="8.7109375" customWidth="1"/>
    <col min="1300" max="1300" width="0" hidden="1" customWidth="1"/>
    <col min="1537" max="1538" width="3.28515625" customWidth="1"/>
    <col min="1539" max="1539" width="4.7109375" customWidth="1"/>
    <col min="1540" max="1540" width="4.28515625" customWidth="1"/>
    <col min="1541" max="1541" width="12.7109375" customWidth="1"/>
    <col min="1542" max="1542" width="2.7109375" customWidth="1"/>
    <col min="1543" max="1543" width="7.7109375" customWidth="1"/>
    <col min="1544" max="1544" width="5.85546875" customWidth="1"/>
    <col min="1545" max="1545" width="1.7109375" customWidth="1"/>
    <col min="1546" max="1546" width="10.7109375" customWidth="1"/>
    <col min="1547" max="1547" width="1.7109375" customWidth="1"/>
    <col min="1548" max="1548" width="10.7109375" customWidth="1"/>
    <col min="1549" max="1549" width="1.7109375" customWidth="1"/>
    <col min="1550" max="1550" width="10.7109375" customWidth="1"/>
    <col min="1551" max="1551" width="1.7109375" customWidth="1"/>
    <col min="1552" max="1552" width="10.7109375" customWidth="1"/>
    <col min="1553" max="1553" width="1.7109375" customWidth="1"/>
    <col min="1554" max="1554" width="0" hidden="1" customWidth="1"/>
    <col min="1555" max="1555" width="8.7109375" customWidth="1"/>
    <col min="1556" max="1556" width="0" hidden="1" customWidth="1"/>
    <col min="1793" max="1794" width="3.28515625" customWidth="1"/>
    <col min="1795" max="1795" width="4.7109375" customWidth="1"/>
    <col min="1796" max="1796" width="4.28515625" customWidth="1"/>
    <col min="1797" max="1797" width="12.7109375" customWidth="1"/>
    <col min="1798" max="1798" width="2.7109375" customWidth="1"/>
    <col min="1799" max="1799" width="7.7109375" customWidth="1"/>
    <col min="1800" max="1800" width="5.85546875" customWidth="1"/>
    <col min="1801" max="1801" width="1.7109375" customWidth="1"/>
    <col min="1802" max="1802" width="10.7109375" customWidth="1"/>
    <col min="1803" max="1803" width="1.7109375" customWidth="1"/>
    <col min="1804" max="1804" width="10.7109375" customWidth="1"/>
    <col min="1805" max="1805" width="1.7109375" customWidth="1"/>
    <col min="1806" max="1806" width="10.7109375" customWidth="1"/>
    <col min="1807" max="1807" width="1.7109375" customWidth="1"/>
    <col min="1808" max="1808" width="10.7109375" customWidth="1"/>
    <col min="1809" max="1809" width="1.7109375" customWidth="1"/>
    <col min="1810" max="1810" width="0" hidden="1" customWidth="1"/>
    <col min="1811" max="1811" width="8.7109375" customWidth="1"/>
    <col min="1812" max="1812" width="0" hidden="1" customWidth="1"/>
    <col min="2049" max="2050" width="3.28515625" customWidth="1"/>
    <col min="2051" max="2051" width="4.7109375" customWidth="1"/>
    <col min="2052" max="2052" width="4.28515625" customWidth="1"/>
    <col min="2053" max="2053" width="12.7109375" customWidth="1"/>
    <col min="2054" max="2054" width="2.7109375" customWidth="1"/>
    <col min="2055" max="2055" width="7.7109375" customWidth="1"/>
    <col min="2056" max="2056" width="5.85546875" customWidth="1"/>
    <col min="2057" max="2057" width="1.7109375" customWidth="1"/>
    <col min="2058" max="2058" width="10.7109375" customWidth="1"/>
    <col min="2059" max="2059" width="1.7109375" customWidth="1"/>
    <col min="2060" max="2060" width="10.7109375" customWidth="1"/>
    <col min="2061" max="2061" width="1.7109375" customWidth="1"/>
    <col min="2062" max="2062" width="10.7109375" customWidth="1"/>
    <col min="2063" max="2063" width="1.7109375" customWidth="1"/>
    <col min="2064" max="2064" width="10.7109375" customWidth="1"/>
    <col min="2065" max="2065" width="1.7109375" customWidth="1"/>
    <col min="2066" max="2066" width="0" hidden="1" customWidth="1"/>
    <col min="2067" max="2067" width="8.7109375" customWidth="1"/>
    <col min="2068" max="2068" width="0" hidden="1" customWidth="1"/>
    <col min="2305" max="2306" width="3.28515625" customWidth="1"/>
    <col min="2307" max="2307" width="4.7109375" customWidth="1"/>
    <col min="2308" max="2308" width="4.28515625" customWidth="1"/>
    <col min="2309" max="2309" width="12.7109375" customWidth="1"/>
    <col min="2310" max="2310" width="2.7109375" customWidth="1"/>
    <col min="2311" max="2311" width="7.7109375" customWidth="1"/>
    <col min="2312" max="2312" width="5.85546875" customWidth="1"/>
    <col min="2313" max="2313" width="1.7109375" customWidth="1"/>
    <col min="2314" max="2314" width="10.7109375" customWidth="1"/>
    <col min="2315" max="2315" width="1.7109375" customWidth="1"/>
    <col min="2316" max="2316" width="10.7109375" customWidth="1"/>
    <col min="2317" max="2317" width="1.7109375" customWidth="1"/>
    <col min="2318" max="2318" width="10.7109375" customWidth="1"/>
    <col min="2319" max="2319" width="1.7109375" customWidth="1"/>
    <col min="2320" max="2320" width="10.7109375" customWidth="1"/>
    <col min="2321" max="2321" width="1.7109375" customWidth="1"/>
    <col min="2322" max="2322" width="0" hidden="1" customWidth="1"/>
    <col min="2323" max="2323" width="8.7109375" customWidth="1"/>
    <col min="2324" max="2324" width="0" hidden="1" customWidth="1"/>
    <col min="2561" max="2562" width="3.28515625" customWidth="1"/>
    <col min="2563" max="2563" width="4.7109375" customWidth="1"/>
    <col min="2564" max="2564" width="4.28515625" customWidth="1"/>
    <col min="2565" max="2565" width="12.7109375" customWidth="1"/>
    <col min="2566" max="2566" width="2.7109375" customWidth="1"/>
    <col min="2567" max="2567" width="7.7109375" customWidth="1"/>
    <col min="2568" max="2568" width="5.85546875" customWidth="1"/>
    <col min="2569" max="2569" width="1.7109375" customWidth="1"/>
    <col min="2570" max="2570" width="10.7109375" customWidth="1"/>
    <col min="2571" max="2571" width="1.7109375" customWidth="1"/>
    <col min="2572" max="2572" width="10.7109375" customWidth="1"/>
    <col min="2573" max="2573" width="1.7109375" customWidth="1"/>
    <col min="2574" max="2574" width="10.7109375" customWidth="1"/>
    <col min="2575" max="2575" width="1.7109375" customWidth="1"/>
    <col min="2576" max="2576" width="10.7109375" customWidth="1"/>
    <col min="2577" max="2577" width="1.7109375" customWidth="1"/>
    <col min="2578" max="2578" width="0" hidden="1" customWidth="1"/>
    <col min="2579" max="2579" width="8.7109375" customWidth="1"/>
    <col min="2580" max="2580" width="0" hidden="1" customWidth="1"/>
    <col min="2817" max="2818" width="3.28515625" customWidth="1"/>
    <col min="2819" max="2819" width="4.7109375" customWidth="1"/>
    <col min="2820" max="2820" width="4.28515625" customWidth="1"/>
    <col min="2821" max="2821" width="12.7109375" customWidth="1"/>
    <col min="2822" max="2822" width="2.7109375" customWidth="1"/>
    <col min="2823" max="2823" width="7.7109375" customWidth="1"/>
    <col min="2824" max="2824" width="5.85546875" customWidth="1"/>
    <col min="2825" max="2825" width="1.7109375" customWidth="1"/>
    <col min="2826" max="2826" width="10.7109375" customWidth="1"/>
    <col min="2827" max="2827" width="1.7109375" customWidth="1"/>
    <col min="2828" max="2828" width="10.7109375" customWidth="1"/>
    <col min="2829" max="2829" width="1.7109375" customWidth="1"/>
    <col min="2830" max="2830" width="10.7109375" customWidth="1"/>
    <col min="2831" max="2831" width="1.7109375" customWidth="1"/>
    <col min="2832" max="2832" width="10.7109375" customWidth="1"/>
    <col min="2833" max="2833" width="1.7109375" customWidth="1"/>
    <col min="2834" max="2834" width="0" hidden="1" customWidth="1"/>
    <col min="2835" max="2835" width="8.7109375" customWidth="1"/>
    <col min="2836" max="2836" width="0" hidden="1" customWidth="1"/>
    <col min="3073" max="3074" width="3.28515625" customWidth="1"/>
    <col min="3075" max="3075" width="4.7109375" customWidth="1"/>
    <col min="3076" max="3076" width="4.28515625" customWidth="1"/>
    <col min="3077" max="3077" width="12.7109375" customWidth="1"/>
    <col min="3078" max="3078" width="2.7109375" customWidth="1"/>
    <col min="3079" max="3079" width="7.7109375" customWidth="1"/>
    <col min="3080" max="3080" width="5.85546875" customWidth="1"/>
    <col min="3081" max="3081" width="1.7109375" customWidth="1"/>
    <col min="3082" max="3082" width="10.7109375" customWidth="1"/>
    <col min="3083" max="3083" width="1.7109375" customWidth="1"/>
    <col min="3084" max="3084" width="10.7109375" customWidth="1"/>
    <col min="3085" max="3085" width="1.7109375" customWidth="1"/>
    <col min="3086" max="3086" width="10.7109375" customWidth="1"/>
    <col min="3087" max="3087" width="1.7109375" customWidth="1"/>
    <col min="3088" max="3088" width="10.7109375" customWidth="1"/>
    <col min="3089" max="3089" width="1.7109375" customWidth="1"/>
    <col min="3090" max="3090" width="0" hidden="1" customWidth="1"/>
    <col min="3091" max="3091" width="8.7109375" customWidth="1"/>
    <col min="3092" max="3092" width="0" hidden="1" customWidth="1"/>
    <col min="3329" max="3330" width="3.28515625" customWidth="1"/>
    <col min="3331" max="3331" width="4.7109375" customWidth="1"/>
    <col min="3332" max="3332" width="4.28515625" customWidth="1"/>
    <col min="3333" max="3333" width="12.7109375" customWidth="1"/>
    <col min="3334" max="3334" width="2.7109375" customWidth="1"/>
    <col min="3335" max="3335" width="7.7109375" customWidth="1"/>
    <col min="3336" max="3336" width="5.85546875" customWidth="1"/>
    <col min="3337" max="3337" width="1.7109375" customWidth="1"/>
    <col min="3338" max="3338" width="10.7109375" customWidth="1"/>
    <col min="3339" max="3339" width="1.7109375" customWidth="1"/>
    <col min="3340" max="3340" width="10.7109375" customWidth="1"/>
    <col min="3341" max="3341" width="1.7109375" customWidth="1"/>
    <col min="3342" max="3342" width="10.7109375" customWidth="1"/>
    <col min="3343" max="3343" width="1.7109375" customWidth="1"/>
    <col min="3344" max="3344" width="10.7109375" customWidth="1"/>
    <col min="3345" max="3345" width="1.7109375" customWidth="1"/>
    <col min="3346" max="3346" width="0" hidden="1" customWidth="1"/>
    <col min="3347" max="3347" width="8.7109375" customWidth="1"/>
    <col min="3348" max="3348" width="0" hidden="1" customWidth="1"/>
    <col min="3585" max="3586" width="3.28515625" customWidth="1"/>
    <col min="3587" max="3587" width="4.7109375" customWidth="1"/>
    <col min="3588" max="3588" width="4.28515625" customWidth="1"/>
    <col min="3589" max="3589" width="12.7109375" customWidth="1"/>
    <col min="3590" max="3590" width="2.7109375" customWidth="1"/>
    <col min="3591" max="3591" width="7.7109375" customWidth="1"/>
    <col min="3592" max="3592" width="5.85546875" customWidth="1"/>
    <col min="3593" max="3593" width="1.7109375" customWidth="1"/>
    <col min="3594" max="3594" width="10.7109375" customWidth="1"/>
    <col min="3595" max="3595" width="1.7109375" customWidth="1"/>
    <col min="3596" max="3596" width="10.7109375" customWidth="1"/>
    <col min="3597" max="3597" width="1.7109375" customWidth="1"/>
    <col min="3598" max="3598" width="10.7109375" customWidth="1"/>
    <col min="3599" max="3599" width="1.7109375" customWidth="1"/>
    <col min="3600" max="3600" width="10.7109375" customWidth="1"/>
    <col min="3601" max="3601" width="1.7109375" customWidth="1"/>
    <col min="3602" max="3602" width="0" hidden="1" customWidth="1"/>
    <col min="3603" max="3603" width="8.7109375" customWidth="1"/>
    <col min="3604" max="3604" width="0" hidden="1" customWidth="1"/>
    <col min="3841" max="3842" width="3.28515625" customWidth="1"/>
    <col min="3843" max="3843" width="4.7109375" customWidth="1"/>
    <col min="3844" max="3844" width="4.28515625" customWidth="1"/>
    <col min="3845" max="3845" width="12.7109375" customWidth="1"/>
    <col min="3846" max="3846" width="2.7109375" customWidth="1"/>
    <col min="3847" max="3847" width="7.7109375" customWidth="1"/>
    <col min="3848" max="3848" width="5.85546875" customWidth="1"/>
    <col min="3849" max="3849" width="1.7109375" customWidth="1"/>
    <col min="3850" max="3850" width="10.7109375" customWidth="1"/>
    <col min="3851" max="3851" width="1.7109375" customWidth="1"/>
    <col min="3852" max="3852" width="10.7109375" customWidth="1"/>
    <col min="3853" max="3853" width="1.7109375" customWidth="1"/>
    <col min="3854" max="3854" width="10.7109375" customWidth="1"/>
    <col min="3855" max="3855" width="1.7109375" customWidth="1"/>
    <col min="3856" max="3856" width="10.7109375" customWidth="1"/>
    <col min="3857" max="3857" width="1.7109375" customWidth="1"/>
    <col min="3858" max="3858" width="0" hidden="1" customWidth="1"/>
    <col min="3859" max="3859" width="8.7109375" customWidth="1"/>
    <col min="3860" max="3860" width="0" hidden="1" customWidth="1"/>
    <col min="4097" max="4098" width="3.28515625" customWidth="1"/>
    <col min="4099" max="4099" width="4.7109375" customWidth="1"/>
    <col min="4100" max="4100" width="4.28515625" customWidth="1"/>
    <col min="4101" max="4101" width="12.7109375" customWidth="1"/>
    <col min="4102" max="4102" width="2.7109375" customWidth="1"/>
    <col min="4103" max="4103" width="7.7109375" customWidth="1"/>
    <col min="4104" max="4104" width="5.85546875" customWidth="1"/>
    <col min="4105" max="4105" width="1.7109375" customWidth="1"/>
    <col min="4106" max="4106" width="10.7109375" customWidth="1"/>
    <col min="4107" max="4107" width="1.7109375" customWidth="1"/>
    <col min="4108" max="4108" width="10.7109375" customWidth="1"/>
    <col min="4109" max="4109" width="1.7109375" customWidth="1"/>
    <col min="4110" max="4110" width="10.7109375" customWidth="1"/>
    <col min="4111" max="4111" width="1.7109375" customWidth="1"/>
    <col min="4112" max="4112" width="10.7109375" customWidth="1"/>
    <col min="4113" max="4113" width="1.7109375" customWidth="1"/>
    <col min="4114" max="4114" width="0" hidden="1" customWidth="1"/>
    <col min="4115" max="4115" width="8.7109375" customWidth="1"/>
    <col min="4116" max="4116" width="0" hidden="1" customWidth="1"/>
    <col min="4353" max="4354" width="3.28515625" customWidth="1"/>
    <col min="4355" max="4355" width="4.7109375" customWidth="1"/>
    <col min="4356" max="4356" width="4.28515625" customWidth="1"/>
    <col min="4357" max="4357" width="12.7109375" customWidth="1"/>
    <col min="4358" max="4358" width="2.7109375" customWidth="1"/>
    <col min="4359" max="4359" width="7.7109375" customWidth="1"/>
    <col min="4360" max="4360" width="5.85546875" customWidth="1"/>
    <col min="4361" max="4361" width="1.7109375" customWidth="1"/>
    <col min="4362" max="4362" width="10.7109375" customWidth="1"/>
    <col min="4363" max="4363" width="1.7109375" customWidth="1"/>
    <col min="4364" max="4364" width="10.7109375" customWidth="1"/>
    <col min="4365" max="4365" width="1.7109375" customWidth="1"/>
    <col min="4366" max="4366" width="10.7109375" customWidth="1"/>
    <col min="4367" max="4367" width="1.7109375" customWidth="1"/>
    <col min="4368" max="4368" width="10.7109375" customWidth="1"/>
    <col min="4369" max="4369" width="1.7109375" customWidth="1"/>
    <col min="4370" max="4370" width="0" hidden="1" customWidth="1"/>
    <col min="4371" max="4371" width="8.7109375" customWidth="1"/>
    <col min="4372" max="4372" width="0" hidden="1" customWidth="1"/>
    <col min="4609" max="4610" width="3.28515625" customWidth="1"/>
    <col min="4611" max="4611" width="4.7109375" customWidth="1"/>
    <col min="4612" max="4612" width="4.28515625" customWidth="1"/>
    <col min="4613" max="4613" width="12.7109375" customWidth="1"/>
    <col min="4614" max="4614" width="2.7109375" customWidth="1"/>
    <col min="4615" max="4615" width="7.7109375" customWidth="1"/>
    <col min="4616" max="4616" width="5.85546875" customWidth="1"/>
    <col min="4617" max="4617" width="1.7109375" customWidth="1"/>
    <col min="4618" max="4618" width="10.7109375" customWidth="1"/>
    <col min="4619" max="4619" width="1.7109375" customWidth="1"/>
    <col min="4620" max="4620" width="10.7109375" customWidth="1"/>
    <col min="4621" max="4621" width="1.7109375" customWidth="1"/>
    <col min="4622" max="4622" width="10.7109375" customWidth="1"/>
    <col min="4623" max="4623" width="1.7109375" customWidth="1"/>
    <col min="4624" max="4624" width="10.7109375" customWidth="1"/>
    <col min="4625" max="4625" width="1.7109375" customWidth="1"/>
    <col min="4626" max="4626" width="0" hidden="1" customWidth="1"/>
    <col min="4627" max="4627" width="8.7109375" customWidth="1"/>
    <col min="4628" max="4628" width="0" hidden="1" customWidth="1"/>
    <col min="4865" max="4866" width="3.28515625" customWidth="1"/>
    <col min="4867" max="4867" width="4.7109375" customWidth="1"/>
    <col min="4868" max="4868" width="4.28515625" customWidth="1"/>
    <col min="4869" max="4869" width="12.7109375" customWidth="1"/>
    <col min="4870" max="4870" width="2.7109375" customWidth="1"/>
    <col min="4871" max="4871" width="7.7109375" customWidth="1"/>
    <col min="4872" max="4872" width="5.85546875" customWidth="1"/>
    <col min="4873" max="4873" width="1.7109375" customWidth="1"/>
    <col min="4874" max="4874" width="10.7109375" customWidth="1"/>
    <col min="4875" max="4875" width="1.7109375" customWidth="1"/>
    <col min="4876" max="4876" width="10.7109375" customWidth="1"/>
    <col min="4877" max="4877" width="1.7109375" customWidth="1"/>
    <col min="4878" max="4878" width="10.7109375" customWidth="1"/>
    <col min="4879" max="4879" width="1.7109375" customWidth="1"/>
    <col min="4880" max="4880" width="10.7109375" customWidth="1"/>
    <col min="4881" max="4881" width="1.7109375" customWidth="1"/>
    <col min="4882" max="4882" width="0" hidden="1" customWidth="1"/>
    <col min="4883" max="4883" width="8.7109375" customWidth="1"/>
    <col min="4884" max="4884" width="0" hidden="1" customWidth="1"/>
    <col min="5121" max="5122" width="3.28515625" customWidth="1"/>
    <col min="5123" max="5123" width="4.7109375" customWidth="1"/>
    <col min="5124" max="5124" width="4.28515625" customWidth="1"/>
    <col min="5125" max="5125" width="12.7109375" customWidth="1"/>
    <col min="5126" max="5126" width="2.7109375" customWidth="1"/>
    <col min="5127" max="5127" width="7.7109375" customWidth="1"/>
    <col min="5128" max="5128" width="5.85546875" customWidth="1"/>
    <col min="5129" max="5129" width="1.7109375" customWidth="1"/>
    <col min="5130" max="5130" width="10.7109375" customWidth="1"/>
    <col min="5131" max="5131" width="1.7109375" customWidth="1"/>
    <col min="5132" max="5132" width="10.7109375" customWidth="1"/>
    <col min="5133" max="5133" width="1.7109375" customWidth="1"/>
    <col min="5134" max="5134" width="10.7109375" customWidth="1"/>
    <col min="5135" max="5135" width="1.7109375" customWidth="1"/>
    <col min="5136" max="5136" width="10.7109375" customWidth="1"/>
    <col min="5137" max="5137" width="1.7109375" customWidth="1"/>
    <col min="5138" max="5138" width="0" hidden="1" customWidth="1"/>
    <col min="5139" max="5139" width="8.7109375" customWidth="1"/>
    <col min="5140" max="5140" width="0" hidden="1" customWidth="1"/>
    <col min="5377" max="5378" width="3.28515625" customWidth="1"/>
    <col min="5379" max="5379" width="4.7109375" customWidth="1"/>
    <col min="5380" max="5380" width="4.28515625" customWidth="1"/>
    <col min="5381" max="5381" width="12.7109375" customWidth="1"/>
    <col min="5382" max="5382" width="2.7109375" customWidth="1"/>
    <col min="5383" max="5383" width="7.7109375" customWidth="1"/>
    <col min="5384" max="5384" width="5.85546875" customWidth="1"/>
    <col min="5385" max="5385" width="1.7109375" customWidth="1"/>
    <col min="5386" max="5386" width="10.7109375" customWidth="1"/>
    <col min="5387" max="5387" width="1.7109375" customWidth="1"/>
    <col min="5388" max="5388" width="10.7109375" customWidth="1"/>
    <col min="5389" max="5389" width="1.7109375" customWidth="1"/>
    <col min="5390" max="5390" width="10.7109375" customWidth="1"/>
    <col min="5391" max="5391" width="1.7109375" customWidth="1"/>
    <col min="5392" max="5392" width="10.7109375" customWidth="1"/>
    <col min="5393" max="5393" width="1.7109375" customWidth="1"/>
    <col min="5394" max="5394" width="0" hidden="1" customWidth="1"/>
    <col min="5395" max="5395" width="8.7109375" customWidth="1"/>
    <col min="5396" max="5396" width="0" hidden="1" customWidth="1"/>
    <col min="5633" max="5634" width="3.28515625" customWidth="1"/>
    <col min="5635" max="5635" width="4.7109375" customWidth="1"/>
    <col min="5636" max="5636" width="4.28515625" customWidth="1"/>
    <col min="5637" max="5637" width="12.7109375" customWidth="1"/>
    <col min="5638" max="5638" width="2.7109375" customWidth="1"/>
    <col min="5639" max="5639" width="7.7109375" customWidth="1"/>
    <col min="5640" max="5640" width="5.85546875" customWidth="1"/>
    <col min="5641" max="5641" width="1.7109375" customWidth="1"/>
    <col min="5642" max="5642" width="10.7109375" customWidth="1"/>
    <col min="5643" max="5643" width="1.7109375" customWidth="1"/>
    <col min="5644" max="5644" width="10.7109375" customWidth="1"/>
    <col min="5645" max="5645" width="1.7109375" customWidth="1"/>
    <col min="5646" max="5646" width="10.7109375" customWidth="1"/>
    <col min="5647" max="5647" width="1.7109375" customWidth="1"/>
    <col min="5648" max="5648" width="10.7109375" customWidth="1"/>
    <col min="5649" max="5649" width="1.7109375" customWidth="1"/>
    <col min="5650" max="5650" width="0" hidden="1" customWidth="1"/>
    <col min="5651" max="5651" width="8.7109375" customWidth="1"/>
    <col min="5652" max="5652" width="0" hidden="1" customWidth="1"/>
    <col min="5889" max="5890" width="3.28515625" customWidth="1"/>
    <col min="5891" max="5891" width="4.7109375" customWidth="1"/>
    <col min="5892" max="5892" width="4.28515625" customWidth="1"/>
    <col min="5893" max="5893" width="12.7109375" customWidth="1"/>
    <col min="5894" max="5894" width="2.7109375" customWidth="1"/>
    <col min="5895" max="5895" width="7.7109375" customWidth="1"/>
    <col min="5896" max="5896" width="5.85546875" customWidth="1"/>
    <col min="5897" max="5897" width="1.7109375" customWidth="1"/>
    <col min="5898" max="5898" width="10.7109375" customWidth="1"/>
    <col min="5899" max="5899" width="1.7109375" customWidth="1"/>
    <col min="5900" max="5900" width="10.7109375" customWidth="1"/>
    <col min="5901" max="5901" width="1.7109375" customWidth="1"/>
    <col min="5902" max="5902" width="10.7109375" customWidth="1"/>
    <col min="5903" max="5903" width="1.7109375" customWidth="1"/>
    <col min="5904" max="5904" width="10.7109375" customWidth="1"/>
    <col min="5905" max="5905" width="1.7109375" customWidth="1"/>
    <col min="5906" max="5906" width="0" hidden="1" customWidth="1"/>
    <col min="5907" max="5907" width="8.7109375" customWidth="1"/>
    <col min="5908" max="5908" width="0" hidden="1" customWidth="1"/>
    <col min="6145" max="6146" width="3.28515625" customWidth="1"/>
    <col min="6147" max="6147" width="4.7109375" customWidth="1"/>
    <col min="6148" max="6148" width="4.28515625" customWidth="1"/>
    <col min="6149" max="6149" width="12.7109375" customWidth="1"/>
    <col min="6150" max="6150" width="2.7109375" customWidth="1"/>
    <col min="6151" max="6151" width="7.7109375" customWidth="1"/>
    <col min="6152" max="6152" width="5.85546875" customWidth="1"/>
    <col min="6153" max="6153" width="1.7109375" customWidth="1"/>
    <col min="6154" max="6154" width="10.7109375" customWidth="1"/>
    <col min="6155" max="6155" width="1.7109375" customWidth="1"/>
    <col min="6156" max="6156" width="10.7109375" customWidth="1"/>
    <col min="6157" max="6157" width="1.7109375" customWidth="1"/>
    <col min="6158" max="6158" width="10.7109375" customWidth="1"/>
    <col min="6159" max="6159" width="1.7109375" customWidth="1"/>
    <col min="6160" max="6160" width="10.7109375" customWidth="1"/>
    <col min="6161" max="6161" width="1.7109375" customWidth="1"/>
    <col min="6162" max="6162" width="0" hidden="1" customWidth="1"/>
    <col min="6163" max="6163" width="8.7109375" customWidth="1"/>
    <col min="6164" max="6164" width="0" hidden="1" customWidth="1"/>
    <col min="6401" max="6402" width="3.28515625" customWidth="1"/>
    <col min="6403" max="6403" width="4.7109375" customWidth="1"/>
    <col min="6404" max="6404" width="4.28515625" customWidth="1"/>
    <col min="6405" max="6405" width="12.7109375" customWidth="1"/>
    <col min="6406" max="6406" width="2.7109375" customWidth="1"/>
    <col min="6407" max="6407" width="7.7109375" customWidth="1"/>
    <col min="6408" max="6408" width="5.85546875" customWidth="1"/>
    <col min="6409" max="6409" width="1.7109375" customWidth="1"/>
    <col min="6410" max="6410" width="10.7109375" customWidth="1"/>
    <col min="6411" max="6411" width="1.7109375" customWidth="1"/>
    <col min="6412" max="6412" width="10.7109375" customWidth="1"/>
    <col min="6413" max="6413" width="1.7109375" customWidth="1"/>
    <col min="6414" max="6414" width="10.7109375" customWidth="1"/>
    <col min="6415" max="6415" width="1.7109375" customWidth="1"/>
    <col min="6416" max="6416" width="10.7109375" customWidth="1"/>
    <col min="6417" max="6417" width="1.7109375" customWidth="1"/>
    <col min="6418" max="6418" width="0" hidden="1" customWidth="1"/>
    <col min="6419" max="6419" width="8.7109375" customWidth="1"/>
    <col min="6420" max="6420" width="0" hidden="1" customWidth="1"/>
    <col min="6657" max="6658" width="3.28515625" customWidth="1"/>
    <col min="6659" max="6659" width="4.7109375" customWidth="1"/>
    <col min="6660" max="6660" width="4.28515625" customWidth="1"/>
    <col min="6661" max="6661" width="12.7109375" customWidth="1"/>
    <col min="6662" max="6662" width="2.7109375" customWidth="1"/>
    <col min="6663" max="6663" width="7.7109375" customWidth="1"/>
    <col min="6664" max="6664" width="5.85546875" customWidth="1"/>
    <col min="6665" max="6665" width="1.7109375" customWidth="1"/>
    <col min="6666" max="6666" width="10.7109375" customWidth="1"/>
    <col min="6667" max="6667" width="1.7109375" customWidth="1"/>
    <col min="6668" max="6668" width="10.7109375" customWidth="1"/>
    <col min="6669" max="6669" width="1.7109375" customWidth="1"/>
    <col min="6670" max="6670" width="10.7109375" customWidth="1"/>
    <col min="6671" max="6671" width="1.7109375" customWidth="1"/>
    <col min="6672" max="6672" width="10.7109375" customWidth="1"/>
    <col min="6673" max="6673" width="1.7109375" customWidth="1"/>
    <col min="6674" max="6674" width="0" hidden="1" customWidth="1"/>
    <col min="6675" max="6675" width="8.7109375" customWidth="1"/>
    <col min="6676" max="6676" width="0" hidden="1" customWidth="1"/>
    <col min="6913" max="6914" width="3.28515625" customWidth="1"/>
    <col min="6915" max="6915" width="4.7109375" customWidth="1"/>
    <col min="6916" max="6916" width="4.28515625" customWidth="1"/>
    <col min="6917" max="6917" width="12.7109375" customWidth="1"/>
    <col min="6918" max="6918" width="2.7109375" customWidth="1"/>
    <col min="6919" max="6919" width="7.7109375" customWidth="1"/>
    <col min="6920" max="6920" width="5.85546875" customWidth="1"/>
    <col min="6921" max="6921" width="1.7109375" customWidth="1"/>
    <col min="6922" max="6922" width="10.7109375" customWidth="1"/>
    <col min="6923" max="6923" width="1.7109375" customWidth="1"/>
    <col min="6924" max="6924" width="10.7109375" customWidth="1"/>
    <col min="6925" max="6925" width="1.7109375" customWidth="1"/>
    <col min="6926" max="6926" width="10.7109375" customWidth="1"/>
    <col min="6927" max="6927" width="1.7109375" customWidth="1"/>
    <col min="6928" max="6928" width="10.7109375" customWidth="1"/>
    <col min="6929" max="6929" width="1.7109375" customWidth="1"/>
    <col min="6930" max="6930" width="0" hidden="1" customWidth="1"/>
    <col min="6931" max="6931" width="8.7109375" customWidth="1"/>
    <col min="6932" max="6932" width="0" hidden="1" customWidth="1"/>
    <col min="7169" max="7170" width="3.28515625" customWidth="1"/>
    <col min="7171" max="7171" width="4.7109375" customWidth="1"/>
    <col min="7172" max="7172" width="4.28515625" customWidth="1"/>
    <col min="7173" max="7173" width="12.7109375" customWidth="1"/>
    <col min="7174" max="7174" width="2.7109375" customWidth="1"/>
    <col min="7175" max="7175" width="7.7109375" customWidth="1"/>
    <col min="7176" max="7176" width="5.85546875" customWidth="1"/>
    <col min="7177" max="7177" width="1.7109375" customWidth="1"/>
    <col min="7178" max="7178" width="10.7109375" customWidth="1"/>
    <col min="7179" max="7179" width="1.7109375" customWidth="1"/>
    <col min="7180" max="7180" width="10.7109375" customWidth="1"/>
    <col min="7181" max="7181" width="1.7109375" customWidth="1"/>
    <col min="7182" max="7182" width="10.7109375" customWidth="1"/>
    <col min="7183" max="7183" width="1.7109375" customWidth="1"/>
    <col min="7184" max="7184" width="10.7109375" customWidth="1"/>
    <col min="7185" max="7185" width="1.7109375" customWidth="1"/>
    <col min="7186" max="7186" width="0" hidden="1" customWidth="1"/>
    <col min="7187" max="7187" width="8.7109375" customWidth="1"/>
    <col min="7188" max="7188" width="0" hidden="1" customWidth="1"/>
    <col min="7425" max="7426" width="3.28515625" customWidth="1"/>
    <col min="7427" max="7427" width="4.7109375" customWidth="1"/>
    <col min="7428" max="7428" width="4.28515625" customWidth="1"/>
    <col min="7429" max="7429" width="12.7109375" customWidth="1"/>
    <col min="7430" max="7430" width="2.7109375" customWidth="1"/>
    <col min="7431" max="7431" width="7.7109375" customWidth="1"/>
    <col min="7432" max="7432" width="5.85546875" customWidth="1"/>
    <col min="7433" max="7433" width="1.7109375" customWidth="1"/>
    <col min="7434" max="7434" width="10.7109375" customWidth="1"/>
    <col min="7435" max="7435" width="1.7109375" customWidth="1"/>
    <col min="7436" max="7436" width="10.7109375" customWidth="1"/>
    <col min="7437" max="7437" width="1.7109375" customWidth="1"/>
    <col min="7438" max="7438" width="10.7109375" customWidth="1"/>
    <col min="7439" max="7439" width="1.7109375" customWidth="1"/>
    <col min="7440" max="7440" width="10.7109375" customWidth="1"/>
    <col min="7441" max="7441" width="1.7109375" customWidth="1"/>
    <col min="7442" max="7442" width="0" hidden="1" customWidth="1"/>
    <col min="7443" max="7443" width="8.7109375" customWidth="1"/>
    <col min="7444" max="7444" width="0" hidden="1" customWidth="1"/>
    <col min="7681" max="7682" width="3.28515625" customWidth="1"/>
    <col min="7683" max="7683" width="4.7109375" customWidth="1"/>
    <col min="7684" max="7684" width="4.28515625" customWidth="1"/>
    <col min="7685" max="7685" width="12.7109375" customWidth="1"/>
    <col min="7686" max="7686" width="2.7109375" customWidth="1"/>
    <col min="7687" max="7687" width="7.7109375" customWidth="1"/>
    <col min="7688" max="7688" width="5.85546875" customWidth="1"/>
    <col min="7689" max="7689" width="1.7109375" customWidth="1"/>
    <col min="7690" max="7690" width="10.7109375" customWidth="1"/>
    <col min="7691" max="7691" width="1.7109375" customWidth="1"/>
    <col min="7692" max="7692" width="10.7109375" customWidth="1"/>
    <col min="7693" max="7693" width="1.7109375" customWidth="1"/>
    <col min="7694" max="7694" width="10.7109375" customWidth="1"/>
    <col min="7695" max="7695" width="1.7109375" customWidth="1"/>
    <col min="7696" max="7696" width="10.7109375" customWidth="1"/>
    <col min="7697" max="7697" width="1.7109375" customWidth="1"/>
    <col min="7698" max="7698" width="0" hidden="1" customWidth="1"/>
    <col min="7699" max="7699" width="8.7109375" customWidth="1"/>
    <col min="7700" max="7700" width="0" hidden="1" customWidth="1"/>
    <col min="7937" max="7938" width="3.28515625" customWidth="1"/>
    <col min="7939" max="7939" width="4.7109375" customWidth="1"/>
    <col min="7940" max="7940" width="4.28515625" customWidth="1"/>
    <col min="7941" max="7941" width="12.7109375" customWidth="1"/>
    <col min="7942" max="7942" width="2.7109375" customWidth="1"/>
    <col min="7943" max="7943" width="7.7109375" customWidth="1"/>
    <col min="7944" max="7944" width="5.85546875" customWidth="1"/>
    <col min="7945" max="7945" width="1.7109375" customWidth="1"/>
    <col min="7946" max="7946" width="10.7109375" customWidth="1"/>
    <col min="7947" max="7947" width="1.7109375" customWidth="1"/>
    <col min="7948" max="7948" width="10.7109375" customWidth="1"/>
    <col min="7949" max="7949" width="1.7109375" customWidth="1"/>
    <col min="7950" max="7950" width="10.7109375" customWidth="1"/>
    <col min="7951" max="7951" width="1.7109375" customWidth="1"/>
    <col min="7952" max="7952" width="10.7109375" customWidth="1"/>
    <col min="7953" max="7953" width="1.7109375" customWidth="1"/>
    <col min="7954" max="7954" width="0" hidden="1" customWidth="1"/>
    <col min="7955" max="7955" width="8.7109375" customWidth="1"/>
    <col min="7956" max="7956" width="0" hidden="1" customWidth="1"/>
    <col min="8193" max="8194" width="3.28515625" customWidth="1"/>
    <col min="8195" max="8195" width="4.7109375" customWidth="1"/>
    <col min="8196" max="8196" width="4.28515625" customWidth="1"/>
    <col min="8197" max="8197" width="12.7109375" customWidth="1"/>
    <col min="8198" max="8198" width="2.7109375" customWidth="1"/>
    <col min="8199" max="8199" width="7.7109375" customWidth="1"/>
    <col min="8200" max="8200" width="5.85546875" customWidth="1"/>
    <col min="8201" max="8201" width="1.7109375" customWidth="1"/>
    <col min="8202" max="8202" width="10.7109375" customWidth="1"/>
    <col min="8203" max="8203" width="1.7109375" customWidth="1"/>
    <col min="8204" max="8204" width="10.7109375" customWidth="1"/>
    <col min="8205" max="8205" width="1.7109375" customWidth="1"/>
    <col min="8206" max="8206" width="10.7109375" customWidth="1"/>
    <col min="8207" max="8207" width="1.7109375" customWidth="1"/>
    <col min="8208" max="8208" width="10.7109375" customWidth="1"/>
    <col min="8209" max="8209" width="1.7109375" customWidth="1"/>
    <col min="8210" max="8210" width="0" hidden="1" customWidth="1"/>
    <col min="8211" max="8211" width="8.7109375" customWidth="1"/>
    <col min="8212" max="8212" width="0" hidden="1" customWidth="1"/>
    <col min="8449" max="8450" width="3.28515625" customWidth="1"/>
    <col min="8451" max="8451" width="4.7109375" customWidth="1"/>
    <col min="8452" max="8452" width="4.28515625" customWidth="1"/>
    <col min="8453" max="8453" width="12.7109375" customWidth="1"/>
    <col min="8454" max="8454" width="2.7109375" customWidth="1"/>
    <col min="8455" max="8455" width="7.7109375" customWidth="1"/>
    <col min="8456" max="8456" width="5.85546875" customWidth="1"/>
    <col min="8457" max="8457" width="1.7109375" customWidth="1"/>
    <col min="8458" max="8458" width="10.7109375" customWidth="1"/>
    <col min="8459" max="8459" width="1.7109375" customWidth="1"/>
    <col min="8460" max="8460" width="10.7109375" customWidth="1"/>
    <col min="8461" max="8461" width="1.7109375" customWidth="1"/>
    <col min="8462" max="8462" width="10.7109375" customWidth="1"/>
    <col min="8463" max="8463" width="1.7109375" customWidth="1"/>
    <col min="8464" max="8464" width="10.7109375" customWidth="1"/>
    <col min="8465" max="8465" width="1.7109375" customWidth="1"/>
    <col min="8466" max="8466" width="0" hidden="1" customWidth="1"/>
    <col min="8467" max="8467" width="8.7109375" customWidth="1"/>
    <col min="8468" max="8468" width="0" hidden="1" customWidth="1"/>
    <col min="8705" max="8706" width="3.28515625" customWidth="1"/>
    <col min="8707" max="8707" width="4.7109375" customWidth="1"/>
    <col min="8708" max="8708" width="4.28515625" customWidth="1"/>
    <col min="8709" max="8709" width="12.7109375" customWidth="1"/>
    <col min="8710" max="8710" width="2.7109375" customWidth="1"/>
    <col min="8711" max="8711" width="7.7109375" customWidth="1"/>
    <col min="8712" max="8712" width="5.85546875" customWidth="1"/>
    <col min="8713" max="8713" width="1.7109375" customWidth="1"/>
    <col min="8714" max="8714" width="10.7109375" customWidth="1"/>
    <col min="8715" max="8715" width="1.7109375" customWidth="1"/>
    <col min="8716" max="8716" width="10.7109375" customWidth="1"/>
    <col min="8717" max="8717" width="1.7109375" customWidth="1"/>
    <col min="8718" max="8718" width="10.7109375" customWidth="1"/>
    <col min="8719" max="8719" width="1.7109375" customWidth="1"/>
    <col min="8720" max="8720" width="10.7109375" customWidth="1"/>
    <col min="8721" max="8721" width="1.7109375" customWidth="1"/>
    <col min="8722" max="8722" width="0" hidden="1" customWidth="1"/>
    <col min="8723" max="8723" width="8.7109375" customWidth="1"/>
    <col min="8724" max="8724" width="0" hidden="1" customWidth="1"/>
    <col min="8961" max="8962" width="3.28515625" customWidth="1"/>
    <col min="8963" max="8963" width="4.7109375" customWidth="1"/>
    <col min="8964" max="8964" width="4.28515625" customWidth="1"/>
    <col min="8965" max="8965" width="12.7109375" customWidth="1"/>
    <col min="8966" max="8966" width="2.7109375" customWidth="1"/>
    <col min="8967" max="8967" width="7.7109375" customWidth="1"/>
    <col min="8968" max="8968" width="5.85546875" customWidth="1"/>
    <col min="8969" max="8969" width="1.7109375" customWidth="1"/>
    <col min="8970" max="8970" width="10.7109375" customWidth="1"/>
    <col min="8971" max="8971" width="1.7109375" customWidth="1"/>
    <col min="8972" max="8972" width="10.7109375" customWidth="1"/>
    <col min="8973" max="8973" width="1.7109375" customWidth="1"/>
    <col min="8974" max="8974" width="10.7109375" customWidth="1"/>
    <col min="8975" max="8975" width="1.7109375" customWidth="1"/>
    <col min="8976" max="8976" width="10.7109375" customWidth="1"/>
    <col min="8977" max="8977" width="1.7109375" customWidth="1"/>
    <col min="8978" max="8978" width="0" hidden="1" customWidth="1"/>
    <col min="8979" max="8979" width="8.7109375" customWidth="1"/>
    <col min="8980" max="8980" width="0" hidden="1" customWidth="1"/>
    <col min="9217" max="9218" width="3.28515625" customWidth="1"/>
    <col min="9219" max="9219" width="4.7109375" customWidth="1"/>
    <col min="9220" max="9220" width="4.28515625" customWidth="1"/>
    <col min="9221" max="9221" width="12.7109375" customWidth="1"/>
    <col min="9222" max="9222" width="2.7109375" customWidth="1"/>
    <col min="9223" max="9223" width="7.7109375" customWidth="1"/>
    <col min="9224" max="9224" width="5.85546875" customWidth="1"/>
    <col min="9225" max="9225" width="1.7109375" customWidth="1"/>
    <col min="9226" max="9226" width="10.7109375" customWidth="1"/>
    <col min="9227" max="9227" width="1.7109375" customWidth="1"/>
    <col min="9228" max="9228" width="10.7109375" customWidth="1"/>
    <col min="9229" max="9229" width="1.7109375" customWidth="1"/>
    <col min="9230" max="9230" width="10.7109375" customWidth="1"/>
    <col min="9231" max="9231" width="1.7109375" customWidth="1"/>
    <col min="9232" max="9232" width="10.7109375" customWidth="1"/>
    <col min="9233" max="9233" width="1.7109375" customWidth="1"/>
    <col min="9234" max="9234" width="0" hidden="1" customWidth="1"/>
    <col min="9235" max="9235" width="8.7109375" customWidth="1"/>
    <col min="9236" max="9236" width="0" hidden="1" customWidth="1"/>
    <col min="9473" max="9474" width="3.28515625" customWidth="1"/>
    <col min="9475" max="9475" width="4.7109375" customWidth="1"/>
    <col min="9476" max="9476" width="4.28515625" customWidth="1"/>
    <col min="9477" max="9477" width="12.7109375" customWidth="1"/>
    <col min="9478" max="9478" width="2.7109375" customWidth="1"/>
    <col min="9479" max="9479" width="7.7109375" customWidth="1"/>
    <col min="9480" max="9480" width="5.85546875" customWidth="1"/>
    <col min="9481" max="9481" width="1.7109375" customWidth="1"/>
    <col min="9482" max="9482" width="10.7109375" customWidth="1"/>
    <col min="9483" max="9483" width="1.7109375" customWidth="1"/>
    <col min="9484" max="9484" width="10.7109375" customWidth="1"/>
    <col min="9485" max="9485" width="1.7109375" customWidth="1"/>
    <col min="9486" max="9486" width="10.7109375" customWidth="1"/>
    <col min="9487" max="9487" width="1.7109375" customWidth="1"/>
    <col min="9488" max="9488" width="10.7109375" customWidth="1"/>
    <col min="9489" max="9489" width="1.7109375" customWidth="1"/>
    <col min="9490" max="9490" width="0" hidden="1" customWidth="1"/>
    <col min="9491" max="9491" width="8.7109375" customWidth="1"/>
    <col min="9492" max="9492" width="0" hidden="1" customWidth="1"/>
    <col min="9729" max="9730" width="3.28515625" customWidth="1"/>
    <col min="9731" max="9731" width="4.7109375" customWidth="1"/>
    <col min="9732" max="9732" width="4.28515625" customWidth="1"/>
    <col min="9733" max="9733" width="12.7109375" customWidth="1"/>
    <col min="9734" max="9734" width="2.7109375" customWidth="1"/>
    <col min="9735" max="9735" width="7.7109375" customWidth="1"/>
    <col min="9736" max="9736" width="5.85546875" customWidth="1"/>
    <col min="9737" max="9737" width="1.7109375" customWidth="1"/>
    <col min="9738" max="9738" width="10.7109375" customWidth="1"/>
    <col min="9739" max="9739" width="1.7109375" customWidth="1"/>
    <col min="9740" max="9740" width="10.7109375" customWidth="1"/>
    <col min="9741" max="9741" width="1.7109375" customWidth="1"/>
    <col min="9742" max="9742" width="10.7109375" customWidth="1"/>
    <col min="9743" max="9743" width="1.7109375" customWidth="1"/>
    <col min="9744" max="9744" width="10.7109375" customWidth="1"/>
    <col min="9745" max="9745" width="1.7109375" customWidth="1"/>
    <col min="9746" max="9746" width="0" hidden="1" customWidth="1"/>
    <col min="9747" max="9747" width="8.7109375" customWidth="1"/>
    <col min="9748" max="9748" width="0" hidden="1" customWidth="1"/>
    <col min="9985" max="9986" width="3.28515625" customWidth="1"/>
    <col min="9987" max="9987" width="4.7109375" customWidth="1"/>
    <col min="9988" max="9988" width="4.28515625" customWidth="1"/>
    <col min="9989" max="9989" width="12.7109375" customWidth="1"/>
    <col min="9990" max="9990" width="2.7109375" customWidth="1"/>
    <col min="9991" max="9991" width="7.7109375" customWidth="1"/>
    <col min="9992" max="9992" width="5.85546875" customWidth="1"/>
    <col min="9993" max="9993" width="1.7109375" customWidth="1"/>
    <col min="9994" max="9994" width="10.7109375" customWidth="1"/>
    <col min="9995" max="9995" width="1.7109375" customWidth="1"/>
    <col min="9996" max="9996" width="10.7109375" customWidth="1"/>
    <col min="9997" max="9997" width="1.7109375" customWidth="1"/>
    <col min="9998" max="9998" width="10.7109375" customWidth="1"/>
    <col min="9999" max="9999" width="1.7109375" customWidth="1"/>
    <col min="10000" max="10000" width="10.7109375" customWidth="1"/>
    <col min="10001" max="10001" width="1.7109375" customWidth="1"/>
    <col min="10002" max="10002" width="0" hidden="1" customWidth="1"/>
    <col min="10003" max="10003" width="8.7109375" customWidth="1"/>
    <col min="10004" max="10004" width="0" hidden="1" customWidth="1"/>
    <col min="10241" max="10242" width="3.28515625" customWidth="1"/>
    <col min="10243" max="10243" width="4.7109375" customWidth="1"/>
    <col min="10244" max="10244" width="4.28515625" customWidth="1"/>
    <col min="10245" max="10245" width="12.7109375" customWidth="1"/>
    <col min="10246" max="10246" width="2.7109375" customWidth="1"/>
    <col min="10247" max="10247" width="7.7109375" customWidth="1"/>
    <col min="10248" max="10248" width="5.85546875" customWidth="1"/>
    <col min="10249" max="10249" width="1.7109375" customWidth="1"/>
    <col min="10250" max="10250" width="10.7109375" customWidth="1"/>
    <col min="10251" max="10251" width="1.7109375" customWidth="1"/>
    <col min="10252" max="10252" width="10.7109375" customWidth="1"/>
    <col min="10253" max="10253" width="1.7109375" customWidth="1"/>
    <col min="10254" max="10254" width="10.7109375" customWidth="1"/>
    <col min="10255" max="10255" width="1.7109375" customWidth="1"/>
    <col min="10256" max="10256" width="10.7109375" customWidth="1"/>
    <col min="10257" max="10257" width="1.7109375" customWidth="1"/>
    <col min="10258" max="10258" width="0" hidden="1" customWidth="1"/>
    <col min="10259" max="10259" width="8.7109375" customWidth="1"/>
    <col min="10260" max="10260" width="0" hidden="1" customWidth="1"/>
    <col min="10497" max="10498" width="3.28515625" customWidth="1"/>
    <col min="10499" max="10499" width="4.7109375" customWidth="1"/>
    <col min="10500" max="10500" width="4.28515625" customWidth="1"/>
    <col min="10501" max="10501" width="12.7109375" customWidth="1"/>
    <col min="10502" max="10502" width="2.7109375" customWidth="1"/>
    <col min="10503" max="10503" width="7.7109375" customWidth="1"/>
    <col min="10504" max="10504" width="5.85546875" customWidth="1"/>
    <col min="10505" max="10505" width="1.7109375" customWidth="1"/>
    <col min="10506" max="10506" width="10.7109375" customWidth="1"/>
    <col min="10507" max="10507" width="1.7109375" customWidth="1"/>
    <col min="10508" max="10508" width="10.7109375" customWidth="1"/>
    <col min="10509" max="10509" width="1.7109375" customWidth="1"/>
    <col min="10510" max="10510" width="10.7109375" customWidth="1"/>
    <col min="10511" max="10511" width="1.7109375" customWidth="1"/>
    <col min="10512" max="10512" width="10.7109375" customWidth="1"/>
    <col min="10513" max="10513" width="1.7109375" customWidth="1"/>
    <col min="10514" max="10514" width="0" hidden="1" customWidth="1"/>
    <col min="10515" max="10515" width="8.7109375" customWidth="1"/>
    <col min="10516" max="10516" width="0" hidden="1" customWidth="1"/>
    <col min="10753" max="10754" width="3.28515625" customWidth="1"/>
    <col min="10755" max="10755" width="4.7109375" customWidth="1"/>
    <col min="10756" max="10756" width="4.28515625" customWidth="1"/>
    <col min="10757" max="10757" width="12.7109375" customWidth="1"/>
    <col min="10758" max="10758" width="2.7109375" customWidth="1"/>
    <col min="10759" max="10759" width="7.7109375" customWidth="1"/>
    <col min="10760" max="10760" width="5.85546875" customWidth="1"/>
    <col min="10761" max="10761" width="1.7109375" customWidth="1"/>
    <col min="10762" max="10762" width="10.7109375" customWidth="1"/>
    <col min="10763" max="10763" width="1.7109375" customWidth="1"/>
    <col min="10764" max="10764" width="10.7109375" customWidth="1"/>
    <col min="10765" max="10765" width="1.7109375" customWidth="1"/>
    <col min="10766" max="10766" width="10.7109375" customWidth="1"/>
    <col min="10767" max="10767" width="1.7109375" customWidth="1"/>
    <col min="10768" max="10768" width="10.7109375" customWidth="1"/>
    <col min="10769" max="10769" width="1.7109375" customWidth="1"/>
    <col min="10770" max="10770" width="0" hidden="1" customWidth="1"/>
    <col min="10771" max="10771" width="8.7109375" customWidth="1"/>
    <col min="10772" max="10772" width="0" hidden="1" customWidth="1"/>
    <col min="11009" max="11010" width="3.28515625" customWidth="1"/>
    <col min="11011" max="11011" width="4.7109375" customWidth="1"/>
    <col min="11012" max="11012" width="4.28515625" customWidth="1"/>
    <col min="11013" max="11013" width="12.7109375" customWidth="1"/>
    <col min="11014" max="11014" width="2.7109375" customWidth="1"/>
    <col min="11015" max="11015" width="7.7109375" customWidth="1"/>
    <col min="11016" max="11016" width="5.85546875" customWidth="1"/>
    <col min="11017" max="11017" width="1.7109375" customWidth="1"/>
    <col min="11018" max="11018" width="10.7109375" customWidth="1"/>
    <col min="11019" max="11019" width="1.7109375" customWidth="1"/>
    <col min="11020" max="11020" width="10.7109375" customWidth="1"/>
    <col min="11021" max="11021" width="1.7109375" customWidth="1"/>
    <col min="11022" max="11022" width="10.7109375" customWidth="1"/>
    <col min="11023" max="11023" width="1.7109375" customWidth="1"/>
    <col min="11024" max="11024" width="10.7109375" customWidth="1"/>
    <col min="11025" max="11025" width="1.7109375" customWidth="1"/>
    <col min="11026" max="11026" width="0" hidden="1" customWidth="1"/>
    <col min="11027" max="11027" width="8.7109375" customWidth="1"/>
    <col min="11028" max="11028" width="0" hidden="1" customWidth="1"/>
    <col min="11265" max="11266" width="3.28515625" customWidth="1"/>
    <col min="11267" max="11267" width="4.7109375" customWidth="1"/>
    <col min="11268" max="11268" width="4.28515625" customWidth="1"/>
    <col min="11269" max="11269" width="12.7109375" customWidth="1"/>
    <col min="11270" max="11270" width="2.7109375" customWidth="1"/>
    <col min="11271" max="11271" width="7.7109375" customWidth="1"/>
    <col min="11272" max="11272" width="5.85546875" customWidth="1"/>
    <col min="11273" max="11273" width="1.7109375" customWidth="1"/>
    <col min="11274" max="11274" width="10.7109375" customWidth="1"/>
    <col min="11275" max="11275" width="1.7109375" customWidth="1"/>
    <col min="11276" max="11276" width="10.7109375" customWidth="1"/>
    <col min="11277" max="11277" width="1.7109375" customWidth="1"/>
    <col min="11278" max="11278" width="10.7109375" customWidth="1"/>
    <col min="11279" max="11279" width="1.7109375" customWidth="1"/>
    <col min="11280" max="11280" width="10.7109375" customWidth="1"/>
    <col min="11281" max="11281" width="1.7109375" customWidth="1"/>
    <col min="11282" max="11282" width="0" hidden="1" customWidth="1"/>
    <col min="11283" max="11283" width="8.7109375" customWidth="1"/>
    <col min="11284" max="11284" width="0" hidden="1" customWidth="1"/>
    <col min="11521" max="11522" width="3.28515625" customWidth="1"/>
    <col min="11523" max="11523" width="4.7109375" customWidth="1"/>
    <col min="11524" max="11524" width="4.28515625" customWidth="1"/>
    <col min="11525" max="11525" width="12.7109375" customWidth="1"/>
    <col min="11526" max="11526" width="2.7109375" customWidth="1"/>
    <col min="11527" max="11527" width="7.7109375" customWidth="1"/>
    <col min="11528" max="11528" width="5.85546875" customWidth="1"/>
    <col min="11529" max="11529" width="1.7109375" customWidth="1"/>
    <col min="11530" max="11530" width="10.7109375" customWidth="1"/>
    <col min="11531" max="11531" width="1.7109375" customWidth="1"/>
    <col min="11532" max="11532" width="10.7109375" customWidth="1"/>
    <col min="11533" max="11533" width="1.7109375" customWidth="1"/>
    <col min="11534" max="11534" width="10.7109375" customWidth="1"/>
    <col min="11535" max="11535" width="1.7109375" customWidth="1"/>
    <col min="11536" max="11536" width="10.7109375" customWidth="1"/>
    <col min="11537" max="11537" width="1.7109375" customWidth="1"/>
    <col min="11538" max="11538" width="0" hidden="1" customWidth="1"/>
    <col min="11539" max="11539" width="8.7109375" customWidth="1"/>
    <col min="11540" max="11540" width="0" hidden="1" customWidth="1"/>
    <col min="11777" max="11778" width="3.28515625" customWidth="1"/>
    <col min="11779" max="11779" width="4.7109375" customWidth="1"/>
    <col min="11780" max="11780" width="4.28515625" customWidth="1"/>
    <col min="11781" max="11781" width="12.7109375" customWidth="1"/>
    <col min="11782" max="11782" width="2.7109375" customWidth="1"/>
    <col min="11783" max="11783" width="7.7109375" customWidth="1"/>
    <col min="11784" max="11784" width="5.85546875" customWidth="1"/>
    <col min="11785" max="11785" width="1.7109375" customWidth="1"/>
    <col min="11786" max="11786" width="10.7109375" customWidth="1"/>
    <col min="11787" max="11787" width="1.7109375" customWidth="1"/>
    <col min="11788" max="11788" width="10.7109375" customWidth="1"/>
    <col min="11789" max="11789" width="1.7109375" customWidth="1"/>
    <col min="11790" max="11790" width="10.7109375" customWidth="1"/>
    <col min="11791" max="11791" width="1.7109375" customWidth="1"/>
    <col min="11792" max="11792" width="10.7109375" customWidth="1"/>
    <col min="11793" max="11793" width="1.7109375" customWidth="1"/>
    <col min="11794" max="11794" width="0" hidden="1" customWidth="1"/>
    <col min="11795" max="11795" width="8.7109375" customWidth="1"/>
    <col min="11796" max="11796" width="0" hidden="1" customWidth="1"/>
    <col min="12033" max="12034" width="3.28515625" customWidth="1"/>
    <col min="12035" max="12035" width="4.7109375" customWidth="1"/>
    <col min="12036" max="12036" width="4.28515625" customWidth="1"/>
    <col min="12037" max="12037" width="12.7109375" customWidth="1"/>
    <col min="12038" max="12038" width="2.7109375" customWidth="1"/>
    <col min="12039" max="12039" width="7.7109375" customWidth="1"/>
    <col min="12040" max="12040" width="5.85546875" customWidth="1"/>
    <col min="12041" max="12041" width="1.7109375" customWidth="1"/>
    <col min="12042" max="12042" width="10.7109375" customWidth="1"/>
    <col min="12043" max="12043" width="1.7109375" customWidth="1"/>
    <col min="12044" max="12044" width="10.7109375" customWidth="1"/>
    <col min="12045" max="12045" width="1.7109375" customWidth="1"/>
    <col min="12046" max="12046" width="10.7109375" customWidth="1"/>
    <col min="12047" max="12047" width="1.7109375" customWidth="1"/>
    <col min="12048" max="12048" width="10.7109375" customWidth="1"/>
    <col min="12049" max="12049" width="1.7109375" customWidth="1"/>
    <col min="12050" max="12050" width="0" hidden="1" customWidth="1"/>
    <col min="12051" max="12051" width="8.7109375" customWidth="1"/>
    <col min="12052" max="12052" width="0" hidden="1" customWidth="1"/>
    <col min="12289" max="12290" width="3.28515625" customWidth="1"/>
    <col min="12291" max="12291" width="4.7109375" customWidth="1"/>
    <col min="12292" max="12292" width="4.28515625" customWidth="1"/>
    <col min="12293" max="12293" width="12.7109375" customWidth="1"/>
    <col min="12294" max="12294" width="2.7109375" customWidth="1"/>
    <col min="12295" max="12295" width="7.7109375" customWidth="1"/>
    <col min="12296" max="12296" width="5.85546875" customWidth="1"/>
    <col min="12297" max="12297" width="1.7109375" customWidth="1"/>
    <col min="12298" max="12298" width="10.7109375" customWidth="1"/>
    <col min="12299" max="12299" width="1.7109375" customWidth="1"/>
    <col min="12300" max="12300" width="10.7109375" customWidth="1"/>
    <col min="12301" max="12301" width="1.7109375" customWidth="1"/>
    <col min="12302" max="12302" width="10.7109375" customWidth="1"/>
    <col min="12303" max="12303" width="1.7109375" customWidth="1"/>
    <col min="12304" max="12304" width="10.7109375" customWidth="1"/>
    <col min="12305" max="12305" width="1.7109375" customWidth="1"/>
    <col min="12306" max="12306" width="0" hidden="1" customWidth="1"/>
    <col min="12307" max="12307" width="8.7109375" customWidth="1"/>
    <col min="12308" max="12308" width="0" hidden="1" customWidth="1"/>
    <col min="12545" max="12546" width="3.28515625" customWidth="1"/>
    <col min="12547" max="12547" width="4.7109375" customWidth="1"/>
    <col min="12548" max="12548" width="4.28515625" customWidth="1"/>
    <col min="12549" max="12549" width="12.7109375" customWidth="1"/>
    <col min="12550" max="12550" width="2.7109375" customWidth="1"/>
    <col min="12551" max="12551" width="7.7109375" customWidth="1"/>
    <col min="12552" max="12552" width="5.85546875" customWidth="1"/>
    <col min="12553" max="12553" width="1.7109375" customWidth="1"/>
    <col min="12554" max="12554" width="10.7109375" customWidth="1"/>
    <col min="12555" max="12555" width="1.7109375" customWidth="1"/>
    <col min="12556" max="12556" width="10.7109375" customWidth="1"/>
    <col min="12557" max="12557" width="1.7109375" customWidth="1"/>
    <col min="12558" max="12558" width="10.7109375" customWidth="1"/>
    <col min="12559" max="12559" width="1.7109375" customWidth="1"/>
    <col min="12560" max="12560" width="10.7109375" customWidth="1"/>
    <col min="12561" max="12561" width="1.7109375" customWidth="1"/>
    <col min="12562" max="12562" width="0" hidden="1" customWidth="1"/>
    <col min="12563" max="12563" width="8.7109375" customWidth="1"/>
    <col min="12564" max="12564" width="0" hidden="1" customWidth="1"/>
    <col min="12801" max="12802" width="3.28515625" customWidth="1"/>
    <col min="12803" max="12803" width="4.7109375" customWidth="1"/>
    <col min="12804" max="12804" width="4.28515625" customWidth="1"/>
    <col min="12805" max="12805" width="12.7109375" customWidth="1"/>
    <col min="12806" max="12806" width="2.7109375" customWidth="1"/>
    <col min="12807" max="12807" width="7.7109375" customWidth="1"/>
    <col min="12808" max="12808" width="5.85546875" customWidth="1"/>
    <col min="12809" max="12809" width="1.7109375" customWidth="1"/>
    <col min="12810" max="12810" width="10.7109375" customWidth="1"/>
    <col min="12811" max="12811" width="1.7109375" customWidth="1"/>
    <col min="12812" max="12812" width="10.7109375" customWidth="1"/>
    <col min="12813" max="12813" width="1.7109375" customWidth="1"/>
    <col min="12814" max="12814" width="10.7109375" customWidth="1"/>
    <col min="12815" max="12815" width="1.7109375" customWidth="1"/>
    <col min="12816" max="12816" width="10.7109375" customWidth="1"/>
    <col min="12817" max="12817" width="1.7109375" customWidth="1"/>
    <col min="12818" max="12818" width="0" hidden="1" customWidth="1"/>
    <col min="12819" max="12819" width="8.7109375" customWidth="1"/>
    <col min="12820" max="12820" width="0" hidden="1" customWidth="1"/>
    <col min="13057" max="13058" width="3.28515625" customWidth="1"/>
    <col min="13059" max="13059" width="4.7109375" customWidth="1"/>
    <col min="13060" max="13060" width="4.28515625" customWidth="1"/>
    <col min="13061" max="13061" width="12.7109375" customWidth="1"/>
    <col min="13062" max="13062" width="2.7109375" customWidth="1"/>
    <col min="13063" max="13063" width="7.7109375" customWidth="1"/>
    <col min="13064" max="13064" width="5.85546875" customWidth="1"/>
    <col min="13065" max="13065" width="1.7109375" customWidth="1"/>
    <col min="13066" max="13066" width="10.7109375" customWidth="1"/>
    <col min="13067" max="13067" width="1.7109375" customWidth="1"/>
    <col min="13068" max="13068" width="10.7109375" customWidth="1"/>
    <col min="13069" max="13069" width="1.7109375" customWidth="1"/>
    <col min="13070" max="13070" width="10.7109375" customWidth="1"/>
    <col min="13071" max="13071" width="1.7109375" customWidth="1"/>
    <col min="13072" max="13072" width="10.7109375" customWidth="1"/>
    <col min="13073" max="13073" width="1.7109375" customWidth="1"/>
    <col min="13074" max="13074" width="0" hidden="1" customWidth="1"/>
    <col min="13075" max="13075" width="8.7109375" customWidth="1"/>
    <col min="13076" max="13076" width="0" hidden="1" customWidth="1"/>
    <col min="13313" max="13314" width="3.28515625" customWidth="1"/>
    <col min="13315" max="13315" width="4.7109375" customWidth="1"/>
    <col min="13316" max="13316" width="4.28515625" customWidth="1"/>
    <col min="13317" max="13317" width="12.7109375" customWidth="1"/>
    <col min="13318" max="13318" width="2.7109375" customWidth="1"/>
    <col min="13319" max="13319" width="7.7109375" customWidth="1"/>
    <col min="13320" max="13320" width="5.85546875" customWidth="1"/>
    <col min="13321" max="13321" width="1.7109375" customWidth="1"/>
    <col min="13322" max="13322" width="10.7109375" customWidth="1"/>
    <col min="13323" max="13323" width="1.7109375" customWidth="1"/>
    <col min="13324" max="13324" width="10.7109375" customWidth="1"/>
    <col min="13325" max="13325" width="1.7109375" customWidth="1"/>
    <col min="13326" max="13326" width="10.7109375" customWidth="1"/>
    <col min="13327" max="13327" width="1.7109375" customWidth="1"/>
    <col min="13328" max="13328" width="10.7109375" customWidth="1"/>
    <col min="13329" max="13329" width="1.7109375" customWidth="1"/>
    <col min="13330" max="13330" width="0" hidden="1" customWidth="1"/>
    <col min="13331" max="13331" width="8.7109375" customWidth="1"/>
    <col min="13332" max="13332" width="0" hidden="1" customWidth="1"/>
    <col min="13569" max="13570" width="3.28515625" customWidth="1"/>
    <col min="13571" max="13571" width="4.7109375" customWidth="1"/>
    <col min="13572" max="13572" width="4.28515625" customWidth="1"/>
    <col min="13573" max="13573" width="12.7109375" customWidth="1"/>
    <col min="13574" max="13574" width="2.7109375" customWidth="1"/>
    <col min="13575" max="13575" width="7.7109375" customWidth="1"/>
    <col min="13576" max="13576" width="5.85546875" customWidth="1"/>
    <col min="13577" max="13577" width="1.7109375" customWidth="1"/>
    <col min="13578" max="13578" width="10.7109375" customWidth="1"/>
    <col min="13579" max="13579" width="1.7109375" customWidth="1"/>
    <col min="13580" max="13580" width="10.7109375" customWidth="1"/>
    <col min="13581" max="13581" width="1.7109375" customWidth="1"/>
    <col min="13582" max="13582" width="10.7109375" customWidth="1"/>
    <col min="13583" max="13583" width="1.7109375" customWidth="1"/>
    <col min="13584" max="13584" width="10.7109375" customWidth="1"/>
    <col min="13585" max="13585" width="1.7109375" customWidth="1"/>
    <col min="13586" max="13586" width="0" hidden="1" customWidth="1"/>
    <col min="13587" max="13587" width="8.7109375" customWidth="1"/>
    <col min="13588" max="13588" width="0" hidden="1" customWidth="1"/>
    <col min="13825" max="13826" width="3.28515625" customWidth="1"/>
    <col min="13827" max="13827" width="4.7109375" customWidth="1"/>
    <col min="13828" max="13828" width="4.28515625" customWidth="1"/>
    <col min="13829" max="13829" width="12.7109375" customWidth="1"/>
    <col min="13830" max="13830" width="2.7109375" customWidth="1"/>
    <col min="13831" max="13831" width="7.7109375" customWidth="1"/>
    <col min="13832" max="13832" width="5.85546875" customWidth="1"/>
    <col min="13833" max="13833" width="1.7109375" customWidth="1"/>
    <col min="13834" max="13834" width="10.7109375" customWidth="1"/>
    <col min="13835" max="13835" width="1.7109375" customWidth="1"/>
    <col min="13836" max="13836" width="10.7109375" customWidth="1"/>
    <col min="13837" max="13837" width="1.7109375" customWidth="1"/>
    <col min="13838" max="13838" width="10.7109375" customWidth="1"/>
    <col min="13839" max="13839" width="1.7109375" customWidth="1"/>
    <col min="13840" max="13840" width="10.7109375" customWidth="1"/>
    <col min="13841" max="13841" width="1.7109375" customWidth="1"/>
    <col min="13842" max="13842" width="0" hidden="1" customWidth="1"/>
    <col min="13843" max="13843" width="8.7109375" customWidth="1"/>
    <col min="13844" max="13844" width="0" hidden="1" customWidth="1"/>
    <col min="14081" max="14082" width="3.28515625" customWidth="1"/>
    <col min="14083" max="14083" width="4.7109375" customWidth="1"/>
    <col min="14084" max="14084" width="4.28515625" customWidth="1"/>
    <col min="14085" max="14085" width="12.7109375" customWidth="1"/>
    <col min="14086" max="14086" width="2.7109375" customWidth="1"/>
    <col min="14087" max="14087" width="7.7109375" customWidth="1"/>
    <col min="14088" max="14088" width="5.85546875" customWidth="1"/>
    <col min="14089" max="14089" width="1.7109375" customWidth="1"/>
    <col min="14090" max="14090" width="10.7109375" customWidth="1"/>
    <col min="14091" max="14091" width="1.7109375" customWidth="1"/>
    <col min="14092" max="14092" width="10.7109375" customWidth="1"/>
    <col min="14093" max="14093" width="1.7109375" customWidth="1"/>
    <col min="14094" max="14094" width="10.7109375" customWidth="1"/>
    <col min="14095" max="14095" width="1.7109375" customWidth="1"/>
    <col min="14096" max="14096" width="10.7109375" customWidth="1"/>
    <col min="14097" max="14097" width="1.7109375" customWidth="1"/>
    <col min="14098" max="14098" width="0" hidden="1" customWidth="1"/>
    <col min="14099" max="14099" width="8.7109375" customWidth="1"/>
    <col min="14100" max="14100" width="0" hidden="1" customWidth="1"/>
    <col min="14337" max="14338" width="3.28515625" customWidth="1"/>
    <col min="14339" max="14339" width="4.7109375" customWidth="1"/>
    <col min="14340" max="14340" width="4.28515625" customWidth="1"/>
    <col min="14341" max="14341" width="12.7109375" customWidth="1"/>
    <col min="14342" max="14342" width="2.7109375" customWidth="1"/>
    <col min="14343" max="14343" width="7.7109375" customWidth="1"/>
    <col min="14344" max="14344" width="5.85546875" customWidth="1"/>
    <col min="14345" max="14345" width="1.7109375" customWidth="1"/>
    <col min="14346" max="14346" width="10.7109375" customWidth="1"/>
    <col min="14347" max="14347" width="1.7109375" customWidth="1"/>
    <col min="14348" max="14348" width="10.7109375" customWidth="1"/>
    <col min="14349" max="14349" width="1.7109375" customWidth="1"/>
    <col min="14350" max="14350" width="10.7109375" customWidth="1"/>
    <col min="14351" max="14351" width="1.7109375" customWidth="1"/>
    <col min="14352" max="14352" width="10.7109375" customWidth="1"/>
    <col min="14353" max="14353" width="1.7109375" customWidth="1"/>
    <col min="14354" max="14354" width="0" hidden="1" customWidth="1"/>
    <col min="14355" max="14355" width="8.7109375" customWidth="1"/>
    <col min="14356" max="14356" width="0" hidden="1" customWidth="1"/>
    <col min="14593" max="14594" width="3.28515625" customWidth="1"/>
    <col min="14595" max="14595" width="4.7109375" customWidth="1"/>
    <col min="14596" max="14596" width="4.28515625" customWidth="1"/>
    <col min="14597" max="14597" width="12.7109375" customWidth="1"/>
    <col min="14598" max="14598" width="2.7109375" customWidth="1"/>
    <col min="14599" max="14599" width="7.7109375" customWidth="1"/>
    <col min="14600" max="14600" width="5.85546875" customWidth="1"/>
    <col min="14601" max="14601" width="1.7109375" customWidth="1"/>
    <col min="14602" max="14602" width="10.7109375" customWidth="1"/>
    <col min="14603" max="14603" width="1.7109375" customWidth="1"/>
    <col min="14604" max="14604" width="10.7109375" customWidth="1"/>
    <col min="14605" max="14605" width="1.7109375" customWidth="1"/>
    <col min="14606" max="14606" width="10.7109375" customWidth="1"/>
    <col min="14607" max="14607" width="1.7109375" customWidth="1"/>
    <col min="14608" max="14608" width="10.7109375" customWidth="1"/>
    <col min="14609" max="14609" width="1.7109375" customWidth="1"/>
    <col min="14610" max="14610" width="0" hidden="1" customWidth="1"/>
    <col min="14611" max="14611" width="8.7109375" customWidth="1"/>
    <col min="14612" max="14612" width="0" hidden="1" customWidth="1"/>
    <col min="14849" max="14850" width="3.28515625" customWidth="1"/>
    <col min="14851" max="14851" width="4.7109375" customWidth="1"/>
    <col min="14852" max="14852" width="4.28515625" customWidth="1"/>
    <col min="14853" max="14853" width="12.7109375" customWidth="1"/>
    <col min="14854" max="14854" width="2.7109375" customWidth="1"/>
    <col min="14855" max="14855" width="7.7109375" customWidth="1"/>
    <col min="14856" max="14856" width="5.85546875" customWidth="1"/>
    <col min="14857" max="14857" width="1.7109375" customWidth="1"/>
    <col min="14858" max="14858" width="10.7109375" customWidth="1"/>
    <col min="14859" max="14859" width="1.7109375" customWidth="1"/>
    <col min="14860" max="14860" width="10.7109375" customWidth="1"/>
    <col min="14861" max="14861" width="1.7109375" customWidth="1"/>
    <col min="14862" max="14862" width="10.7109375" customWidth="1"/>
    <col min="14863" max="14863" width="1.7109375" customWidth="1"/>
    <col min="14864" max="14864" width="10.7109375" customWidth="1"/>
    <col min="14865" max="14865" width="1.7109375" customWidth="1"/>
    <col min="14866" max="14866" width="0" hidden="1" customWidth="1"/>
    <col min="14867" max="14867" width="8.7109375" customWidth="1"/>
    <col min="14868" max="14868" width="0" hidden="1" customWidth="1"/>
    <col min="15105" max="15106" width="3.28515625" customWidth="1"/>
    <col min="15107" max="15107" width="4.7109375" customWidth="1"/>
    <col min="15108" max="15108" width="4.28515625" customWidth="1"/>
    <col min="15109" max="15109" width="12.7109375" customWidth="1"/>
    <col min="15110" max="15110" width="2.7109375" customWidth="1"/>
    <col min="15111" max="15111" width="7.7109375" customWidth="1"/>
    <col min="15112" max="15112" width="5.85546875" customWidth="1"/>
    <col min="15113" max="15113" width="1.7109375" customWidth="1"/>
    <col min="15114" max="15114" width="10.7109375" customWidth="1"/>
    <col min="15115" max="15115" width="1.7109375" customWidth="1"/>
    <col min="15116" max="15116" width="10.7109375" customWidth="1"/>
    <col min="15117" max="15117" width="1.7109375" customWidth="1"/>
    <col min="15118" max="15118" width="10.7109375" customWidth="1"/>
    <col min="15119" max="15119" width="1.7109375" customWidth="1"/>
    <col min="15120" max="15120" width="10.7109375" customWidth="1"/>
    <col min="15121" max="15121" width="1.7109375" customWidth="1"/>
    <col min="15122" max="15122" width="0" hidden="1" customWidth="1"/>
    <col min="15123" max="15123" width="8.7109375" customWidth="1"/>
    <col min="15124" max="15124" width="0" hidden="1" customWidth="1"/>
    <col min="15361" max="15362" width="3.28515625" customWidth="1"/>
    <col min="15363" max="15363" width="4.7109375" customWidth="1"/>
    <col min="15364" max="15364" width="4.28515625" customWidth="1"/>
    <col min="15365" max="15365" width="12.7109375" customWidth="1"/>
    <col min="15366" max="15366" width="2.7109375" customWidth="1"/>
    <col min="15367" max="15367" width="7.7109375" customWidth="1"/>
    <col min="15368" max="15368" width="5.85546875" customWidth="1"/>
    <col min="15369" max="15369" width="1.7109375" customWidth="1"/>
    <col min="15370" max="15370" width="10.7109375" customWidth="1"/>
    <col min="15371" max="15371" width="1.7109375" customWidth="1"/>
    <col min="15372" max="15372" width="10.7109375" customWidth="1"/>
    <col min="15373" max="15373" width="1.7109375" customWidth="1"/>
    <col min="15374" max="15374" width="10.7109375" customWidth="1"/>
    <col min="15375" max="15375" width="1.7109375" customWidth="1"/>
    <col min="15376" max="15376" width="10.7109375" customWidth="1"/>
    <col min="15377" max="15377" width="1.7109375" customWidth="1"/>
    <col min="15378" max="15378" width="0" hidden="1" customWidth="1"/>
    <col min="15379" max="15379" width="8.7109375" customWidth="1"/>
    <col min="15380" max="15380" width="0" hidden="1" customWidth="1"/>
    <col min="15617" max="15618" width="3.28515625" customWidth="1"/>
    <col min="15619" max="15619" width="4.7109375" customWidth="1"/>
    <col min="15620" max="15620" width="4.28515625" customWidth="1"/>
    <col min="15621" max="15621" width="12.7109375" customWidth="1"/>
    <col min="15622" max="15622" width="2.7109375" customWidth="1"/>
    <col min="15623" max="15623" width="7.7109375" customWidth="1"/>
    <col min="15624" max="15624" width="5.85546875" customWidth="1"/>
    <col min="15625" max="15625" width="1.7109375" customWidth="1"/>
    <col min="15626" max="15626" width="10.7109375" customWidth="1"/>
    <col min="15627" max="15627" width="1.7109375" customWidth="1"/>
    <col min="15628" max="15628" width="10.7109375" customWidth="1"/>
    <col min="15629" max="15629" width="1.7109375" customWidth="1"/>
    <col min="15630" max="15630" width="10.7109375" customWidth="1"/>
    <col min="15631" max="15631" width="1.7109375" customWidth="1"/>
    <col min="15632" max="15632" width="10.7109375" customWidth="1"/>
    <col min="15633" max="15633" width="1.7109375" customWidth="1"/>
    <col min="15634" max="15634" width="0" hidden="1" customWidth="1"/>
    <col min="15635" max="15635" width="8.7109375" customWidth="1"/>
    <col min="15636" max="15636" width="0" hidden="1" customWidth="1"/>
    <col min="15873" max="15874" width="3.28515625" customWidth="1"/>
    <col min="15875" max="15875" width="4.7109375" customWidth="1"/>
    <col min="15876" max="15876" width="4.28515625" customWidth="1"/>
    <col min="15877" max="15877" width="12.7109375" customWidth="1"/>
    <col min="15878" max="15878" width="2.7109375" customWidth="1"/>
    <col min="15879" max="15879" width="7.7109375" customWidth="1"/>
    <col min="15880" max="15880" width="5.85546875" customWidth="1"/>
    <col min="15881" max="15881" width="1.7109375" customWidth="1"/>
    <col min="15882" max="15882" width="10.7109375" customWidth="1"/>
    <col min="15883" max="15883" width="1.7109375" customWidth="1"/>
    <col min="15884" max="15884" width="10.7109375" customWidth="1"/>
    <col min="15885" max="15885" width="1.7109375" customWidth="1"/>
    <col min="15886" max="15886" width="10.7109375" customWidth="1"/>
    <col min="15887" max="15887" width="1.7109375" customWidth="1"/>
    <col min="15888" max="15888" width="10.7109375" customWidth="1"/>
    <col min="15889" max="15889" width="1.7109375" customWidth="1"/>
    <col min="15890" max="15890" width="0" hidden="1" customWidth="1"/>
    <col min="15891" max="15891" width="8.7109375" customWidth="1"/>
    <col min="15892" max="15892" width="0" hidden="1" customWidth="1"/>
    <col min="16129" max="16130" width="3.28515625" customWidth="1"/>
    <col min="16131" max="16131" width="4.7109375" customWidth="1"/>
    <col min="16132" max="16132" width="4.28515625" customWidth="1"/>
    <col min="16133" max="16133" width="12.7109375" customWidth="1"/>
    <col min="16134" max="16134" width="2.7109375" customWidth="1"/>
    <col min="16135" max="16135" width="7.7109375" customWidth="1"/>
    <col min="16136" max="16136" width="5.85546875" customWidth="1"/>
    <col min="16137" max="16137" width="1.7109375" customWidth="1"/>
    <col min="16138" max="16138" width="10.7109375" customWidth="1"/>
    <col min="16139" max="16139" width="1.7109375" customWidth="1"/>
    <col min="16140" max="16140" width="10.7109375" customWidth="1"/>
    <col min="16141" max="16141" width="1.7109375" customWidth="1"/>
    <col min="16142" max="16142" width="10.7109375" customWidth="1"/>
    <col min="16143" max="16143" width="1.7109375" customWidth="1"/>
    <col min="16144" max="16144" width="10.7109375" customWidth="1"/>
    <col min="16145" max="16145" width="1.7109375" customWidth="1"/>
    <col min="16146" max="16146" width="0" hidden="1" customWidth="1"/>
    <col min="16147" max="16147" width="8.7109375" customWidth="1"/>
    <col min="16148" max="16148" width="0" hidden="1" customWidth="1"/>
  </cols>
  <sheetData>
    <row r="1" spans="1:20" s="68" customFormat="1" ht="74.25" customHeight="1" x14ac:dyDescent="0.2">
      <c r="A1" s="63">
        <f>'[3]Week SetUp'!$A$6</f>
        <v>0</v>
      </c>
      <c r="B1" s="63"/>
      <c r="C1" s="64"/>
      <c r="D1" s="64"/>
      <c r="E1" s="64"/>
      <c r="F1" s="64"/>
      <c r="G1" s="64"/>
      <c r="H1" s="64"/>
      <c r="I1" s="65"/>
      <c r="J1" s="66"/>
      <c r="K1" s="66"/>
      <c r="L1" s="67"/>
      <c r="M1" s="65"/>
      <c r="N1" s="65" t="s">
        <v>190</v>
      </c>
      <c r="O1" s="65"/>
      <c r="P1" s="64"/>
      <c r="Q1" s="65"/>
    </row>
    <row r="2" spans="1:20" s="73" customFormat="1" ht="18" x14ac:dyDescent="0.25">
      <c r="A2" s="69"/>
      <c r="B2" s="69"/>
      <c r="C2" s="69"/>
      <c r="D2" s="69"/>
      <c r="E2" s="70" t="s">
        <v>299</v>
      </c>
      <c r="F2" s="70"/>
      <c r="G2" s="70"/>
      <c r="H2" s="70"/>
      <c r="I2" s="70"/>
      <c r="J2" s="70"/>
      <c r="K2" s="70"/>
      <c r="L2" s="70"/>
      <c r="M2" s="71"/>
      <c r="N2" s="72"/>
      <c r="O2" s="71"/>
      <c r="P2" s="72"/>
      <c r="Q2" s="71"/>
    </row>
    <row r="3" spans="1:20" s="78" customFormat="1" ht="11.25" customHeight="1" x14ac:dyDescent="0.2">
      <c r="A3" s="74" t="s">
        <v>192</v>
      </c>
      <c r="B3" s="74"/>
      <c r="C3" s="74"/>
      <c r="D3" s="74"/>
      <c r="E3" s="74"/>
      <c r="F3" s="74"/>
      <c r="G3" s="74"/>
      <c r="H3" s="74"/>
      <c r="I3" s="75"/>
      <c r="J3" s="76"/>
      <c r="K3" s="75"/>
      <c r="L3" s="74"/>
      <c r="M3" s="75"/>
      <c r="N3" s="74"/>
      <c r="O3" s="75"/>
      <c r="P3" s="74"/>
      <c r="Q3" s="77" t="s">
        <v>193</v>
      </c>
    </row>
    <row r="4" spans="1:20" s="88" customFormat="1" ht="12.75" customHeight="1" thickBot="1" x14ac:dyDescent="0.25">
      <c r="A4" s="79" t="str">
        <f>'[3]Week SetUp'!$A$10</f>
        <v>17th - 22nd December 2016</v>
      </c>
      <c r="B4" s="79"/>
      <c r="C4" s="79"/>
      <c r="D4" s="80"/>
      <c r="E4" s="80"/>
      <c r="F4" s="80">
        <f>'[3]Week SetUp'!$C$10</f>
        <v>0</v>
      </c>
      <c r="G4" s="349"/>
      <c r="H4" s="80"/>
      <c r="I4" s="86"/>
      <c r="J4" s="350">
        <f>'[3]Week SetUp'!$D$10</f>
        <v>0</v>
      </c>
      <c r="K4" s="86"/>
      <c r="L4" s="351">
        <f>'[3]Week SetUp'!$A$12</f>
        <v>0</v>
      </c>
      <c r="M4" s="86"/>
      <c r="N4" s="80"/>
      <c r="O4" s="86"/>
      <c r="P4" s="80"/>
      <c r="Q4" s="87" t="str">
        <f>'[3]Week SetUp'!$E$10</f>
        <v>Lamech Kevin Clarke</v>
      </c>
    </row>
    <row r="5" spans="1:20" s="78" customFormat="1" ht="12" x14ac:dyDescent="0.2">
      <c r="A5" s="89"/>
      <c r="B5" s="90" t="s">
        <v>194</v>
      </c>
      <c r="C5" s="90" t="s">
        <v>195</v>
      </c>
      <c r="D5" s="90" t="s">
        <v>196</v>
      </c>
      <c r="E5" s="91" t="s">
        <v>197</v>
      </c>
      <c r="F5" s="91" t="s">
        <v>198</v>
      </c>
      <c r="G5" s="91"/>
      <c r="H5" s="91"/>
      <c r="I5" s="91"/>
      <c r="J5" s="92" t="s">
        <v>199</v>
      </c>
      <c r="K5" s="93"/>
      <c r="L5" s="92" t="s">
        <v>200</v>
      </c>
      <c r="M5" s="93"/>
      <c r="N5" s="92" t="s">
        <v>201</v>
      </c>
      <c r="O5" s="93"/>
      <c r="P5" s="92" t="s">
        <v>202</v>
      </c>
      <c r="Q5" s="199"/>
    </row>
    <row r="6" spans="1:20" s="78" customFormat="1" ht="3.75" customHeight="1" thickBot="1" x14ac:dyDescent="0.25">
      <c r="A6" s="95"/>
      <c r="B6" s="96"/>
      <c r="C6" s="97"/>
      <c r="D6" s="96"/>
      <c r="E6" s="98"/>
      <c r="F6" s="98"/>
      <c r="G6" s="99"/>
      <c r="H6" s="98"/>
      <c r="I6" s="100"/>
      <c r="J6" s="96"/>
      <c r="K6" s="100"/>
      <c r="L6" s="96"/>
      <c r="M6" s="100"/>
      <c r="N6" s="96"/>
      <c r="O6" s="100"/>
      <c r="P6" s="96"/>
      <c r="Q6" s="101"/>
    </row>
    <row r="7" spans="1:20" s="113" customFormat="1" ht="10.5" customHeight="1" x14ac:dyDescent="0.2">
      <c r="A7" s="102">
        <v>1</v>
      </c>
      <c r="B7" s="103">
        <f>IF($D7="","",VLOOKUP($D7,'[3]Boys Si Main Draw Prep'!$A$7:$P$22,15))</f>
        <v>0</v>
      </c>
      <c r="C7" s="103">
        <f>IF($D7="","",VLOOKUP($D7,'[3]Boys Si Main Draw Prep'!$A$7:$P$22,16))</f>
        <v>0</v>
      </c>
      <c r="D7" s="104">
        <v>1</v>
      </c>
      <c r="E7" s="105" t="str">
        <f>UPPER(IF($D7="","",VLOOKUP($D7,'[3]Boys Si Main Draw Prep'!$A$7:$P$22,2)))</f>
        <v>BYNG</v>
      </c>
      <c r="F7" s="105" t="str">
        <f>IF($D7="","",VLOOKUP($D7,'[3]Boys Si Main Draw Prep'!$A$7:$P$22,3))</f>
        <v>SEBASTEN</v>
      </c>
      <c r="G7" s="105"/>
      <c r="H7" s="105">
        <f>IF($D7="","",VLOOKUP($D7,'[3]Boys Si Main Draw Prep'!$A$7:$P$22,4))</f>
        <v>0</v>
      </c>
      <c r="I7" s="106"/>
      <c r="J7" s="107"/>
      <c r="K7" s="107"/>
      <c r="L7" s="107"/>
      <c r="M7" s="107"/>
      <c r="N7" s="108"/>
      <c r="O7" s="109"/>
      <c r="P7" s="110"/>
      <c r="Q7" s="111"/>
      <c r="R7" s="112"/>
      <c r="T7" s="114" t="str">
        <f>'[3]SetUp Officials'!P21</f>
        <v>Umpire</v>
      </c>
    </row>
    <row r="8" spans="1:20" s="113" customFormat="1" ht="9.6" customHeight="1" x14ac:dyDescent="0.2">
      <c r="A8" s="115"/>
      <c r="B8" s="116"/>
      <c r="C8" s="116"/>
      <c r="D8" s="116"/>
      <c r="E8" s="107"/>
      <c r="F8" s="107"/>
      <c r="G8" s="117"/>
      <c r="H8" s="118" t="s">
        <v>203</v>
      </c>
      <c r="I8" s="119" t="s">
        <v>204</v>
      </c>
      <c r="J8" s="120" t="str">
        <f>UPPER(IF(OR(I8="a",I8="as"),E7,IF(OR(I8="b",I8="bs"),E9,)))</f>
        <v>BYNG</v>
      </c>
      <c r="K8" s="120"/>
      <c r="L8" s="107"/>
      <c r="M8" s="107"/>
      <c r="N8" s="108"/>
      <c r="O8" s="109"/>
      <c r="P8" s="110"/>
      <c r="Q8" s="111"/>
      <c r="R8" s="112"/>
      <c r="T8" s="121" t="str">
        <f>'[3]SetUp Officials'!P22</f>
        <v xml:space="preserve"> </v>
      </c>
    </row>
    <row r="9" spans="1:20" s="113" customFormat="1" ht="9.6" customHeight="1" x14ac:dyDescent="0.2">
      <c r="A9" s="115">
        <v>2</v>
      </c>
      <c r="B9" s="103">
        <f>IF($D9="","",VLOOKUP($D9,'[3]Boys Si Main Draw Prep'!$A$7:$P$22,15))</f>
        <v>0</v>
      </c>
      <c r="C9" s="103">
        <f>IF($D9="","",VLOOKUP($D9,'[3]Boys Si Main Draw Prep'!$A$7:$P$22,16))</f>
        <v>0</v>
      </c>
      <c r="D9" s="104">
        <v>16</v>
      </c>
      <c r="E9" s="103" t="str">
        <f>UPPER(IF($D9="","",VLOOKUP($D9,'[3]Boys Si Main Draw Prep'!$A$7:$P$22,2)))</f>
        <v>BYE</v>
      </c>
      <c r="F9" s="103">
        <f>IF($D9="","",VLOOKUP($D9,'[3]Boys Si Main Draw Prep'!$A$7:$P$22,3))</f>
        <v>0</v>
      </c>
      <c r="G9" s="103"/>
      <c r="H9" s="103">
        <f>IF($D9="","",VLOOKUP($D9,'[3]Boys Si Main Draw Prep'!$A$7:$P$22,4))</f>
        <v>0</v>
      </c>
      <c r="I9" s="122"/>
      <c r="J9" s="107"/>
      <c r="K9" s="123"/>
      <c r="L9" s="107"/>
      <c r="M9" s="107"/>
      <c r="N9" s="108"/>
      <c r="O9" s="109"/>
      <c r="P9" s="110"/>
      <c r="Q9" s="111"/>
      <c r="R9" s="112"/>
      <c r="T9" s="121" t="str">
        <f>'[3]SetUp Officials'!P23</f>
        <v xml:space="preserve"> </v>
      </c>
    </row>
    <row r="10" spans="1:20" s="113" customFormat="1" ht="9.6" customHeight="1" x14ac:dyDescent="0.2">
      <c r="A10" s="115"/>
      <c r="B10" s="116"/>
      <c r="C10" s="116"/>
      <c r="D10" s="124"/>
      <c r="E10" s="107"/>
      <c r="F10" s="107"/>
      <c r="G10" s="117"/>
      <c r="H10" s="107"/>
      <c r="I10" s="125"/>
      <c r="J10" s="118" t="s">
        <v>203</v>
      </c>
      <c r="K10" s="126"/>
      <c r="L10" s="120" t="str">
        <f>UPPER(IF(OR(K10="a",K10="as"),J8,IF(OR(K10="b",K10="bs"),J12,)))</f>
        <v/>
      </c>
      <c r="M10" s="127"/>
      <c r="N10" s="128"/>
      <c r="O10" s="128"/>
      <c r="P10" s="110"/>
      <c r="Q10" s="111"/>
      <c r="R10" s="112"/>
      <c r="T10" s="121" t="str">
        <f>'[3]SetUp Officials'!P24</f>
        <v xml:space="preserve"> </v>
      </c>
    </row>
    <row r="11" spans="1:20" s="113" customFormat="1" ht="9.6" customHeight="1" x14ac:dyDescent="0.2">
      <c r="A11" s="115">
        <v>3</v>
      </c>
      <c r="B11" s="103">
        <f>IF($D11="","",VLOOKUP($D11,'[3]Boys Si Main Draw Prep'!$A$7:$P$22,15))</f>
        <v>0</v>
      </c>
      <c r="C11" s="103">
        <f>IF($D11="","",VLOOKUP($D11,'[3]Boys Si Main Draw Prep'!$A$7:$P$22,16))</f>
        <v>0</v>
      </c>
      <c r="D11" s="104">
        <v>10</v>
      </c>
      <c r="E11" s="103" t="str">
        <f>UPPER(IF($D11="","",VLOOKUP($D11,'[3]Boys Si Main Draw Prep'!$A$7:$P$22,2)))</f>
        <v>ALI</v>
      </c>
      <c r="F11" s="103" t="str">
        <f>IF($D11="","",VLOOKUP($D11,'[3]Boys Si Main Draw Prep'!$A$7:$P$22,3))</f>
        <v>ELIAS</v>
      </c>
      <c r="G11" s="103"/>
      <c r="H11" s="103">
        <f>IF($D11="","",VLOOKUP($D11,'[3]Boys Si Main Draw Prep'!$A$7:$P$22,4))</f>
        <v>0</v>
      </c>
      <c r="I11" s="106"/>
      <c r="J11" s="107"/>
      <c r="K11" s="129"/>
      <c r="L11" s="107"/>
      <c r="M11" s="130"/>
      <c r="N11" s="128"/>
      <c r="O11" s="128"/>
      <c r="P11" s="110"/>
      <c r="Q11" s="111"/>
      <c r="R11" s="112"/>
      <c r="T11" s="121" t="str">
        <f>'[3]SetUp Officials'!P25</f>
        <v xml:space="preserve"> </v>
      </c>
    </row>
    <row r="12" spans="1:20" s="113" customFormat="1" ht="9.6" customHeight="1" x14ac:dyDescent="0.2">
      <c r="A12" s="115"/>
      <c r="B12" s="116"/>
      <c r="C12" s="116"/>
      <c r="D12" s="124"/>
      <c r="E12" s="107"/>
      <c r="F12" s="107"/>
      <c r="G12" s="117"/>
      <c r="H12" s="118" t="s">
        <v>203</v>
      </c>
      <c r="I12" s="119" t="s">
        <v>204</v>
      </c>
      <c r="J12" s="120" t="str">
        <f>UPPER(IF(OR(I12="a",I12="as"),E11,IF(OR(I12="b",I12="bs"),E13,)))</f>
        <v>ALI</v>
      </c>
      <c r="K12" s="131"/>
      <c r="L12" s="107"/>
      <c r="M12" s="130"/>
      <c r="N12" s="128"/>
      <c r="O12" s="128"/>
      <c r="P12" s="110"/>
      <c r="Q12" s="111"/>
      <c r="R12" s="112"/>
      <c r="T12" s="121" t="str">
        <f>'[3]SetUp Officials'!P26</f>
        <v xml:space="preserve"> </v>
      </c>
    </row>
    <row r="13" spans="1:20" s="113" customFormat="1" ht="9.6" customHeight="1" x14ac:dyDescent="0.2">
      <c r="A13" s="115">
        <v>4</v>
      </c>
      <c r="B13" s="103">
        <f>IF($D13="","",VLOOKUP($D13,'[3]Boys Si Main Draw Prep'!$A$7:$P$22,15))</f>
        <v>0</v>
      </c>
      <c r="C13" s="103">
        <f>IF($D13="","",VLOOKUP($D13,'[3]Boys Si Main Draw Prep'!$A$7:$P$22,16))</f>
        <v>0</v>
      </c>
      <c r="D13" s="104">
        <v>12</v>
      </c>
      <c r="E13" s="103" t="str">
        <f>UPPER(IF($D13="","",VLOOKUP($D13,'[3]Boys Si Main Draw Prep'!$A$7:$P$22,2)))</f>
        <v>JEARY</v>
      </c>
      <c r="F13" s="103" t="str">
        <f>IF($D13="","",VLOOKUP($D13,'[3]Boys Si Main Draw Prep'!$A$7:$P$22,3))</f>
        <v>DANIEL</v>
      </c>
      <c r="G13" s="103"/>
      <c r="H13" s="103">
        <f>IF($D13="","",VLOOKUP($D13,'[3]Boys Si Main Draw Prep'!$A$7:$P$22,4))</f>
        <v>0</v>
      </c>
      <c r="I13" s="132"/>
      <c r="J13" s="107" t="s">
        <v>340</v>
      </c>
      <c r="K13" s="107"/>
      <c r="L13" s="107"/>
      <c r="M13" s="130"/>
      <c r="N13" s="128"/>
      <c r="O13" s="128"/>
      <c r="P13" s="110"/>
      <c r="Q13" s="111"/>
      <c r="R13" s="112"/>
      <c r="T13" s="121" t="str">
        <f>'[3]SetUp Officials'!P27</f>
        <v xml:space="preserve"> </v>
      </c>
    </row>
    <row r="14" spans="1:20" s="113" customFormat="1" ht="9.6" customHeight="1" x14ac:dyDescent="0.2">
      <c r="A14" s="115"/>
      <c r="B14" s="116"/>
      <c r="C14" s="116"/>
      <c r="D14" s="124"/>
      <c r="E14" s="107"/>
      <c r="F14" s="107"/>
      <c r="G14" s="117"/>
      <c r="H14" s="133"/>
      <c r="I14" s="125"/>
      <c r="J14" s="107"/>
      <c r="K14" s="107"/>
      <c r="L14" s="118" t="s">
        <v>203</v>
      </c>
      <c r="M14" s="126"/>
      <c r="N14" s="120" t="str">
        <f>UPPER(IF(OR(M14="a",M14="as"),L10,IF(OR(M14="b",M14="bs"),L18,)))</f>
        <v/>
      </c>
      <c r="O14" s="127"/>
      <c r="P14" s="110"/>
      <c r="Q14" s="111"/>
      <c r="R14" s="112"/>
      <c r="T14" s="121" t="str">
        <f>'[3]SetUp Officials'!P28</f>
        <v xml:space="preserve"> </v>
      </c>
    </row>
    <row r="15" spans="1:20" s="113" customFormat="1" ht="9.6" customHeight="1" x14ac:dyDescent="0.2">
      <c r="A15" s="102">
        <v>5</v>
      </c>
      <c r="B15" s="103">
        <f>IF($D15="","",VLOOKUP($D15,'[3]Boys Si Main Draw Prep'!$A$7:$P$22,15))</f>
        <v>0</v>
      </c>
      <c r="C15" s="103">
        <f>IF($D15="","",VLOOKUP($D15,'[3]Boys Si Main Draw Prep'!$A$7:$P$22,16))</f>
        <v>0</v>
      </c>
      <c r="D15" s="104">
        <v>4</v>
      </c>
      <c r="E15" s="105" t="str">
        <f>UPPER(IF($D15="","",VLOOKUP($D15,'[3]Boys Si Main Draw Prep'!$A$7:$P$22,2)))</f>
        <v>SYLVESTER</v>
      </c>
      <c r="F15" s="105" t="str">
        <f>IF($D15="","",VLOOKUP($D15,'[3]Boys Si Main Draw Prep'!$A$7:$P$22,3))</f>
        <v>BECKHAM</v>
      </c>
      <c r="G15" s="105"/>
      <c r="H15" s="105">
        <f>IF($D15="","",VLOOKUP($D15,'[3]Boys Si Main Draw Prep'!$A$7:$P$22,4))</f>
        <v>0</v>
      </c>
      <c r="I15" s="134"/>
      <c r="J15" s="107"/>
      <c r="K15" s="107"/>
      <c r="L15" s="107"/>
      <c r="M15" s="130"/>
      <c r="N15" s="107"/>
      <c r="O15" s="130"/>
      <c r="P15" s="110"/>
      <c r="Q15" s="111"/>
      <c r="R15" s="112"/>
      <c r="T15" s="121" t="str">
        <f>'[3]SetUp Officials'!P29</f>
        <v xml:space="preserve"> </v>
      </c>
    </row>
    <row r="16" spans="1:20" s="113" customFormat="1" ht="9.6" customHeight="1" thickBot="1" x14ac:dyDescent="0.25">
      <c r="A16" s="115"/>
      <c r="B16" s="116"/>
      <c r="C16" s="116"/>
      <c r="D16" s="124"/>
      <c r="E16" s="107"/>
      <c r="F16" s="107"/>
      <c r="G16" s="117"/>
      <c r="H16" s="118" t="s">
        <v>203</v>
      </c>
      <c r="I16" s="119" t="s">
        <v>204</v>
      </c>
      <c r="J16" s="120" t="str">
        <f>UPPER(IF(OR(I16="a",I16="as"),E15,IF(OR(I16="b",I16="bs"),E17,)))</f>
        <v>SYLVESTER</v>
      </c>
      <c r="K16" s="120"/>
      <c r="L16" s="107"/>
      <c r="M16" s="130"/>
      <c r="N16" s="128"/>
      <c r="O16" s="130"/>
      <c r="P16" s="110"/>
      <c r="Q16" s="111"/>
      <c r="R16" s="112"/>
      <c r="T16" s="135" t="str">
        <f>'[3]SetUp Officials'!P30</f>
        <v>None</v>
      </c>
    </row>
    <row r="17" spans="1:18" s="113" customFormat="1" ht="9.6" customHeight="1" x14ac:dyDescent="0.2">
      <c r="A17" s="115">
        <v>6</v>
      </c>
      <c r="B17" s="103">
        <f>IF($D17="","",VLOOKUP($D17,'[3]Boys Si Main Draw Prep'!$A$7:$P$22,15))</f>
        <v>0</v>
      </c>
      <c r="C17" s="103">
        <f>IF($D17="","",VLOOKUP($D17,'[3]Boys Si Main Draw Prep'!$A$7:$P$22,16))</f>
        <v>0</v>
      </c>
      <c r="D17" s="104">
        <v>16</v>
      </c>
      <c r="E17" s="103" t="str">
        <f>UPPER(IF($D17="","",VLOOKUP($D17,'[3]Boys Si Main Draw Prep'!$A$7:$P$22,2)))</f>
        <v>BYE</v>
      </c>
      <c r="F17" s="103">
        <f>IF($D17="","",VLOOKUP($D17,'[3]Boys Si Main Draw Prep'!$A$7:$P$22,3))</f>
        <v>0</v>
      </c>
      <c r="G17" s="103"/>
      <c r="H17" s="103">
        <f>IF($D17="","",VLOOKUP($D17,'[3]Boys Si Main Draw Prep'!$A$7:$P$22,4))</f>
        <v>0</v>
      </c>
      <c r="I17" s="122"/>
      <c r="J17" s="107"/>
      <c r="K17" s="123"/>
      <c r="L17" s="107"/>
      <c r="M17" s="130"/>
      <c r="N17" s="128"/>
      <c r="O17" s="130"/>
      <c r="P17" s="110"/>
      <c r="Q17" s="111"/>
      <c r="R17" s="112"/>
    </row>
    <row r="18" spans="1:18" s="113" customFormat="1" ht="9.6" customHeight="1" x14ac:dyDescent="0.2">
      <c r="A18" s="115"/>
      <c r="B18" s="116"/>
      <c r="C18" s="116"/>
      <c r="D18" s="124"/>
      <c r="E18" s="107"/>
      <c r="F18" s="107"/>
      <c r="G18" s="117"/>
      <c r="H18" s="107"/>
      <c r="I18" s="125"/>
      <c r="J18" s="118" t="s">
        <v>203</v>
      </c>
      <c r="K18" s="126"/>
      <c r="L18" s="120" t="str">
        <f>UPPER(IF(OR(K18="a",K18="as"),J16,IF(OR(K18="b",K18="bs"),J20,)))</f>
        <v/>
      </c>
      <c r="M18" s="136"/>
      <c r="N18" s="128"/>
      <c r="O18" s="130"/>
      <c r="P18" s="110"/>
      <c r="Q18" s="111"/>
      <c r="R18" s="112"/>
    </row>
    <row r="19" spans="1:18" s="113" customFormat="1" ht="9.6" customHeight="1" x14ac:dyDescent="0.2">
      <c r="A19" s="115">
        <v>7</v>
      </c>
      <c r="B19" s="103">
        <f>IF($D19="","",VLOOKUP($D19,'[3]Boys Si Main Draw Prep'!$A$7:$P$22,15))</f>
        <v>0</v>
      </c>
      <c r="C19" s="103">
        <f>IF($D19="","",VLOOKUP($D19,'[3]Boys Si Main Draw Prep'!$A$7:$P$22,16))</f>
        <v>0</v>
      </c>
      <c r="D19" s="104">
        <v>11</v>
      </c>
      <c r="E19" s="103" t="str">
        <f>UPPER(IF($D19="","",VLOOKUP($D19,'[3]Boys Si Main Draw Prep'!$A$7:$P$22,2)))</f>
        <v>CHAN PAK</v>
      </c>
      <c r="F19" s="103" t="str">
        <f>IF($D19="","",VLOOKUP($D19,'[3]Boys Si Main Draw Prep'!$A$7:$P$22,3))</f>
        <v>LORCAN</v>
      </c>
      <c r="G19" s="103"/>
      <c r="H19" s="103">
        <f>IF($D19="","",VLOOKUP($D19,'[3]Boys Si Main Draw Prep'!$A$7:$P$22,4))</f>
        <v>0</v>
      </c>
      <c r="I19" s="106"/>
      <c r="J19" s="107"/>
      <c r="K19" s="129"/>
      <c r="L19" s="107"/>
      <c r="M19" s="128"/>
      <c r="N19" s="128"/>
      <c r="O19" s="130"/>
      <c r="P19" s="110"/>
      <c r="Q19" s="111"/>
      <c r="R19" s="112"/>
    </row>
    <row r="20" spans="1:18" s="113" customFormat="1" ht="9.6" customHeight="1" x14ac:dyDescent="0.2">
      <c r="A20" s="115"/>
      <c r="B20" s="116"/>
      <c r="C20" s="116"/>
      <c r="D20" s="116"/>
      <c r="E20" s="107"/>
      <c r="F20" s="107"/>
      <c r="G20" s="117"/>
      <c r="H20" s="118" t="s">
        <v>203</v>
      </c>
      <c r="I20" s="119" t="s">
        <v>204</v>
      </c>
      <c r="J20" s="120" t="str">
        <f>UPPER(IF(OR(I20="a",I20="as"),E19,IF(OR(I20="b",I20="bs"),E21,)))</f>
        <v>CHAN PAK</v>
      </c>
      <c r="K20" s="131"/>
      <c r="L20" s="107"/>
      <c r="M20" s="128"/>
      <c r="N20" s="128"/>
      <c r="O20" s="130"/>
      <c r="P20" s="110"/>
      <c r="Q20" s="111"/>
      <c r="R20" s="112"/>
    </row>
    <row r="21" spans="1:18" s="113" customFormat="1" ht="9.6" customHeight="1" x14ac:dyDescent="0.2">
      <c r="A21" s="115">
        <v>8</v>
      </c>
      <c r="B21" s="103">
        <f>IF($D21="","",VLOOKUP($D21,'[3]Boys Si Main Draw Prep'!$A$7:$P$22,15))</f>
        <v>0</v>
      </c>
      <c r="C21" s="103">
        <f>IF($D21="","",VLOOKUP($D21,'[3]Boys Si Main Draw Prep'!$A$7:$P$22,16))</f>
        <v>0</v>
      </c>
      <c r="D21" s="104">
        <v>8</v>
      </c>
      <c r="E21" s="103" t="str">
        <f>UPPER(IF($D21="","",VLOOKUP($D21,'[3]Boys Si Main Draw Prep'!$A$7:$P$22,2)))</f>
        <v>ROBERTS</v>
      </c>
      <c r="F21" s="103" t="str">
        <f>IF($D21="","",VLOOKUP($D21,'[3]Boys Si Main Draw Prep'!$A$7:$P$22,3))</f>
        <v>CHRISTOPHER</v>
      </c>
      <c r="G21" s="103"/>
      <c r="H21" s="103">
        <f>IF($D21="","",VLOOKUP($D21,'[3]Boys Si Main Draw Prep'!$A$7:$P$22,4))</f>
        <v>0</v>
      </c>
      <c r="I21" s="132"/>
      <c r="J21" s="107" t="s">
        <v>341</v>
      </c>
      <c r="K21" s="107"/>
      <c r="L21" s="107"/>
      <c r="M21" s="128"/>
      <c r="N21" s="128"/>
      <c r="O21" s="130"/>
      <c r="P21" s="110"/>
      <c r="Q21" s="111"/>
      <c r="R21" s="112"/>
    </row>
    <row r="22" spans="1:18" s="113" customFormat="1" ht="9.6" customHeight="1" x14ac:dyDescent="0.2">
      <c r="A22" s="115"/>
      <c r="B22" s="116"/>
      <c r="C22" s="116"/>
      <c r="D22" s="116"/>
      <c r="E22" s="133"/>
      <c r="F22" s="133"/>
      <c r="G22" s="137"/>
      <c r="H22" s="133"/>
      <c r="I22" s="125"/>
      <c r="J22" s="107"/>
      <c r="K22" s="107"/>
      <c r="L22" s="107"/>
      <c r="M22" s="128"/>
      <c r="N22" s="118" t="s">
        <v>203</v>
      </c>
      <c r="O22" s="126"/>
      <c r="P22" s="120" t="str">
        <f>UPPER(IF(OR(O22="a",O22="as"),N14,IF(OR(O22="b",O22="bs"),N30,)))</f>
        <v/>
      </c>
      <c r="Q22" s="127"/>
      <c r="R22" s="112"/>
    </row>
    <row r="23" spans="1:18" s="113" customFormat="1" ht="9.6" customHeight="1" x14ac:dyDescent="0.2">
      <c r="A23" s="115">
        <v>9</v>
      </c>
      <c r="B23" s="103">
        <f>IF($D23="","",VLOOKUP($D23,'[3]Boys Si Main Draw Prep'!$A$7:$P$22,15))</f>
        <v>0</v>
      </c>
      <c r="C23" s="103">
        <f>IF($D23="","",VLOOKUP($D23,'[3]Boys Si Main Draw Prep'!$A$7:$P$22,16))</f>
        <v>0</v>
      </c>
      <c r="D23" s="104">
        <v>7</v>
      </c>
      <c r="E23" s="103" t="str">
        <f>UPPER(IF($D23="","",VLOOKUP($D23,'[3]Boys Si Main Draw Prep'!$A$7:$P$22,2)))</f>
        <v>READY</v>
      </c>
      <c r="F23" s="103" t="str">
        <f>IF($D23="","",VLOOKUP($D23,'[3]Boys Si Main Draw Prep'!$A$7:$P$22,3))</f>
        <v>NICHOLAS</v>
      </c>
      <c r="G23" s="103"/>
      <c r="H23" s="103">
        <f>IF($D23="","",VLOOKUP($D23,'[3]Boys Si Main Draw Prep'!$A$7:$P$22,4))</f>
        <v>0</v>
      </c>
      <c r="I23" s="106"/>
      <c r="J23" s="107"/>
      <c r="K23" s="107"/>
      <c r="L23" s="107"/>
      <c r="M23" s="128"/>
      <c r="N23" s="107"/>
      <c r="O23" s="130"/>
      <c r="P23" s="107"/>
      <c r="Q23" s="128"/>
      <c r="R23" s="112"/>
    </row>
    <row r="24" spans="1:18" s="113" customFormat="1" ht="9.6" customHeight="1" x14ac:dyDescent="0.2">
      <c r="A24" s="115"/>
      <c r="B24" s="116"/>
      <c r="C24" s="116"/>
      <c r="D24" s="116"/>
      <c r="E24" s="107"/>
      <c r="F24" s="107"/>
      <c r="G24" s="117"/>
      <c r="H24" s="118" t="s">
        <v>203</v>
      </c>
      <c r="I24" s="119" t="s">
        <v>306</v>
      </c>
      <c r="J24" s="120" t="str">
        <f>UPPER(IF(OR(I24="a",I24="as"),E23,IF(OR(I24="b",I24="bs"),E25,)))</f>
        <v>READY</v>
      </c>
      <c r="K24" s="120"/>
      <c r="L24" s="107"/>
      <c r="M24" s="128"/>
      <c r="N24" s="128"/>
      <c r="O24" s="130"/>
      <c r="P24" s="110"/>
      <c r="Q24" s="111"/>
      <c r="R24" s="112"/>
    </row>
    <row r="25" spans="1:18" s="113" customFormat="1" ht="9.6" customHeight="1" x14ac:dyDescent="0.2">
      <c r="A25" s="115">
        <v>10</v>
      </c>
      <c r="B25" s="103">
        <f>IF($D25="","",VLOOKUP($D25,'[3]Boys Si Main Draw Prep'!$A$7:$P$22,15))</f>
        <v>0</v>
      </c>
      <c r="C25" s="103">
        <f>IF($D25="","",VLOOKUP($D25,'[3]Boys Si Main Draw Prep'!$A$7:$P$22,16))</f>
        <v>0</v>
      </c>
      <c r="D25" s="104">
        <v>9</v>
      </c>
      <c r="E25" s="103" t="str">
        <f>UPPER(IF($D25="","",VLOOKUP($D25,'[3]Boys Si Main Draw Prep'!$A$7:$P$22,2)))</f>
        <v>PASEA</v>
      </c>
      <c r="F25" s="103" t="str">
        <f>IF($D25="","",VLOOKUP($D25,'[3]Boys Si Main Draw Prep'!$A$7:$P$22,3))</f>
        <v>TIM</v>
      </c>
      <c r="G25" s="103"/>
      <c r="H25" s="103">
        <f>IF($D25="","",VLOOKUP($D25,'[3]Boys Si Main Draw Prep'!$A$7:$P$22,4))</f>
        <v>0</v>
      </c>
      <c r="I25" s="122"/>
      <c r="J25" s="107" t="s">
        <v>342</v>
      </c>
      <c r="K25" s="123"/>
      <c r="L25" s="107"/>
      <c r="M25" s="128"/>
      <c r="N25" s="128"/>
      <c r="O25" s="130"/>
      <c r="P25" s="110"/>
      <c r="Q25" s="111"/>
      <c r="R25" s="112"/>
    </row>
    <row r="26" spans="1:18" s="113" customFormat="1" ht="9.6" customHeight="1" x14ac:dyDescent="0.2">
      <c r="A26" s="115"/>
      <c r="B26" s="116"/>
      <c r="C26" s="116"/>
      <c r="D26" s="124"/>
      <c r="E26" s="107"/>
      <c r="F26" s="107"/>
      <c r="G26" s="117"/>
      <c r="H26" s="107"/>
      <c r="I26" s="125"/>
      <c r="J26" s="118" t="s">
        <v>203</v>
      </c>
      <c r="K26" s="126"/>
      <c r="L26" s="120" t="str">
        <f>UPPER(IF(OR(K26="a",K26="as"),J24,IF(OR(K26="b",K26="bs"),J28,)))</f>
        <v/>
      </c>
      <c r="M26" s="127"/>
      <c r="N26" s="128"/>
      <c r="O26" s="130"/>
      <c r="P26" s="110"/>
      <c r="Q26" s="111"/>
      <c r="R26" s="112"/>
    </row>
    <row r="27" spans="1:18" s="113" customFormat="1" ht="9.6" customHeight="1" x14ac:dyDescent="0.2">
      <c r="A27" s="115">
        <v>11</v>
      </c>
      <c r="B27" s="103">
        <f>IF($D27="","",VLOOKUP($D27,'[3]Boys Si Main Draw Prep'!$A$7:$P$22,15))</f>
        <v>0</v>
      </c>
      <c r="C27" s="103">
        <f>IF($D27="","",VLOOKUP($D27,'[3]Boys Si Main Draw Prep'!$A$7:$P$22,16))</f>
        <v>0</v>
      </c>
      <c r="D27" s="104">
        <v>16</v>
      </c>
      <c r="E27" s="103" t="str">
        <f>UPPER(IF($D27="","",VLOOKUP($D27,'[3]Boys Si Main Draw Prep'!$A$7:$P$22,2)))</f>
        <v>BYE</v>
      </c>
      <c r="F27" s="103">
        <f>IF($D27="","",VLOOKUP($D27,'[3]Boys Si Main Draw Prep'!$A$7:$P$22,3))</f>
        <v>0</v>
      </c>
      <c r="G27" s="103"/>
      <c r="H27" s="103">
        <f>IF($D27="","",VLOOKUP($D27,'[3]Boys Si Main Draw Prep'!$A$7:$P$22,4))</f>
        <v>0</v>
      </c>
      <c r="I27" s="106"/>
      <c r="J27" s="107"/>
      <c r="K27" s="129"/>
      <c r="L27" s="107"/>
      <c r="M27" s="130"/>
      <c r="N27" s="128"/>
      <c r="O27" s="130"/>
      <c r="P27" s="110"/>
      <c r="Q27" s="111"/>
      <c r="R27" s="112"/>
    </row>
    <row r="28" spans="1:18" s="113" customFormat="1" ht="9.6" customHeight="1" x14ac:dyDescent="0.2">
      <c r="A28" s="102"/>
      <c r="B28" s="116"/>
      <c r="C28" s="116"/>
      <c r="D28" s="124"/>
      <c r="E28" s="107"/>
      <c r="F28" s="107"/>
      <c r="G28" s="117"/>
      <c r="H28" s="118" t="s">
        <v>203</v>
      </c>
      <c r="I28" s="119" t="s">
        <v>205</v>
      </c>
      <c r="J28" s="120" t="str">
        <f>UPPER(IF(OR(I28="a",I28="as"),E27,IF(OR(I28="b",I28="bs"),E29,)))</f>
        <v>HART</v>
      </c>
      <c r="K28" s="131"/>
      <c r="L28" s="107"/>
      <c r="M28" s="130"/>
      <c r="N28" s="128"/>
      <c r="O28" s="130"/>
      <c r="P28" s="110"/>
      <c r="Q28" s="111"/>
      <c r="R28" s="112"/>
    </row>
    <row r="29" spans="1:18" s="113" customFormat="1" ht="9.6" customHeight="1" x14ac:dyDescent="0.2">
      <c r="A29" s="102">
        <v>12</v>
      </c>
      <c r="B29" s="103">
        <f>IF($D29="","",VLOOKUP($D29,'[3]Boys Si Main Draw Prep'!$A$7:$P$22,15))</f>
        <v>0</v>
      </c>
      <c r="C29" s="103">
        <f>IF($D29="","",VLOOKUP($D29,'[3]Boys Si Main Draw Prep'!$A$7:$P$22,16))</f>
        <v>0</v>
      </c>
      <c r="D29" s="104">
        <v>3</v>
      </c>
      <c r="E29" s="105" t="str">
        <f>UPPER(IF($D29="","",VLOOKUP($D29,'[3]Boys Si Main Draw Prep'!$A$7:$P$22,2)))</f>
        <v>HART</v>
      </c>
      <c r="F29" s="105" t="str">
        <f>IF($D29="","",VLOOKUP($D29,'[3]Boys Si Main Draw Prep'!$A$7:$P$22,3))</f>
        <v>TYLER</v>
      </c>
      <c r="G29" s="105"/>
      <c r="H29" s="105">
        <f>IF($D29="","",VLOOKUP($D29,'[3]Boys Si Main Draw Prep'!$A$7:$P$22,4))</f>
        <v>0</v>
      </c>
      <c r="I29" s="132"/>
      <c r="J29" s="107"/>
      <c r="K29" s="107"/>
      <c r="L29" s="107"/>
      <c r="M29" s="130"/>
      <c r="N29" s="128"/>
      <c r="O29" s="130"/>
      <c r="P29" s="110"/>
      <c r="Q29" s="111"/>
      <c r="R29" s="112"/>
    </row>
    <row r="30" spans="1:18" s="113" customFormat="1" ht="9.6" customHeight="1" x14ac:dyDescent="0.2">
      <c r="A30" s="115"/>
      <c r="B30" s="116"/>
      <c r="C30" s="116"/>
      <c r="D30" s="124"/>
      <c r="E30" s="107"/>
      <c r="F30" s="107"/>
      <c r="G30" s="117"/>
      <c r="H30" s="133"/>
      <c r="I30" s="125"/>
      <c r="J30" s="107"/>
      <c r="K30" s="107"/>
      <c r="L30" s="118" t="s">
        <v>203</v>
      </c>
      <c r="M30" s="126"/>
      <c r="N30" s="120" t="str">
        <f>UPPER(IF(OR(M30="a",M30="as"),L26,IF(OR(M30="b",M30="bs"),L34,)))</f>
        <v/>
      </c>
      <c r="O30" s="136"/>
      <c r="P30" s="110"/>
      <c r="Q30" s="111"/>
      <c r="R30" s="112"/>
    </row>
    <row r="31" spans="1:18" s="113" customFormat="1" ht="9.6" customHeight="1" x14ac:dyDescent="0.2">
      <c r="A31" s="115">
        <v>13</v>
      </c>
      <c r="B31" s="103">
        <f>IF($D31="","",VLOOKUP($D31,'[3]Boys Si Main Draw Prep'!$A$7:$P$22,15))</f>
        <v>0</v>
      </c>
      <c r="C31" s="103">
        <f>IF($D31="","",VLOOKUP($D31,'[3]Boys Si Main Draw Prep'!$A$7:$P$22,16))</f>
        <v>0</v>
      </c>
      <c r="D31" s="104">
        <v>6</v>
      </c>
      <c r="E31" s="103" t="str">
        <f>UPPER(IF($D31="","",VLOOKUP($D31,'[3]Boys Si Main Draw Prep'!$A$7:$P$22,2)))</f>
        <v>WILLIAMS</v>
      </c>
      <c r="F31" s="103" t="str">
        <f>IF($D31="","",VLOOKUP($D31,'[3]Boys Si Main Draw Prep'!$A$7:$P$22,3))</f>
        <v>SAQIV</v>
      </c>
      <c r="G31" s="103"/>
      <c r="H31" s="103">
        <f>IF($D31="","",VLOOKUP($D31,'[3]Boys Si Main Draw Prep'!$A$7:$P$22,4))</f>
        <v>0</v>
      </c>
      <c r="I31" s="134"/>
      <c r="J31" s="107"/>
      <c r="K31" s="107"/>
      <c r="L31" s="107"/>
      <c r="M31" s="130"/>
      <c r="N31" s="107"/>
      <c r="O31" s="128"/>
      <c r="P31" s="110"/>
      <c r="Q31" s="111"/>
      <c r="R31" s="112"/>
    </row>
    <row r="32" spans="1:18" s="113" customFormat="1" ht="9.6" customHeight="1" x14ac:dyDescent="0.2">
      <c r="A32" s="115"/>
      <c r="B32" s="116"/>
      <c r="C32" s="116"/>
      <c r="D32" s="124"/>
      <c r="E32" s="107"/>
      <c r="F32" s="107"/>
      <c r="G32" s="117"/>
      <c r="H32" s="118" t="s">
        <v>203</v>
      </c>
      <c r="I32" s="119" t="s">
        <v>205</v>
      </c>
      <c r="J32" s="120" t="str">
        <f>UPPER(IF(OR(I32="a",I32="as"),E31,IF(OR(I32="b",I32="bs"),E33,)))</f>
        <v>MILLINGTON</v>
      </c>
      <c r="K32" s="120"/>
      <c r="L32" s="107"/>
      <c r="M32" s="130"/>
      <c r="N32" s="128"/>
      <c r="O32" s="128"/>
      <c r="P32" s="110"/>
      <c r="Q32" s="111"/>
      <c r="R32" s="112"/>
    </row>
    <row r="33" spans="1:18" s="113" customFormat="1" ht="9.6" customHeight="1" x14ac:dyDescent="0.2">
      <c r="A33" s="115">
        <v>14</v>
      </c>
      <c r="B33" s="103">
        <f>IF($D33="","",VLOOKUP($D33,'[3]Boys Si Main Draw Prep'!$A$7:$P$22,15))</f>
        <v>0</v>
      </c>
      <c r="C33" s="103">
        <f>IF($D33="","",VLOOKUP($D33,'[3]Boys Si Main Draw Prep'!$A$7:$P$22,16))</f>
        <v>0</v>
      </c>
      <c r="D33" s="104">
        <v>5</v>
      </c>
      <c r="E33" s="103" t="str">
        <f>UPPER(IF($D33="","",VLOOKUP($D33,'[3]Boys Si Main Draw Prep'!$A$7:$P$22,2)))</f>
        <v>MILLINGTON</v>
      </c>
      <c r="F33" s="103" t="str">
        <f>IF($D33="","",VLOOKUP($D33,'[3]Boys Si Main Draw Prep'!$A$7:$P$22,3))</f>
        <v>SHAE</v>
      </c>
      <c r="G33" s="103"/>
      <c r="H33" s="103">
        <f>IF($D33="","",VLOOKUP($D33,'[3]Boys Si Main Draw Prep'!$A$7:$P$22,4))</f>
        <v>0</v>
      </c>
      <c r="I33" s="122"/>
      <c r="J33" s="107" t="s">
        <v>343</v>
      </c>
      <c r="K33" s="123"/>
      <c r="L33" s="107"/>
      <c r="M33" s="130"/>
      <c r="N33" s="128"/>
      <c r="O33" s="128"/>
      <c r="P33" s="110"/>
      <c r="Q33" s="111"/>
      <c r="R33" s="112"/>
    </row>
    <row r="34" spans="1:18" s="113" customFormat="1" ht="9.6" customHeight="1" x14ac:dyDescent="0.2">
      <c r="A34" s="115"/>
      <c r="B34" s="116"/>
      <c r="C34" s="116"/>
      <c r="D34" s="124"/>
      <c r="E34" s="107"/>
      <c r="F34" s="107"/>
      <c r="G34" s="117"/>
      <c r="H34" s="107"/>
      <c r="I34" s="125"/>
      <c r="J34" s="118" t="s">
        <v>203</v>
      </c>
      <c r="K34" s="126"/>
      <c r="L34" s="120" t="str">
        <f>UPPER(IF(OR(K34="a",K34="as"),J32,IF(OR(K34="b",K34="bs"),J36,)))</f>
        <v/>
      </c>
      <c r="M34" s="136"/>
      <c r="N34" s="128"/>
      <c r="O34" s="128"/>
      <c r="P34" s="110"/>
      <c r="Q34" s="111"/>
      <c r="R34" s="112"/>
    </row>
    <row r="35" spans="1:18" s="113" customFormat="1" ht="9.6" customHeight="1" x14ac:dyDescent="0.2">
      <c r="A35" s="115">
        <v>15</v>
      </c>
      <c r="B35" s="103">
        <f>IF($D35="","",VLOOKUP($D35,'[3]Boys Si Main Draw Prep'!$A$7:$P$22,15))</f>
        <v>0</v>
      </c>
      <c r="C35" s="103">
        <f>IF($D35="","",VLOOKUP($D35,'[3]Boys Si Main Draw Prep'!$A$7:$P$22,16))</f>
        <v>0</v>
      </c>
      <c r="D35" s="104">
        <v>16</v>
      </c>
      <c r="E35" s="103" t="str">
        <f>UPPER(IF($D35="","",VLOOKUP($D35,'[3]Boys Si Main Draw Prep'!$A$7:$P$22,2)))</f>
        <v>BYE</v>
      </c>
      <c r="F35" s="103">
        <f>IF($D35="","",VLOOKUP($D35,'[3]Boys Si Main Draw Prep'!$A$7:$P$22,3))</f>
        <v>0</v>
      </c>
      <c r="G35" s="103"/>
      <c r="H35" s="103">
        <f>IF($D35="","",VLOOKUP($D35,'[3]Boys Si Main Draw Prep'!$A$7:$P$22,4))</f>
        <v>0</v>
      </c>
      <c r="I35" s="106"/>
      <c r="J35" s="107"/>
      <c r="K35" s="129"/>
      <c r="L35" s="107"/>
      <c r="M35" s="128"/>
      <c r="N35" s="128"/>
      <c r="O35" s="128"/>
      <c r="P35" s="110"/>
      <c r="Q35" s="111"/>
      <c r="R35" s="112"/>
    </row>
    <row r="36" spans="1:18" s="113" customFormat="1" ht="9.6" customHeight="1" x14ac:dyDescent="0.2">
      <c r="A36" s="115"/>
      <c r="B36" s="116"/>
      <c r="C36" s="116"/>
      <c r="D36" s="116"/>
      <c r="E36" s="107"/>
      <c r="F36" s="107"/>
      <c r="G36" s="117"/>
      <c r="H36" s="118" t="s">
        <v>203</v>
      </c>
      <c r="I36" s="119" t="s">
        <v>205</v>
      </c>
      <c r="J36" s="120" t="str">
        <f>UPPER(IF(OR(I36="a",I36="as"),E35,IF(OR(I36="b",I36="bs"),E37,)))</f>
        <v>ALEXIS</v>
      </c>
      <c r="K36" s="131"/>
      <c r="L36" s="107"/>
      <c r="M36" s="128"/>
      <c r="N36" s="128"/>
      <c r="O36" s="128"/>
      <c r="P36" s="110"/>
      <c r="Q36" s="111"/>
      <c r="R36" s="112"/>
    </row>
    <row r="37" spans="1:18" s="113" customFormat="1" ht="9.6" customHeight="1" x14ac:dyDescent="0.2">
      <c r="A37" s="102">
        <v>16</v>
      </c>
      <c r="B37" s="103">
        <f>IF($D37="","",VLOOKUP($D37,'[3]Boys Si Main Draw Prep'!$A$7:$P$22,15))</f>
        <v>0</v>
      </c>
      <c r="C37" s="103">
        <f>IF($D37="","",VLOOKUP($D37,'[3]Boys Si Main Draw Prep'!$A$7:$P$22,16))</f>
        <v>0</v>
      </c>
      <c r="D37" s="104">
        <v>2</v>
      </c>
      <c r="E37" s="105" t="str">
        <f>UPPER(IF($D37="","",VLOOKUP($D37,'[3]Boys Si Main Draw Prep'!$A$7:$P$22,2)))</f>
        <v>ALEXIS</v>
      </c>
      <c r="F37" s="105" t="str">
        <f>IF($D37="","",VLOOKUP($D37,'[3]Boys Si Main Draw Prep'!$A$7:$P$22,3))</f>
        <v>JAMAL</v>
      </c>
      <c r="G37" s="103"/>
      <c r="H37" s="105">
        <f>IF($D37="","",VLOOKUP($D37,'[3]Boys Si Main Draw Prep'!$A$7:$P$22,4))</f>
        <v>0</v>
      </c>
      <c r="I37" s="132"/>
      <c r="J37" s="107"/>
      <c r="K37" s="107"/>
      <c r="L37" s="107"/>
      <c r="M37" s="128"/>
      <c r="N37" s="128"/>
      <c r="O37" s="128"/>
      <c r="P37" s="110"/>
      <c r="Q37" s="111"/>
      <c r="R37" s="112"/>
    </row>
    <row r="38" spans="1:18" s="113" customFormat="1" ht="9.6" customHeight="1" x14ac:dyDescent="0.2">
      <c r="A38" s="138"/>
      <c r="B38" s="116"/>
      <c r="C38" s="116"/>
      <c r="D38" s="116"/>
      <c r="E38" s="133"/>
      <c r="F38" s="133"/>
      <c r="G38" s="137"/>
      <c r="H38" s="107"/>
      <c r="I38" s="125"/>
      <c r="J38" s="107"/>
      <c r="K38" s="107"/>
      <c r="L38" s="107"/>
      <c r="M38" s="128"/>
      <c r="N38" s="128"/>
      <c r="O38" s="128"/>
      <c r="P38" s="110"/>
      <c r="Q38" s="111"/>
      <c r="R38" s="112"/>
    </row>
    <row r="39" spans="1:18" s="113" customFormat="1" ht="9.6" customHeight="1" x14ac:dyDescent="0.2">
      <c r="A39" s="139"/>
      <c r="B39" s="140"/>
      <c r="C39" s="140"/>
      <c r="D39" s="116"/>
      <c r="E39" s="140"/>
      <c r="F39" s="140"/>
      <c r="G39" s="140"/>
      <c r="H39" s="140"/>
      <c r="I39" s="116"/>
      <c r="J39" s="140"/>
      <c r="K39" s="140"/>
      <c r="L39" s="140"/>
      <c r="M39" s="141"/>
      <c r="N39" s="141"/>
      <c r="O39" s="141"/>
      <c r="P39" s="110"/>
      <c r="Q39" s="111"/>
      <c r="R39" s="112"/>
    </row>
    <row r="40" spans="1:18" s="113" customFormat="1" ht="9.6" customHeight="1" x14ac:dyDescent="0.2">
      <c r="A40" s="138"/>
      <c r="B40" s="116"/>
      <c r="C40" s="116"/>
      <c r="D40" s="116"/>
      <c r="E40" s="140"/>
      <c r="F40" s="140"/>
      <c r="H40" s="142"/>
      <c r="I40" s="116"/>
      <c r="J40" s="140"/>
      <c r="K40" s="140"/>
      <c r="L40" s="140"/>
      <c r="M40" s="141"/>
      <c r="N40" s="141"/>
      <c r="O40" s="141"/>
      <c r="P40" s="110"/>
      <c r="Q40" s="111"/>
      <c r="R40" s="112"/>
    </row>
    <row r="41" spans="1:18" s="113" customFormat="1" ht="9.6" hidden="1" customHeight="1" x14ac:dyDescent="0.2">
      <c r="A41" s="138"/>
      <c r="B41" s="140"/>
      <c r="C41" s="140"/>
      <c r="D41" s="116"/>
      <c r="E41" s="140"/>
      <c r="F41" s="140"/>
      <c r="G41" s="140"/>
      <c r="H41" s="140"/>
      <c r="I41" s="116"/>
      <c r="J41" s="140"/>
      <c r="K41" s="143"/>
      <c r="L41" s="140"/>
      <c r="M41" s="141"/>
      <c r="N41" s="141"/>
      <c r="O41" s="141"/>
      <c r="P41" s="110"/>
      <c r="Q41" s="111"/>
      <c r="R41" s="112"/>
    </row>
    <row r="42" spans="1:18" s="113" customFormat="1" ht="9.6" hidden="1" customHeight="1" x14ac:dyDescent="0.2">
      <c r="A42" s="138"/>
      <c r="B42" s="116"/>
      <c r="C42" s="116"/>
      <c r="D42" s="116"/>
      <c r="E42" s="140"/>
      <c r="F42" s="140"/>
      <c r="H42" s="140"/>
      <c r="I42" s="116"/>
      <c r="J42" s="142"/>
      <c r="K42" s="116"/>
      <c r="L42" s="140"/>
      <c r="M42" s="141"/>
      <c r="N42" s="141"/>
      <c r="O42" s="141"/>
      <c r="P42" s="110"/>
      <c r="Q42" s="111"/>
      <c r="R42" s="112"/>
    </row>
    <row r="43" spans="1:18" s="113" customFormat="1" ht="9.6" hidden="1" customHeight="1" x14ac:dyDescent="0.2">
      <c r="A43" s="138"/>
      <c r="B43" s="140"/>
      <c r="C43" s="140"/>
      <c r="D43" s="116"/>
      <c r="E43" s="140"/>
      <c r="F43" s="140"/>
      <c r="G43" s="140"/>
      <c r="H43" s="140"/>
      <c r="I43" s="116"/>
      <c r="J43" s="140"/>
      <c r="K43" s="140"/>
      <c r="L43" s="140"/>
      <c r="M43" s="141"/>
      <c r="N43" s="141"/>
      <c r="O43" s="141"/>
      <c r="P43" s="110"/>
      <c r="Q43" s="111"/>
      <c r="R43" s="144"/>
    </row>
    <row r="44" spans="1:18" s="113" customFormat="1" ht="9.6" hidden="1" customHeight="1" x14ac:dyDescent="0.2">
      <c r="A44" s="138"/>
      <c r="B44" s="116"/>
      <c r="C44" s="116"/>
      <c r="D44" s="116"/>
      <c r="E44" s="140"/>
      <c r="F44" s="140"/>
      <c r="H44" s="142"/>
      <c r="I44" s="116"/>
      <c r="J44" s="140"/>
      <c r="K44" s="140"/>
      <c r="L44" s="140"/>
      <c r="M44" s="141"/>
      <c r="N44" s="141"/>
      <c r="O44" s="141"/>
      <c r="P44" s="110"/>
      <c r="Q44" s="111"/>
      <c r="R44" s="112"/>
    </row>
    <row r="45" spans="1:18" s="113" customFormat="1" ht="9.6" hidden="1" customHeight="1" x14ac:dyDescent="0.2">
      <c r="A45" s="138"/>
      <c r="B45" s="140"/>
      <c r="C45" s="140"/>
      <c r="D45" s="116"/>
      <c r="E45" s="140"/>
      <c r="F45" s="140"/>
      <c r="G45" s="140"/>
      <c r="H45" s="140"/>
      <c r="I45" s="116"/>
      <c r="J45" s="140"/>
      <c r="K45" s="140"/>
      <c r="L45" s="140"/>
      <c r="M45" s="141"/>
      <c r="N45" s="141"/>
      <c r="O45" s="141"/>
      <c r="P45" s="110"/>
      <c r="Q45" s="111"/>
      <c r="R45" s="112"/>
    </row>
    <row r="46" spans="1:18" s="113" customFormat="1" ht="9.6" hidden="1" customHeight="1" x14ac:dyDescent="0.2">
      <c r="A46" s="138"/>
      <c r="B46" s="116"/>
      <c r="C46" s="116"/>
      <c r="D46" s="116"/>
      <c r="E46" s="140"/>
      <c r="F46" s="140"/>
      <c r="H46" s="140"/>
      <c r="I46" s="116"/>
      <c r="J46" s="140"/>
      <c r="K46" s="140"/>
      <c r="L46" s="142"/>
      <c r="M46" s="116"/>
      <c r="N46" s="140"/>
      <c r="O46" s="141"/>
      <c r="P46" s="110"/>
      <c r="Q46" s="111"/>
      <c r="R46" s="112"/>
    </row>
    <row r="47" spans="1:18" s="113" customFormat="1" ht="9.6" hidden="1" customHeight="1" x14ac:dyDescent="0.2">
      <c r="A47" s="138"/>
      <c r="B47" s="140"/>
      <c r="C47" s="140"/>
      <c r="D47" s="116"/>
      <c r="E47" s="140"/>
      <c r="F47" s="140"/>
      <c r="G47" s="140"/>
      <c r="H47" s="140"/>
      <c r="I47" s="116"/>
      <c r="J47" s="140"/>
      <c r="K47" s="140"/>
      <c r="L47" s="140"/>
      <c r="M47" s="141"/>
      <c r="N47" s="140"/>
      <c r="O47" s="141"/>
      <c r="P47" s="110"/>
      <c r="Q47" s="111"/>
      <c r="R47" s="112"/>
    </row>
    <row r="48" spans="1:18" s="113" customFormat="1" ht="9.6" hidden="1" customHeight="1" x14ac:dyDescent="0.2">
      <c r="A48" s="138"/>
      <c r="B48" s="116"/>
      <c r="C48" s="116"/>
      <c r="D48" s="116"/>
      <c r="E48" s="140"/>
      <c r="F48" s="140"/>
      <c r="H48" s="142"/>
      <c r="I48" s="116"/>
      <c r="J48" s="140"/>
      <c r="K48" s="140"/>
      <c r="L48" s="140"/>
      <c r="M48" s="141"/>
      <c r="N48" s="141"/>
      <c r="O48" s="141"/>
      <c r="P48" s="110"/>
      <c r="Q48" s="111"/>
      <c r="R48" s="112"/>
    </row>
    <row r="49" spans="1:18" s="113" customFormat="1" ht="9.6" hidden="1" customHeight="1" x14ac:dyDescent="0.2">
      <c r="A49" s="138"/>
      <c r="B49" s="140"/>
      <c r="C49" s="140"/>
      <c r="D49" s="116"/>
      <c r="E49" s="140"/>
      <c r="F49" s="140"/>
      <c r="G49" s="140"/>
      <c r="H49" s="140"/>
      <c r="I49" s="116"/>
      <c r="J49" s="140"/>
      <c r="K49" s="143"/>
      <c r="L49" s="140"/>
      <c r="M49" s="141"/>
      <c r="N49" s="141"/>
      <c r="O49" s="141"/>
      <c r="P49" s="110"/>
      <c r="Q49" s="111"/>
      <c r="R49" s="112"/>
    </row>
    <row r="50" spans="1:18" s="113" customFormat="1" ht="9.6" hidden="1" customHeight="1" x14ac:dyDescent="0.2">
      <c r="A50" s="138"/>
      <c r="B50" s="116"/>
      <c r="C50" s="116"/>
      <c r="D50" s="116"/>
      <c r="E50" s="140"/>
      <c r="F50" s="140"/>
      <c r="H50" s="140"/>
      <c r="I50" s="116"/>
      <c r="J50" s="142"/>
      <c r="K50" s="116"/>
      <c r="L50" s="140"/>
      <c r="M50" s="141"/>
      <c r="N50" s="141"/>
      <c r="O50" s="141"/>
      <c r="P50" s="110"/>
      <c r="Q50" s="111"/>
      <c r="R50" s="112"/>
    </row>
    <row r="51" spans="1:18" s="113" customFormat="1" ht="9.6" hidden="1" customHeight="1" x14ac:dyDescent="0.2">
      <c r="A51" s="138"/>
      <c r="B51" s="140"/>
      <c r="C51" s="140"/>
      <c r="D51" s="116"/>
      <c r="E51" s="140"/>
      <c r="F51" s="140"/>
      <c r="G51" s="140"/>
      <c r="H51" s="140"/>
      <c r="I51" s="116"/>
      <c r="J51" s="140"/>
      <c r="K51" s="140"/>
      <c r="L51" s="140"/>
      <c r="M51" s="141"/>
      <c r="N51" s="141"/>
      <c r="O51" s="141"/>
      <c r="P51" s="110"/>
      <c r="Q51" s="111"/>
      <c r="R51" s="112"/>
    </row>
    <row r="52" spans="1:18" s="113" customFormat="1" ht="9.6" hidden="1" customHeight="1" x14ac:dyDescent="0.2">
      <c r="A52" s="138"/>
      <c r="B52" s="116"/>
      <c r="C52" s="116"/>
      <c r="D52" s="116"/>
      <c r="E52" s="140"/>
      <c r="F52" s="140"/>
      <c r="H52" s="142"/>
      <c r="I52" s="116"/>
      <c r="J52" s="140"/>
      <c r="K52" s="140"/>
      <c r="L52" s="140"/>
      <c r="M52" s="141"/>
      <c r="N52" s="141"/>
      <c r="O52" s="141"/>
      <c r="P52" s="110"/>
      <c r="Q52" s="111"/>
      <c r="R52" s="112"/>
    </row>
    <row r="53" spans="1:18" s="113" customFormat="1" ht="9.6" hidden="1" customHeight="1" x14ac:dyDescent="0.2">
      <c r="A53" s="139"/>
      <c r="B53" s="140"/>
      <c r="C53" s="140"/>
      <c r="D53" s="116"/>
      <c r="E53" s="140"/>
      <c r="F53" s="140"/>
      <c r="G53" s="140"/>
      <c r="H53" s="140"/>
      <c r="I53" s="116"/>
      <c r="J53" s="140"/>
      <c r="K53" s="140"/>
      <c r="L53" s="140"/>
      <c r="M53" s="140"/>
      <c r="N53" s="108"/>
      <c r="O53" s="108"/>
      <c r="P53" s="110"/>
      <c r="Q53" s="111"/>
      <c r="R53" s="112"/>
    </row>
    <row r="54" spans="1:18" s="113" customFormat="1" ht="9.6" hidden="1" customHeight="1" x14ac:dyDescent="0.2">
      <c r="A54" s="138"/>
      <c r="B54" s="116"/>
      <c r="C54" s="116"/>
      <c r="D54" s="116"/>
      <c r="E54" s="133"/>
      <c r="F54" s="133"/>
      <c r="G54" s="137"/>
      <c r="H54" s="107"/>
      <c r="I54" s="125"/>
      <c r="J54" s="107"/>
      <c r="K54" s="107"/>
      <c r="L54" s="107"/>
      <c r="M54" s="128"/>
      <c r="N54" s="128"/>
      <c r="O54" s="128"/>
      <c r="P54" s="110"/>
      <c r="Q54" s="111"/>
      <c r="R54" s="112"/>
    </row>
    <row r="55" spans="1:18" s="113" customFormat="1" ht="9.6" hidden="1" customHeight="1" x14ac:dyDescent="0.2">
      <c r="A55" s="139"/>
      <c r="B55" s="140"/>
      <c r="C55" s="140"/>
      <c r="D55" s="116"/>
      <c r="E55" s="140"/>
      <c r="F55" s="140"/>
      <c r="G55" s="140"/>
      <c r="H55" s="140"/>
      <c r="I55" s="116"/>
      <c r="J55" s="140"/>
      <c r="K55" s="140"/>
      <c r="L55" s="140"/>
      <c r="M55" s="141"/>
      <c r="N55" s="141"/>
      <c r="O55" s="141"/>
      <c r="P55" s="110"/>
      <c r="Q55" s="111"/>
      <c r="R55" s="112"/>
    </row>
    <row r="56" spans="1:18" s="113" customFormat="1" ht="9.6" hidden="1" customHeight="1" x14ac:dyDescent="0.2">
      <c r="A56" s="138"/>
      <c r="B56" s="116"/>
      <c r="C56" s="116"/>
      <c r="D56" s="116"/>
      <c r="E56" s="140"/>
      <c r="F56" s="140"/>
      <c r="H56" s="142"/>
      <c r="I56" s="116"/>
      <c r="J56" s="140"/>
      <c r="K56" s="140"/>
      <c r="L56" s="140"/>
      <c r="M56" s="141"/>
      <c r="N56" s="141"/>
      <c r="O56" s="141"/>
      <c r="P56" s="110"/>
      <c r="Q56" s="111"/>
      <c r="R56" s="112"/>
    </row>
    <row r="57" spans="1:18" s="113" customFormat="1" ht="9.6" hidden="1" customHeight="1" x14ac:dyDescent="0.2">
      <c r="A57" s="138"/>
      <c r="B57" s="140"/>
      <c r="C57" s="140"/>
      <c r="D57" s="116"/>
      <c r="E57" s="140"/>
      <c r="F57" s="140"/>
      <c r="G57" s="140"/>
      <c r="H57" s="140"/>
      <c r="I57" s="116"/>
      <c r="J57" s="140"/>
      <c r="K57" s="143"/>
      <c r="L57" s="140"/>
      <c r="M57" s="141"/>
      <c r="N57" s="141"/>
      <c r="O57" s="141"/>
      <c r="P57" s="110"/>
      <c r="Q57" s="111"/>
      <c r="R57" s="112"/>
    </row>
    <row r="58" spans="1:18" s="113" customFormat="1" ht="9.6" hidden="1" customHeight="1" x14ac:dyDescent="0.2">
      <c r="A58" s="138"/>
      <c r="B58" s="116"/>
      <c r="C58" s="116"/>
      <c r="D58" s="116"/>
      <c r="E58" s="140"/>
      <c r="F58" s="140"/>
      <c r="H58" s="140"/>
      <c r="I58" s="116"/>
      <c r="J58" s="142"/>
      <c r="K58" s="116"/>
      <c r="L58" s="140"/>
      <c r="M58" s="141"/>
      <c r="N58" s="141"/>
      <c r="O58" s="141"/>
      <c r="P58" s="110"/>
      <c r="Q58" s="111"/>
      <c r="R58" s="112"/>
    </row>
    <row r="59" spans="1:18" s="113" customFormat="1" ht="9.6" hidden="1" customHeight="1" x14ac:dyDescent="0.2">
      <c r="A59" s="138"/>
      <c r="B59" s="140"/>
      <c r="C59" s="140"/>
      <c r="D59" s="116"/>
      <c r="E59" s="140"/>
      <c r="F59" s="140"/>
      <c r="G59" s="140"/>
      <c r="H59" s="140"/>
      <c r="I59" s="116"/>
      <c r="J59" s="140"/>
      <c r="K59" s="140"/>
      <c r="L59" s="140"/>
      <c r="M59" s="141"/>
      <c r="N59" s="141"/>
      <c r="O59" s="141"/>
      <c r="P59" s="110"/>
      <c r="Q59" s="111"/>
      <c r="R59" s="144"/>
    </row>
    <row r="60" spans="1:18" s="113" customFormat="1" ht="9.6" hidden="1" customHeight="1" x14ac:dyDescent="0.2">
      <c r="A60" s="138"/>
      <c r="B60" s="116"/>
      <c r="C60" s="116"/>
      <c r="D60" s="116"/>
      <c r="E60" s="140"/>
      <c r="F60" s="140"/>
      <c r="H60" s="142"/>
      <c r="I60" s="116"/>
      <c r="J60" s="140"/>
      <c r="K60" s="140"/>
      <c r="L60" s="140"/>
      <c r="M60" s="141"/>
      <c r="N60" s="141"/>
      <c r="O60" s="141"/>
      <c r="P60" s="110"/>
      <c r="Q60" s="111"/>
      <c r="R60" s="112"/>
    </row>
    <row r="61" spans="1:18" s="113" customFormat="1" ht="9.6" hidden="1" customHeight="1" x14ac:dyDescent="0.2">
      <c r="A61" s="138"/>
      <c r="B61" s="140"/>
      <c r="C61" s="140"/>
      <c r="D61" s="116"/>
      <c r="E61" s="140"/>
      <c r="F61" s="140"/>
      <c r="G61" s="140"/>
      <c r="H61" s="140"/>
      <c r="I61" s="116"/>
      <c r="J61" s="140"/>
      <c r="K61" s="140"/>
      <c r="L61" s="140"/>
      <c r="M61" s="141"/>
      <c r="N61" s="141"/>
      <c r="O61" s="141"/>
      <c r="P61" s="110"/>
      <c r="Q61" s="111"/>
      <c r="R61" s="112"/>
    </row>
    <row r="62" spans="1:18" s="113" customFormat="1" ht="9.6" hidden="1" customHeight="1" x14ac:dyDescent="0.2">
      <c r="A62" s="138"/>
      <c r="B62" s="116"/>
      <c r="C62" s="116"/>
      <c r="D62" s="116"/>
      <c r="E62" s="140"/>
      <c r="F62" s="140"/>
      <c r="H62" s="140"/>
      <c r="I62" s="116"/>
      <c r="J62" s="140"/>
      <c r="K62" s="140"/>
      <c r="L62" s="142"/>
      <c r="M62" s="116"/>
      <c r="N62" s="140"/>
      <c r="O62" s="141"/>
      <c r="P62" s="110"/>
      <c r="Q62" s="111"/>
      <c r="R62" s="112"/>
    </row>
    <row r="63" spans="1:18" s="113" customFormat="1" ht="9.6" hidden="1" customHeight="1" x14ac:dyDescent="0.2">
      <c r="A63" s="138"/>
      <c r="B63" s="140"/>
      <c r="C63" s="140"/>
      <c r="D63" s="116"/>
      <c r="E63" s="140"/>
      <c r="F63" s="140"/>
      <c r="G63" s="140"/>
      <c r="H63" s="140"/>
      <c r="I63" s="116"/>
      <c r="J63" s="140"/>
      <c r="K63" s="140"/>
      <c r="L63" s="140"/>
      <c r="M63" s="141"/>
      <c r="N63" s="140"/>
      <c r="O63" s="141"/>
      <c r="P63" s="110"/>
      <c r="Q63" s="111"/>
      <c r="R63" s="112"/>
    </row>
    <row r="64" spans="1:18" s="113" customFormat="1" ht="9.6" hidden="1" customHeight="1" x14ac:dyDescent="0.2">
      <c r="A64" s="138"/>
      <c r="B64" s="116"/>
      <c r="C64" s="116"/>
      <c r="D64" s="116"/>
      <c r="E64" s="140"/>
      <c r="F64" s="140"/>
      <c r="H64" s="142"/>
      <c r="I64" s="116"/>
      <c r="J64" s="140"/>
      <c r="K64" s="140"/>
      <c r="L64" s="140"/>
      <c r="M64" s="141"/>
      <c r="N64" s="141"/>
      <c r="O64" s="141"/>
      <c r="P64" s="110"/>
      <c r="Q64" s="111"/>
      <c r="R64" s="112"/>
    </row>
    <row r="65" spans="1:18" s="113" customFormat="1" ht="9.6" hidden="1" customHeight="1" x14ac:dyDescent="0.2">
      <c r="A65" s="138"/>
      <c r="B65" s="140"/>
      <c r="C65" s="140"/>
      <c r="D65" s="116"/>
      <c r="E65" s="140"/>
      <c r="F65" s="140"/>
      <c r="G65" s="140"/>
      <c r="H65" s="140"/>
      <c r="I65" s="116"/>
      <c r="J65" s="140"/>
      <c r="K65" s="143"/>
      <c r="L65" s="140"/>
      <c r="M65" s="141"/>
      <c r="N65" s="141"/>
      <c r="O65" s="141"/>
      <c r="P65" s="110"/>
      <c r="Q65" s="111"/>
      <c r="R65" s="112"/>
    </row>
    <row r="66" spans="1:18" s="113" customFormat="1" ht="9.6" hidden="1" customHeight="1" x14ac:dyDescent="0.2">
      <c r="A66" s="138"/>
      <c r="B66" s="116"/>
      <c r="C66" s="116"/>
      <c r="D66" s="116"/>
      <c r="E66" s="140"/>
      <c r="F66" s="140"/>
      <c r="H66" s="140"/>
      <c r="I66" s="116"/>
      <c r="J66" s="142"/>
      <c r="K66" s="116"/>
      <c r="L66" s="140"/>
      <c r="M66" s="141"/>
      <c r="N66" s="141"/>
      <c r="O66" s="141"/>
      <c r="P66" s="110"/>
      <c r="Q66" s="111"/>
      <c r="R66" s="112"/>
    </row>
    <row r="67" spans="1:18" s="113" customFormat="1" ht="9.6" hidden="1" customHeight="1" x14ac:dyDescent="0.2">
      <c r="A67" s="138"/>
      <c r="B67" s="140"/>
      <c r="C67" s="140"/>
      <c r="D67" s="116"/>
      <c r="E67" s="140"/>
      <c r="F67" s="140"/>
      <c r="G67" s="140"/>
      <c r="H67" s="140"/>
      <c r="I67" s="116"/>
      <c r="J67" s="140"/>
      <c r="K67" s="140"/>
      <c r="L67" s="140"/>
      <c r="M67" s="141"/>
      <c r="N67" s="141"/>
      <c r="O67" s="141"/>
      <c r="P67" s="110"/>
      <c r="Q67" s="111"/>
      <c r="R67" s="112"/>
    </row>
    <row r="68" spans="1:18" s="113" customFormat="1" ht="9.6" hidden="1" customHeight="1" x14ac:dyDescent="0.2">
      <c r="A68" s="138"/>
      <c r="B68" s="116"/>
      <c r="C68" s="116"/>
      <c r="D68" s="116"/>
      <c r="E68" s="140"/>
      <c r="F68" s="140"/>
      <c r="H68" s="142"/>
      <c r="I68" s="116"/>
      <c r="J68" s="140"/>
      <c r="K68" s="140"/>
      <c r="L68" s="140"/>
      <c r="M68" s="141"/>
      <c r="N68" s="141"/>
      <c r="O68" s="141"/>
      <c r="P68" s="110"/>
      <c r="Q68" s="111"/>
      <c r="R68" s="112"/>
    </row>
    <row r="69" spans="1:18" s="113" customFormat="1" ht="9.6" customHeight="1" x14ac:dyDescent="0.2">
      <c r="A69" s="139"/>
      <c r="B69" s="140"/>
      <c r="C69" s="140"/>
      <c r="D69" s="116"/>
      <c r="E69" s="140"/>
      <c r="F69" s="140"/>
      <c r="G69" s="140"/>
      <c r="H69" s="140"/>
      <c r="I69" s="116"/>
      <c r="J69" s="140"/>
      <c r="K69" s="140"/>
      <c r="L69" s="140"/>
      <c r="M69" s="140"/>
      <c r="N69" s="108"/>
      <c r="O69" s="108"/>
      <c r="P69" s="110"/>
      <c r="Q69" s="111"/>
      <c r="R69" s="112"/>
    </row>
    <row r="70" spans="1:18" s="151" customFormat="1" ht="6.75" customHeight="1" x14ac:dyDescent="0.2">
      <c r="A70" s="145"/>
      <c r="B70" s="145"/>
      <c r="C70" s="145"/>
      <c r="D70" s="145"/>
      <c r="E70" s="146"/>
      <c r="F70" s="146"/>
      <c r="G70" s="146"/>
      <c r="H70" s="146"/>
      <c r="I70" s="147"/>
      <c r="J70" s="148"/>
      <c r="K70" s="149"/>
      <c r="L70" s="148"/>
      <c r="M70" s="149"/>
      <c r="N70" s="148"/>
      <c r="O70" s="149"/>
      <c r="P70" s="148"/>
      <c r="Q70" s="149"/>
      <c r="R70" s="150"/>
    </row>
    <row r="71" spans="1:18" s="164" customFormat="1" ht="10.5" customHeight="1" x14ac:dyDescent="0.2">
      <c r="A71" s="152" t="s">
        <v>206</v>
      </c>
      <c r="B71" s="153"/>
      <c r="C71" s="154"/>
      <c r="D71" s="155" t="s">
        <v>207</v>
      </c>
      <c r="E71" s="156" t="s">
        <v>208</v>
      </c>
      <c r="F71" s="155"/>
      <c r="G71" s="157"/>
      <c r="H71" s="158"/>
      <c r="I71" s="155" t="s">
        <v>207</v>
      </c>
      <c r="J71" s="156" t="s">
        <v>209</v>
      </c>
      <c r="K71" s="159"/>
      <c r="L71" s="156" t="s">
        <v>210</v>
      </c>
      <c r="M71" s="160"/>
      <c r="N71" s="161" t="s">
        <v>211</v>
      </c>
      <c r="O71" s="161"/>
      <c r="P71" s="162"/>
      <c r="Q71" s="163"/>
    </row>
    <row r="72" spans="1:18" s="164" customFormat="1" ht="9" customHeight="1" x14ac:dyDescent="0.2">
      <c r="A72" s="165" t="s">
        <v>212</v>
      </c>
      <c r="B72" s="166"/>
      <c r="C72" s="167"/>
      <c r="D72" s="168">
        <v>1</v>
      </c>
      <c r="E72" s="169" t="str">
        <f>IF(D72&gt;$Q$79,,UPPER(VLOOKUP(D72,'[3]Boys Si Main Draw Prep'!$A$7:$R$134,2)))</f>
        <v>BYNG</v>
      </c>
      <c r="F72" s="170"/>
      <c r="G72" s="169"/>
      <c r="H72" s="171"/>
      <c r="I72" s="172" t="s">
        <v>213</v>
      </c>
      <c r="J72" s="166"/>
      <c r="K72" s="173"/>
      <c r="L72" s="166"/>
      <c r="M72" s="174"/>
      <c r="N72" s="175" t="s">
        <v>214</v>
      </c>
      <c r="O72" s="176"/>
      <c r="P72" s="176"/>
      <c r="Q72" s="177"/>
    </row>
    <row r="73" spans="1:18" s="164" customFormat="1" ht="9" customHeight="1" x14ac:dyDescent="0.2">
      <c r="A73" s="165" t="s">
        <v>215</v>
      </c>
      <c r="B73" s="166"/>
      <c r="C73" s="167"/>
      <c r="D73" s="168">
        <v>2</v>
      </c>
      <c r="E73" s="169" t="str">
        <f>IF(D73&gt;$Q$79,,UPPER(VLOOKUP(D73,'[3]Boys Si Main Draw Prep'!$A$7:$R$134,2)))</f>
        <v>ALEXIS</v>
      </c>
      <c r="F73" s="170"/>
      <c r="G73" s="169"/>
      <c r="H73" s="171"/>
      <c r="I73" s="172" t="s">
        <v>216</v>
      </c>
      <c r="J73" s="166"/>
      <c r="K73" s="173"/>
      <c r="L73" s="166"/>
      <c r="M73" s="174"/>
      <c r="N73" s="178"/>
      <c r="O73" s="179"/>
      <c r="P73" s="180"/>
      <c r="Q73" s="181"/>
    </row>
    <row r="74" spans="1:18" s="164" customFormat="1" ht="9" customHeight="1" x14ac:dyDescent="0.2">
      <c r="A74" s="182" t="s">
        <v>217</v>
      </c>
      <c r="B74" s="180"/>
      <c r="C74" s="183"/>
      <c r="D74" s="168">
        <v>3</v>
      </c>
      <c r="E74" s="169" t="str">
        <f>IF(D74&gt;$Q$79,,UPPER(VLOOKUP(D74,'[3]Boys Si Main Draw Prep'!$A$7:$R$134,2)))</f>
        <v>HART</v>
      </c>
      <c r="F74" s="170"/>
      <c r="G74" s="169"/>
      <c r="H74" s="171"/>
      <c r="I74" s="172" t="s">
        <v>218</v>
      </c>
      <c r="J74" s="166"/>
      <c r="K74" s="173"/>
      <c r="L74" s="166"/>
      <c r="M74" s="174"/>
      <c r="N74" s="175" t="s">
        <v>219</v>
      </c>
      <c r="O74" s="176"/>
      <c r="P74" s="176"/>
      <c r="Q74" s="177"/>
    </row>
    <row r="75" spans="1:18" s="164" customFormat="1" ht="9" customHeight="1" x14ac:dyDescent="0.2">
      <c r="A75" s="184"/>
      <c r="B75" s="89"/>
      <c r="C75" s="185"/>
      <c r="D75" s="168">
        <v>4</v>
      </c>
      <c r="E75" s="169" t="str">
        <f>IF(D75&gt;$Q$79,,UPPER(VLOOKUP(D75,'[3]Boys Si Main Draw Prep'!$A$7:$R$134,2)))</f>
        <v>SYLVESTER</v>
      </c>
      <c r="F75" s="170"/>
      <c r="G75" s="169"/>
      <c r="H75" s="171"/>
      <c r="I75" s="172" t="s">
        <v>220</v>
      </c>
      <c r="J75" s="166"/>
      <c r="K75" s="173"/>
      <c r="L75" s="166"/>
      <c r="M75" s="174"/>
      <c r="N75" s="166"/>
      <c r="O75" s="173"/>
      <c r="P75" s="166"/>
      <c r="Q75" s="174"/>
    </row>
    <row r="76" spans="1:18" s="164" customFormat="1" ht="9" customHeight="1" x14ac:dyDescent="0.2">
      <c r="A76" s="186" t="s">
        <v>221</v>
      </c>
      <c r="B76" s="187"/>
      <c r="C76" s="188"/>
      <c r="D76" s="168"/>
      <c r="E76" s="169"/>
      <c r="F76" s="170"/>
      <c r="G76" s="169"/>
      <c r="H76" s="171"/>
      <c r="I76" s="172" t="s">
        <v>222</v>
      </c>
      <c r="J76" s="166"/>
      <c r="K76" s="173"/>
      <c r="L76" s="166"/>
      <c r="M76" s="174"/>
      <c r="N76" s="180"/>
      <c r="O76" s="179"/>
      <c r="P76" s="180"/>
      <c r="Q76" s="181"/>
    </row>
    <row r="77" spans="1:18" s="164" customFormat="1" ht="9" customHeight="1" x14ac:dyDescent="0.2">
      <c r="A77" s="165" t="s">
        <v>212</v>
      </c>
      <c r="B77" s="166"/>
      <c r="C77" s="167"/>
      <c r="D77" s="168"/>
      <c r="E77" s="169"/>
      <c r="F77" s="170"/>
      <c r="G77" s="169"/>
      <c r="H77" s="171"/>
      <c r="I77" s="172" t="s">
        <v>223</v>
      </c>
      <c r="J77" s="166"/>
      <c r="K77" s="173"/>
      <c r="L77" s="166"/>
      <c r="M77" s="174"/>
      <c r="N77" s="175" t="s">
        <v>224</v>
      </c>
      <c r="O77" s="176"/>
      <c r="P77" s="176"/>
      <c r="Q77" s="177"/>
    </row>
    <row r="78" spans="1:18" s="164" customFormat="1" ht="9" customHeight="1" x14ac:dyDescent="0.2">
      <c r="A78" s="165" t="s">
        <v>225</v>
      </c>
      <c r="B78" s="166"/>
      <c r="C78" s="189"/>
      <c r="D78" s="168"/>
      <c r="E78" s="169"/>
      <c r="F78" s="170"/>
      <c r="G78" s="169"/>
      <c r="H78" s="171"/>
      <c r="I78" s="172" t="s">
        <v>226</v>
      </c>
      <c r="J78" s="166"/>
      <c r="K78" s="173"/>
      <c r="L78" s="166"/>
      <c r="M78" s="174"/>
      <c r="N78" s="166"/>
      <c r="O78" s="173"/>
      <c r="P78" s="166"/>
      <c r="Q78" s="174"/>
    </row>
    <row r="79" spans="1:18" s="164" customFormat="1" ht="9" customHeight="1" x14ac:dyDescent="0.2">
      <c r="A79" s="182" t="s">
        <v>227</v>
      </c>
      <c r="B79" s="180"/>
      <c r="C79" s="190"/>
      <c r="D79" s="191"/>
      <c r="E79" s="192"/>
      <c r="F79" s="193"/>
      <c r="G79" s="192"/>
      <c r="H79" s="194"/>
      <c r="I79" s="195" t="s">
        <v>228</v>
      </c>
      <c r="J79" s="180"/>
      <c r="K79" s="179"/>
      <c r="L79" s="180"/>
      <c r="M79" s="181"/>
      <c r="N79" s="180" t="str">
        <f>Q4</f>
        <v>Lamech Kevin Clarke</v>
      </c>
      <c r="O79" s="179"/>
      <c r="P79" s="180"/>
      <c r="Q79" s="196">
        <f>MIN(4,'[3]Boys Si Main Draw Prep'!R5)</f>
        <v>4</v>
      </c>
    </row>
  </sheetData>
  <conditionalFormatting sqref="F67:H67 F51:H51 F53:H53 F39:H39 F41:H41 F43:H43 F45:H45 F47:H47 G23 G25 G27 G29 G31 G33 G35 G37 F49:H49 F69:H69 F55:H55 F57:H57 F59:H59 F61:H61 F63:H63 F65:H65 G7 G9 G11 G13 G15 G17 G19 G21">
    <cfRule type="expression" dxfId="253" priority="14" stopIfTrue="1">
      <formula>AND($D7&lt;9,$C7&gt;0)</formula>
    </cfRule>
  </conditionalFormatting>
  <conditionalFormatting sqref="H40 H60 J50 H24 H48 H32 J58 H68 H36 H56 J66 H64 J10 L46 H28 L14 J18 J26 J34 L30 L62 H44 J42 H52 H8 H16 H20 H12 N22">
    <cfRule type="expression" dxfId="252" priority="11" stopIfTrue="1">
      <formula>AND($N$1="CU",H8="Umpire")</formula>
    </cfRule>
    <cfRule type="expression" dxfId="251" priority="12" stopIfTrue="1">
      <formula>AND($N$1="CU",H8&lt;&gt;"Umpire",I8&lt;&gt;"")</formula>
    </cfRule>
    <cfRule type="expression" dxfId="250" priority="13" stopIfTrue="1">
      <formula>AND($N$1="CU",H8&lt;&gt;"Umpire")</formula>
    </cfRule>
  </conditionalFormatting>
  <conditionalFormatting sqref="D53 D47 D45 D43 D41 D39 D69 D67 D49 D65 D63 D61 D59 D57 D55 D51">
    <cfRule type="expression" dxfId="249" priority="10" stopIfTrue="1">
      <formula>AND($D39&lt;9,$C39&gt;0)</formula>
    </cfRule>
  </conditionalFormatting>
  <conditionalFormatting sqref="E55 E57 E59 E61 E63 E65 E67 E69 E39 E41 E43 E45 E47 E49 E51 E53">
    <cfRule type="cellIs" dxfId="248" priority="8" stopIfTrue="1" operator="equal">
      <formula>"Bye"</formula>
    </cfRule>
    <cfRule type="expression" dxfId="247" priority="9" stopIfTrue="1">
      <formula>AND($D39&lt;9,$C39&gt;0)</formula>
    </cfRule>
  </conditionalFormatting>
  <conditionalFormatting sqref="L10 L18 L26 L34 N30 N62 L58 L66 N14 N46 L42 L50 P22 J8 J12 J16 J20 J24 J28 J32 J36 J56 J60 J64 J68 J40 J44 J48 J52">
    <cfRule type="expression" dxfId="246" priority="6" stopIfTrue="1">
      <formula>I8="as"</formula>
    </cfRule>
    <cfRule type="expression" dxfId="245" priority="7" stopIfTrue="1">
      <formula>I8="bs"</formula>
    </cfRule>
  </conditionalFormatting>
  <conditionalFormatting sqref="B7 B9 B11 B13 B15 B17 B19 B21 B23 B25 B27 B29 B31 B33 B35 B37 B55 B57 B59 B61 B63 B65 B67 B69 B39 B41 B43 B45 B47 B49 B51 B53">
    <cfRule type="cellIs" dxfId="244" priority="4" stopIfTrue="1" operator="equal">
      <formula>"QA"</formula>
    </cfRule>
    <cfRule type="cellIs" dxfId="243" priority="5" stopIfTrue="1" operator="equal">
      <formula>"DA"</formula>
    </cfRule>
  </conditionalFormatting>
  <conditionalFormatting sqref="I8 I12 I16 I20 I24 I28 I32 I36 M30 M14 K10 K34 Q79 K18 K26 O22">
    <cfRule type="expression" dxfId="242" priority="3" stopIfTrue="1">
      <formula>$N$1="CU"</formula>
    </cfRule>
  </conditionalFormatting>
  <conditionalFormatting sqref="E35 E37 E25 E33 E31 E29 E27 E23 E19 E21 E9 E17 E15 E13 E11 E7">
    <cfRule type="cellIs" dxfId="241" priority="2" stopIfTrue="1" operator="equal">
      <formula>"Bye"</formula>
    </cfRule>
  </conditionalFormatting>
  <conditionalFormatting sqref="D9 D7 D11 D13 D15 D17 D19 D21 D23 D25 D27 D29 D31 D33 D35 D37">
    <cfRule type="expression" dxfId="240" priority="1" stopIfTrue="1">
      <formula>$D7&lt;5</formula>
    </cfRule>
  </conditionalFormatting>
  <printOptions horizontalCentered="1"/>
  <pageMargins left="0.35433070866141736" right="0.35433070866141736" top="0.39370078740157483" bottom="0.39370078740157483" header="0" footer="0"/>
  <pageSetup paperSize="9" scale="9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0]!Jun_Show_CU">
                <anchor moveWithCells="1" sizeWithCells="1">
                  <from>
                    <xdr:col>11</xdr:col>
                    <xdr:colOff>514350</xdr:colOff>
                    <xdr:row>0</xdr:row>
                    <xdr:rowOff>9525</xdr:rowOff>
                  </from>
                  <to>
                    <xdr:col>13</xdr:col>
                    <xdr:colOff>361950</xdr:colOff>
                    <xdr:row>0</xdr:row>
                    <xdr:rowOff>171450</xdr:rowOff>
                  </to>
                </anchor>
              </controlPr>
            </control>
          </mc:Choice>
        </mc:AlternateContent>
        <mc:AlternateContent xmlns:mc="http://schemas.openxmlformats.org/markup-compatibility/2006">
          <mc:Choice Requires="x14">
            <control shapeId="8194" r:id="rId5" name="Button 2">
              <controlPr defaultSize="0" print="0" autoFill="0" autoPict="0" macro="[0]!Jun_Hide_CU">
                <anchor moveWithCells="1" sizeWithCells="1">
                  <from>
                    <xdr:col>11</xdr:col>
                    <xdr:colOff>504825</xdr:colOff>
                    <xdr:row>0</xdr:row>
                    <xdr:rowOff>180975</xdr:rowOff>
                  </from>
                  <to>
                    <xdr:col>13</xdr:col>
                    <xdr:colOff>361950</xdr:colOff>
                    <xdr:row>1</xdr:row>
                    <xdr:rowOff>57150</xdr:rowOff>
                  </to>
                </anchor>
              </controlPr>
            </control>
          </mc:Choice>
        </mc:AlternateContent>
        <mc:AlternateContent xmlns:mc="http://schemas.openxmlformats.org/markup-compatibility/2006">
          <mc:Choice Requires="x14">
            <control shapeId="8195" r:id="rId6" name="Button 3">
              <controlPr defaultSize="0" print="0" autoFill="0" autoPict="0" macro="[2]!Jun_Hide_CU">
                <anchor moveWithCells="1" sizeWithCells="1">
                  <from>
                    <xdr:col>11</xdr:col>
                    <xdr:colOff>504825</xdr:colOff>
                    <xdr:row>0</xdr:row>
                    <xdr:rowOff>180975</xdr:rowOff>
                  </from>
                  <to>
                    <xdr:col>13</xdr:col>
                    <xdr:colOff>361950</xdr:colOff>
                    <xdr:row>1</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14:formula1>
            <xm:f>$T$7:$T$16</xm:f>
          </x14:formula1>
          <xm:sqref>H40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H56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H65592 JD65592 SZ65592 ACV65592 AMR65592 AWN65592 BGJ65592 BQF65592 CAB65592 CJX65592 CTT65592 DDP65592 DNL65592 DXH65592 EHD65592 EQZ65592 FAV65592 FKR65592 FUN65592 GEJ65592 GOF65592 GYB65592 HHX65592 HRT65592 IBP65592 ILL65592 IVH65592 JFD65592 JOZ65592 JYV65592 KIR65592 KSN65592 LCJ65592 LMF65592 LWB65592 MFX65592 MPT65592 MZP65592 NJL65592 NTH65592 ODD65592 OMZ65592 OWV65592 PGR65592 PQN65592 QAJ65592 QKF65592 QUB65592 RDX65592 RNT65592 RXP65592 SHL65592 SRH65592 TBD65592 TKZ65592 TUV65592 UER65592 UON65592 UYJ65592 VIF65592 VSB65592 WBX65592 WLT65592 WVP65592 H131128 JD131128 SZ131128 ACV131128 AMR131128 AWN131128 BGJ131128 BQF131128 CAB131128 CJX131128 CTT131128 DDP131128 DNL131128 DXH131128 EHD131128 EQZ131128 FAV131128 FKR131128 FUN131128 GEJ131128 GOF131128 GYB131128 HHX131128 HRT131128 IBP131128 ILL131128 IVH131128 JFD131128 JOZ131128 JYV131128 KIR131128 KSN131128 LCJ131128 LMF131128 LWB131128 MFX131128 MPT131128 MZP131128 NJL131128 NTH131128 ODD131128 OMZ131128 OWV131128 PGR131128 PQN131128 QAJ131128 QKF131128 QUB131128 RDX131128 RNT131128 RXP131128 SHL131128 SRH131128 TBD131128 TKZ131128 TUV131128 UER131128 UON131128 UYJ131128 VIF131128 VSB131128 WBX131128 WLT131128 WVP131128 H196664 JD196664 SZ196664 ACV196664 AMR196664 AWN196664 BGJ196664 BQF196664 CAB196664 CJX196664 CTT196664 DDP196664 DNL196664 DXH196664 EHD196664 EQZ196664 FAV196664 FKR196664 FUN196664 GEJ196664 GOF196664 GYB196664 HHX196664 HRT196664 IBP196664 ILL196664 IVH196664 JFD196664 JOZ196664 JYV196664 KIR196664 KSN196664 LCJ196664 LMF196664 LWB196664 MFX196664 MPT196664 MZP196664 NJL196664 NTH196664 ODD196664 OMZ196664 OWV196664 PGR196664 PQN196664 QAJ196664 QKF196664 QUB196664 RDX196664 RNT196664 RXP196664 SHL196664 SRH196664 TBD196664 TKZ196664 TUV196664 UER196664 UON196664 UYJ196664 VIF196664 VSB196664 WBX196664 WLT196664 WVP196664 H262200 JD262200 SZ262200 ACV262200 AMR262200 AWN262200 BGJ262200 BQF262200 CAB262200 CJX262200 CTT262200 DDP262200 DNL262200 DXH262200 EHD262200 EQZ262200 FAV262200 FKR262200 FUN262200 GEJ262200 GOF262200 GYB262200 HHX262200 HRT262200 IBP262200 ILL262200 IVH262200 JFD262200 JOZ262200 JYV262200 KIR262200 KSN262200 LCJ262200 LMF262200 LWB262200 MFX262200 MPT262200 MZP262200 NJL262200 NTH262200 ODD262200 OMZ262200 OWV262200 PGR262200 PQN262200 QAJ262200 QKF262200 QUB262200 RDX262200 RNT262200 RXP262200 SHL262200 SRH262200 TBD262200 TKZ262200 TUV262200 UER262200 UON262200 UYJ262200 VIF262200 VSB262200 WBX262200 WLT262200 WVP262200 H327736 JD327736 SZ327736 ACV327736 AMR327736 AWN327736 BGJ327736 BQF327736 CAB327736 CJX327736 CTT327736 DDP327736 DNL327736 DXH327736 EHD327736 EQZ327736 FAV327736 FKR327736 FUN327736 GEJ327736 GOF327736 GYB327736 HHX327736 HRT327736 IBP327736 ILL327736 IVH327736 JFD327736 JOZ327736 JYV327736 KIR327736 KSN327736 LCJ327736 LMF327736 LWB327736 MFX327736 MPT327736 MZP327736 NJL327736 NTH327736 ODD327736 OMZ327736 OWV327736 PGR327736 PQN327736 QAJ327736 QKF327736 QUB327736 RDX327736 RNT327736 RXP327736 SHL327736 SRH327736 TBD327736 TKZ327736 TUV327736 UER327736 UON327736 UYJ327736 VIF327736 VSB327736 WBX327736 WLT327736 WVP327736 H393272 JD393272 SZ393272 ACV393272 AMR393272 AWN393272 BGJ393272 BQF393272 CAB393272 CJX393272 CTT393272 DDP393272 DNL393272 DXH393272 EHD393272 EQZ393272 FAV393272 FKR393272 FUN393272 GEJ393272 GOF393272 GYB393272 HHX393272 HRT393272 IBP393272 ILL393272 IVH393272 JFD393272 JOZ393272 JYV393272 KIR393272 KSN393272 LCJ393272 LMF393272 LWB393272 MFX393272 MPT393272 MZP393272 NJL393272 NTH393272 ODD393272 OMZ393272 OWV393272 PGR393272 PQN393272 QAJ393272 QKF393272 QUB393272 RDX393272 RNT393272 RXP393272 SHL393272 SRH393272 TBD393272 TKZ393272 TUV393272 UER393272 UON393272 UYJ393272 VIF393272 VSB393272 WBX393272 WLT393272 WVP393272 H458808 JD458808 SZ458808 ACV458808 AMR458808 AWN458808 BGJ458808 BQF458808 CAB458808 CJX458808 CTT458808 DDP458808 DNL458808 DXH458808 EHD458808 EQZ458808 FAV458808 FKR458808 FUN458808 GEJ458808 GOF458808 GYB458808 HHX458808 HRT458808 IBP458808 ILL458808 IVH458808 JFD458808 JOZ458808 JYV458808 KIR458808 KSN458808 LCJ458808 LMF458808 LWB458808 MFX458808 MPT458808 MZP458808 NJL458808 NTH458808 ODD458808 OMZ458808 OWV458808 PGR458808 PQN458808 QAJ458808 QKF458808 QUB458808 RDX458808 RNT458808 RXP458808 SHL458808 SRH458808 TBD458808 TKZ458808 TUV458808 UER458808 UON458808 UYJ458808 VIF458808 VSB458808 WBX458808 WLT458808 WVP458808 H524344 JD524344 SZ524344 ACV524344 AMR524344 AWN524344 BGJ524344 BQF524344 CAB524344 CJX524344 CTT524344 DDP524344 DNL524344 DXH524344 EHD524344 EQZ524344 FAV524344 FKR524344 FUN524344 GEJ524344 GOF524344 GYB524344 HHX524344 HRT524344 IBP524344 ILL524344 IVH524344 JFD524344 JOZ524344 JYV524344 KIR524344 KSN524344 LCJ524344 LMF524344 LWB524344 MFX524344 MPT524344 MZP524344 NJL524344 NTH524344 ODD524344 OMZ524344 OWV524344 PGR524344 PQN524344 QAJ524344 QKF524344 QUB524344 RDX524344 RNT524344 RXP524344 SHL524344 SRH524344 TBD524344 TKZ524344 TUV524344 UER524344 UON524344 UYJ524344 VIF524344 VSB524344 WBX524344 WLT524344 WVP524344 H589880 JD589880 SZ589880 ACV589880 AMR589880 AWN589880 BGJ589880 BQF589880 CAB589880 CJX589880 CTT589880 DDP589880 DNL589880 DXH589880 EHD589880 EQZ589880 FAV589880 FKR589880 FUN589880 GEJ589880 GOF589880 GYB589880 HHX589880 HRT589880 IBP589880 ILL589880 IVH589880 JFD589880 JOZ589880 JYV589880 KIR589880 KSN589880 LCJ589880 LMF589880 LWB589880 MFX589880 MPT589880 MZP589880 NJL589880 NTH589880 ODD589880 OMZ589880 OWV589880 PGR589880 PQN589880 QAJ589880 QKF589880 QUB589880 RDX589880 RNT589880 RXP589880 SHL589880 SRH589880 TBD589880 TKZ589880 TUV589880 UER589880 UON589880 UYJ589880 VIF589880 VSB589880 WBX589880 WLT589880 WVP589880 H655416 JD655416 SZ655416 ACV655416 AMR655416 AWN655416 BGJ655416 BQF655416 CAB655416 CJX655416 CTT655416 DDP655416 DNL655416 DXH655416 EHD655416 EQZ655416 FAV655416 FKR655416 FUN655416 GEJ655416 GOF655416 GYB655416 HHX655416 HRT655416 IBP655416 ILL655416 IVH655416 JFD655416 JOZ655416 JYV655416 KIR655416 KSN655416 LCJ655416 LMF655416 LWB655416 MFX655416 MPT655416 MZP655416 NJL655416 NTH655416 ODD655416 OMZ655416 OWV655416 PGR655416 PQN655416 QAJ655416 QKF655416 QUB655416 RDX655416 RNT655416 RXP655416 SHL655416 SRH655416 TBD655416 TKZ655416 TUV655416 UER655416 UON655416 UYJ655416 VIF655416 VSB655416 WBX655416 WLT655416 WVP655416 H720952 JD720952 SZ720952 ACV720952 AMR720952 AWN720952 BGJ720952 BQF720952 CAB720952 CJX720952 CTT720952 DDP720952 DNL720952 DXH720952 EHD720952 EQZ720952 FAV720952 FKR720952 FUN720952 GEJ720952 GOF720952 GYB720952 HHX720952 HRT720952 IBP720952 ILL720952 IVH720952 JFD720952 JOZ720952 JYV720952 KIR720952 KSN720952 LCJ720952 LMF720952 LWB720952 MFX720952 MPT720952 MZP720952 NJL720952 NTH720952 ODD720952 OMZ720952 OWV720952 PGR720952 PQN720952 QAJ720952 QKF720952 QUB720952 RDX720952 RNT720952 RXP720952 SHL720952 SRH720952 TBD720952 TKZ720952 TUV720952 UER720952 UON720952 UYJ720952 VIF720952 VSB720952 WBX720952 WLT720952 WVP720952 H786488 JD786488 SZ786488 ACV786488 AMR786488 AWN786488 BGJ786488 BQF786488 CAB786488 CJX786488 CTT786488 DDP786488 DNL786488 DXH786488 EHD786488 EQZ786488 FAV786488 FKR786488 FUN786488 GEJ786488 GOF786488 GYB786488 HHX786488 HRT786488 IBP786488 ILL786488 IVH786488 JFD786488 JOZ786488 JYV786488 KIR786488 KSN786488 LCJ786488 LMF786488 LWB786488 MFX786488 MPT786488 MZP786488 NJL786488 NTH786488 ODD786488 OMZ786488 OWV786488 PGR786488 PQN786488 QAJ786488 QKF786488 QUB786488 RDX786488 RNT786488 RXP786488 SHL786488 SRH786488 TBD786488 TKZ786488 TUV786488 UER786488 UON786488 UYJ786488 VIF786488 VSB786488 WBX786488 WLT786488 WVP786488 H852024 JD852024 SZ852024 ACV852024 AMR852024 AWN852024 BGJ852024 BQF852024 CAB852024 CJX852024 CTT852024 DDP852024 DNL852024 DXH852024 EHD852024 EQZ852024 FAV852024 FKR852024 FUN852024 GEJ852024 GOF852024 GYB852024 HHX852024 HRT852024 IBP852024 ILL852024 IVH852024 JFD852024 JOZ852024 JYV852024 KIR852024 KSN852024 LCJ852024 LMF852024 LWB852024 MFX852024 MPT852024 MZP852024 NJL852024 NTH852024 ODD852024 OMZ852024 OWV852024 PGR852024 PQN852024 QAJ852024 QKF852024 QUB852024 RDX852024 RNT852024 RXP852024 SHL852024 SRH852024 TBD852024 TKZ852024 TUV852024 UER852024 UON852024 UYJ852024 VIF852024 VSB852024 WBX852024 WLT852024 WVP852024 H917560 JD917560 SZ917560 ACV917560 AMR917560 AWN917560 BGJ917560 BQF917560 CAB917560 CJX917560 CTT917560 DDP917560 DNL917560 DXH917560 EHD917560 EQZ917560 FAV917560 FKR917560 FUN917560 GEJ917560 GOF917560 GYB917560 HHX917560 HRT917560 IBP917560 ILL917560 IVH917560 JFD917560 JOZ917560 JYV917560 KIR917560 KSN917560 LCJ917560 LMF917560 LWB917560 MFX917560 MPT917560 MZP917560 NJL917560 NTH917560 ODD917560 OMZ917560 OWV917560 PGR917560 PQN917560 QAJ917560 QKF917560 QUB917560 RDX917560 RNT917560 RXP917560 SHL917560 SRH917560 TBD917560 TKZ917560 TUV917560 UER917560 UON917560 UYJ917560 VIF917560 VSB917560 WBX917560 WLT917560 WVP917560 H983096 JD983096 SZ983096 ACV983096 AMR983096 AWN983096 BGJ983096 BQF983096 CAB983096 CJX983096 CTT983096 DDP983096 DNL983096 DXH983096 EHD983096 EQZ983096 FAV983096 FKR983096 FUN983096 GEJ983096 GOF983096 GYB983096 HHX983096 HRT983096 IBP983096 ILL983096 IVH983096 JFD983096 JOZ983096 JYV983096 KIR983096 KSN983096 LCJ983096 LMF983096 LWB983096 MFX983096 MPT983096 MZP983096 NJL983096 NTH983096 ODD983096 OMZ983096 OWV983096 PGR983096 PQN983096 QAJ983096 QKF983096 QUB983096 RDX983096 RNT983096 RXP983096 SHL983096 SRH983096 TBD983096 TKZ983096 TUV983096 UER983096 UON983096 UYJ983096 VIF983096 VSB983096 WBX983096 WLT983096 WVP983096 H44 JD44 SZ44 ACV44 AMR44 AWN44 BGJ44 BQF44 CAB44 CJX44 CTT44 DDP44 DNL44 DXH44 EHD44 EQZ44 FAV44 FKR44 FUN44 GEJ44 GOF44 GYB44 HHX44 HRT44 IBP44 ILL44 IVH44 JFD44 JOZ44 JYV44 KIR44 KSN44 LCJ44 LMF44 LWB44 MFX44 MPT44 MZP44 NJL44 NTH44 ODD44 OMZ44 OWV44 PGR44 PQN44 QAJ44 QKF44 QUB44 RDX44 RNT44 RXP44 SHL44 SRH44 TBD44 TKZ44 TUV44 UER44 UON44 UYJ44 VIF44 VSB44 WBX44 WLT44 WVP44 H65580 JD65580 SZ65580 ACV65580 AMR65580 AWN65580 BGJ65580 BQF65580 CAB65580 CJX65580 CTT65580 DDP65580 DNL65580 DXH65580 EHD65580 EQZ65580 FAV65580 FKR65580 FUN65580 GEJ65580 GOF65580 GYB65580 HHX65580 HRT65580 IBP65580 ILL65580 IVH65580 JFD65580 JOZ65580 JYV65580 KIR65580 KSN65580 LCJ65580 LMF65580 LWB65580 MFX65580 MPT65580 MZP65580 NJL65580 NTH65580 ODD65580 OMZ65580 OWV65580 PGR65580 PQN65580 QAJ65580 QKF65580 QUB65580 RDX65580 RNT65580 RXP65580 SHL65580 SRH65580 TBD65580 TKZ65580 TUV65580 UER65580 UON65580 UYJ65580 VIF65580 VSB65580 WBX65580 WLT65580 WVP65580 H131116 JD131116 SZ131116 ACV131116 AMR131116 AWN131116 BGJ131116 BQF131116 CAB131116 CJX131116 CTT131116 DDP131116 DNL131116 DXH131116 EHD131116 EQZ131116 FAV131116 FKR131116 FUN131116 GEJ131116 GOF131116 GYB131116 HHX131116 HRT131116 IBP131116 ILL131116 IVH131116 JFD131116 JOZ131116 JYV131116 KIR131116 KSN131116 LCJ131116 LMF131116 LWB131116 MFX131116 MPT131116 MZP131116 NJL131116 NTH131116 ODD131116 OMZ131116 OWV131116 PGR131116 PQN131116 QAJ131116 QKF131116 QUB131116 RDX131116 RNT131116 RXP131116 SHL131116 SRH131116 TBD131116 TKZ131116 TUV131116 UER131116 UON131116 UYJ131116 VIF131116 VSB131116 WBX131116 WLT131116 WVP131116 H196652 JD196652 SZ196652 ACV196652 AMR196652 AWN196652 BGJ196652 BQF196652 CAB196652 CJX196652 CTT196652 DDP196652 DNL196652 DXH196652 EHD196652 EQZ196652 FAV196652 FKR196652 FUN196652 GEJ196652 GOF196652 GYB196652 HHX196652 HRT196652 IBP196652 ILL196652 IVH196652 JFD196652 JOZ196652 JYV196652 KIR196652 KSN196652 LCJ196652 LMF196652 LWB196652 MFX196652 MPT196652 MZP196652 NJL196652 NTH196652 ODD196652 OMZ196652 OWV196652 PGR196652 PQN196652 QAJ196652 QKF196652 QUB196652 RDX196652 RNT196652 RXP196652 SHL196652 SRH196652 TBD196652 TKZ196652 TUV196652 UER196652 UON196652 UYJ196652 VIF196652 VSB196652 WBX196652 WLT196652 WVP196652 H262188 JD262188 SZ262188 ACV262188 AMR262188 AWN262188 BGJ262188 BQF262188 CAB262188 CJX262188 CTT262188 DDP262188 DNL262188 DXH262188 EHD262188 EQZ262188 FAV262188 FKR262188 FUN262188 GEJ262188 GOF262188 GYB262188 HHX262188 HRT262188 IBP262188 ILL262188 IVH262188 JFD262188 JOZ262188 JYV262188 KIR262188 KSN262188 LCJ262188 LMF262188 LWB262188 MFX262188 MPT262188 MZP262188 NJL262188 NTH262188 ODD262188 OMZ262188 OWV262188 PGR262188 PQN262188 QAJ262188 QKF262188 QUB262188 RDX262188 RNT262188 RXP262188 SHL262188 SRH262188 TBD262188 TKZ262188 TUV262188 UER262188 UON262188 UYJ262188 VIF262188 VSB262188 WBX262188 WLT262188 WVP262188 H327724 JD327724 SZ327724 ACV327724 AMR327724 AWN327724 BGJ327724 BQF327724 CAB327724 CJX327724 CTT327724 DDP327724 DNL327724 DXH327724 EHD327724 EQZ327724 FAV327724 FKR327724 FUN327724 GEJ327724 GOF327724 GYB327724 HHX327724 HRT327724 IBP327724 ILL327724 IVH327724 JFD327724 JOZ327724 JYV327724 KIR327724 KSN327724 LCJ327724 LMF327724 LWB327724 MFX327724 MPT327724 MZP327724 NJL327724 NTH327724 ODD327724 OMZ327724 OWV327724 PGR327724 PQN327724 QAJ327724 QKF327724 QUB327724 RDX327724 RNT327724 RXP327724 SHL327724 SRH327724 TBD327724 TKZ327724 TUV327724 UER327724 UON327724 UYJ327724 VIF327724 VSB327724 WBX327724 WLT327724 WVP327724 H393260 JD393260 SZ393260 ACV393260 AMR393260 AWN393260 BGJ393260 BQF393260 CAB393260 CJX393260 CTT393260 DDP393260 DNL393260 DXH393260 EHD393260 EQZ393260 FAV393260 FKR393260 FUN393260 GEJ393260 GOF393260 GYB393260 HHX393260 HRT393260 IBP393260 ILL393260 IVH393260 JFD393260 JOZ393260 JYV393260 KIR393260 KSN393260 LCJ393260 LMF393260 LWB393260 MFX393260 MPT393260 MZP393260 NJL393260 NTH393260 ODD393260 OMZ393260 OWV393260 PGR393260 PQN393260 QAJ393260 QKF393260 QUB393260 RDX393260 RNT393260 RXP393260 SHL393260 SRH393260 TBD393260 TKZ393260 TUV393260 UER393260 UON393260 UYJ393260 VIF393260 VSB393260 WBX393260 WLT393260 WVP393260 H458796 JD458796 SZ458796 ACV458796 AMR458796 AWN458796 BGJ458796 BQF458796 CAB458796 CJX458796 CTT458796 DDP458796 DNL458796 DXH458796 EHD458796 EQZ458796 FAV458796 FKR458796 FUN458796 GEJ458796 GOF458796 GYB458796 HHX458796 HRT458796 IBP458796 ILL458796 IVH458796 JFD458796 JOZ458796 JYV458796 KIR458796 KSN458796 LCJ458796 LMF458796 LWB458796 MFX458796 MPT458796 MZP458796 NJL458796 NTH458796 ODD458796 OMZ458796 OWV458796 PGR458796 PQN458796 QAJ458796 QKF458796 QUB458796 RDX458796 RNT458796 RXP458796 SHL458796 SRH458796 TBD458796 TKZ458796 TUV458796 UER458796 UON458796 UYJ458796 VIF458796 VSB458796 WBX458796 WLT458796 WVP458796 H524332 JD524332 SZ524332 ACV524332 AMR524332 AWN524332 BGJ524332 BQF524332 CAB524332 CJX524332 CTT524332 DDP524332 DNL524332 DXH524332 EHD524332 EQZ524332 FAV524332 FKR524332 FUN524332 GEJ524332 GOF524332 GYB524332 HHX524332 HRT524332 IBP524332 ILL524332 IVH524332 JFD524332 JOZ524332 JYV524332 KIR524332 KSN524332 LCJ524332 LMF524332 LWB524332 MFX524332 MPT524332 MZP524332 NJL524332 NTH524332 ODD524332 OMZ524332 OWV524332 PGR524332 PQN524332 QAJ524332 QKF524332 QUB524332 RDX524332 RNT524332 RXP524332 SHL524332 SRH524332 TBD524332 TKZ524332 TUV524332 UER524332 UON524332 UYJ524332 VIF524332 VSB524332 WBX524332 WLT524332 WVP524332 H589868 JD589868 SZ589868 ACV589868 AMR589868 AWN589868 BGJ589868 BQF589868 CAB589868 CJX589868 CTT589868 DDP589868 DNL589868 DXH589868 EHD589868 EQZ589868 FAV589868 FKR589868 FUN589868 GEJ589868 GOF589868 GYB589868 HHX589868 HRT589868 IBP589868 ILL589868 IVH589868 JFD589868 JOZ589868 JYV589868 KIR589868 KSN589868 LCJ589868 LMF589868 LWB589868 MFX589868 MPT589868 MZP589868 NJL589868 NTH589868 ODD589868 OMZ589868 OWV589868 PGR589868 PQN589868 QAJ589868 QKF589868 QUB589868 RDX589868 RNT589868 RXP589868 SHL589868 SRH589868 TBD589868 TKZ589868 TUV589868 UER589868 UON589868 UYJ589868 VIF589868 VSB589868 WBX589868 WLT589868 WVP589868 H655404 JD655404 SZ655404 ACV655404 AMR655404 AWN655404 BGJ655404 BQF655404 CAB655404 CJX655404 CTT655404 DDP655404 DNL655404 DXH655404 EHD655404 EQZ655404 FAV655404 FKR655404 FUN655404 GEJ655404 GOF655404 GYB655404 HHX655404 HRT655404 IBP655404 ILL655404 IVH655404 JFD655404 JOZ655404 JYV655404 KIR655404 KSN655404 LCJ655404 LMF655404 LWB655404 MFX655404 MPT655404 MZP655404 NJL655404 NTH655404 ODD655404 OMZ655404 OWV655404 PGR655404 PQN655404 QAJ655404 QKF655404 QUB655404 RDX655404 RNT655404 RXP655404 SHL655404 SRH655404 TBD655404 TKZ655404 TUV655404 UER655404 UON655404 UYJ655404 VIF655404 VSB655404 WBX655404 WLT655404 WVP655404 H720940 JD720940 SZ720940 ACV720940 AMR720940 AWN720940 BGJ720940 BQF720940 CAB720940 CJX720940 CTT720940 DDP720940 DNL720940 DXH720940 EHD720940 EQZ720940 FAV720940 FKR720940 FUN720940 GEJ720940 GOF720940 GYB720940 HHX720940 HRT720940 IBP720940 ILL720940 IVH720940 JFD720940 JOZ720940 JYV720940 KIR720940 KSN720940 LCJ720940 LMF720940 LWB720940 MFX720940 MPT720940 MZP720940 NJL720940 NTH720940 ODD720940 OMZ720940 OWV720940 PGR720940 PQN720940 QAJ720940 QKF720940 QUB720940 RDX720940 RNT720940 RXP720940 SHL720940 SRH720940 TBD720940 TKZ720940 TUV720940 UER720940 UON720940 UYJ720940 VIF720940 VSB720940 WBX720940 WLT720940 WVP720940 H786476 JD786476 SZ786476 ACV786476 AMR786476 AWN786476 BGJ786476 BQF786476 CAB786476 CJX786476 CTT786476 DDP786476 DNL786476 DXH786476 EHD786476 EQZ786476 FAV786476 FKR786476 FUN786476 GEJ786476 GOF786476 GYB786476 HHX786476 HRT786476 IBP786476 ILL786476 IVH786476 JFD786476 JOZ786476 JYV786476 KIR786476 KSN786476 LCJ786476 LMF786476 LWB786476 MFX786476 MPT786476 MZP786476 NJL786476 NTH786476 ODD786476 OMZ786476 OWV786476 PGR786476 PQN786476 QAJ786476 QKF786476 QUB786476 RDX786476 RNT786476 RXP786476 SHL786476 SRH786476 TBD786476 TKZ786476 TUV786476 UER786476 UON786476 UYJ786476 VIF786476 VSB786476 WBX786476 WLT786476 WVP786476 H852012 JD852012 SZ852012 ACV852012 AMR852012 AWN852012 BGJ852012 BQF852012 CAB852012 CJX852012 CTT852012 DDP852012 DNL852012 DXH852012 EHD852012 EQZ852012 FAV852012 FKR852012 FUN852012 GEJ852012 GOF852012 GYB852012 HHX852012 HRT852012 IBP852012 ILL852012 IVH852012 JFD852012 JOZ852012 JYV852012 KIR852012 KSN852012 LCJ852012 LMF852012 LWB852012 MFX852012 MPT852012 MZP852012 NJL852012 NTH852012 ODD852012 OMZ852012 OWV852012 PGR852012 PQN852012 QAJ852012 QKF852012 QUB852012 RDX852012 RNT852012 RXP852012 SHL852012 SRH852012 TBD852012 TKZ852012 TUV852012 UER852012 UON852012 UYJ852012 VIF852012 VSB852012 WBX852012 WLT852012 WVP852012 H917548 JD917548 SZ917548 ACV917548 AMR917548 AWN917548 BGJ917548 BQF917548 CAB917548 CJX917548 CTT917548 DDP917548 DNL917548 DXH917548 EHD917548 EQZ917548 FAV917548 FKR917548 FUN917548 GEJ917548 GOF917548 GYB917548 HHX917548 HRT917548 IBP917548 ILL917548 IVH917548 JFD917548 JOZ917548 JYV917548 KIR917548 KSN917548 LCJ917548 LMF917548 LWB917548 MFX917548 MPT917548 MZP917548 NJL917548 NTH917548 ODD917548 OMZ917548 OWV917548 PGR917548 PQN917548 QAJ917548 QKF917548 QUB917548 RDX917548 RNT917548 RXP917548 SHL917548 SRH917548 TBD917548 TKZ917548 TUV917548 UER917548 UON917548 UYJ917548 VIF917548 VSB917548 WBX917548 WLT917548 WVP917548 H983084 JD983084 SZ983084 ACV983084 AMR983084 AWN983084 BGJ983084 BQF983084 CAB983084 CJX983084 CTT983084 DDP983084 DNL983084 DXH983084 EHD983084 EQZ983084 FAV983084 FKR983084 FUN983084 GEJ983084 GOF983084 GYB983084 HHX983084 HRT983084 IBP983084 ILL983084 IVH983084 JFD983084 JOZ983084 JYV983084 KIR983084 KSN983084 LCJ983084 LMF983084 LWB983084 MFX983084 MPT983084 MZP983084 NJL983084 NTH983084 ODD983084 OMZ983084 OWV983084 PGR983084 PQN983084 QAJ983084 QKF983084 QUB983084 RDX983084 RNT983084 RXP983084 SHL983084 SRH983084 TBD983084 TKZ983084 TUV983084 UER983084 UON983084 UYJ983084 VIF983084 VSB983084 WBX983084 WLT983084 WVP983084 H36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H52 JD52 SZ52 ACV52 AMR52 AWN52 BGJ52 BQF52 CAB52 CJX52 CTT52 DDP52 DNL52 DXH52 EHD52 EQZ52 FAV52 FKR52 FUN52 GEJ52 GOF52 GYB52 HHX52 HRT52 IBP52 ILL52 IVH52 JFD52 JOZ52 JYV52 KIR52 KSN52 LCJ52 LMF52 LWB52 MFX52 MPT52 MZP52 NJL52 NTH52 ODD52 OMZ52 OWV52 PGR52 PQN52 QAJ52 QKF52 QUB52 RDX52 RNT52 RXP52 SHL52 SRH52 TBD52 TKZ52 TUV52 UER52 UON52 UYJ52 VIF52 VSB52 WBX52 WLT52 WVP52 H65588 JD65588 SZ65588 ACV65588 AMR65588 AWN65588 BGJ65588 BQF65588 CAB65588 CJX65588 CTT65588 DDP65588 DNL65588 DXH65588 EHD65588 EQZ65588 FAV65588 FKR65588 FUN65588 GEJ65588 GOF65588 GYB65588 HHX65588 HRT65588 IBP65588 ILL65588 IVH65588 JFD65588 JOZ65588 JYV65588 KIR65588 KSN65588 LCJ65588 LMF65588 LWB65588 MFX65588 MPT65588 MZP65588 NJL65588 NTH65588 ODD65588 OMZ65588 OWV65588 PGR65588 PQN65588 QAJ65588 QKF65588 QUB65588 RDX65588 RNT65588 RXP65588 SHL65588 SRH65588 TBD65588 TKZ65588 TUV65588 UER65588 UON65588 UYJ65588 VIF65588 VSB65588 WBX65588 WLT65588 WVP65588 H131124 JD131124 SZ131124 ACV131124 AMR131124 AWN131124 BGJ131124 BQF131124 CAB131124 CJX131124 CTT131124 DDP131124 DNL131124 DXH131124 EHD131124 EQZ131124 FAV131124 FKR131124 FUN131124 GEJ131124 GOF131124 GYB131124 HHX131124 HRT131124 IBP131124 ILL131124 IVH131124 JFD131124 JOZ131124 JYV131124 KIR131124 KSN131124 LCJ131124 LMF131124 LWB131124 MFX131124 MPT131124 MZP131124 NJL131124 NTH131124 ODD131124 OMZ131124 OWV131124 PGR131124 PQN131124 QAJ131124 QKF131124 QUB131124 RDX131124 RNT131124 RXP131124 SHL131124 SRH131124 TBD131124 TKZ131124 TUV131124 UER131124 UON131124 UYJ131124 VIF131124 VSB131124 WBX131124 WLT131124 WVP131124 H196660 JD196660 SZ196660 ACV196660 AMR196660 AWN196660 BGJ196660 BQF196660 CAB196660 CJX196660 CTT196660 DDP196660 DNL196660 DXH196660 EHD196660 EQZ196660 FAV196660 FKR196660 FUN196660 GEJ196660 GOF196660 GYB196660 HHX196660 HRT196660 IBP196660 ILL196660 IVH196660 JFD196660 JOZ196660 JYV196660 KIR196660 KSN196660 LCJ196660 LMF196660 LWB196660 MFX196660 MPT196660 MZP196660 NJL196660 NTH196660 ODD196660 OMZ196660 OWV196660 PGR196660 PQN196660 QAJ196660 QKF196660 QUB196660 RDX196660 RNT196660 RXP196660 SHL196660 SRH196660 TBD196660 TKZ196660 TUV196660 UER196660 UON196660 UYJ196660 VIF196660 VSB196660 WBX196660 WLT196660 WVP196660 H262196 JD262196 SZ262196 ACV262196 AMR262196 AWN262196 BGJ262196 BQF262196 CAB262196 CJX262196 CTT262196 DDP262196 DNL262196 DXH262196 EHD262196 EQZ262196 FAV262196 FKR262196 FUN262196 GEJ262196 GOF262196 GYB262196 HHX262196 HRT262196 IBP262196 ILL262196 IVH262196 JFD262196 JOZ262196 JYV262196 KIR262196 KSN262196 LCJ262196 LMF262196 LWB262196 MFX262196 MPT262196 MZP262196 NJL262196 NTH262196 ODD262196 OMZ262196 OWV262196 PGR262196 PQN262196 QAJ262196 QKF262196 QUB262196 RDX262196 RNT262196 RXP262196 SHL262196 SRH262196 TBD262196 TKZ262196 TUV262196 UER262196 UON262196 UYJ262196 VIF262196 VSB262196 WBX262196 WLT262196 WVP262196 H327732 JD327732 SZ327732 ACV327732 AMR327732 AWN327732 BGJ327732 BQF327732 CAB327732 CJX327732 CTT327732 DDP327732 DNL327732 DXH327732 EHD327732 EQZ327732 FAV327732 FKR327732 FUN327732 GEJ327732 GOF327732 GYB327732 HHX327732 HRT327732 IBP327732 ILL327732 IVH327732 JFD327732 JOZ327732 JYV327732 KIR327732 KSN327732 LCJ327732 LMF327732 LWB327732 MFX327732 MPT327732 MZP327732 NJL327732 NTH327732 ODD327732 OMZ327732 OWV327732 PGR327732 PQN327732 QAJ327732 QKF327732 QUB327732 RDX327732 RNT327732 RXP327732 SHL327732 SRH327732 TBD327732 TKZ327732 TUV327732 UER327732 UON327732 UYJ327732 VIF327732 VSB327732 WBX327732 WLT327732 WVP327732 H393268 JD393268 SZ393268 ACV393268 AMR393268 AWN393268 BGJ393268 BQF393268 CAB393268 CJX393268 CTT393268 DDP393268 DNL393268 DXH393268 EHD393268 EQZ393268 FAV393268 FKR393268 FUN393268 GEJ393268 GOF393268 GYB393268 HHX393268 HRT393268 IBP393268 ILL393268 IVH393268 JFD393268 JOZ393268 JYV393268 KIR393268 KSN393268 LCJ393268 LMF393268 LWB393268 MFX393268 MPT393268 MZP393268 NJL393268 NTH393268 ODD393268 OMZ393268 OWV393268 PGR393268 PQN393268 QAJ393268 QKF393268 QUB393268 RDX393268 RNT393268 RXP393268 SHL393268 SRH393268 TBD393268 TKZ393268 TUV393268 UER393268 UON393268 UYJ393268 VIF393268 VSB393268 WBX393268 WLT393268 WVP393268 H458804 JD458804 SZ458804 ACV458804 AMR458804 AWN458804 BGJ458804 BQF458804 CAB458804 CJX458804 CTT458804 DDP458804 DNL458804 DXH458804 EHD458804 EQZ458804 FAV458804 FKR458804 FUN458804 GEJ458804 GOF458804 GYB458804 HHX458804 HRT458804 IBP458804 ILL458804 IVH458804 JFD458804 JOZ458804 JYV458804 KIR458804 KSN458804 LCJ458804 LMF458804 LWB458804 MFX458804 MPT458804 MZP458804 NJL458804 NTH458804 ODD458804 OMZ458804 OWV458804 PGR458804 PQN458804 QAJ458804 QKF458804 QUB458804 RDX458804 RNT458804 RXP458804 SHL458804 SRH458804 TBD458804 TKZ458804 TUV458804 UER458804 UON458804 UYJ458804 VIF458804 VSB458804 WBX458804 WLT458804 WVP458804 H524340 JD524340 SZ524340 ACV524340 AMR524340 AWN524340 BGJ524340 BQF524340 CAB524340 CJX524340 CTT524340 DDP524340 DNL524340 DXH524340 EHD524340 EQZ524340 FAV524340 FKR524340 FUN524340 GEJ524340 GOF524340 GYB524340 HHX524340 HRT524340 IBP524340 ILL524340 IVH524340 JFD524340 JOZ524340 JYV524340 KIR524340 KSN524340 LCJ524340 LMF524340 LWB524340 MFX524340 MPT524340 MZP524340 NJL524340 NTH524340 ODD524340 OMZ524340 OWV524340 PGR524340 PQN524340 QAJ524340 QKF524340 QUB524340 RDX524340 RNT524340 RXP524340 SHL524340 SRH524340 TBD524340 TKZ524340 TUV524340 UER524340 UON524340 UYJ524340 VIF524340 VSB524340 WBX524340 WLT524340 WVP524340 H589876 JD589876 SZ589876 ACV589876 AMR589876 AWN589876 BGJ589876 BQF589876 CAB589876 CJX589876 CTT589876 DDP589876 DNL589876 DXH589876 EHD589876 EQZ589876 FAV589876 FKR589876 FUN589876 GEJ589876 GOF589876 GYB589876 HHX589876 HRT589876 IBP589876 ILL589876 IVH589876 JFD589876 JOZ589876 JYV589876 KIR589876 KSN589876 LCJ589876 LMF589876 LWB589876 MFX589876 MPT589876 MZP589876 NJL589876 NTH589876 ODD589876 OMZ589876 OWV589876 PGR589876 PQN589876 QAJ589876 QKF589876 QUB589876 RDX589876 RNT589876 RXP589876 SHL589876 SRH589876 TBD589876 TKZ589876 TUV589876 UER589876 UON589876 UYJ589876 VIF589876 VSB589876 WBX589876 WLT589876 WVP589876 H655412 JD655412 SZ655412 ACV655412 AMR655412 AWN655412 BGJ655412 BQF655412 CAB655412 CJX655412 CTT655412 DDP655412 DNL655412 DXH655412 EHD655412 EQZ655412 FAV655412 FKR655412 FUN655412 GEJ655412 GOF655412 GYB655412 HHX655412 HRT655412 IBP655412 ILL655412 IVH655412 JFD655412 JOZ655412 JYV655412 KIR655412 KSN655412 LCJ655412 LMF655412 LWB655412 MFX655412 MPT655412 MZP655412 NJL655412 NTH655412 ODD655412 OMZ655412 OWV655412 PGR655412 PQN655412 QAJ655412 QKF655412 QUB655412 RDX655412 RNT655412 RXP655412 SHL655412 SRH655412 TBD655412 TKZ655412 TUV655412 UER655412 UON655412 UYJ655412 VIF655412 VSB655412 WBX655412 WLT655412 WVP655412 H720948 JD720948 SZ720948 ACV720948 AMR720948 AWN720948 BGJ720948 BQF720948 CAB720948 CJX720948 CTT720948 DDP720948 DNL720948 DXH720948 EHD720948 EQZ720948 FAV720948 FKR720948 FUN720948 GEJ720948 GOF720948 GYB720948 HHX720948 HRT720948 IBP720948 ILL720948 IVH720948 JFD720948 JOZ720948 JYV720948 KIR720948 KSN720948 LCJ720948 LMF720948 LWB720948 MFX720948 MPT720948 MZP720948 NJL720948 NTH720948 ODD720948 OMZ720948 OWV720948 PGR720948 PQN720948 QAJ720948 QKF720948 QUB720948 RDX720948 RNT720948 RXP720948 SHL720948 SRH720948 TBD720948 TKZ720948 TUV720948 UER720948 UON720948 UYJ720948 VIF720948 VSB720948 WBX720948 WLT720948 WVP720948 H786484 JD786484 SZ786484 ACV786484 AMR786484 AWN786484 BGJ786484 BQF786484 CAB786484 CJX786484 CTT786484 DDP786484 DNL786484 DXH786484 EHD786484 EQZ786484 FAV786484 FKR786484 FUN786484 GEJ786484 GOF786484 GYB786484 HHX786484 HRT786484 IBP786484 ILL786484 IVH786484 JFD786484 JOZ786484 JYV786484 KIR786484 KSN786484 LCJ786484 LMF786484 LWB786484 MFX786484 MPT786484 MZP786484 NJL786484 NTH786484 ODD786484 OMZ786484 OWV786484 PGR786484 PQN786484 QAJ786484 QKF786484 QUB786484 RDX786484 RNT786484 RXP786484 SHL786484 SRH786484 TBD786484 TKZ786484 TUV786484 UER786484 UON786484 UYJ786484 VIF786484 VSB786484 WBX786484 WLT786484 WVP786484 H852020 JD852020 SZ852020 ACV852020 AMR852020 AWN852020 BGJ852020 BQF852020 CAB852020 CJX852020 CTT852020 DDP852020 DNL852020 DXH852020 EHD852020 EQZ852020 FAV852020 FKR852020 FUN852020 GEJ852020 GOF852020 GYB852020 HHX852020 HRT852020 IBP852020 ILL852020 IVH852020 JFD852020 JOZ852020 JYV852020 KIR852020 KSN852020 LCJ852020 LMF852020 LWB852020 MFX852020 MPT852020 MZP852020 NJL852020 NTH852020 ODD852020 OMZ852020 OWV852020 PGR852020 PQN852020 QAJ852020 QKF852020 QUB852020 RDX852020 RNT852020 RXP852020 SHL852020 SRH852020 TBD852020 TKZ852020 TUV852020 UER852020 UON852020 UYJ852020 VIF852020 VSB852020 WBX852020 WLT852020 WVP852020 H917556 JD917556 SZ917556 ACV917556 AMR917556 AWN917556 BGJ917556 BQF917556 CAB917556 CJX917556 CTT917556 DDP917556 DNL917556 DXH917556 EHD917556 EQZ917556 FAV917556 FKR917556 FUN917556 GEJ917556 GOF917556 GYB917556 HHX917556 HRT917556 IBP917556 ILL917556 IVH917556 JFD917556 JOZ917556 JYV917556 KIR917556 KSN917556 LCJ917556 LMF917556 LWB917556 MFX917556 MPT917556 MZP917556 NJL917556 NTH917556 ODD917556 OMZ917556 OWV917556 PGR917556 PQN917556 QAJ917556 QKF917556 QUB917556 RDX917556 RNT917556 RXP917556 SHL917556 SRH917556 TBD917556 TKZ917556 TUV917556 UER917556 UON917556 UYJ917556 VIF917556 VSB917556 WBX917556 WLT917556 WVP917556 H983092 JD983092 SZ983092 ACV983092 AMR983092 AWN983092 BGJ983092 BQF983092 CAB983092 CJX983092 CTT983092 DDP983092 DNL983092 DXH983092 EHD983092 EQZ983092 FAV983092 FKR983092 FUN983092 GEJ983092 GOF983092 GYB983092 HHX983092 HRT983092 IBP983092 ILL983092 IVH983092 JFD983092 JOZ983092 JYV983092 KIR983092 KSN983092 LCJ983092 LMF983092 LWB983092 MFX983092 MPT983092 MZP983092 NJL983092 NTH983092 ODD983092 OMZ983092 OWV983092 PGR983092 PQN983092 QAJ983092 QKF983092 QUB983092 RDX983092 RNT983092 RXP983092 SHL983092 SRH983092 TBD983092 TKZ983092 TUV983092 UER983092 UON983092 UYJ983092 VIF983092 VSB983092 WBX983092 WLT983092 WVP983092 H60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H65596 JD65596 SZ65596 ACV65596 AMR65596 AWN65596 BGJ65596 BQF65596 CAB65596 CJX65596 CTT65596 DDP65596 DNL65596 DXH65596 EHD65596 EQZ65596 FAV65596 FKR65596 FUN65596 GEJ65596 GOF65596 GYB65596 HHX65596 HRT65596 IBP65596 ILL65596 IVH65596 JFD65596 JOZ65596 JYV65596 KIR65596 KSN65596 LCJ65596 LMF65596 LWB65596 MFX65596 MPT65596 MZP65596 NJL65596 NTH65596 ODD65596 OMZ65596 OWV65596 PGR65596 PQN65596 QAJ65596 QKF65596 QUB65596 RDX65596 RNT65596 RXP65596 SHL65596 SRH65596 TBD65596 TKZ65596 TUV65596 UER65596 UON65596 UYJ65596 VIF65596 VSB65596 WBX65596 WLT65596 WVP65596 H131132 JD131132 SZ131132 ACV131132 AMR131132 AWN131132 BGJ131132 BQF131132 CAB131132 CJX131132 CTT131132 DDP131132 DNL131132 DXH131132 EHD131132 EQZ131132 FAV131132 FKR131132 FUN131132 GEJ131132 GOF131132 GYB131132 HHX131132 HRT131132 IBP131132 ILL131132 IVH131132 JFD131132 JOZ131132 JYV131132 KIR131132 KSN131132 LCJ131132 LMF131132 LWB131132 MFX131132 MPT131132 MZP131132 NJL131132 NTH131132 ODD131132 OMZ131132 OWV131132 PGR131132 PQN131132 QAJ131132 QKF131132 QUB131132 RDX131132 RNT131132 RXP131132 SHL131132 SRH131132 TBD131132 TKZ131132 TUV131132 UER131132 UON131132 UYJ131132 VIF131132 VSB131132 WBX131132 WLT131132 WVP131132 H196668 JD196668 SZ196668 ACV196668 AMR196668 AWN196668 BGJ196668 BQF196668 CAB196668 CJX196668 CTT196668 DDP196668 DNL196668 DXH196668 EHD196668 EQZ196668 FAV196668 FKR196668 FUN196668 GEJ196668 GOF196668 GYB196668 HHX196668 HRT196668 IBP196668 ILL196668 IVH196668 JFD196668 JOZ196668 JYV196668 KIR196668 KSN196668 LCJ196668 LMF196668 LWB196668 MFX196668 MPT196668 MZP196668 NJL196668 NTH196668 ODD196668 OMZ196668 OWV196668 PGR196668 PQN196668 QAJ196668 QKF196668 QUB196668 RDX196668 RNT196668 RXP196668 SHL196668 SRH196668 TBD196668 TKZ196668 TUV196668 UER196668 UON196668 UYJ196668 VIF196668 VSB196668 WBX196668 WLT196668 WVP196668 H262204 JD262204 SZ262204 ACV262204 AMR262204 AWN262204 BGJ262204 BQF262204 CAB262204 CJX262204 CTT262204 DDP262204 DNL262204 DXH262204 EHD262204 EQZ262204 FAV262204 FKR262204 FUN262204 GEJ262204 GOF262204 GYB262204 HHX262204 HRT262204 IBP262204 ILL262204 IVH262204 JFD262204 JOZ262204 JYV262204 KIR262204 KSN262204 LCJ262204 LMF262204 LWB262204 MFX262204 MPT262204 MZP262204 NJL262204 NTH262204 ODD262204 OMZ262204 OWV262204 PGR262204 PQN262204 QAJ262204 QKF262204 QUB262204 RDX262204 RNT262204 RXP262204 SHL262204 SRH262204 TBD262204 TKZ262204 TUV262204 UER262204 UON262204 UYJ262204 VIF262204 VSB262204 WBX262204 WLT262204 WVP262204 H327740 JD327740 SZ327740 ACV327740 AMR327740 AWN327740 BGJ327740 BQF327740 CAB327740 CJX327740 CTT327740 DDP327740 DNL327740 DXH327740 EHD327740 EQZ327740 FAV327740 FKR327740 FUN327740 GEJ327740 GOF327740 GYB327740 HHX327740 HRT327740 IBP327740 ILL327740 IVH327740 JFD327740 JOZ327740 JYV327740 KIR327740 KSN327740 LCJ327740 LMF327740 LWB327740 MFX327740 MPT327740 MZP327740 NJL327740 NTH327740 ODD327740 OMZ327740 OWV327740 PGR327740 PQN327740 QAJ327740 QKF327740 QUB327740 RDX327740 RNT327740 RXP327740 SHL327740 SRH327740 TBD327740 TKZ327740 TUV327740 UER327740 UON327740 UYJ327740 VIF327740 VSB327740 WBX327740 WLT327740 WVP327740 H393276 JD393276 SZ393276 ACV393276 AMR393276 AWN393276 BGJ393276 BQF393276 CAB393276 CJX393276 CTT393276 DDP393276 DNL393276 DXH393276 EHD393276 EQZ393276 FAV393276 FKR393276 FUN393276 GEJ393276 GOF393276 GYB393276 HHX393276 HRT393276 IBP393276 ILL393276 IVH393276 JFD393276 JOZ393276 JYV393276 KIR393276 KSN393276 LCJ393276 LMF393276 LWB393276 MFX393276 MPT393276 MZP393276 NJL393276 NTH393276 ODD393276 OMZ393276 OWV393276 PGR393276 PQN393276 QAJ393276 QKF393276 QUB393276 RDX393276 RNT393276 RXP393276 SHL393276 SRH393276 TBD393276 TKZ393276 TUV393276 UER393276 UON393276 UYJ393276 VIF393276 VSB393276 WBX393276 WLT393276 WVP393276 H458812 JD458812 SZ458812 ACV458812 AMR458812 AWN458812 BGJ458812 BQF458812 CAB458812 CJX458812 CTT458812 DDP458812 DNL458812 DXH458812 EHD458812 EQZ458812 FAV458812 FKR458812 FUN458812 GEJ458812 GOF458812 GYB458812 HHX458812 HRT458812 IBP458812 ILL458812 IVH458812 JFD458812 JOZ458812 JYV458812 KIR458812 KSN458812 LCJ458812 LMF458812 LWB458812 MFX458812 MPT458812 MZP458812 NJL458812 NTH458812 ODD458812 OMZ458812 OWV458812 PGR458812 PQN458812 QAJ458812 QKF458812 QUB458812 RDX458812 RNT458812 RXP458812 SHL458812 SRH458812 TBD458812 TKZ458812 TUV458812 UER458812 UON458812 UYJ458812 VIF458812 VSB458812 WBX458812 WLT458812 WVP458812 H524348 JD524348 SZ524348 ACV524348 AMR524348 AWN524348 BGJ524348 BQF524348 CAB524348 CJX524348 CTT524348 DDP524348 DNL524348 DXH524348 EHD524348 EQZ524348 FAV524348 FKR524348 FUN524348 GEJ524348 GOF524348 GYB524348 HHX524348 HRT524348 IBP524348 ILL524348 IVH524348 JFD524348 JOZ524348 JYV524348 KIR524348 KSN524348 LCJ524348 LMF524348 LWB524348 MFX524348 MPT524348 MZP524348 NJL524348 NTH524348 ODD524348 OMZ524348 OWV524348 PGR524348 PQN524348 QAJ524348 QKF524348 QUB524348 RDX524348 RNT524348 RXP524348 SHL524348 SRH524348 TBD524348 TKZ524348 TUV524348 UER524348 UON524348 UYJ524348 VIF524348 VSB524348 WBX524348 WLT524348 WVP524348 H589884 JD589884 SZ589884 ACV589884 AMR589884 AWN589884 BGJ589884 BQF589884 CAB589884 CJX589884 CTT589884 DDP589884 DNL589884 DXH589884 EHD589884 EQZ589884 FAV589884 FKR589884 FUN589884 GEJ589884 GOF589884 GYB589884 HHX589884 HRT589884 IBP589884 ILL589884 IVH589884 JFD589884 JOZ589884 JYV589884 KIR589884 KSN589884 LCJ589884 LMF589884 LWB589884 MFX589884 MPT589884 MZP589884 NJL589884 NTH589884 ODD589884 OMZ589884 OWV589884 PGR589884 PQN589884 QAJ589884 QKF589884 QUB589884 RDX589884 RNT589884 RXP589884 SHL589884 SRH589884 TBD589884 TKZ589884 TUV589884 UER589884 UON589884 UYJ589884 VIF589884 VSB589884 WBX589884 WLT589884 WVP589884 H655420 JD655420 SZ655420 ACV655420 AMR655420 AWN655420 BGJ655420 BQF655420 CAB655420 CJX655420 CTT655420 DDP655420 DNL655420 DXH655420 EHD655420 EQZ655420 FAV655420 FKR655420 FUN655420 GEJ655420 GOF655420 GYB655420 HHX655420 HRT655420 IBP655420 ILL655420 IVH655420 JFD655420 JOZ655420 JYV655420 KIR655420 KSN655420 LCJ655420 LMF655420 LWB655420 MFX655420 MPT655420 MZP655420 NJL655420 NTH655420 ODD655420 OMZ655420 OWV655420 PGR655420 PQN655420 QAJ655420 QKF655420 QUB655420 RDX655420 RNT655420 RXP655420 SHL655420 SRH655420 TBD655420 TKZ655420 TUV655420 UER655420 UON655420 UYJ655420 VIF655420 VSB655420 WBX655420 WLT655420 WVP655420 H720956 JD720956 SZ720956 ACV720956 AMR720956 AWN720956 BGJ720956 BQF720956 CAB720956 CJX720956 CTT720956 DDP720956 DNL720956 DXH720956 EHD720956 EQZ720956 FAV720956 FKR720956 FUN720956 GEJ720956 GOF720956 GYB720956 HHX720956 HRT720956 IBP720956 ILL720956 IVH720956 JFD720956 JOZ720956 JYV720956 KIR720956 KSN720956 LCJ720956 LMF720956 LWB720956 MFX720956 MPT720956 MZP720956 NJL720956 NTH720956 ODD720956 OMZ720956 OWV720956 PGR720956 PQN720956 QAJ720956 QKF720956 QUB720956 RDX720956 RNT720956 RXP720956 SHL720956 SRH720956 TBD720956 TKZ720956 TUV720956 UER720956 UON720956 UYJ720956 VIF720956 VSB720956 WBX720956 WLT720956 WVP720956 H786492 JD786492 SZ786492 ACV786492 AMR786492 AWN786492 BGJ786492 BQF786492 CAB786492 CJX786492 CTT786492 DDP786492 DNL786492 DXH786492 EHD786492 EQZ786492 FAV786492 FKR786492 FUN786492 GEJ786492 GOF786492 GYB786492 HHX786492 HRT786492 IBP786492 ILL786492 IVH786492 JFD786492 JOZ786492 JYV786492 KIR786492 KSN786492 LCJ786492 LMF786492 LWB786492 MFX786492 MPT786492 MZP786492 NJL786492 NTH786492 ODD786492 OMZ786492 OWV786492 PGR786492 PQN786492 QAJ786492 QKF786492 QUB786492 RDX786492 RNT786492 RXP786492 SHL786492 SRH786492 TBD786492 TKZ786492 TUV786492 UER786492 UON786492 UYJ786492 VIF786492 VSB786492 WBX786492 WLT786492 WVP786492 H852028 JD852028 SZ852028 ACV852028 AMR852028 AWN852028 BGJ852028 BQF852028 CAB852028 CJX852028 CTT852028 DDP852028 DNL852028 DXH852028 EHD852028 EQZ852028 FAV852028 FKR852028 FUN852028 GEJ852028 GOF852028 GYB852028 HHX852028 HRT852028 IBP852028 ILL852028 IVH852028 JFD852028 JOZ852028 JYV852028 KIR852028 KSN852028 LCJ852028 LMF852028 LWB852028 MFX852028 MPT852028 MZP852028 NJL852028 NTH852028 ODD852028 OMZ852028 OWV852028 PGR852028 PQN852028 QAJ852028 QKF852028 QUB852028 RDX852028 RNT852028 RXP852028 SHL852028 SRH852028 TBD852028 TKZ852028 TUV852028 UER852028 UON852028 UYJ852028 VIF852028 VSB852028 WBX852028 WLT852028 WVP852028 H917564 JD917564 SZ917564 ACV917564 AMR917564 AWN917564 BGJ917564 BQF917564 CAB917564 CJX917564 CTT917564 DDP917564 DNL917564 DXH917564 EHD917564 EQZ917564 FAV917564 FKR917564 FUN917564 GEJ917564 GOF917564 GYB917564 HHX917564 HRT917564 IBP917564 ILL917564 IVH917564 JFD917564 JOZ917564 JYV917564 KIR917564 KSN917564 LCJ917564 LMF917564 LWB917564 MFX917564 MPT917564 MZP917564 NJL917564 NTH917564 ODD917564 OMZ917564 OWV917564 PGR917564 PQN917564 QAJ917564 QKF917564 QUB917564 RDX917564 RNT917564 RXP917564 SHL917564 SRH917564 TBD917564 TKZ917564 TUV917564 UER917564 UON917564 UYJ917564 VIF917564 VSB917564 WBX917564 WLT917564 WVP917564 H983100 JD983100 SZ983100 ACV983100 AMR983100 AWN983100 BGJ983100 BQF983100 CAB983100 CJX983100 CTT983100 DDP983100 DNL983100 DXH983100 EHD983100 EQZ983100 FAV983100 FKR983100 FUN983100 GEJ983100 GOF983100 GYB983100 HHX983100 HRT983100 IBP983100 ILL983100 IVH983100 JFD983100 JOZ983100 JYV983100 KIR983100 KSN983100 LCJ983100 LMF983100 LWB983100 MFX983100 MPT983100 MZP983100 NJL983100 NTH983100 ODD983100 OMZ983100 OWV983100 PGR983100 PQN983100 QAJ983100 QKF983100 QUB983100 RDX983100 RNT983100 RXP983100 SHL983100 SRH983100 TBD983100 TKZ983100 TUV983100 UER983100 UON983100 UYJ983100 VIF983100 VSB983100 WBX983100 WLT983100 WVP983100 H48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H68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H65604 JD65604 SZ65604 ACV65604 AMR65604 AWN65604 BGJ65604 BQF65604 CAB65604 CJX65604 CTT65604 DDP65604 DNL65604 DXH65604 EHD65604 EQZ65604 FAV65604 FKR65604 FUN65604 GEJ65604 GOF65604 GYB65604 HHX65604 HRT65604 IBP65604 ILL65604 IVH65604 JFD65604 JOZ65604 JYV65604 KIR65604 KSN65604 LCJ65604 LMF65604 LWB65604 MFX65604 MPT65604 MZP65604 NJL65604 NTH65604 ODD65604 OMZ65604 OWV65604 PGR65604 PQN65604 QAJ65604 QKF65604 QUB65604 RDX65604 RNT65604 RXP65604 SHL65604 SRH65604 TBD65604 TKZ65604 TUV65604 UER65604 UON65604 UYJ65604 VIF65604 VSB65604 WBX65604 WLT65604 WVP65604 H131140 JD131140 SZ131140 ACV131140 AMR131140 AWN131140 BGJ131140 BQF131140 CAB131140 CJX131140 CTT131140 DDP131140 DNL131140 DXH131140 EHD131140 EQZ131140 FAV131140 FKR131140 FUN131140 GEJ131140 GOF131140 GYB131140 HHX131140 HRT131140 IBP131140 ILL131140 IVH131140 JFD131140 JOZ131140 JYV131140 KIR131140 KSN131140 LCJ131140 LMF131140 LWB131140 MFX131140 MPT131140 MZP131140 NJL131140 NTH131140 ODD131140 OMZ131140 OWV131140 PGR131140 PQN131140 QAJ131140 QKF131140 QUB131140 RDX131140 RNT131140 RXP131140 SHL131140 SRH131140 TBD131140 TKZ131140 TUV131140 UER131140 UON131140 UYJ131140 VIF131140 VSB131140 WBX131140 WLT131140 WVP131140 H196676 JD196676 SZ196676 ACV196676 AMR196676 AWN196676 BGJ196676 BQF196676 CAB196676 CJX196676 CTT196676 DDP196676 DNL196676 DXH196676 EHD196676 EQZ196676 FAV196676 FKR196676 FUN196676 GEJ196676 GOF196676 GYB196676 HHX196676 HRT196676 IBP196676 ILL196676 IVH196676 JFD196676 JOZ196676 JYV196676 KIR196676 KSN196676 LCJ196676 LMF196676 LWB196676 MFX196676 MPT196676 MZP196676 NJL196676 NTH196676 ODD196676 OMZ196676 OWV196676 PGR196676 PQN196676 QAJ196676 QKF196676 QUB196676 RDX196676 RNT196676 RXP196676 SHL196676 SRH196676 TBD196676 TKZ196676 TUV196676 UER196676 UON196676 UYJ196676 VIF196676 VSB196676 WBX196676 WLT196676 WVP196676 H262212 JD262212 SZ262212 ACV262212 AMR262212 AWN262212 BGJ262212 BQF262212 CAB262212 CJX262212 CTT262212 DDP262212 DNL262212 DXH262212 EHD262212 EQZ262212 FAV262212 FKR262212 FUN262212 GEJ262212 GOF262212 GYB262212 HHX262212 HRT262212 IBP262212 ILL262212 IVH262212 JFD262212 JOZ262212 JYV262212 KIR262212 KSN262212 LCJ262212 LMF262212 LWB262212 MFX262212 MPT262212 MZP262212 NJL262212 NTH262212 ODD262212 OMZ262212 OWV262212 PGR262212 PQN262212 QAJ262212 QKF262212 QUB262212 RDX262212 RNT262212 RXP262212 SHL262212 SRH262212 TBD262212 TKZ262212 TUV262212 UER262212 UON262212 UYJ262212 VIF262212 VSB262212 WBX262212 WLT262212 WVP262212 H327748 JD327748 SZ327748 ACV327748 AMR327748 AWN327748 BGJ327748 BQF327748 CAB327748 CJX327748 CTT327748 DDP327748 DNL327748 DXH327748 EHD327748 EQZ327748 FAV327748 FKR327748 FUN327748 GEJ327748 GOF327748 GYB327748 HHX327748 HRT327748 IBP327748 ILL327748 IVH327748 JFD327748 JOZ327748 JYV327748 KIR327748 KSN327748 LCJ327748 LMF327748 LWB327748 MFX327748 MPT327748 MZP327748 NJL327748 NTH327748 ODD327748 OMZ327748 OWV327748 PGR327748 PQN327748 QAJ327748 QKF327748 QUB327748 RDX327748 RNT327748 RXP327748 SHL327748 SRH327748 TBD327748 TKZ327748 TUV327748 UER327748 UON327748 UYJ327748 VIF327748 VSB327748 WBX327748 WLT327748 WVP327748 H393284 JD393284 SZ393284 ACV393284 AMR393284 AWN393284 BGJ393284 BQF393284 CAB393284 CJX393284 CTT393284 DDP393284 DNL393284 DXH393284 EHD393284 EQZ393284 FAV393284 FKR393284 FUN393284 GEJ393284 GOF393284 GYB393284 HHX393284 HRT393284 IBP393284 ILL393284 IVH393284 JFD393284 JOZ393284 JYV393284 KIR393284 KSN393284 LCJ393284 LMF393284 LWB393284 MFX393284 MPT393284 MZP393284 NJL393284 NTH393284 ODD393284 OMZ393284 OWV393284 PGR393284 PQN393284 QAJ393284 QKF393284 QUB393284 RDX393284 RNT393284 RXP393284 SHL393284 SRH393284 TBD393284 TKZ393284 TUV393284 UER393284 UON393284 UYJ393284 VIF393284 VSB393284 WBX393284 WLT393284 WVP393284 H458820 JD458820 SZ458820 ACV458820 AMR458820 AWN458820 BGJ458820 BQF458820 CAB458820 CJX458820 CTT458820 DDP458820 DNL458820 DXH458820 EHD458820 EQZ458820 FAV458820 FKR458820 FUN458820 GEJ458820 GOF458820 GYB458820 HHX458820 HRT458820 IBP458820 ILL458820 IVH458820 JFD458820 JOZ458820 JYV458820 KIR458820 KSN458820 LCJ458820 LMF458820 LWB458820 MFX458820 MPT458820 MZP458820 NJL458820 NTH458820 ODD458820 OMZ458820 OWV458820 PGR458820 PQN458820 QAJ458820 QKF458820 QUB458820 RDX458820 RNT458820 RXP458820 SHL458820 SRH458820 TBD458820 TKZ458820 TUV458820 UER458820 UON458820 UYJ458820 VIF458820 VSB458820 WBX458820 WLT458820 WVP458820 H524356 JD524356 SZ524356 ACV524356 AMR524356 AWN524356 BGJ524356 BQF524356 CAB524356 CJX524356 CTT524356 DDP524356 DNL524356 DXH524356 EHD524356 EQZ524356 FAV524356 FKR524356 FUN524356 GEJ524356 GOF524356 GYB524356 HHX524356 HRT524356 IBP524356 ILL524356 IVH524356 JFD524356 JOZ524356 JYV524356 KIR524356 KSN524356 LCJ524356 LMF524356 LWB524356 MFX524356 MPT524356 MZP524356 NJL524356 NTH524356 ODD524356 OMZ524356 OWV524356 PGR524356 PQN524356 QAJ524356 QKF524356 QUB524356 RDX524356 RNT524356 RXP524356 SHL524356 SRH524356 TBD524356 TKZ524356 TUV524356 UER524356 UON524356 UYJ524356 VIF524356 VSB524356 WBX524356 WLT524356 WVP524356 H589892 JD589892 SZ589892 ACV589892 AMR589892 AWN589892 BGJ589892 BQF589892 CAB589892 CJX589892 CTT589892 DDP589892 DNL589892 DXH589892 EHD589892 EQZ589892 FAV589892 FKR589892 FUN589892 GEJ589892 GOF589892 GYB589892 HHX589892 HRT589892 IBP589892 ILL589892 IVH589892 JFD589892 JOZ589892 JYV589892 KIR589892 KSN589892 LCJ589892 LMF589892 LWB589892 MFX589892 MPT589892 MZP589892 NJL589892 NTH589892 ODD589892 OMZ589892 OWV589892 PGR589892 PQN589892 QAJ589892 QKF589892 QUB589892 RDX589892 RNT589892 RXP589892 SHL589892 SRH589892 TBD589892 TKZ589892 TUV589892 UER589892 UON589892 UYJ589892 VIF589892 VSB589892 WBX589892 WLT589892 WVP589892 H655428 JD655428 SZ655428 ACV655428 AMR655428 AWN655428 BGJ655428 BQF655428 CAB655428 CJX655428 CTT655428 DDP655428 DNL655428 DXH655428 EHD655428 EQZ655428 FAV655428 FKR655428 FUN655428 GEJ655428 GOF655428 GYB655428 HHX655428 HRT655428 IBP655428 ILL655428 IVH655428 JFD655428 JOZ655428 JYV655428 KIR655428 KSN655428 LCJ655428 LMF655428 LWB655428 MFX655428 MPT655428 MZP655428 NJL655428 NTH655428 ODD655428 OMZ655428 OWV655428 PGR655428 PQN655428 QAJ655428 QKF655428 QUB655428 RDX655428 RNT655428 RXP655428 SHL655428 SRH655428 TBD655428 TKZ655428 TUV655428 UER655428 UON655428 UYJ655428 VIF655428 VSB655428 WBX655428 WLT655428 WVP655428 H720964 JD720964 SZ720964 ACV720964 AMR720964 AWN720964 BGJ720964 BQF720964 CAB720964 CJX720964 CTT720964 DDP720964 DNL720964 DXH720964 EHD720964 EQZ720964 FAV720964 FKR720964 FUN720964 GEJ720964 GOF720964 GYB720964 HHX720964 HRT720964 IBP720964 ILL720964 IVH720964 JFD720964 JOZ720964 JYV720964 KIR720964 KSN720964 LCJ720964 LMF720964 LWB720964 MFX720964 MPT720964 MZP720964 NJL720964 NTH720964 ODD720964 OMZ720964 OWV720964 PGR720964 PQN720964 QAJ720964 QKF720964 QUB720964 RDX720964 RNT720964 RXP720964 SHL720964 SRH720964 TBD720964 TKZ720964 TUV720964 UER720964 UON720964 UYJ720964 VIF720964 VSB720964 WBX720964 WLT720964 WVP720964 H786500 JD786500 SZ786500 ACV786500 AMR786500 AWN786500 BGJ786500 BQF786500 CAB786500 CJX786500 CTT786500 DDP786500 DNL786500 DXH786500 EHD786500 EQZ786500 FAV786500 FKR786500 FUN786500 GEJ786500 GOF786500 GYB786500 HHX786500 HRT786500 IBP786500 ILL786500 IVH786500 JFD786500 JOZ786500 JYV786500 KIR786500 KSN786500 LCJ786500 LMF786500 LWB786500 MFX786500 MPT786500 MZP786500 NJL786500 NTH786500 ODD786500 OMZ786500 OWV786500 PGR786500 PQN786500 QAJ786500 QKF786500 QUB786500 RDX786500 RNT786500 RXP786500 SHL786500 SRH786500 TBD786500 TKZ786500 TUV786500 UER786500 UON786500 UYJ786500 VIF786500 VSB786500 WBX786500 WLT786500 WVP786500 H852036 JD852036 SZ852036 ACV852036 AMR852036 AWN852036 BGJ852036 BQF852036 CAB852036 CJX852036 CTT852036 DDP852036 DNL852036 DXH852036 EHD852036 EQZ852036 FAV852036 FKR852036 FUN852036 GEJ852036 GOF852036 GYB852036 HHX852036 HRT852036 IBP852036 ILL852036 IVH852036 JFD852036 JOZ852036 JYV852036 KIR852036 KSN852036 LCJ852036 LMF852036 LWB852036 MFX852036 MPT852036 MZP852036 NJL852036 NTH852036 ODD852036 OMZ852036 OWV852036 PGR852036 PQN852036 QAJ852036 QKF852036 QUB852036 RDX852036 RNT852036 RXP852036 SHL852036 SRH852036 TBD852036 TKZ852036 TUV852036 UER852036 UON852036 UYJ852036 VIF852036 VSB852036 WBX852036 WLT852036 WVP852036 H917572 JD917572 SZ917572 ACV917572 AMR917572 AWN917572 BGJ917572 BQF917572 CAB917572 CJX917572 CTT917572 DDP917572 DNL917572 DXH917572 EHD917572 EQZ917572 FAV917572 FKR917572 FUN917572 GEJ917572 GOF917572 GYB917572 HHX917572 HRT917572 IBP917572 ILL917572 IVH917572 JFD917572 JOZ917572 JYV917572 KIR917572 KSN917572 LCJ917572 LMF917572 LWB917572 MFX917572 MPT917572 MZP917572 NJL917572 NTH917572 ODD917572 OMZ917572 OWV917572 PGR917572 PQN917572 QAJ917572 QKF917572 QUB917572 RDX917572 RNT917572 RXP917572 SHL917572 SRH917572 TBD917572 TKZ917572 TUV917572 UER917572 UON917572 UYJ917572 VIF917572 VSB917572 WBX917572 WLT917572 WVP917572 H983108 JD983108 SZ983108 ACV983108 AMR983108 AWN983108 BGJ983108 BQF983108 CAB983108 CJX983108 CTT983108 DDP983108 DNL983108 DXH983108 EHD983108 EQZ983108 FAV983108 FKR983108 FUN983108 GEJ983108 GOF983108 GYB983108 HHX983108 HRT983108 IBP983108 ILL983108 IVH983108 JFD983108 JOZ983108 JYV983108 KIR983108 KSN983108 LCJ983108 LMF983108 LWB983108 MFX983108 MPT983108 MZP983108 NJL983108 NTH983108 ODD983108 OMZ983108 OWV983108 PGR983108 PQN983108 QAJ983108 QKF983108 QUB983108 RDX983108 RNT983108 RXP983108 SHL983108 SRH983108 TBD983108 TKZ983108 TUV983108 UER983108 UON983108 UYJ983108 VIF983108 VSB983108 WBX983108 WLT983108 WVP983108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H64 JD64 SZ64 ACV64 AMR64 AWN64 BGJ64 BQF64 CAB64 CJX64 CTT64 DDP64 DNL64 DXH64 EHD64 EQZ64 FAV64 FKR64 FUN64 GEJ64 GOF64 GYB64 HHX64 HRT64 IBP64 ILL64 IVH64 JFD64 JOZ64 JYV64 KIR64 KSN64 LCJ64 LMF64 LWB64 MFX64 MPT64 MZP64 NJL64 NTH64 ODD64 OMZ64 OWV64 PGR64 PQN64 QAJ64 QKF64 QUB64 RDX64 RNT64 RXP64 SHL64 SRH64 TBD64 TKZ64 TUV64 UER64 UON64 UYJ64 VIF64 VSB64 WBX64 WLT64 WVP64 H65600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H131136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H196672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H262208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H327744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H393280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H458816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H524352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H589888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H655424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H720960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H786496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H852032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H917568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H983104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J66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J65602 JF65602 TB65602 ACX65602 AMT65602 AWP65602 BGL65602 BQH65602 CAD65602 CJZ65602 CTV65602 DDR65602 DNN65602 DXJ65602 EHF65602 ERB65602 FAX65602 FKT65602 FUP65602 GEL65602 GOH65602 GYD65602 HHZ65602 HRV65602 IBR65602 ILN65602 IVJ65602 JFF65602 JPB65602 JYX65602 KIT65602 KSP65602 LCL65602 LMH65602 LWD65602 MFZ65602 MPV65602 MZR65602 NJN65602 NTJ65602 ODF65602 ONB65602 OWX65602 PGT65602 PQP65602 QAL65602 QKH65602 QUD65602 RDZ65602 RNV65602 RXR65602 SHN65602 SRJ65602 TBF65602 TLB65602 TUX65602 UET65602 UOP65602 UYL65602 VIH65602 VSD65602 WBZ65602 WLV65602 WVR65602 J131138 JF131138 TB131138 ACX131138 AMT131138 AWP131138 BGL131138 BQH131138 CAD131138 CJZ131138 CTV131138 DDR131138 DNN131138 DXJ131138 EHF131138 ERB131138 FAX131138 FKT131138 FUP131138 GEL131138 GOH131138 GYD131138 HHZ131138 HRV131138 IBR131138 ILN131138 IVJ131138 JFF131138 JPB131138 JYX131138 KIT131138 KSP131138 LCL131138 LMH131138 LWD131138 MFZ131138 MPV131138 MZR131138 NJN131138 NTJ131138 ODF131138 ONB131138 OWX131138 PGT131138 PQP131138 QAL131138 QKH131138 QUD131138 RDZ131138 RNV131138 RXR131138 SHN131138 SRJ131138 TBF131138 TLB131138 TUX131138 UET131138 UOP131138 UYL131138 VIH131138 VSD131138 WBZ131138 WLV131138 WVR131138 J196674 JF196674 TB196674 ACX196674 AMT196674 AWP196674 BGL196674 BQH196674 CAD196674 CJZ196674 CTV196674 DDR196674 DNN196674 DXJ196674 EHF196674 ERB196674 FAX196674 FKT196674 FUP196674 GEL196674 GOH196674 GYD196674 HHZ196674 HRV196674 IBR196674 ILN196674 IVJ196674 JFF196674 JPB196674 JYX196674 KIT196674 KSP196674 LCL196674 LMH196674 LWD196674 MFZ196674 MPV196674 MZR196674 NJN196674 NTJ196674 ODF196674 ONB196674 OWX196674 PGT196674 PQP196674 QAL196674 QKH196674 QUD196674 RDZ196674 RNV196674 RXR196674 SHN196674 SRJ196674 TBF196674 TLB196674 TUX196674 UET196674 UOP196674 UYL196674 VIH196674 VSD196674 WBZ196674 WLV196674 WVR196674 J262210 JF262210 TB262210 ACX262210 AMT262210 AWP262210 BGL262210 BQH262210 CAD262210 CJZ262210 CTV262210 DDR262210 DNN262210 DXJ262210 EHF262210 ERB262210 FAX262210 FKT262210 FUP262210 GEL262210 GOH262210 GYD262210 HHZ262210 HRV262210 IBR262210 ILN262210 IVJ262210 JFF262210 JPB262210 JYX262210 KIT262210 KSP262210 LCL262210 LMH262210 LWD262210 MFZ262210 MPV262210 MZR262210 NJN262210 NTJ262210 ODF262210 ONB262210 OWX262210 PGT262210 PQP262210 QAL262210 QKH262210 QUD262210 RDZ262210 RNV262210 RXR262210 SHN262210 SRJ262210 TBF262210 TLB262210 TUX262210 UET262210 UOP262210 UYL262210 VIH262210 VSD262210 WBZ262210 WLV262210 WVR262210 J327746 JF327746 TB327746 ACX327746 AMT327746 AWP327746 BGL327746 BQH327746 CAD327746 CJZ327746 CTV327746 DDR327746 DNN327746 DXJ327746 EHF327746 ERB327746 FAX327746 FKT327746 FUP327746 GEL327746 GOH327746 GYD327746 HHZ327746 HRV327746 IBR327746 ILN327746 IVJ327746 JFF327746 JPB327746 JYX327746 KIT327746 KSP327746 LCL327746 LMH327746 LWD327746 MFZ327746 MPV327746 MZR327746 NJN327746 NTJ327746 ODF327746 ONB327746 OWX327746 PGT327746 PQP327746 QAL327746 QKH327746 QUD327746 RDZ327746 RNV327746 RXR327746 SHN327746 SRJ327746 TBF327746 TLB327746 TUX327746 UET327746 UOP327746 UYL327746 VIH327746 VSD327746 WBZ327746 WLV327746 WVR327746 J393282 JF393282 TB393282 ACX393282 AMT393282 AWP393282 BGL393282 BQH393282 CAD393282 CJZ393282 CTV393282 DDR393282 DNN393282 DXJ393282 EHF393282 ERB393282 FAX393282 FKT393282 FUP393282 GEL393282 GOH393282 GYD393282 HHZ393282 HRV393282 IBR393282 ILN393282 IVJ393282 JFF393282 JPB393282 JYX393282 KIT393282 KSP393282 LCL393282 LMH393282 LWD393282 MFZ393282 MPV393282 MZR393282 NJN393282 NTJ393282 ODF393282 ONB393282 OWX393282 PGT393282 PQP393282 QAL393282 QKH393282 QUD393282 RDZ393282 RNV393282 RXR393282 SHN393282 SRJ393282 TBF393282 TLB393282 TUX393282 UET393282 UOP393282 UYL393282 VIH393282 VSD393282 WBZ393282 WLV393282 WVR393282 J458818 JF458818 TB458818 ACX458818 AMT458818 AWP458818 BGL458818 BQH458818 CAD458818 CJZ458818 CTV458818 DDR458818 DNN458818 DXJ458818 EHF458818 ERB458818 FAX458818 FKT458818 FUP458818 GEL458818 GOH458818 GYD458818 HHZ458818 HRV458818 IBR458818 ILN458818 IVJ458818 JFF458818 JPB458818 JYX458818 KIT458818 KSP458818 LCL458818 LMH458818 LWD458818 MFZ458818 MPV458818 MZR458818 NJN458818 NTJ458818 ODF458818 ONB458818 OWX458818 PGT458818 PQP458818 QAL458818 QKH458818 QUD458818 RDZ458818 RNV458818 RXR458818 SHN458818 SRJ458818 TBF458818 TLB458818 TUX458818 UET458818 UOP458818 UYL458818 VIH458818 VSD458818 WBZ458818 WLV458818 WVR458818 J524354 JF524354 TB524354 ACX524354 AMT524354 AWP524354 BGL524354 BQH524354 CAD524354 CJZ524354 CTV524354 DDR524354 DNN524354 DXJ524354 EHF524354 ERB524354 FAX524354 FKT524354 FUP524354 GEL524354 GOH524354 GYD524354 HHZ524354 HRV524354 IBR524354 ILN524354 IVJ524354 JFF524354 JPB524354 JYX524354 KIT524354 KSP524354 LCL524354 LMH524354 LWD524354 MFZ524354 MPV524354 MZR524354 NJN524354 NTJ524354 ODF524354 ONB524354 OWX524354 PGT524354 PQP524354 QAL524354 QKH524354 QUD524354 RDZ524354 RNV524354 RXR524354 SHN524354 SRJ524354 TBF524354 TLB524354 TUX524354 UET524354 UOP524354 UYL524354 VIH524354 VSD524354 WBZ524354 WLV524354 WVR524354 J589890 JF589890 TB589890 ACX589890 AMT589890 AWP589890 BGL589890 BQH589890 CAD589890 CJZ589890 CTV589890 DDR589890 DNN589890 DXJ589890 EHF589890 ERB589890 FAX589890 FKT589890 FUP589890 GEL589890 GOH589890 GYD589890 HHZ589890 HRV589890 IBR589890 ILN589890 IVJ589890 JFF589890 JPB589890 JYX589890 KIT589890 KSP589890 LCL589890 LMH589890 LWD589890 MFZ589890 MPV589890 MZR589890 NJN589890 NTJ589890 ODF589890 ONB589890 OWX589890 PGT589890 PQP589890 QAL589890 QKH589890 QUD589890 RDZ589890 RNV589890 RXR589890 SHN589890 SRJ589890 TBF589890 TLB589890 TUX589890 UET589890 UOP589890 UYL589890 VIH589890 VSD589890 WBZ589890 WLV589890 WVR589890 J655426 JF655426 TB655426 ACX655426 AMT655426 AWP655426 BGL655426 BQH655426 CAD655426 CJZ655426 CTV655426 DDR655426 DNN655426 DXJ655426 EHF655426 ERB655426 FAX655426 FKT655426 FUP655426 GEL655426 GOH655426 GYD655426 HHZ655426 HRV655426 IBR655426 ILN655426 IVJ655426 JFF655426 JPB655426 JYX655426 KIT655426 KSP655426 LCL655426 LMH655426 LWD655426 MFZ655426 MPV655426 MZR655426 NJN655426 NTJ655426 ODF655426 ONB655426 OWX655426 PGT655426 PQP655426 QAL655426 QKH655426 QUD655426 RDZ655426 RNV655426 RXR655426 SHN655426 SRJ655426 TBF655426 TLB655426 TUX655426 UET655426 UOP655426 UYL655426 VIH655426 VSD655426 WBZ655426 WLV655426 WVR655426 J720962 JF720962 TB720962 ACX720962 AMT720962 AWP720962 BGL720962 BQH720962 CAD720962 CJZ720962 CTV720962 DDR720962 DNN720962 DXJ720962 EHF720962 ERB720962 FAX720962 FKT720962 FUP720962 GEL720962 GOH720962 GYD720962 HHZ720962 HRV720962 IBR720962 ILN720962 IVJ720962 JFF720962 JPB720962 JYX720962 KIT720962 KSP720962 LCL720962 LMH720962 LWD720962 MFZ720962 MPV720962 MZR720962 NJN720962 NTJ720962 ODF720962 ONB720962 OWX720962 PGT720962 PQP720962 QAL720962 QKH720962 QUD720962 RDZ720962 RNV720962 RXR720962 SHN720962 SRJ720962 TBF720962 TLB720962 TUX720962 UET720962 UOP720962 UYL720962 VIH720962 VSD720962 WBZ720962 WLV720962 WVR720962 J786498 JF786498 TB786498 ACX786498 AMT786498 AWP786498 BGL786498 BQH786498 CAD786498 CJZ786498 CTV786498 DDR786498 DNN786498 DXJ786498 EHF786498 ERB786498 FAX786498 FKT786498 FUP786498 GEL786498 GOH786498 GYD786498 HHZ786498 HRV786498 IBR786498 ILN786498 IVJ786498 JFF786498 JPB786498 JYX786498 KIT786498 KSP786498 LCL786498 LMH786498 LWD786498 MFZ786498 MPV786498 MZR786498 NJN786498 NTJ786498 ODF786498 ONB786498 OWX786498 PGT786498 PQP786498 QAL786498 QKH786498 QUD786498 RDZ786498 RNV786498 RXR786498 SHN786498 SRJ786498 TBF786498 TLB786498 TUX786498 UET786498 UOP786498 UYL786498 VIH786498 VSD786498 WBZ786498 WLV786498 WVR786498 J852034 JF852034 TB852034 ACX852034 AMT852034 AWP852034 BGL852034 BQH852034 CAD852034 CJZ852034 CTV852034 DDR852034 DNN852034 DXJ852034 EHF852034 ERB852034 FAX852034 FKT852034 FUP852034 GEL852034 GOH852034 GYD852034 HHZ852034 HRV852034 IBR852034 ILN852034 IVJ852034 JFF852034 JPB852034 JYX852034 KIT852034 KSP852034 LCL852034 LMH852034 LWD852034 MFZ852034 MPV852034 MZR852034 NJN852034 NTJ852034 ODF852034 ONB852034 OWX852034 PGT852034 PQP852034 QAL852034 QKH852034 QUD852034 RDZ852034 RNV852034 RXR852034 SHN852034 SRJ852034 TBF852034 TLB852034 TUX852034 UET852034 UOP852034 UYL852034 VIH852034 VSD852034 WBZ852034 WLV852034 WVR852034 J917570 JF917570 TB917570 ACX917570 AMT917570 AWP917570 BGL917570 BQH917570 CAD917570 CJZ917570 CTV917570 DDR917570 DNN917570 DXJ917570 EHF917570 ERB917570 FAX917570 FKT917570 FUP917570 GEL917570 GOH917570 GYD917570 HHZ917570 HRV917570 IBR917570 ILN917570 IVJ917570 JFF917570 JPB917570 JYX917570 KIT917570 KSP917570 LCL917570 LMH917570 LWD917570 MFZ917570 MPV917570 MZR917570 NJN917570 NTJ917570 ODF917570 ONB917570 OWX917570 PGT917570 PQP917570 QAL917570 QKH917570 QUD917570 RDZ917570 RNV917570 RXR917570 SHN917570 SRJ917570 TBF917570 TLB917570 TUX917570 UET917570 UOP917570 UYL917570 VIH917570 VSD917570 WBZ917570 WLV917570 WVR917570 J983106 JF983106 TB983106 ACX983106 AMT983106 AWP983106 BGL983106 BQH983106 CAD983106 CJZ983106 CTV983106 DDR983106 DNN983106 DXJ983106 EHF983106 ERB983106 FAX983106 FKT983106 FUP983106 GEL983106 GOH983106 GYD983106 HHZ983106 HRV983106 IBR983106 ILN983106 IVJ983106 JFF983106 JPB983106 JYX983106 KIT983106 KSP983106 LCL983106 LMH983106 LWD983106 MFZ983106 MPV983106 MZR983106 NJN983106 NTJ983106 ODF983106 ONB983106 OWX983106 PGT983106 PQP983106 QAL983106 QKH983106 QUD983106 RDZ983106 RNV983106 RXR983106 SHN983106 SRJ983106 TBF983106 TLB983106 TUX983106 UET983106 UOP983106 UYL983106 VIH983106 VSD983106 WBZ983106 WLV983106 WVR983106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J42 JF42 TB42 ACX42 AMT42 AWP42 BGL42 BQH42 CAD42 CJZ42 CTV42 DDR42 DNN42 DXJ42 EHF42 ERB42 FAX42 FKT42 FUP42 GEL42 GOH42 GYD42 HHZ42 HRV42 IBR42 ILN42 IVJ42 JFF42 JPB42 JYX42 KIT42 KSP42 LCL42 LMH42 LWD42 MFZ42 MPV42 MZR42 NJN42 NTJ42 ODF42 ONB42 OWX42 PGT42 PQP42 QAL42 QKH42 QUD42 RDZ42 RNV42 RXR42 SHN42 SRJ42 TBF42 TLB42 TUX42 UET42 UOP42 UYL42 VIH42 VSD42 WBZ42 WLV42 WVR42 J65578 JF65578 TB65578 ACX65578 AMT65578 AWP65578 BGL65578 BQH65578 CAD65578 CJZ65578 CTV65578 DDR65578 DNN65578 DXJ65578 EHF65578 ERB65578 FAX65578 FKT65578 FUP65578 GEL65578 GOH65578 GYD65578 HHZ65578 HRV65578 IBR65578 ILN65578 IVJ65578 JFF65578 JPB65578 JYX65578 KIT65578 KSP65578 LCL65578 LMH65578 LWD65578 MFZ65578 MPV65578 MZR65578 NJN65578 NTJ65578 ODF65578 ONB65578 OWX65578 PGT65578 PQP65578 QAL65578 QKH65578 QUD65578 RDZ65578 RNV65578 RXR65578 SHN65578 SRJ65578 TBF65578 TLB65578 TUX65578 UET65578 UOP65578 UYL65578 VIH65578 VSD65578 WBZ65578 WLV65578 WVR65578 J131114 JF131114 TB131114 ACX131114 AMT131114 AWP131114 BGL131114 BQH131114 CAD131114 CJZ131114 CTV131114 DDR131114 DNN131114 DXJ131114 EHF131114 ERB131114 FAX131114 FKT131114 FUP131114 GEL131114 GOH131114 GYD131114 HHZ131114 HRV131114 IBR131114 ILN131114 IVJ131114 JFF131114 JPB131114 JYX131114 KIT131114 KSP131114 LCL131114 LMH131114 LWD131114 MFZ131114 MPV131114 MZR131114 NJN131114 NTJ131114 ODF131114 ONB131114 OWX131114 PGT131114 PQP131114 QAL131114 QKH131114 QUD131114 RDZ131114 RNV131114 RXR131114 SHN131114 SRJ131114 TBF131114 TLB131114 TUX131114 UET131114 UOP131114 UYL131114 VIH131114 VSD131114 WBZ131114 WLV131114 WVR131114 J196650 JF196650 TB196650 ACX196650 AMT196650 AWP196650 BGL196650 BQH196650 CAD196650 CJZ196650 CTV196650 DDR196650 DNN196650 DXJ196650 EHF196650 ERB196650 FAX196650 FKT196650 FUP196650 GEL196650 GOH196650 GYD196650 HHZ196650 HRV196650 IBR196650 ILN196650 IVJ196650 JFF196650 JPB196650 JYX196650 KIT196650 KSP196650 LCL196650 LMH196650 LWD196650 MFZ196650 MPV196650 MZR196650 NJN196650 NTJ196650 ODF196650 ONB196650 OWX196650 PGT196650 PQP196650 QAL196650 QKH196650 QUD196650 RDZ196650 RNV196650 RXR196650 SHN196650 SRJ196650 TBF196650 TLB196650 TUX196650 UET196650 UOP196650 UYL196650 VIH196650 VSD196650 WBZ196650 WLV196650 WVR196650 J262186 JF262186 TB262186 ACX262186 AMT262186 AWP262186 BGL262186 BQH262186 CAD262186 CJZ262186 CTV262186 DDR262186 DNN262186 DXJ262186 EHF262186 ERB262186 FAX262186 FKT262186 FUP262186 GEL262186 GOH262186 GYD262186 HHZ262186 HRV262186 IBR262186 ILN262186 IVJ262186 JFF262186 JPB262186 JYX262186 KIT262186 KSP262186 LCL262186 LMH262186 LWD262186 MFZ262186 MPV262186 MZR262186 NJN262186 NTJ262186 ODF262186 ONB262186 OWX262186 PGT262186 PQP262186 QAL262186 QKH262186 QUD262186 RDZ262186 RNV262186 RXR262186 SHN262186 SRJ262186 TBF262186 TLB262186 TUX262186 UET262186 UOP262186 UYL262186 VIH262186 VSD262186 WBZ262186 WLV262186 WVR262186 J327722 JF327722 TB327722 ACX327722 AMT327722 AWP327722 BGL327722 BQH327722 CAD327722 CJZ327722 CTV327722 DDR327722 DNN327722 DXJ327722 EHF327722 ERB327722 FAX327722 FKT327722 FUP327722 GEL327722 GOH327722 GYD327722 HHZ327722 HRV327722 IBR327722 ILN327722 IVJ327722 JFF327722 JPB327722 JYX327722 KIT327722 KSP327722 LCL327722 LMH327722 LWD327722 MFZ327722 MPV327722 MZR327722 NJN327722 NTJ327722 ODF327722 ONB327722 OWX327722 PGT327722 PQP327722 QAL327722 QKH327722 QUD327722 RDZ327722 RNV327722 RXR327722 SHN327722 SRJ327722 TBF327722 TLB327722 TUX327722 UET327722 UOP327722 UYL327722 VIH327722 VSD327722 WBZ327722 WLV327722 WVR327722 J393258 JF393258 TB393258 ACX393258 AMT393258 AWP393258 BGL393258 BQH393258 CAD393258 CJZ393258 CTV393258 DDR393258 DNN393258 DXJ393258 EHF393258 ERB393258 FAX393258 FKT393258 FUP393258 GEL393258 GOH393258 GYD393258 HHZ393258 HRV393258 IBR393258 ILN393258 IVJ393258 JFF393258 JPB393258 JYX393258 KIT393258 KSP393258 LCL393258 LMH393258 LWD393258 MFZ393258 MPV393258 MZR393258 NJN393258 NTJ393258 ODF393258 ONB393258 OWX393258 PGT393258 PQP393258 QAL393258 QKH393258 QUD393258 RDZ393258 RNV393258 RXR393258 SHN393258 SRJ393258 TBF393258 TLB393258 TUX393258 UET393258 UOP393258 UYL393258 VIH393258 VSD393258 WBZ393258 WLV393258 WVR393258 J458794 JF458794 TB458794 ACX458794 AMT458794 AWP458794 BGL458794 BQH458794 CAD458794 CJZ458794 CTV458794 DDR458794 DNN458794 DXJ458794 EHF458794 ERB458794 FAX458794 FKT458794 FUP458794 GEL458794 GOH458794 GYD458794 HHZ458794 HRV458794 IBR458794 ILN458794 IVJ458794 JFF458794 JPB458794 JYX458794 KIT458794 KSP458794 LCL458794 LMH458794 LWD458794 MFZ458794 MPV458794 MZR458794 NJN458794 NTJ458794 ODF458794 ONB458794 OWX458794 PGT458794 PQP458794 QAL458794 QKH458794 QUD458794 RDZ458794 RNV458794 RXR458794 SHN458794 SRJ458794 TBF458794 TLB458794 TUX458794 UET458794 UOP458794 UYL458794 VIH458794 VSD458794 WBZ458794 WLV458794 WVR458794 J524330 JF524330 TB524330 ACX524330 AMT524330 AWP524330 BGL524330 BQH524330 CAD524330 CJZ524330 CTV524330 DDR524330 DNN524330 DXJ524330 EHF524330 ERB524330 FAX524330 FKT524330 FUP524330 GEL524330 GOH524330 GYD524330 HHZ524330 HRV524330 IBR524330 ILN524330 IVJ524330 JFF524330 JPB524330 JYX524330 KIT524330 KSP524330 LCL524330 LMH524330 LWD524330 MFZ524330 MPV524330 MZR524330 NJN524330 NTJ524330 ODF524330 ONB524330 OWX524330 PGT524330 PQP524330 QAL524330 QKH524330 QUD524330 RDZ524330 RNV524330 RXR524330 SHN524330 SRJ524330 TBF524330 TLB524330 TUX524330 UET524330 UOP524330 UYL524330 VIH524330 VSD524330 WBZ524330 WLV524330 WVR524330 J589866 JF589866 TB589866 ACX589866 AMT589866 AWP589866 BGL589866 BQH589866 CAD589866 CJZ589866 CTV589866 DDR589866 DNN589866 DXJ589866 EHF589866 ERB589866 FAX589866 FKT589866 FUP589866 GEL589866 GOH589866 GYD589866 HHZ589866 HRV589866 IBR589866 ILN589866 IVJ589866 JFF589866 JPB589866 JYX589866 KIT589866 KSP589866 LCL589866 LMH589866 LWD589866 MFZ589866 MPV589866 MZR589866 NJN589866 NTJ589866 ODF589866 ONB589866 OWX589866 PGT589866 PQP589866 QAL589866 QKH589866 QUD589866 RDZ589866 RNV589866 RXR589866 SHN589866 SRJ589866 TBF589866 TLB589866 TUX589866 UET589866 UOP589866 UYL589866 VIH589866 VSD589866 WBZ589866 WLV589866 WVR589866 J655402 JF655402 TB655402 ACX655402 AMT655402 AWP655402 BGL655402 BQH655402 CAD655402 CJZ655402 CTV655402 DDR655402 DNN655402 DXJ655402 EHF655402 ERB655402 FAX655402 FKT655402 FUP655402 GEL655402 GOH655402 GYD655402 HHZ655402 HRV655402 IBR655402 ILN655402 IVJ655402 JFF655402 JPB655402 JYX655402 KIT655402 KSP655402 LCL655402 LMH655402 LWD655402 MFZ655402 MPV655402 MZR655402 NJN655402 NTJ655402 ODF655402 ONB655402 OWX655402 PGT655402 PQP655402 QAL655402 QKH655402 QUD655402 RDZ655402 RNV655402 RXR655402 SHN655402 SRJ655402 TBF655402 TLB655402 TUX655402 UET655402 UOP655402 UYL655402 VIH655402 VSD655402 WBZ655402 WLV655402 WVR655402 J720938 JF720938 TB720938 ACX720938 AMT720938 AWP720938 BGL720938 BQH720938 CAD720938 CJZ720938 CTV720938 DDR720938 DNN720938 DXJ720938 EHF720938 ERB720938 FAX720938 FKT720938 FUP720938 GEL720938 GOH720938 GYD720938 HHZ720938 HRV720938 IBR720938 ILN720938 IVJ720938 JFF720938 JPB720938 JYX720938 KIT720938 KSP720938 LCL720938 LMH720938 LWD720938 MFZ720938 MPV720938 MZR720938 NJN720938 NTJ720938 ODF720938 ONB720938 OWX720938 PGT720938 PQP720938 QAL720938 QKH720938 QUD720938 RDZ720938 RNV720938 RXR720938 SHN720938 SRJ720938 TBF720938 TLB720938 TUX720938 UET720938 UOP720938 UYL720938 VIH720938 VSD720938 WBZ720938 WLV720938 WVR720938 J786474 JF786474 TB786474 ACX786474 AMT786474 AWP786474 BGL786474 BQH786474 CAD786474 CJZ786474 CTV786474 DDR786474 DNN786474 DXJ786474 EHF786474 ERB786474 FAX786474 FKT786474 FUP786474 GEL786474 GOH786474 GYD786474 HHZ786474 HRV786474 IBR786474 ILN786474 IVJ786474 JFF786474 JPB786474 JYX786474 KIT786474 KSP786474 LCL786474 LMH786474 LWD786474 MFZ786474 MPV786474 MZR786474 NJN786474 NTJ786474 ODF786474 ONB786474 OWX786474 PGT786474 PQP786474 QAL786474 QKH786474 QUD786474 RDZ786474 RNV786474 RXR786474 SHN786474 SRJ786474 TBF786474 TLB786474 TUX786474 UET786474 UOP786474 UYL786474 VIH786474 VSD786474 WBZ786474 WLV786474 WVR786474 J852010 JF852010 TB852010 ACX852010 AMT852010 AWP852010 BGL852010 BQH852010 CAD852010 CJZ852010 CTV852010 DDR852010 DNN852010 DXJ852010 EHF852010 ERB852010 FAX852010 FKT852010 FUP852010 GEL852010 GOH852010 GYD852010 HHZ852010 HRV852010 IBR852010 ILN852010 IVJ852010 JFF852010 JPB852010 JYX852010 KIT852010 KSP852010 LCL852010 LMH852010 LWD852010 MFZ852010 MPV852010 MZR852010 NJN852010 NTJ852010 ODF852010 ONB852010 OWX852010 PGT852010 PQP852010 QAL852010 QKH852010 QUD852010 RDZ852010 RNV852010 RXR852010 SHN852010 SRJ852010 TBF852010 TLB852010 TUX852010 UET852010 UOP852010 UYL852010 VIH852010 VSD852010 WBZ852010 WLV852010 WVR852010 J917546 JF917546 TB917546 ACX917546 AMT917546 AWP917546 BGL917546 BQH917546 CAD917546 CJZ917546 CTV917546 DDR917546 DNN917546 DXJ917546 EHF917546 ERB917546 FAX917546 FKT917546 FUP917546 GEL917546 GOH917546 GYD917546 HHZ917546 HRV917546 IBR917546 ILN917546 IVJ917546 JFF917546 JPB917546 JYX917546 KIT917546 KSP917546 LCL917546 LMH917546 LWD917546 MFZ917546 MPV917546 MZR917546 NJN917546 NTJ917546 ODF917546 ONB917546 OWX917546 PGT917546 PQP917546 QAL917546 QKH917546 QUD917546 RDZ917546 RNV917546 RXR917546 SHN917546 SRJ917546 TBF917546 TLB917546 TUX917546 UET917546 UOP917546 UYL917546 VIH917546 VSD917546 WBZ917546 WLV917546 WVR917546 J983082 JF983082 TB983082 ACX983082 AMT983082 AWP983082 BGL983082 BQH983082 CAD983082 CJZ983082 CTV983082 DDR983082 DNN983082 DXJ983082 EHF983082 ERB983082 FAX983082 FKT983082 FUP983082 GEL983082 GOH983082 GYD983082 HHZ983082 HRV983082 IBR983082 ILN983082 IVJ983082 JFF983082 JPB983082 JYX983082 KIT983082 KSP983082 LCL983082 LMH983082 LWD983082 MFZ983082 MPV983082 MZR983082 NJN983082 NTJ983082 ODF983082 ONB983082 OWX983082 PGT983082 PQP983082 QAL983082 QKH983082 QUD983082 RDZ983082 RNV983082 RXR983082 SHN983082 SRJ983082 TBF983082 TLB983082 TUX983082 UET983082 UOP983082 UYL983082 VIH983082 VSD983082 WBZ983082 WLV983082 WVR983082 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N65558 JJ65558 TF65558 ADB65558 AMX65558 AWT65558 BGP65558 BQL65558 CAH65558 CKD65558 CTZ65558 DDV65558 DNR65558 DXN65558 EHJ65558 ERF65558 FBB65558 FKX65558 FUT65558 GEP65558 GOL65558 GYH65558 HID65558 HRZ65558 IBV65558 ILR65558 IVN65558 JFJ65558 JPF65558 JZB65558 KIX65558 KST65558 LCP65558 LML65558 LWH65558 MGD65558 MPZ65558 MZV65558 NJR65558 NTN65558 ODJ65558 ONF65558 OXB65558 PGX65558 PQT65558 QAP65558 QKL65558 QUH65558 RED65558 RNZ65558 RXV65558 SHR65558 SRN65558 TBJ65558 TLF65558 TVB65558 UEX65558 UOT65558 UYP65558 VIL65558 VSH65558 WCD65558 WLZ65558 WVV65558 N131094 JJ131094 TF131094 ADB131094 AMX131094 AWT131094 BGP131094 BQL131094 CAH131094 CKD131094 CTZ131094 DDV131094 DNR131094 DXN131094 EHJ131094 ERF131094 FBB131094 FKX131094 FUT131094 GEP131094 GOL131094 GYH131094 HID131094 HRZ131094 IBV131094 ILR131094 IVN131094 JFJ131094 JPF131094 JZB131094 KIX131094 KST131094 LCP131094 LML131094 LWH131094 MGD131094 MPZ131094 MZV131094 NJR131094 NTN131094 ODJ131094 ONF131094 OXB131094 PGX131094 PQT131094 QAP131094 QKL131094 QUH131094 RED131094 RNZ131094 RXV131094 SHR131094 SRN131094 TBJ131094 TLF131094 TVB131094 UEX131094 UOT131094 UYP131094 VIL131094 VSH131094 WCD131094 WLZ131094 WVV131094 N196630 JJ196630 TF196630 ADB196630 AMX196630 AWT196630 BGP196630 BQL196630 CAH196630 CKD196630 CTZ196630 DDV196630 DNR196630 DXN196630 EHJ196630 ERF196630 FBB196630 FKX196630 FUT196630 GEP196630 GOL196630 GYH196630 HID196630 HRZ196630 IBV196630 ILR196630 IVN196630 JFJ196630 JPF196630 JZB196630 KIX196630 KST196630 LCP196630 LML196630 LWH196630 MGD196630 MPZ196630 MZV196630 NJR196630 NTN196630 ODJ196630 ONF196630 OXB196630 PGX196630 PQT196630 QAP196630 QKL196630 QUH196630 RED196630 RNZ196630 RXV196630 SHR196630 SRN196630 TBJ196630 TLF196630 TVB196630 UEX196630 UOT196630 UYP196630 VIL196630 VSH196630 WCD196630 WLZ196630 WVV196630 N262166 JJ262166 TF262166 ADB262166 AMX262166 AWT262166 BGP262166 BQL262166 CAH262166 CKD262166 CTZ262166 DDV262166 DNR262166 DXN262166 EHJ262166 ERF262166 FBB262166 FKX262166 FUT262166 GEP262166 GOL262166 GYH262166 HID262166 HRZ262166 IBV262166 ILR262166 IVN262166 JFJ262166 JPF262166 JZB262166 KIX262166 KST262166 LCP262166 LML262166 LWH262166 MGD262166 MPZ262166 MZV262166 NJR262166 NTN262166 ODJ262166 ONF262166 OXB262166 PGX262166 PQT262166 QAP262166 QKL262166 QUH262166 RED262166 RNZ262166 RXV262166 SHR262166 SRN262166 TBJ262166 TLF262166 TVB262166 UEX262166 UOT262166 UYP262166 VIL262166 VSH262166 WCD262166 WLZ262166 WVV262166 N327702 JJ327702 TF327702 ADB327702 AMX327702 AWT327702 BGP327702 BQL327702 CAH327702 CKD327702 CTZ327702 DDV327702 DNR327702 DXN327702 EHJ327702 ERF327702 FBB327702 FKX327702 FUT327702 GEP327702 GOL327702 GYH327702 HID327702 HRZ327702 IBV327702 ILR327702 IVN327702 JFJ327702 JPF327702 JZB327702 KIX327702 KST327702 LCP327702 LML327702 LWH327702 MGD327702 MPZ327702 MZV327702 NJR327702 NTN327702 ODJ327702 ONF327702 OXB327702 PGX327702 PQT327702 QAP327702 QKL327702 QUH327702 RED327702 RNZ327702 RXV327702 SHR327702 SRN327702 TBJ327702 TLF327702 TVB327702 UEX327702 UOT327702 UYP327702 VIL327702 VSH327702 WCD327702 WLZ327702 WVV327702 N393238 JJ393238 TF393238 ADB393238 AMX393238 AWT393238 BGP393238 BQL393238 CAH393238 CKD393238 CTZ393238 DDV393238 DNR393238 DXN393238 EHJ393238 ERF393238 FBB393238 FKX393238 FUT393238 GEP393238 GOL393238 GYH393238 HID393238 HRZ393238 IBV393238 ILR393238 IVN393238 JFJ393238 JPF393238 JZB393238 KIX393238 KST393238 LCP393238 LML393238 LWH393238 MGD393238 MPZ393238 MZV393238 NJR393238 NTN393238 ODJ393238 ONF393238 OXB393238 PGX393238 PQT393238 QAP393238 QKL393238 QUH393238 RED393238 RNZ393238 RXV393238 SHR393238 SRN393238 TBJ393238 TLF393238 TVB393238 UEX393238 UOT393238 UYP393238 VIL393238 VSH393238 WCD393238 WLZ393238 WVV393238 N458774 JJ458774 TF458774 ADB458774 AMX458774 AWT458774 BGP458774 BQL458774 CAH458774 CKD458774 CTZ458774 DDV458774 DNR458774 DXN458774 EHJ458774 ERF458774 FBB458774 FKX458774 FUT458774 GEP458774 GOL458774 GYH458774 HID458774 HRZ458774 IBV458774 ILR458774 IVN458774 JFJ458774 JPF458774 JZB458774 KIX458774 KST458774 LCP458774 LML458774 LWH458774 MGD458774 MPZ458774 MZV458774 NJR458774 NTN458774 ODJ458774 ONF458774 OXB458774 PGX458774 PQT458774 QAP458774 QKL458774 QUH458774 RED458774 RNZ458774 RXV458774 SHR458774 SRN458774 TBJ458774 TLF458774 TVB458774 UEX458774 UOT458774 UYP458774 VIL458774 VSH458774 WCD458774 WLZ458774 WVV458774 N524310 JJ524310 TF524310 ADB524310 AMX524310 AWT524310 BGP524310 BQL524310 CAH524310 CKD524310 CTZ524310 DDV524310 DNR524310 DXN524310 EHJ524310 ERF524310 FBB524310 FKX524310 FUT524310 GEP524310 GOL524310 GYH524310 HID524310 HRZ524310 IBV524310 ILR524310 IVN524310 JFJ524310 JPF524310 JZB524310 KIX524310 KST524310 LCP524310 LML524310 LWH524310 MGD524310 MPZ524310 MZV524310 NJR524310 NTN524310 ODJ524310 ONF524310 OXB524310 PGX524310 PQT524310 QAP524310 QKL524310 QUH524310 RED524310 RNZ524310 RXV524310 SHR524310 SRN524310 TBJ524310 TLF524310 TVB524310 UEX524310 UOT524310 UYP524310 VIL524310 VSH524310 WCD524310 WLZ524310 WVV524310 N589846 JJ589846 TF589846 ADB589846 AMX589846 AWT589846 BGP589846 BQL589846 CAH589846 CKD589846 CTZ589846 DDV589846 DNR589846 DXN589846 EHJ589846 ERF589846 FBB589846 FKX589846 FUT589846 GEP589846 GOL589846 GYH589846 HID589846 HRZ589846 IBV589846 ILR589846 IVN589846 JFJ589846 JPF589846 JZB589846 KIX589846 KST589846 LCP589846 LML589846 LWH589846 MGD589846 MPZ589846 MZV589846 NJR589846 NTN589846 ODJ589846 ONF589846 OXB589846 PGX589846 PQT589846 QAP589846 QKL589846 QUH589846 RED589846 RNZ589846 RXV589846 SHR589846 SRN589846 TBJ589846 TLF589846 TVB589846 UEX589846 UOT589846 UYP589846 VIL589846 VSH589846 WCD589846 WLZ589846 WVV589846 N655382 JJ655382 TF655382 ADB655382 AMX655382 AWT655382 BGP655382 BQL655382 CAH655382 CKD655382 CTZ655382 DDV655382 DNR655382 DXN655382 EHJ655382 ERF655382 FBB655382 FKX655382 FUT655382 GEP655382 GOL655382 GYH655382 HID655382 HRZ655382 IBV655382 ILR655382 IVN655382 JFJ655382 JPF655382 JZB655382 KIX655382 KST655382 LCP655382 LML655382 LWH655382 MGD655382 MPZ655382 MZV655382 NJR655382 NTN655382 ODJ655382 ONF655382 OXB655382 PGX655382 PQT655382 QAP655382 QKL655382 QUH655382 RED655382 RNZ655382 RXV655382 SHR655382 SRN655382 TBJ655382 TLF655382 TVB655382 UEX655382 UOT655382 UYP655382 VIL655382 VSH655382 WCD655382 WLZ655382 WVV655382 N720918 JJ720918 TF720918 ADB720918 AMX720918 AWT720918 BGP720918 BQL720918 CAH720918 CKD720918 CTZ720918 DDV720918 DNR720918 DXN720918 EHJ720918 ERF720918 FBB720918 FKX720918 FUT720918 GEP720918 GOL720918 GYH720918 HID720918 HRZ720918 IBV720918 ILR720918 IVN720918 JFJ720918 JPF720918 JZB720918 KIX720918 KST720918 LCP720918 LML720918 LWH720918 MGD720918 MPZ720918 MZV720918 NJR720918 NTN720918 ODJ720918 ONF720918 OXB720918 PGX720918 PQT720918 QAP720918 QKL720918 QUH720918 RED720918 RNZ720918 RXV720918 SHR720918 SRN720918 TBJ720918 TLF720918 TVB720918 UEX720918 UOT720918 UYP720918 VIL720918 VSH720918 WCD720918 WLZ720918 WVV720918 N786454 JJ786454 TF786454 ADB786454 AMX786454 AWT786454 BGP786454 BQL786454 CAH786454 CKD786454 CTZ786454 DDV786454 DNR786454 DXN786454 EHJ786454 ERF786454 FBB786454 FKX786454 FUT786454 GEP786454 GOL786454 GYH786454 HID786454 HRZ786454 IBV786454 ILR786454 IVN786454 JFJ786454 JPF786454 JZB786454 KIX786454 KST786454 LCP786454 LML786454 LWH786454 MGD786454 MPZ786454 MZV786454 NJR786454 NTN786454 ODJ786454 ONF786454 OXB786454 PGX786454 PQT786454 QAP786454 QKL786454 QUH786454 RED786454 RNZ786454 RXV786454 SHR786454 SRN786454 TBJ786454 TLF786454 TVB786454 UEX786454 UOT786454 UYP786454 VIL786454 VSH786454 WCD786454 WLZ786454 WVV786454 N851990 JJ851990 TF851990 ADB851990 AMX851990 AWT851990 BGP851990 BQL851990 CAH851990 CKD851990 CTZ851990 DDV851990 DNR851990 DXN851990 EHJ851990 ERF851990 FBB851990 FKX851990 FUT851990 GEP851990 GOL851990 GYH851990 HID851990 HRZ851990 IBV851990 ILR851990 IVN851990 JFJ851990 JPF851990 JZB851990 KIX851990 KST851990 LCP851990 LML851990 LWH851990 MGD851990 MPZ851990 MZV851990 NJR851990 NTN851990 ODJ851990 ONF851990 OXB851990 PGX851990 PQT851990 QAP851990 QKL851990 QUH851990 RED851990 RNZ851990 RXV851990 SHR851990 SRN851990 TBJ851990 TLF851990 TVB851990 UEX851990 UOT851990 UYP851990 VIL851990 VSH851990 WCD851990 WLZ851990 WVV851990 N917526 JJ917526 TF917526 ADB917526 AMX917526 AWT917526 BGP917526 BQL917526 CAH917526 CKD917526 CTZ917526 DDV917526 DNR917526 DXN917526 EHJ917526 ERF917526 FBB917526 FKX917526 FUT917526 GEP917526 GOL917526 GYH917526 HID917526 HRZ917526 IBV917526 ILR917526 IVN917526 JFJ917526 JPF917526 JZB917526 KIX917526 KST917526 LCP917526 LML917526 LWH917526 MGD917526 MPZ917526 MZV917526 NJR917526 NTN917526 ODJ917526 ONF917526 OXB917526 PGX917526 PQT917526 QAP917526 QKL917526 QUH917526 RED917526 RNZ917526 RXV917526 SHR917526 SRN917526 TBJ917526 TLF917526 TVB917526 UEX917526 UOT917526 UYP917526 VIL917526 VSH917526 WCD917526 WLZ917526 WVV917526 N983062 JJ983062 TF983062 ADB983062 AMX983062 AWT983062 BGP983062 BQL983062 CAH983062 CKD983062 CTZ983062 DDV983062 DNR983062 DXN983062 EHJ983062 ERF983062 FBB983062 FKX983062 FUT983062 GEP983062 GOL983062 GYH983062 HID983062 HRZ983062 IBV983062 ILR983062 IVN983062 JFJ983062 JPF983062 JZB983062 KIX983062 KST983062 LCP983062 LML983062 LWH983062 MGD983062 MPZ983062 MZV983062 NJR983062 NTN983062 ODJ983062 ONF983062 OXB983062 PGX983062 PQT983062 QAP983062 QKL983062 QUH983062 RED983062 RNZ983062 RXV983062 SHR983062 SRN983062 TBJ983062 TLF983062 TVB983062 UEX983062 UOT983062 UYP983062 VIL983062 VSH983062 WCD983062 WLZ983062 WVV983062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0">
    <tabColor rgb="FF0070C0"/>
    <pageSetUpPr fitToPage="1"/>
  </sheetPr>
  <dimension ref="A1:T79"/>
  <sheetViews>
    <sheetView showGridLines="0" showZeros="0" workbookViewId="0">
      <selection activeCell="W22" sqref="W22"/>
    </sheetView>
  </sheetViews>
  <sheetFormatPr defaultRowHeight="12.75" x14ac:dyDescent="0.2"/>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97" customWidth="1"/>
    <col min="10" max="10" width="10.7109375" customWidth="1"/>
    <col min="11" max="11" width="1.7109375" style="197" customWidth="1"/>
    <col min="12" max="12" width="10.7109375" customWidth="1"/>
    <col min="13" max="13" width="1.7109375" style="198" customWidth="1"/>
    <col min="14" max="14" width="10.7109375" customWidth="1"/>
    <col min="15" max="15" width="1.7109375" style="197" customWidth="1"/>
    <col min="16" max="16" width="10.7109375" customWidth="1"/>
    <col min="17" max="17" width="1.7109375" style="198" customWidth="1"/>
    <col min="18" max="18" width="9.140625" hidden="1" customWidth="1"/>
    <col min="19" max="19" width="8.7109375" customWidth="1"/>
    <col min="20" max="20" width="9.140625" hidden="1" customWidth="1"/>
    <col min="257" max="258" width="3.28515625" customWidth="1"/>
    <col min="259" max="259" width="4.7109375" customWidth="1"/>
    <col min="260" max="260" width="4.28515625" customWidth="1"/>
    <col min="261" max="261" width="12.7109375" customWidth="1"/>
    <col min="262" max="262" width="2.7109375" customWidth="1"/>
    <col min="263" max="263" width="7.7109375" customWidth="1"/>
    <col min="264" max="264" width="5.85546875" customWidth="1"/>
    <col min="265" max="265" width="1.7109375" customWidth="1"/>
    <col min="266" max="266" width="10.7109375" customWidth="1"/>
    <col min="267" max="267" width="1.7109375" customWidth="1"/>
    <col min="268" max="268" width="10.7109375" customWidth="1"/>
    <col min="269" max="269" width="1.7109375" customWidth="1"/>
    <col min="270" max="270" width="10.7109375" customWidth="1"/>
    <col min="271" max="271" width="1.7109375" customWidth="1"/>
    <col min="272" max="272" width="10.7109375" customWidth="1"/>
    <col min="273" max="273" width="1.7109375" customWidth="1"/>
    <col min="274" max="274" width="0" hidden="1" customWidth="1"/>
    <col min="275" max="275" width="8.7109375" customWidth="1"/>
    <col min="276" max="276" width="0" hidden="1" customWidth="1"/>
    <col min="513" max="514" width="3.28515625" customWidth="1"/>
    <col min="515" max="515" width="4.7109375" customWidth="1"/>
    <col min="516" max="516" width="4.28515625" customWidth="1"/>
    <col min="517" max="517" width="12.7109375" customWidth="1"/>
    <col min="518" max="518" width="2.7109375" customWidth="1"/>
    <col min="519" max="519" width="7.7109375" customWidth="1"/>
    <col min="520" max="520" width="5.85546875" customWidth="1"/>
    <col min="521" max="521" width="1.7109375" customWidth="1"/>
    <col min="522" max="522" width="10.7109375" customWidth="1"/>
    <col min="523" max="523" width="1.7109375" customWidth="1"/>
    <col min="524" max="524" width="10.7109375" customWidth="1"/>
    <col min="525" max="525" width="1.7109375" customWidth="1"/>
    <col min="526" max="526" width="10.7109375" customWidth="1"/>
    <col min="527" max="527" width="1.7109375" customWidth="1"/>
    <col min="528" max="528" width="10.7109375" customWidth="1"/>
    <col min="529" max="529" width="1.7109375" customWidth="1"/>
    <col min="530" max="530" width="0" hidden="1" customWidth="1"/>
    <col min="531" max="531" width="8.7109375" customWidth="1"/>
    <col min="532" max="532" width="0" hidden="1" customWidth="1"/>
    <col min="769" max="770" width="3.28515625" customWidth="1"/>
    <col min="771" max="771" width="4.7109375" customWidth="1"/>
    <col min="772" max="772" width="4.28515625" customWidth="1"/>
    <col min="773" max="773" width="12.7109375" customWidth="1"/>
    <col min="774" max="774" width="2.7109375" customWidth="1"/>
    <col min="775" max="775" width="7.7109375" customWidth="1"/>
    <col min="776" max="776" width="5.85546875" customWidth="1"/>
    <col min="777" max="777" width="1.7109375" customWidth="1"/>
    <col min="778" max="778" width="10.7109375" customWidth="1"/>
    <col min="779" max="779" width="1.7109375" customWidth="1"/>
    <col min="780" max="780" width="10.7109375" customWidth="1"/>
    <col min="781" max="781" width="1.7109375" customWidth="1"/>
    <col min="782" max="782" width="10.7109375" customWidth="1"/>
    <col min="783" max="783" width="1.7109375" customWidth="1"/>
    <col min="784" max="784" width="10.7109375" customWidth="1"/>
    <col min="785" max="785" width="1.7109375" customWidth="1"/>
    <col min="786" max="786" width="0" hidden="1" customWidth="1"/>
    <col min="787" max="787" width="8.7109375" customWidth="1"/>
    <col min="788" max="788" width="0" hidden="1" customWidth="1"/>
    <col min="1025" max="1026" width="3.28515625" customWidth="1"/>
    <col min="1027" max="1027" width="4.7109375" customWidth="1"/>
    <col min="1028" max="1028" width="4.28515625" customWidth="1"/>
    <col min="1029" max="1029" width="12.7109375" customWidth="1"/>
    <col min="1030" max="1030" width="2.7109375" customWidth="1"/>
    <col min="1031" max="1031" width="7.7109375" customWidth="1"/>
    <col min="1032" max="1032" width="5.85546875" customWidth="1"/>
    <col min="1033" max="1033" width="1.7109375" customWidth="1"/>
    <col min="1034" max="1034" width="10.7109375" customWidth="1"/>
    <col min="1035" max="1035" width="1.7109375" customWidth="1"/>
    <col min="1036" max="1036" width="10.7109375" customWidth="1"/>
    <col min="1037" max="1037" width="1.7109375" customWidth="1"/>
    <col min="1038" max="1038" width="10.7109375" customWidth="1"/>
    <col min="1039" max="1039" width="1.7109375" customWidth="1"/>
    <col min="1040" max="1040" width="10.7109375" customWidth="1"/>
    <col min="1041" max="1041" width="1.7109375" customWidth="1"/>
    <col min="1042" max="1042" width="0" hidden="1" customWidth="1"/>
    <col min="1043" max="1043" width="8.7109375" customWidth="1"/>
    <col min="1044" max="1044" width="0" hidden="1" customWidth="1"/>
    <col min="1281" max="1282" width="3.28515625" customWidth="1"/>
    <col min="1283" max="1283" width="4.7109375" customWidth="1"/>
    <col min="1284" max="1284" width="4.28515625" customWidth="1"/>
    <col min="1285" max="1285" width="12.7109375" customWidth="1"/>
    <col min="1286" max="1286" width="2.7109375" customWidth="1"/>
    <col min="1287" max="1287" width="7.7109375" customWidth="1"/>
    <col min="1288" max="1288" width="5.85546875" customWidth="1"/>
    <col min="1289" max="1289" width="1.7109375" customWidth="1"/>
    <col min="1290" max="1290" width="10.7109375" customWidth="1"/>
    <col min="1291" max="1291" width="1.7109375" customWidth="1"/>
    <col min="1292" max="1292" width="10.7109375" customWidth="1"/>
    <col min="1293" max="1293" width="1.7109375" customWidth="1"/>
    <col min="1294" max="1294" width="10.7109375" customWidth="1"/>
    <col min="1295" max="1295" width="1.7109375" customWidth="1"/>
    <col min="1296" max="1296" width="10.7109375" customWidth="1"/>
    <col min="1297" max="1297" width="1.7109375" customWidth="1"/>
    <col min="1298" max="1298" width="0" hidden="1" customWidth="1"/>
    <col min="1299" max="1299" width="8.7109375" customWidth="1"/>
    <col min="1300" max="1300" width="0" hidden="1" customWidth="1"/>
    <col min="1537" max="1538" width="3.28515625" customWidth="1"/>
    <col min="1539" max="1539" width="4.7109375" customWidth="1"/>
    <col min="1540" max="1540" width="4.28515625" customWidth="1"/>
    <col min="1541" max="1541" width="12.7109375" customWidth="1"/>
    <col min="1542" max="1542" width="2.7109375" customWidth="1"/>
    <col min="1543" max="1543" width="7.7109375" customWidth="1"/>
    <col min="1544" max="1544" width="5.85546875" customWidth="1"/>
    <col min="1545" max="1545" width="1.7109375" customWidth="1"/>
    <col min="1546" max="1546" width="10.7109375" customWidth="1"/>
    <col min="1547" max="1547" width="1.7109375" customWidth="1"/>
    <col min="1548" max="1548" width="10.7109375" customWidth="1"/>
    <col min="1549" max="1549" width="1.7109375" customWidth="1"/>
    <col min="1550" max="1550" width="10.7109375" customWidth="1"/>
    <col min="1551" max="1551" width="1.7109375" customWidth="1"/>
    <col min="1552" max="1552" width="10.7109375" customWidth="1"/>
    <col min="1553" max="1553" width="1.7109375" customWidth="1"/>
    <col min="1554" max="1554" width="0" hidden="1" customWidth="1"/>
    <col min="1555" max="1555" width="8.7109375" customWidth="1"/>
    <col min="1556" max="1556" width="0" hidden="1" customWidth="1"/>
    <col min="1793" max="1794" width="3.28515625" customWidth="1"/>
    <col min="1795" max="1795" width="4.7109375" customWidth="1"/>
    <col min="1796" max="1796" width="4.28515625" customWidth="1"/>
    <col min="1797" max="1797" width="12.7109375" customWidth="1"/>
    <col min="1798" max="1798" width="2.7109375" customWidth="1"/>
    <col min="1799" max="1799" width="7.7109375" customWidth="1"/>
    <col min="1800" max="1800" width="5.85546875" customWidth="1"/>
    <col min="1801" max="1801" width="1.7109375" customWidth="1"/>
    <col min="1802" max="1802" width="10.7109375" customWidth="1"/>
    <col min="1803" max="1803" width="1.7109375" customWidth="1"/>
    <col min="1804" max="1804" width="10.7109375" customWidth="1"/>
    <col min="1805" max="1805" width="1.7109375" customWidth="1"/>
    <col min="1806" max="1806" width="10.7109375" customWidth="1"/>
    <col min="1807" max="1807" width="1.7109375" customWidth="1"/>
    <col min="1808" max="1808" width="10.7109375" customWidth="1"/>
    <col min="1809" max="1809" width="1.7109375" customWidth="1"/>
    <col min="1810" max="1810" width="0" hidden="1" customWidth="1"/>
    <col min="1811" max="1811" width="8.7109375" customWidth="1"/>
    <col min="1812" max="1812" width="0" hidden="1" customWidth="1"/>
    <col min="2049" max="2050" width="3.28515625" customWidth="1"/>
    <col min="2051" max="2051" width="4.7109375" customWidth="1"/>
    <col min="2052" max="2052" width="4.28515625" customWidth="1"/>
    <col min="2053" max="2053" width="12.7109375" customWidth="1"/>
    <col min="2054" max="2054" width="2.7109375" customWidth="1"/>
    <col min="2055" max="2055" width="7.7109375" customWidth="1"/>
    <col min="2056" max="2056" width="5.85546875" customWidth="1"/>
    <col min="2057" max="2057" width="1.7109375" customWidth="1"/>
    <col min="2058" max="2058" width="10.7109375" customWidth="1"/>
    <col min="2059" max="2059" width="1.7109375" customWidth="1"/>
    <col min="2060" max="2060" width="10.7109375" customWidth="1"/>
    <col min="2061" max="2061" width="1.7109375" customWidth="1"/>
    <col min="2062" max="2062" width="10.7109375" customWidth="1"/>
    <col min="2063" max="2063" width="1.7109375" customWidth="1"/>
    <col min="2064" max="2064" width="10.7109375" customWidth="1"/>
    <col min="2065" max="2065" width="1.7109375" customWidth="1"/>
    <col min="2066" max="2066" width="0" hidden="1" customWidth="1"/>
    <col min="2067" max="2067" width="8.7109375" customWidth="1"/>
    <col min="2068" max="2068" width="0" hidden="1" customWidth="1"/>
    <col min="2305" max="2306" width="3.28515625" customWidth="1"/>
    <col min="2307" max="2307" width="4.7109375" customWidth="1"/>
    <col min="2308" max="2308" width="4.28515625" customWidth="1"/>
    <col min="2309" max="2309" width="12.7109375" customWidth="1"/>
    <col min="2310" max="2310" width="2.7109375" customWidth="1"/>
    <col min="2311" max="2311" width="7.7109375" customWidth="1"/>
    <col min="2312" max="2312" width="5.85546875" customWidth="1"/>
    <col min="2313" max="2313" width="1.7109375" customWidth="1"/>
    <col min="2314" max="2314" width="10.7109375" customWidth="1"/>
    <col min="2315" max="2315" width="1.7109375" customWidth="1"/>
    <col min="2316" max="2316" width="10.7109375" customWidth="1"/>
    <col min="2317" max="2317" width="1.7109375" customWidth="1"/>
    <col min="2318" max="2318" width="10.7109375" customWidth="1"/>
    <col min="2319" max="2319" width="1.7109375" customWidth="1"/>
    <col min="2320" max="2320" width="10.7109375" customWidth="1"/>
    <col min="2321" max="2321" width="1.7109375" customWidth="1"/>
    <col min="2322" max="2322" width="0" hidden="1" customWidth="1"/>
    <col min="2323" max="2323" width="8.7109375" customWidth="1"/>
    <col min="2324" max="2324" width="0" hidden="1" customWidth="1"/>
    <col min="2561" max="2562" width="3.28515625" customWidth="1"/>
    <col min="2563" max="2563" width="4.7109375" customWidth="1"/>
    <col min="2564" max="2564" width="4.28515625" customWidth="1"/>
    <col min="2565" max="2565" width="12.7109375" customWidth="1"/>
    <col min="2566" max="2566" width="2.7109375" customWidth="1"/>
    <col min="2567" max="2567" width="7.7109375" customWidth="1"/>
    <col min="2568" max="2568" width="5.85546875" customWidth="1"/>
    <col min="2569" max="2569" width="1.7109375" customWidth="1"/>
    <col min="2570" max="2570" width="10.7109375" customWidth="1"/>
    <col min="2571" max="2571" width="1.7109375" customWidth="1"/>
    <col min="2572" max="2572" width="10.7109375" customWidth="1"/>
    <col min="2573" max="2573" width="1.7109375" customWidth="1"/>
    <col min="2574" max="2574" width="10.7109375" customWidth="1"/>
    <col min="2575" max="2575" width="1.7109375" customWidth="1"/>
    <col min="2576" max="2576" width="10.7109375" customWidth="1"/>
    <col min="2577" max="2577" width="1.7109375" customWidth="1"/>
    <col min="2578" max="2578" width="0" hidden="1" customWidth="1"/>
    <col min="2579" max="2579" width="8.7109375" customWidth="1"/>
    <col min="2580" max="2580" width="0" hidden="1" customWidth="1"/>
    <col min="2817" max="2818" width="3.28515625" customWidth="1"/>
    <col min="2819" max="2819" width="4.7109375" customWidth="1"/>
    <col min="2820" max="2820" width="4.28515625" customWidth="1"/>
    <col min="2821" max="2821" width="12.7109375" customWidth="1"/>
    <col min="2822" max="2822" width="2.7109375" customWidth="1"/>
    <col min="2823" max="2823" width="7.7109375" customWidth="1"/>
    <col min="2824" max="2824" width="5.85546875" customWidth="1"/>
    <col min="2825" max="2825" width="1.7109375" customWidth="1"/>
    <col min="2826" max="2826" width="10.7109375" customWidth="1"/>
    <col min="2827" max="2827" width="1.7109375" customWidth="1"/>
    <col min="2828" max="2828" width="10.7109375" customWidth="1"/>
    <col min="2829" max="2829" width="1.7109375" customWidth="1"/>
    <col min="2830" max="2830" width="10.7109375" customWidth="1"/>
    <col min="2831" max="2831" width="1.7109375" customWidth="1"/>
    <col min="2832" max="2832" width="10.7109375" customWidth="1"/>
    <col min="2833" max="2833" width="1.7109375" customWidth="1"/>
    <col min="2834" max="2834" width="0" hidden="1" customWidth="1"/>
    <col min="2835" max="2835" width="8.7109375" customWidth="1"/>
    <col min="2836" max="2836" width="0" hidden="1" customWidth="1"/>
    <col min="3073" max="3074" width="3.28515625" customWidth="1"/>
    <col min="3075" max="3075" width="4.7109375" customWidth="1"/>
    <col min="3076" max="3076" width="4.28515625" customWidth="1"/>
    <col min="3077" max="3077" width="12.7109375" customWidth="1"/>
    <col min="3078" max="3078" width="2.7109375" customWidth="1"/>
    <col min="3079" max="3079" width="7.7109375" customWidth="1"/>
    <col min="3080" max="3080" width="5.85546875" customWidth="1"/>
    <col min="3081" max="3081" width="1.7109375" customWidth="1"/>
    <col min="3082" max="3082" width="10.7109375" customWidth="1"/>
    <col min="3083" max="3083" width="1.7109375" customWidth="1"/>
    <col min="3084" max="3084" width="10.7109375" customWidth="1"/>
    <col min="3085" max="3085" width="1.7109375" customWidth="1"/>
    <col min="3086" max="3086" width="10.7109375" customWidth="1"/>
    <col min="3087" max="3087" width="1.7109375" customWidth="1"/>
    <col min="3088" max="3088" width="10.7109375" customWidth="1"/>
    <col min="3089" max="3089" width="1.7109375" customWidth="1"/>
    <col min="3090" max="3090" width="0" hidden="1" customWidth="1"/>
    <col min="3091" max="3091" width="8.7109375" customWidth="1"/>
    <col min="3092" max="3092" width="0" hidden="1" customWidth="1"/>
    <col min="3329" max="3330" width="3.28515625" customWidth="1"/>
    <col min="3331" max="3331" width="4.7109375" customWidth="1"/>
    <col min="3332" max="3332" width="4.28515625" customWidth="1"/>
    <col min="3333" max="3333" width="12.7109375" customWidth="1"/>
    <col min="3334" max="3334" width="2.7109375" customWidth="1"/>
    <col min="3335" max="3335" width="7.7109375" customWidth="1"/>
    <col min="3336" max="3336" width="5.85546875" customWidth="1"/>
    <col min="3337" max="3337" width="1.7109375" customWidth="1"/>
    <col min="3338" max="3338" width="10.7109375" customWidth="1"/>
    <col min="3339" max="3339" width="1.7109375" customWidth="1"/>
    <col min="3340" max="3340" width="10.7109375" customWidth="1"/>
    <col min="3341" max="3341" width="1.7109375" customWidth="1"/>
    <col min="3342" max="3342" width="10.7109375" customWidth="1"/>
    <col min="3343" max="3343" width="1.7109375" customWidth="1"/>
    <col min="3344" max="3344" width="10.7109375" customWidth="1"/>
    <col min="3345" max="3345" width="1.7109375" customWidth="1"/>
    <col min="3346" max="3346" width="0" hidden="1" customWidth="1"/>
    <col min="3347" max="3347" width="8.7109375" customWidth="1"/>
    <col min="3348" max="3348" width="0" hidden="1" customWidth="1"/>
    <col min="3585" max="3586" width="3.28515625" customWidth="1"/>
    <col min="3587" max="3587" width="4.7109375" customWidth="1"/>
    <col min="3588" max="3588" width="4.28515625" customWidth="1"/>
    <col min="3589" max="3589" width="12.7109375" customWidth="1"/>
    <col min="3590" max="3590" width="2.7109375" customWidth="1"/>
    <col min="3591" max="3591" width="7.7109375" customWidth="1"/>
    <col min="3592" max="3592" width="5.85546875" customWidth="1"/>
    <col min="3593" max="3593" width="1.7109375" customWidth="1"/>
    <col min="3594" max="3594" width="10.7109375" customWidth="1"/>
    <col min="3595" max="3595" width="1.7109375" customWidth="1"/>
    <col min="3596" max="3596" width="10.7109375" customWidth="1"/>
    <col min="3597" max="3597" width="1.7109375" customWidth="1"/>
    <col min="3598" max="3598" width="10.7109375" customWidth="1"/>
    <col min="3599" max="3599" width="1.7109375" customWidth="1"/>
    <col min="3600" max="3600" width="10.7109375" customWidth="1"/>
    <col min="3601" max="3601" width="1.7109375" customWidth="1"/>
    <col min="3602" max="3602" width="0" hidden="1" customWidth="1"/>
    <col min="3603" max="3603" width="8.7109375" customWidth="1"/>
    <col min="3604" max="3604" width="0" hidden="1" customWidth="1"/>
    <col min="3841" max="3842" width="3.28515625" customWidth="1"/>
    <col min="3843" max="3843" width="4.7109375" customWidth="1"/>
    <col min="3844" max="3844" width="4.28515625" customWidth="1"/>
    <col min="3845" max="3845" width="12.7109375" customWidth="1"/>
    <col min="3846" max="3846" width="2.7109375" customWidth="1"/>
    <col min="3847" max="3847" width="7.7109375" customWidth="1"/>
    <col min="3848" max="3848" width="5.85546875" customWidth="1"/>
    <col min="3849" max="3849" width="1.7109375" customWidth="1"/>
    <col min="3850" max="3850" width="10.7109375" customWidth="1"/>
    <col min="3851" max="3851" width="1.7109375" customWidth="1"/>
    <col min="3852" max="3852" width="10.7109375" customWidth="1"/>
    <col min="3853" max="3853" width="1.7109375" customWidth="1"/>
    <col min="3854" max="3854" width="10.7109375" customWidth="1"/>
    <col min="3855" max="3855" width="1.7109375" customWidth="1"/>
    <col min="3856" max="3856" width="10.7109375" customWidth="1"/>
    <col min="3857" max="3857" width="1.7109375" customWidth="1"/>
    <col min="3858" max="3858" width="0" hidden="1" customWidth="1"/>
    <col min="3859" max="3859" width="8.7109375" customWidth="1"/>
    <col min="3860" max="3860" width="0" hidden="1" customWidth="1"/>
    <col min="4097" max="4098" width="3.28515625" customWidth="1"/>
    <col min="4099" max="4099" width="4.7109375" customWidth="1"/>
    <col min="4100" max="4100" width="4.28515625" customWidth="1"/>
    <col min="4101" max="4101" width="12.7109375" customWidth="1"/>
    <col min="4102" max="4102" width="2.7109375" customWidth="1"/>
    <col min="4103" max="4103" width="7.7109375" customWidth="1"/>
    <col min="4104" max="4104" width="5.85546875" customWidth="1"/>
    <col min="4105" max="4105" width="1.7109375" customWidth="1"/>
    <col min="4106" max="4106" width="10.7109375" customWidth="1"/>
    <col min="4107" max="4107" width="1.7109375" customWidth="1"/>
    <col min="4108" max="4108" width="10.7109375" customWidth="1"/>
    <col min="4109" max="4109" width="1.7109375" customWidth="1"/>
    <col min="4110" max="4110" width="10.7109375" customWidth="1"/>
    <col min="4111" max="4111" width="1.7109375" customWidth="1"/>
    <col min="4112" max="4112" width="10.7109375" customWidth="1"/>
    <col min="4113" max="4113" width="1.7109375" customWidth="1"/>
    <col min="4114" max="4114" width="0" hidden="1" customWidth="1"/>
    <col min="4115" max="4115" width="8.7109375" customWidth="1"/>
    <col min="4116" max="4116" width="0" hidden="1" customWidth="1"/>
    <col min="4353" max="4354" width="3.28515625" customWidth="1"/>
    <col min="4355" max="4355" width="4.7109375" customWidth="1"/>
    <col min="4356" max="4356" width="4.28515625" customWidth="1"/>
    <col min="4357" max="4357" width="12.7109375" customWidth="1"/>
    <col min="4358" max="4358" width="2.7109375" customWidth="1"/>
    <col min="4359" max="4359" width="7.7109375" customWidth="1"/>
    <col min="4360" max="4360" width="5.85546875" customWidth="1"/>
    <col min="4361" max="4361" width="1.7109375" customWidth="1"/>
    <col min="4362" max="4362" width="10.7109375" customWidth="1"/>
    <col min="4363" max="4363" width="1.7109375" customWidth="1"/>
    <col min="4364" max="4364" width="10.7109375" customWidth="1"/>
    <col min="4365" max="4365" width="1.7109375" customWidth="1"/>
    <col min="4366" max="4366" width="10.7109375" customWidth="1"/>
    <col min="4367" max="4367" width="1.7109375" customWidth="1"/>
    <col min="4368" max="4368" width="10.7109375" customWidth="1"/>
    <col min="4369" max="4369" width="1.7109375" customWidth="1"/>
    <col min="4370" max="4370" width="0" hidden="1" customWidth="1"/>
    <col min="4371" max="4371" width="8.7109375" customWidth="1"/>
    <col min="4372" max="4372" width="0" hidden="1" customWidth="1"/>
    <col min="4609" max="4610" width="3.28515625" customWidth="1"/>
    <col min="4611" max="4611" width="4.7109375" customWidth="1"/>
    <col min="4612" max="4612" width="4.28515625" customWidth="1"/>
    <col min="4613" max="4613" width="12.7109375" customWidth="1"/>
    <col min="4614" max="4614" width="2.7109375" customWidth="1"/>
    <col min="4615" max="4615" width="7.7109375" customWidth="1"/>
    <col min="4616" max="4616" width="5.85546875" customWidth="1"/>
    <col min="4617" max="4617" width="1.7109375" customWidth="1"/>
    <col min="4618" max="4618" width="10.7109375" customWidth="1"/>
    <col min="4619" max="4619" width="1.7109375" customWidth="1"/>
    <col min="4620" max="4620" width="10.7109375" customWidth="1"/>
    <col min="4621" max="4621" width="1.7109375" customWidth="1"/>
    <col min="4622" max="4622" width="10.7109375" customWidth="1"/>
    <col min="4623" max="4623" width="1.7109375" customWidth="1"/>
    <col min="4624" max="4624" width="10.7109375" customWidth="1"/>
    <col min="4625" max="4625" width="1.7109375" customWidth="1"/>
    <col min="4626" max="4626" width="0" hidden="1" customWidth="1"/>
    <col min="4627" max="4627" width="8.7109375" customWidth="1"/>
    <col min="4628" max="4628" width="0" hidden="1" customWidth="1"/>
    <col min="4865" max="4866" width="3.28515625" customWidth="1"/>
    <col min="4867" max="4867" width="4.7109375" customWidth="1"/>
    <col min="4868" max="4868" width="4.28515625" customWidth="1"/>
    <col min="4869" max="4869" width="12.7109375" customWidth="1"/>
    <col min="4870" max="4870" width="2.7109375" customWidth="1"/>
    <col min="4871" max="4871" width="7.7109375" customWidth="1"/>
    <col min="4872" max="4872" width="5.85546875" customWidth="1"/>
    <col min="4873" max="4873" width="1.7109375" customWidth="1"/>
    <col min="4874" max="4874" width="10.7109375" customWidth="1"/>
    <col min="4875" max="4875" width="1.7109375" customWidth="1"/>
    <col min="4876" max="4876" width="10.7109375" customWidth="1"/>
    <col min="4877" max="4877" width="1.7109375" customWidth="1"/>
    <col min="4878" max="4878" width="10.7109375" customWidth="1"/>
    <col min="4879" max="4879" width="1.7109375" customWidth="1"/>
    <col min="4880" max="4880" width="10.7109375" customWidth="1"/>
    <col min="4881" max="4881" width="1.7109375" customWidth="1"/>
    <col min="4882" max="4882" width="0" hidden="1" customWidth="1"/>
    <col min="4883" max="4883" width="8.7109375" customWidth="1"/>
    <col min="4884" max="4884" width="0" hidden="1" customWidth="1"/>
    <col min="5121" max="5122" width="3.28515625" customWidth="1"/>
    <col min="5123" max="5123" width="4.7109375" customWidth="1"/>
    <col min="5124" max="5124" width="4.28515625" customWidth="1"/>
    <col min="5125" max="5125" width="12.7109375" customWidth="1"/>
    <col min="5126" max="5126" width="2.7109375" customWidth="1"/>
    <col min="5127" max="5127" width="7.7109375" customWidth="1"/>
    <col min="5128" max="5128" width="5.85546875" customWidth="1"/>
    <col min="5129" max="5129" width="1.7109375" customWidth="1"/>
    <col min="5130" max="5130" width="10.7109375" customWidth="1"/>
    <col min="5131" max="5131" width="1.7109375" customWidth="1"/>
    <col min="5132" max="5132" width="10.7109375" customWidth="1"/>
    <col min="5133" max="5133" width="1.7109375" customWidth="1"/>
    <col min="5134" max="5134" width="10.7109375" customWidth="1"/>
    <col min="5135" max="5135" width="1.7109375" customWidth="1"/>
    <col min="5136" max="5136" width="10.7109375" customWidth="1"/>
    <col min="5137" max="5137" width="1.7109375" customWidth="1"/>
    <col min="5138" max="5138" width="0" hidden="1" customWidth="1"/>
    <col min="5139" max="5139" width="8.7109375" customWidth="1"/>
    <col min="5140" max="5140" width="0" hidden="1" customWidth="1"/>
    <col min="5377" max="5378" width="3.28515625" customWidth="1"/>
    <col min="5379" max="5379" width="4.7109375" customWidth="1"/>
    <col min="5380" max="5380" width="4.28515625" customWidth="1"/>
    <col min="5381" max="5381" width="12.7109375" customWidth="1"/>
    <col min="5382" max="5382" width="2.7109375" customWidth="1"/>
    <col min="5383" max="5383" width="7.7109375" customWidth="1"/>
    <col min="5384" max="5384" width="5.85546875" customWidth="1"/>
    <col min="5385" max="5385" width="1.7109375" customWidth="1"/>
    <col min="5386" max="5386" width="10.7109375" customWidth="1"/>
    <col min="5387" max="5387" width="1.7109375" customWidth="1"/>
    <col min="5388" max="5388" width="10.7109375" customWidth="1"/>
    <col min="5389" max="5389" width="1.7109375" customWidth="1"/>
    <col min="5390" max="5390" width="10.7109375" customWidth="1"/>
    <col min="5391" max="5391" width="1.7109375" customWidth="1"/>
    <col min="5392" max="5392" width="10.7109375" customWidth="1"/>
    <col min="5393" max="5393" width="1.7109375" customWidth="1"/>
    <col min="5394" max="5394" width="0" hidden="1" customWidth="1"/>
    <col min="5395" max="5395" width="8.7109375" customWidth="1"/>
    <col min="5396" max="5396" width="0" hidden="1" customWidth="1"/>
    <col min="5633" max="5634" width="3.28515625" customWidth="1"/>
    <col min="5635" max="5635" width="4.7109375" customWidth="1"/>
    <col min="5636" max="5636" width="4.28515625" customWidth="1"/>
    <col min="5637" max="5637" width="12.7109375" customWidth="1"/>
    <col min="5638" max="5638" width="2.7109375" customWidth="1"/>
    <col min="5639" max="5639" width="7.7109375" customWidth="1"/>
    <col min="5640" max="5640" width="5.85546875" customWidth="1"/>
    <col min="5641" max="5641" width="1.7109375" customWidth="1"/>
    <col min="5642" max="5642" width="10.7109375" customWidth="1"/>
    <col min="5643" max="5643" width="1.7109375" customWidth="1"/>
    <col min="5644" max="5644" width="10.7109375" customWidth="1"/>
    <col min="5645" max="5645" width="1.7109375" customWidth="1"/>
    <col min="5646" max="5646" width="10.7109375" customWidth="1"/>
    <col min="5647" max="5647" width="1.7109375" customWidth="1"/>
    <col min="5648" max="5648" width="10.7109375" customWidth="1"/>
    <col min="5649" max="5649" width="1.7109375" customWidth="1"/>
    <col min="5650" max="5650" width="0" hidden="1" customWidth="1"/>
    <col min="5651" max="5651" width="8.7109375" customWidth="1"/>
    <col min="5652" max="5652" width="0" hidden="1" customWidth="1"/>
    <col min="5889" max="5890" width="3.28515625" customWidth="1"/>
    <col min="5891" max="5891" width="4.7109375" customWidth="1"/>
    <col min="5892" max="5892" width="4.28515625" customWidth="1"/>
    <col min="5893" max="5893" width="12.7109375" customWidth="1"/>
    <col min="5894" max="5894" width="2.7109375" customWidth="1"/>
    <col min="5895" max="5895" width="7.7109375" customWidth="1"/>
    <col min="5896" max="5896" width="5.85546875" customWidth="1"/>
    <col min="5897" max="5897" width="1.7109375" customWidth="1"/>
    <col min="5898" max="5898" width="10.7109375" customWidth="1"/>
    <col min="5899" max="5899" width="1.7109375" customWidth="1"/>
    <col min="5900" max="5900" width="10.7109375" customWidth="1"/>
    <col min="5901" max="5901" width="1.7109375" customWidth="1"/>
    <col min="5902" max="5902" width="10.7109375" customWidth="1"/>
    <col min="5903" max="5903" width="1.7109375" customWidth="1"/>
    <col min="5904" max="5904" width="10.7109375" customWidth="1"/>
    <col min="5905" max="5905" width="1.7109375" customWidth="1"/>
    <col min="5906" max="5906" width="0" hidden="1" customWidth="1"/>
    <col min="5907" max="5907" width="8.7109375" customWidth="1"/>
    <col min="5908" max="5908" width="0" hidden="1" customWidth="1"/>
    <col min="6145" max="6146" width="3.28515625" customWidth="1"/>
    <col min="6147" max="6147" width="4.7109375" customWidth="1"/>
    <col min="6148" max="6148" width="4.28515625" customWidth="1"/>
    <col min="6149" max="6149" width="12.7109375" customWidth="1"/>
    <col min="6150" max="6150" width="2.7109375" customWidth="1"/>
    <col min="6151" max="6151" width="7.7109375" customWidth="1"/>
    <col min="6152" max="6152" width="5.85546875" customWidth="1"/>
    <col min="6153" max="6153" width="1.7109375" customWidth="1"/>
    <col min="6154" max="6154" width="10.7109375" customWidth="1"/>
    <col min="6155" max="6155" width="1.7109375" customWidth="1"/>
    <col min="6156" max="6156" width="10.7109375" customWidth="1"/>
    <col min="6157" max="6157" width="1.7109375" customWidth="1"/>
    <col min="6158" max="6158" width="10.7109375" customWidth="1"/>
    <col min="6159" max="6159" width="1.7109375" customWidth="1"/>
    <col min="6160" max="6160" width="10.7109375" customWidth="1"/>
    <col min="6161" max="6161" width="1.7109375" customWidth="1"/>
    <col min="6162" max="6162" width="0" hidden="1" customWidth="1"/>
    <col min="6163" max="6163" width="8.7109375" customWidth="1"/>
    <col min="6164" max="6164" width="0" hidden="1" customWidth="1"/>
    <col min="6401" max="6402" width="3.28515625" customWidth="1"/>
    <col min="6403" max="6403" width="4.7109375" customWidth="1"/>
    <col min="6404" max="6404" width="4.28515625" customWidth="1"/>
    <col min="6405" max="6405" width="12.7109375" customWidth="1"/>
    <col min="6406" max="6406" width="2.7109375" customWidth="1"/>
    <col min="6407" max="6407" width="7.7109375" customWidth="1"/>
    <col min="6408" max="6408" width="5.85546875" customWidth="1"/>
    <col min="6409" max="6409" width="1.7109375" customWidth="1"/>
    <col min="6410" max="6410" width="10.7109375" customWidth="1"/>
    <col min="6411" max="6411" width="1.7109375" customWidth="1"/>
    <col min="6412" max="6412" width="10.7109375" customWidth="1"/>
    <col min="6413" max="6413" width="1.7109375" customWidth="1"/>
    <col min="6414" max="6414" width="10.7109375" customWidth="1"/>
    <col min="6415" max="6415" width="1.7109375" customWidth="1"/>
    <col min="6416" max="6416" width="10.7109375" customWidth="1"/>
    <col min="6417" max="6417" width="1.7109375" customWidth="1"/>
    <col min="6418" max="6418" width="0" hidden="1" customWidth="1"/>
    <col min="6419" max="6419" width="8.7109375" customWidth="1"/>
    <col min="6420" max="6420" width="0" hidden="1" customWidth="1"/>
    <col min="6657" max="6658" width="3.28515625" customWidth="1"/>
    <col min="6659" max="6659" width="4.7109375" customWidth="1"/>
    <col min="6660" max="6660" width="4.28515625" customWidth="1"/>
    <col min="6661" max="6661" width="12.7109375" customWidth="1"/>
    <col min="6662" max="6662" width="2.7109375" customWidth="1"/>
    <col min="6663" max="6663" width="7.7109375" customWidth="1"/>
    <col min="6664" max="6664" width="5.85546875" customWidth="1"/>
    <col min="6665" max="6665" width="1.7109375" customWidth="1"/>
    <col min="6666" max="6666" width="10.7109375" customWidth="1"/>
    <col min="6667" max="6667" width="1.7109375" customWidth="1"/>
    <col min="6668" max="6668" width="10.7109375" customWidth="1"/>
    <col min="6669" max="6669" width="1.7109375" customWidth="1"/>
    <col min="6670" max="6670" width="10.7109375" customWidth="1"/>
    <col min="6671" max="6671" width="1.7109375" customWidth="1"/>
    <col min="6672" max="6672" width="10.7109375" customWidth="1"/>
    <col min="6673" max="6673" width="1.7109375" customWidth="1"/>
    <col min="6674" max="6674" width="0" hidden="1" customWidth="1"/>
    <col min="6675" max="6675" width="8.7109375" customWidth="1"/>
    <col min="6676" max="6676" width="0" hidden="1" customWidth="1"/>
    <col min="6913" max="6914" width="3.28515625" customWidth="1"/>
    <col min="6915" max="6915" width="4.7109375" customWidth="1"/>
    <col min="6916" max="6916" width="4.28515625" customWidth="1"/>
    <col min="6917" max="6917" width="12.7109375" customWidth="1"/>
    <col min="6918" max="6918" width="2.7109375" customWidth="1"/>
    <col min="6919" max="6919" width="7.7109375" customWidth="1"/>
    <col min="6920" max="6920" width="5.85546875" customWidth="1"/>
    <col min="6921" max="6921" width="1.7109375" customWidth="1"/>
    <col min="6922" max="6922" width="10.7109375" customWidth="1"/>
    <col min="6923" max="6923" width="1.7109375" customWidth="1"/>
    <col min="6924" max="6924" width="10.7109375" customWidth="1"/>
    <col min="6925" max="6925" width="1.7109375" customWidth="1"/>
    <col min="6926" max="6926" width="10.7109375" customWidth="1"/>
    <col min="6927" max="6927" width="1.7109375" customWidth="1"/>
    <col min="6928" max="6928" width="10.7109375" customWidth="1"/>
    <col min="6929" max="6929" width="1.7109375" customWidth="1"/>
    <col min="6930" max="6930" width="0" hidden="1" customWidth="1"/>
    <col min="6931" max="6931" width="8.7109375" customWidth="1"/>
    <col min="6932" max="6932" width="0" hidden="1" customWidth="1"/>
    <col min="7169" max="7170" width="3.28515625" customWidth="1"/>
    <col min="7171" max="7171" width="4.7109375" customWidth="1"/>
    <col min="7172" max="7172" width="4.28515625" customWidth="1"/>
    <col min="7173" max="7173" width="12.7109375" customWidth="1"/>
    <col min="7174" max="7174" width="2.7109375" customWidth="1"/>
    <col min="7175" max="7175" width="7.7109375" customWidth="1"/>
    <col min="7176" max="7176" width="5.85546875" customWidth="1"/>
    <col min="7177" max="7177" width="1.7109375" customWidth="1"/>
    <col min="7178" max="7178" width="10.7109375" customWidth="1"/>
    <col min="7179" max="7179" width="1.7109375" customWidth="1"/>
    <col min="7180" max="7180" width="10.7109375" customWidth="1"/>
    <col min="7181" max="7181" width="1.7109375" customWidth="1"/>
    <col min="7182" max="7182" width="10.7109375" customWidth="1"/>
    <col min="7183" max="7183" width="1.7109375" customWidth="1"/>
    <col min="7184" max="7184" width="10.7109375" customWidth="1"/>
    <col min="7185" max="7185" width="1.7109375" customWidth="1"/>
    <col min="7186" max="7186" width="0" hidden="1" customWidth="1"/>
    <col min="7187" max="7187" width="8.7109375" customWidth="1"/>
    <col min="7188" max="7188" width="0" hidden="1" customWidth="1"/>
    <col min="7425" max="7426" width="3.28515625" customWidth="1"/>
    <col min="7427" max="7427" width="4.7109375" customWidth="1"/>
    <col min="7428" max="7428" width="4.28515625" customWidth="1"/>
    <col min="7429" max="7429" width="12.7109375" customWidth="1"/>
    <col min="7430" max="7430" width="2.7109375" customWidth="1"/>
    <col min="7431" max="7431" width="7.7109375" customWidth="1"/>
    <col min="7432" max="7432" width="5.85546875" customWidth="1"/>
    <col min="7433" max="7433" width="1.7109375" customWidth="1"/>
    <col min="7434" max="7434" width="10.7109375" customWidth="1"/>
    <col min="7435" max="7435" width="1.7109375" customWidth="1"/>
    <col min="7436" max="7436" width="10.7109375" customWidth="1"/>
    <col min="7437" max="7437" width="1.7109375" customWidth="1"/>
    <col min="7438" max="7438" width="10.7109375" customWidth="1"/>
    <col min="7439" max="7439" width="1.7109375" customWidth="1"/>
    <col min="7440" max="7440" width="10.7109375" customWidth="1"/>
    <col min="7441" max="7441" width="1.7109375" customWidth="1"/>
    <col min="7442" max="7442" width="0" hidden="1" customWidth="1"/>
    <col min="7443" max="7443" width="8.7109375" customWidth="1"/>
    <col min="7444" max="7444" width="0" hidden="1" customWidth="1"/>
    <col min="7681" max="7682" width="3.28515625" customWidth="1"/>
    <col min="7683" max="7683" width="4.7109375" customWidth="1"/>
    <col min="7684" max="7684" width="4.28515625" customWidth="1"/>
    <col min="7685" max="7685" width="12.7109375" customWidth="1"/>
    <col min="7686" max="7686" width="2.7109375" customWidth="1"/>
    <col min="7687" max="7687" width="7.7109375" customWidth="1"/>
    <col min="7688" max="7688" width="5.85546875" customWidth="1"/>
    <col min="7689" max="7689" width="1.7109375" customWidth="1"/>
    <col min="7690" max="7690" width="10.7109375" customWidth="1"/>
    <col min="7691" max="7691" width="1.7109375" customWidth="1"/>
    <col min="7692" max="7692" width="10.7109375" customWidth="1"/>
    <col min="7693" max="7693" width="1.7109375" customWidth="1"/>
    <col min="7694" max="7694" width="10.7109375" customWidth="1"/>
    <col min="7695" max="7695" width="1.7109375" customWidth="1"/>
    <col min="7696" max="7696" width="10.7109375" customWidth="1"/>
    <col min="7697" max="7697" width="1.7109375" customWidth="1"/>
    <col min="7698" max="7698" width="0" hidden="1" customWidth="1"/>
    <col min="7699" max="7699" width="8.7109375" customWidth="1"/>
    <col min="7700" max="7700" width="0" hidden="1" customWidth="1"/>
    <col min="7937" max="7938" width="3.28515625" customWidth="1"/>
    <col min="7939" max="7939" width="4.7109375" customWidth="1"/>
    <col min="7940" max="7940" width="4.28515625" customWidth="1"/>
    <col min="7941" max="7941" width="12.7109375" customWidth="1"/>
    <col min="7942" max="7942" width="2.7109375" customWidth="1"/>
    <col min="7943" max="7943" width="7.7109375" customWidth="1"/>
    <col min="7944" max="7944" width="5.85546875" customWidth="1"/>
    <col min="7945" max="7945" width="1.7109375" customWidth="1"/>
    <col min="7946" max="7946" width="10.7109375" customWidth="1"/>
    <col min="7947" max="7947" width="1.7109375" customWidth="1"/>
    <col min="7948" max="7948" width="10.7109375" customWidth="1"/>
    <col min="7949" max="7949" width="1.7109375" customWidth="1"/>
    <col min="7950" max="7950" width="10.7109375" customWidth="1"/>
    <col min="7951" max="7951" width="1.7109375" customWidth="1"/>
    <col min="7952" max="7952" width="10.7109375" customWidth="1"/>
    <col min="7953" max="7953" width="1.7109375" customWidth="1"/>
    <col min="7954" max="7954" width="0" hidden="1" customWidth="1"/>
    <col min="7955" max="7955" width="8.7109375" customWidth="1"/>
    <col min="7956" max="7956" width="0" hidden="1" customWidth="1"/>
    <col min="8193" max="8194" width="3.28515625" customWidth="1"/>
    <col min="8195" max="8195" width="4.7109375" customWidth="1"/>
    <col min="8196" max="8196" width="4.28515625" customWidth="1"/>
    <col min="8197" max="8197" width="12.7109375" customWidth="1"/>
    <col min="8198" max="8198" width="2.7109375" customWidth="1"/>
    <col min="8199" max="8199" width="7.7109375" customWidth="1"/>
    <col min="8200" max="8200" width="5.85546875" customWidth="1"/>
    <col min="8201" max="8201" width="1.7109375" customWidth="1"/>
    <col min="8202" max="8202" width="10.7109375" customWidth="1"/>
    <col min="8203" max="8203" width="1.7109375" customWidth="1"/>
    <col min="8204" max="8204" width="10.7109375" customWidth="1"/>
    <col min="8205" max="8205" width="1.7109375" customWidth="1"/>
    <col min="8206" max="8206" width="10.7109375" customWidth="1"/>
    <col min="8207" max="8207" width="1.7109375" customWidth="1"/>
    <col min="8208" max="8208" width="10.7109375" customWidth="1"/>
    <col min="8209" max="8209" width="1.7109375" customWidth="1"/>
    <col min="8210" max="8210" width="0" hidden="1" customWidth="1"/>
    <col min="8211" max="8211" width="8.7109375" customWidth="1"/>
    <col min="8212" max="8212" width="0" hidden="1" customWidth="1"/>
    <col min="8449" max="8450" width="3.28515625" customWidth="1"/>
    <col min="8451" max="8451" width="4.7109375" customWidth="1"/>
    <col min="8452" max="8452" width="4.28515625" customWidth="1"/>
    <col min="8453" max="8453" width="12.7109375" customWidth="1"/>
    <col min="8454" max="8454" width="2.7109375" customWidth="1"/>
    <col min="8455" max="8455" width="7.7109375" customWidth="1"/>
    <col min="8456" max="8456" width="5.85546875" customWidth="1"/>
    <col min="8457" max="8457" width="1.7109375" customWidth="1"/>
    <col min="8458" max="8458" width="10.7109375" customWidth="1"/>
    <col min="8459" max="8459" width="1.7109375" customWidth="1"/>
    <col min="8460" max="8460" width="10.7109375" customWidth="1"/>
    <col min="8461" max="8461" width="1.7109375" customWidth="1"/>
    <col min="8462" max="8462" width="10.7109375" customWidth="1"/>
    <col min="8463" max="8463" width="1.7109375" customWidth="1"/>
    <col min="8464" max="8464" width="10.7109375" customWidth="1"/>
    <col min="8465" max="8465" width="1.7109375" customWidth="1"/>
    <col min="8466" max="8466" width="0" hidden="1" customWidth="1"/>
    <col min="8467" max="8467" width="8.7109375" customWidth="1"/>
    <col min="8468" max="8468" width="0" hidden="1" customWidth="1"/>
    <col min="8705" max="8706" width="3.28515625" customWidth="1"/>
    <col min="8707" max="8707" width="4.7109375" customWidth="1"/>
    <col min="8708" max="8708" width="4.28515625" customWidth="1"/>
    <col min="8709" max="8709" width="12.7109375" customWidth="1"/>
    <col min="8710" max="8710" width="2.7109375" customWidth="1"/>
    <col min="8711" max="8711" width="7.7109375" customWidth="1"/>
    <col min="8712" max="8712" width="5.85546875" customWidth="1"/>
    <col min="8713" max="8713" width="1.7109375" customWidth="1"/>
    <col min="8714" max="8714" width="10.7109375" customWidth="1"/>
    <col min="8715" max="8715" width="1.7109375" customWidth="1"/>
    <col min="8716" max="8716" width="10.7109375" customWidth="1"/>
    <col min="8717" max="8717" width="1.7109375" customWidth="1"/>
    <col min="8718" max="8718" width="10.7109375" customWidth="1"/>
    <col min="8719" max="8719" width="1.7109375" customWidth="1"/>
    <col min="8720" max="8720" width="10.7109375" customWidth="1"/>
    <col min="8721" max="8721" width="1.7109375" customWidth="1"/>
    <col min="8722" max="8722" width="0" hidden="1" customWidth="1"/>
    <col min="8723" max="8723" width="8.7109375" customWidth="1"/>
    <col min="8724" max="8724" width="0" hidden="1" customWidth="1"/>
    <col min="8961" max="8962" width="3.28515625" customWidth="1"/>
    <col min="8963" max="8963" width="4.7109375" customWidth="1"/>
    <col min="8964" max="8964" width="4.28515625" customWidth="1"/>
    <col min="8965" max="8965" width="12.7109375" customWidth="1"/>
    <col min="8966" max="8966" width="2.7109375" customWidth="1"/>
    <col min="8967" max="8967" width="7.7109375" customWidth="1"/>
    <col min="8968" max="8968" width="5.85546875" customWidth="1"/>
    <col min="8969" max="8969" width="1.7109375" customWidth="1"/>
    <col min="8970" max="8970" width="10.7109375" customWidth="1"/>
    <col min="8971" max="8971" width="1.7109375" customWidth="1"/>
    <col min="8972" max="8972" width="10.7109375" customWidth="1"/>
    <col min="8973" max="8973" width="1.7109375" customWidth="1"/>
    <col min="8974" max="8974" width="10.7109375" customWidth="1"/>
    <col min="8975" max="8975" width="1.7109375" customWidth="1"/>
    <col min="8976" max="8976" width="10.7109375" customWidth="1"/>
    <col min="8977" max="8977" width="1.7109375" customWidth="1"/>
    <col min="8978" max="8978" width="0" hidden="1" customWidth="1"/>
    <col min="8979" max="8979" width="8.7109375" customWidth="1"/>
    <col min="8980" max="8980" width="0" hidden="1" customWidth="1"/>
    <col min="9217" max="9218" width="3.28515625" customWidth="1"/>
    <col min="9219" max="9219" width="4.7109375" customWidth="1"/>
    <col min="9220" max="9220" width="4.28515625" customWidth="1"/>
    <col min="9221" max="9221" width="12.7109375" customWidth="1"/>
    <col min="9222" max="9222" width="2.7109375" customWidth="1"/>
    <col min="9223" max="9223" width="7.7109375" customWidth="1"/>
    <col min="9224" max="9224" width="5.85546875" customWidth="1"/>
    <col min="9225" max="9225" width="1.7109375" customWidth="1"/>
    <col min="9226" max="9226" width="10.7109375" customWidth="1"/>
    <col min="9227" max="9227" width="1.7109375" customWidth="1"/>
    <col min="9228" max="9228" width="10.7109375" customWidth="1"/>
    <col min="9229" max="9229" width="1.7109375" customWidth="1"/>
    <col min="9230" max="9230" width="10.7109375" customWidth="1"/>
    <col min="9231" max="9231" width="1.7109375" customWidth="1"/>
    <col min="9232" max="9232" width="10.7109375" customWidth="1"/>
    <col min="9233" max="9233" width="1.7109375" customWidth="1"/>
    <col min="9234" max="9234" width="0" hidden="1" customWidth="1"/>
    <col min="9235" max="9235" width="8.7109375" customWidth="1"/>
    <col min="9236" max="9236" width="0" hidden="1" customWidth="1"/>
    <col min="9473" max="9474" width="3.28515625" customWidth="1"/>
    <col min="9475" max="9475" width="4.7109375" customWidth="1"/>
    <col min="9476" max="9476" width="4.28515625" customWidth="1"/>
    <col min="9477" max="9477" width="12.7109375" customWidth="1"/>
    <col min="9478" max="9478" width="2.7109375" customWidth="1"/>
    <col min="9479" max="9479" width="7.7109375" customWidth="1"/>
    <col min="9480" max="9480" width="5.85546875" customWidth="1"/>
    <col min="9481" max="9481" width="1.7109375" customWidth="1"/>
    <col min="9482" max="9482" width="10.7109375" customWidth="1"/>
    <col min="9483" max="9483" width="1.7109375" customWidth="1"/>
    <col min="9484" max="9484" width="10.7109375" customWidth="1"/>
    <col min="9485" max="9485" width="1.7109375" customWidth="1"/>
    <col min="9486" max="9486" width="10.7109375" customWidth="1"/>
    <col min="9487" max="9487" width="1.7109375" customWidth="1"/>
    <col min="9488" max="9488" width="10.7109375" customWidth="1"/>
    <col min="9489" max="9489" width="1.7109375" customWidth="1"/>
    <col min="9490" max="9490" width="0" hidden="1" customWidth="1"/>
    <col min="9491" max="9491" width="8.7109375" customWidth="1"/>
    <col min="9492" max="9492" width="0" hidden="1" customWidth="1"/>
    <col min="9729" max="9730" width="3.28515625" customWidth="1"/>
    <col min="9731" max="9731" width="4.7109375" customWidth="1"/>
    <col min="9732" max="9732" width="4.28515625" customWidth="1"/>
    <col min="9733" max="9733" width="12.7109375" customWidth="1"/>
    <col min="9734" max="9734" width="2.7109375" customWidth="1"/>
    <col min="9735" max="9735" width="7.7109375" customWidth="1"/>
    <col min="9736" max="9736" width="5.85546875" customWidth="1"/>
    <col min="9737" max="9737" width="1.7109375" customWidth="1"/>
    <col min="9738" max="9738" width="10.7109375" customWidth="1"/>
    <col min="9739" max="9739" width="1.7109375" customWidth="1"/>
    <col min="9740" max="9740" width="10.7109375" customWidth="1"/>
    <col min="9741" max="9741" width="1.7109375" customWidth="1"/>
    <col min="9742" max="9742" width="10.7109375" customWidth="1"/>
    <col min="9743" max="9743" width="1.7109375" customWidth="1"/>
    <col min="9744" max="9744" width="10.7109375" customWidth="1"/>
    <col min="9745" max="9745" width="1.7109375" customWidth="1"/>
    <col min="9746" max="9746" width="0" hidden="1" customWidth="1"/>
    <col min="9747" max="9747" width="8.7109375" customWidth="1"/>
    <col min="9748" max="9748" width="0" hidden="1" customWidth="1"/>
    <col min="9985" max="9986" width="3.28515625" customWidth="1"/>
    <col min="9987" max="9987" width="4.7109375" customWidth="1"/>
    <col min="9988" max="9988" width="4.28515625" customWidth="1"/>
    <col min="9989" max="9989" width="12.7109375" customWidth="1"/>
    <col min="9990" max="9990" width="2.7109375" customWidth="1"/>
    <col min="9991" max="9991" width="7.7109375" customWidth="1"/>
    <col min="9992" max="9992" width="5.85546875" customWidth="1"/>
    <col min="9993" max="9993" width="1.7109375" customWidth="1"/>
    <col min="9994" max="9994" width="10.7109375" customWidth="1"/>
    <col min="9995" max="9995" width="1.7109375" customWidth="1"/>
    <col min="9996" max="9996" width="10.7109375" customWidth="1"/>
    <col min="9997" max="9997" width="1.7109375" customWidth="1"/>
    <col min="9998" max="9998" width="10.7109375" customWidth="1"/>
    <col min="9999" max="9999" width="1.7109375" customWidth="1"/>
    <col min="10000" max="10000" width="10.7109375" customWidth="1"/>
    <col min="10001" max="10001" width="1.7109375" customWidth="1"/>
    <col min="10002" max="10002" width="0" hidden="1" customWidth="1"/>
    <col min="10003" max="10003" width="8.7109375" customWidth="1"/>
    <col min="10004" max="10004" width="0" hidden="1" customWidth="1"/>
    <col min="10241" max="10242" width="3.28515625" customWidth="1"/>
    <col min="10243" max="10243" width="4.7109375" customWidth="1"/>
    <col min="10244" max="10244" width="4.28515625" customWidth="1"/>
    <col min="10245" max="10245" width="12.7109375" customWidth="1"/>
    <col min="10246" max="10246" width="2.7109375" customWidth="1"/>
    <col min="10247" max="10247" width="7.7109375" customWidth="1"/>
    <col min="10248" max="10248" width="5.85546875" customWidth="1"/>
    <col min="10249" max="10249" width="1.7109375" customWidth="1"/>
    <col min="10250" max="10250" width="10.7109375" customWidth="1"/>
    <col min="10251" max="10251" width="1.7109375" customWidth="1"/>
    <col min="10252" max="10252" width="10.7109375" customWidth="1"/>
    <col min="10253" max="10253" width="1.7109375" customWidth="1"/>
    <col min="10254" max="10254" width="10.7109375" customWidth="1"/>
    <col min="10255" max="10255" width="1.7109375" customWidth="1"/>
    <col min="10256" max="10256" width="10.7109375" customWidth="1"/>
    <col min="10257" max="10257" width="1.7109375" customWidth="1"/>
    <col min="10258" max="10258" width="0" hidden="1" customWidth="1"/>
    <col min="10259" max="10259" width="8.7109375" customWidth="1"/>
    <col min="10260" max="10260" width="0" hidden="1" customWidth="1"/>
    <col min="10497" max="10498" width="3.28515625" customWidth="1"/>
    <col min="10499" max="10499" width="4.7109375" customWidth="1"/>
    <col min="10500" max="10500" width="4.28515625" customWidth="1"/>
    <col min="10501" max="10501" width="12.7109375" customWidth="1"/>
    <col min="10502" max="10502" width="2.7109375" customWidth="1"/>
    <col min="10503" max="10503" width="7.7109375" customWidth="1"/>
    <col min="10504" max="10504" width="5.85546875" customWidth="1"/>
    <col min="10505" max="10505" width="1.7109375" customWidth="1"/>
    <col min="10506" max="10506" width="10.7109375" customWidth="1"/>
    <col min="10507" max="10507" width="1.7109375" customWidth="1"/>
    <col min="10508" max="10508" width="10.7109375" customWidth="1"/>
    <col min="10509" max="10509" width="1.7109375" customWidth="1"/>
    <col min="10510" max="10510" width="10.7109375" customWidth="1"/>
    <col min="10511" max="10511" width="1.7109375" customWidth="1"/>
    <col min="10512" max="10512" width="10.7109375" customWidth="1"/>
    <col min="10513" max="10513" width="1.7109375" customWidth="1"/>
    <col min="10514" max="10514" width="0" hidden="1" customWidth="1"/>
    <col min="10515" max="10515" width="8.7109375" customWidth="1"/>
    <col min="10516" max="10516" width="0" hidden="1" customWidth="1"/>
    <col min="10753" max="10754" width="3.28515625" customWidth="1"/>
    <col min="10755" max="10755" width="4.7109375" customWidth="1"/>
    <col min="10756" max="10756" width="4.28515625" customWidth="1"/>
    <col min="10757" max="10757" width="12.7109375" customWidth="1"/>
    <col min="10758" max="10758" width="2.7109375" customWidth="1"/>
    <col min="10759" max="10759" width="7.7109375" customWidth="1"/>
    <col min="10760" max="10760" width="5.85546875" customWidth="1"/>
    <col min="10761" max="10761" width="1.7109375" customWidth="1"/>
    <col min="10762" max="10762" width="10.7109375" customWidth="1"/>
    <col min="10763" max="10763" width="1.7109375" customWidth="1"/>
    <col min="10764" max="10764" width="10.7109375" customWidth="1"/>
    <col min="10765" max="10765" width="1.7109375" customWidth="1"/>
    <col min="10766" max="10766" width="10.7109375" customWidth="1"/>
    <col min="10767" max="10767" width="1.7109375" customWidth="1"/>
    <col min="10768" max="10768" width="10.7109375" customWidth="1"/>
    <col min="10769" max="10769" width="1.7109375" customWidth="1"/>
    <col min="10770" max="10770" width="0" hidden="1" customWidth="1"/>
    <col min="10771" max="10771" width="8.7109375" customWidth="1"/>
    <col min="10772" max="10772" width="0" hidden="1" customWidth="1"/>
    <col min="11009" max="11010" width="3.28515625" customWidth="1"/>
    <col min="11011" max="11011" width="4.7109375" customWidth="1"/>
    <col min="11012" max="11012" width="4.28515625" customWidth="1"/>
    <col min="11013" max="11013" width="12.7109375" customWidth="1"/>
    <col min="11014" max="11014" width="2.7109375" customWidth="1"/>
    <col min="11015" max="11015" width="7.7109375" customWidth="1"/>
    <col min="11016" max="11016" width="5.85546875" customWidth="1"/>
    <col min="11017" max="11017" width="1.7109375" customWidth="1"/>
    <col min="11018" max="11018" width="10.7109375" customWidth="1"/>
    <col min="11019" max="11019" width="1.7109375" customWidth="1"/>
    <col min="11020" max="11020" width="10.7109375" customWidth="1"/>
    <col min="11021" max="11021" width="1.7109375" customWidth="1"/>
    <col min="11022" max="11022" width="10.7109375" customWidth="1"/>
    <col min="11023" max="11023" width="1.7109375" customWidth="1"/>
    <col min="11024" max="11024" width="10.7109375" customWidth="1"/>
    <col min="11025" max="11025" width="1.7109375" customWidth="1"/>
    <col min="11026" max="11026" width="0" hidden="1" customWidth="1"/>
    <col min="11027" max="11027" width="8.7109375" customWidth="1"/>
    <col min="11028" max="11028" width="0" hidden="1" customWidth="1"/>
    <col min="11265" max="11266" width="3.28515625" customWidth="1"/>
    <col min="11267" max="11267" width="4.7109375" customWidth="1"/>
    <col min="11268" max="11268" width="4.28515625" customWidth="1"/>
    <col min="11269" max="11269" width="12.7109375" customWidth="1"/>
    <col min="11270" max="11270" width="2.7109375" customWidth="1"/>
    <col min="11271" max="11271" width="7.7109375" customWidth="1"/>
    <col min="11272" max="11272" width="5.85546875" customWidth="1"/>
    <col min="11273" max="11273" width="1.7109375" customWidth="1"/>
    <col min="11274" max="11274" width="10.7109375" customWidth="1"/>
    <col min="11275" max="11275" width="1.7109375" customWidth="1"/>
    <col min="11276" max="11276" width="10.7109375" customWidth="1"/>
    <col min="11277" max="11277" width="1.7109375" customWidth="1"/>
    <col min="11278" max="11278" width="10.7109375" customWidth="1"/>
    <col min="11279" max="11279" width="1.7109375" customWidth="1"/>
    <col min="11280" max="11280" width="10.7109375" customWidth="1"/>
    <col min="11281" max="11281" width="1.7109375" customWidth="1"/>
    <col min="11282" max="11282" width="0" hidden="1" customWidth="1"/>
    <col min="11283" max="11283" width="8.7109375" customWidth="1"/>
    <col min="11284" max="11284" width="0" hidden="1" customWidth="1"/>
    <col min="11521" max="11522" width="3.28515625" customWidth="1"/>
    <col min="11523" max="11523" width="4.7109375" customWidth="1"/>
    <col min="11524" max="11524" width="4.28515625" customWidth="1"/>
    <col min="11525" max="11525" width="12.7109375" customWidth="1"/>
    <col min="11526" max="11526" width="2.7109375" customWidth="1"/>
    <col min="11527" max="11527" width="7.7109375" customWidth="1"/>
    <col min="11528" max="11528" width="5.85546875" customWidth="1"/>
    <col min="11529" max="11529" width="1.7109375" customWidth="1"/>
    <col min="11530" max="11530" width="10.7109375" customWidth="1"/>
    <col min="11531" max="11531" width="1.7109375" customWidth="1"/>
    <col min="11532" max="11532" width="10.7109375" customWidth="1"/>
    <col min="11533" max="11533" width="1.7109375" customWidth="1"/>
    <col min="11534" max="11534" width="10.7109375" customWidth="1"/>
    <col min="11535" max="11535" width="1.7109375" customWidth="1"/>
    <col min="11536" max="11536" width="10.7109375" customWidth="1"/>
    <col min="11537" max="11537" width="1.7109375" customWidth="1"/>
    <col min="11538" max="11538" width="0" hidden="1" customWidth="1"/>
    <col min="11539" max="11539" width="8.7109375" customWidth="1"/>
    <col min="11540" max="11540" width="0" hidden="1" customWidth="1"/>
    <col min="11777" max="11778" width="3.28515625" customWidth="1"/>
    <col min="11779" max="11779" width="4.7109375" customWidth="1"/>
    <col min="11780" max="11780" width="4.28515625" customWidth="1"/>
    <col min="11781" max="11781" width="12.7109375" customWidth="1"/>
    <col min="11782" max="11782" width="2.7109375" customWidth="1"/>
    <col min="11783" max="11783" width="7.7109375" customWidth="1"/>
    <col min="11784" max="11784" width="5.85546875" customWidth="1"/>
    <col min="11785" max="11785" width="1.7109375" customWidth="1"/>
    <col min="11786" max="11786" width="10.7109375" customWidth="1"/>
    <col min="11787" max="11787" width="1.7109375" customWidth="1"/>
    <col min="11788" max="11788" width="10.7109375" customWidth="1"/>
    <col min="11789" max="11789" width="1.7109375" customWidth="1"/>
    <col min="11790" max="11790" width="10.7109375" customWidth="1"/>
    <col min="11791" max="11791" width="1.7109375" customWidth="1"/>
    <col min="11792" max="11792" width="10.7109375" customWidth="1"/>
    <col min="11793" max="11793" width="1.7109375" customWidth="1"/>
    <col min="11794" max="11794" width="0" hidden="1" customWidth="1"/>
    <col min="11795" max="11795" width="8.7109375" customWidth="1"/>
    <col min="11796" max="11796" width="0" hidden="1" customWidth="1"/>
    <col min="12033" max="12034" width="3.28515625" customWidth="1"/>
    <col min="12035" max="12035" width="4.7109375" customWidth="1"/>
    <col min="12036" max="12036" width="4.28515625" customWidth="1"/>
    <col min="12037" max="12037" width="12.7109375" customWidth="1"/>
    <col min="12038" max="12038" width="2.7109375" customWidth="1"/>
    <col min="12039" max="12039" width="7.7109375" customWidth="1"/>
    <col min="12040" max="12040" width="5.85546875" customWidth="1"/>
    <col min="12041" max="12041" width="1.7109375" customWidth="1"/>
    <col min="12042" max="12042" width="10.7109375" customWidth="1"/>
    <col min="12043" max="12043" width="1.7109375" customWidth="1"/>
    <col min="12044" max="12044" width="10.7109375" customWidth="1"/>
    <col min="12045" max="12045" width="1.7109375" customWidth="1"/>
    <col min="12046" max="12046" width="10.7109375" customWidth="1"/>
    <col min="12047" max="12047" width="1.7109375" customWidth="1"/>
    <col min="12048" max="12048" width="10.7109375" customWidth="1"/>
    <col min="12049" max="12049" width="1.7109375" customWidth="1"/>
    <col min="12050" max="12050" width="0" hidden="1" customWidth="1"/>
    <col min="12051" max="12051" width="8.7109375" customWidth="1"/>
    <col min="12052" max="12052" width="0" hidden="1" customWidth="1"/>
    <col min="12289" max="12290" width="3.28515625" customWidth="1"/>
    <col min="12291" max="12291" width="4.7109375" customWidth="1"/>
    <col min="12292" max="12292" width="4.28515625" customWidth="1"/>
    <col min="12293" max="12293" width="12.7109375" customWidth="1"/>
    <col min="12294" max="12294" width="2.7109375" customWidth="1"/>
    <col min="12295" max="12295" width="7.7109375" customWidth="1"/>
    <col min="12296" max="12296" width="5.85546875" customWidth="1"/>
    <col min="12297" max="12297" width="1.7109375" customWidth="1"/>
    <col min="12298" max="12298" width="10.7109375" customWidth="1"/>
    <col min="12299" max="12299" width="1.7109375" customWidth="1"/>
    <col min="12300" max="12300" width="10.7109375" customWidth="1"/>
    <col min="12301" max="12301" width="1.7109375" customWidth="1"/>
    <col min="12302" max="12302" width="10.7109375" customWidth="1"/>
    <col min="12303" max="12303" width="1.7109375" customWidth="1"/>
    <col min="12304" max="12304" width="10.7109375" customWidth="1"/>
    <col min="12305" max="12305" width="1.7109375" customWidth="1"/>
    <col min="12306" max="12306" width="0" hidden="1" customWidth="1"/>
    <col min="12307" max="12307" width="8.7109375" customWidth="1"/>
    <col min="12308" max="12308" width="0" hidden="1" customWidth="1"/>
    <col min="12545" max="12546" width="3.28515625" customWidth="1"/>
    <col min="12547" max="12547" width="4.7109375" customWidth="1"/>
    <col min="12548" max="12548" width="4.28515625" customWidth="1"/>
    <col min="12549" max="12549" width="12.7109375" customWidth="1"/>
    <col min="12550" max="12550" width="2.7109375" customWidth="1"/>
    <col min="12551" max="12551" width="7.7109375" customWidth="1"/>
    <col min="12552" max="12552" width="5.85546875" customWidth="1"/>
    <col min="12553" max="12553" width="1.7109375" customWidth="1"/>
    <col min="12554" max="12554" width="10.7109375" customWidth="1"/>
    <col min="12555" max="12555" width="1.7109375" customWidth="1"/>
    <col min="12556" max="12556" width="10.7109375" customWidth="1"/>
    <col min="12557" max="12557" width="1.7109375" customWidth="1"/>
    <col min="12558" max="12558" width="10.7109375" customWidth="1"/>
    <col min="12559" max="12559" width="1.7109375" customWidth="1"/>
    <col min="12560" max="12560" width="10.7109375" customWidth="1"/>
    <col min="12561" max="12561" width="1.7109375" customWidth="1"/>
    <col min="12562" max="12562" width="0" hidden="1" customWidth="1"/>
    <col min="12563" max="12563" width="8.7109375" customWidth="1"/>
    <col min="12564" max="12564" width="0" hidden="1" customWidth="1"/>
    <col min="12801" max="12802" width="3.28515625" customWidth="1"/>
    <col min="12803" max="12803" width="4.7109375" customWidth="1"/>
    <col min="12804" max="12804" width="4.28515625" customWidth="1"/>
    <col min="12805" max="12805" width="12.7109375" customWidth="1"/>
    <col min="12806" max="12806" width="2.7109375" customWidth="1"/>
    <col min="12807" max="12807" width="7.7109375" customWidth="1"/>
    <col min="12808" max="12808" width="5.85546875" customWidth="1"/>
    <col min="12809" max="12809" width="1.7109375" customWidth="1"/>
    <col min="12810" max="12810" width="10.7109375" customWidth="1"/>
    <col min="12811" max="12811" width="1.7109375" customWidth="1"/>
    <col min="12812" max="12812" width="10.7109375" customWidth="1"/>
    <col min="12813" max="12813" width="1.7109375" customWidth="1"/>
    <col min="12814" max="12814" width="10.7109375" customWidth="1"/>
    <col min="12815" max="12815" width="1.7109375" customWidth="1"/>
    <col min="12816" max="12816" width="10.7109375" customWidth="1"/>
    <col min="12817" max="12817" width="1.7109375" customWidth="1"/>
    <col min="12818" max="12818" width="0" hidden="1" customWidth="1"/>
    <col min="12819" max="12819" width="8.7109375" customWidth="1"/>
    <col min="12820" max="12820" width="0" hidden="1" customWidth="1"/>
    <col min="13057" max="13058" width="3.28515625" customWidth="1"/>
    <col min="13059" max="13059" width="4.7109375" customWidth="1"/>
    <col min="13060" max="13060" width="4.28515625" customWidth="1"/>
    <col min="13061" max="13061" width="12.7109375" customWidth="1"/>
    <col min="13062" max="13062" width="2.7109375" customWidth="1"/>
    <col min="13063" max="13063" width="7.7109375" customWidth="1"/>
    <col min="13064" max="13064" width="5.85546875" customWidth="1"/>
    <col min="13065" max="13065" width="1.7109375" customWidth="1"/>
    <col min="13066" max="13066" width="10.7109375" customWidth="1"/>
    <col min="13067" max="13067" width="1.7109375" customWidth="1"/>
    <col min="13068" max="13068" width="10.7109375" customWidth="1"/>
    <col min="13069" max="13069" width="1.7109375" customWidth="1"/>
    <col min="13070" max="13070" width="10.7109375" customWidth="1"/>
    <col min="13071" max="13071" width="1.7109375" customWidth="1"/>
    <col min="13072" max="13072" width="10.7109375" customWidth="1"/>
    <col min="13073" max="13073" width="1.7109375" customWidth="1"/>
    <col min="13074" max="13074" width="0" hidden="1" customWidth="1"/>
    <col min="13075" max="13075" width="8.7109375" customWidth="1"/>
    <col min="13076" max="13076" width="0" hidden="1" customWidth="1"/>
    <col min="13313" max="13314" width="3.28515625" customWidth="1"/>
    <col min="13315" max="13315" width="4.7109375" customWidth="1"/>
    <col min="13316" max="13316" width="4.28515625" customWidth="1"/>
    <col min="13317" max="13317" width="12.7109375" customWidth="1"/>
    <col min="13318" max="13318" width="2.7109375" customWidth="1"/>
    <col min="13319" max="13319" width="7.7109375" customWidth="1"/>
    <col min="13320" max="13320" width="5.85546875" customWidth="1"/>
    <col min="13321" max="13321" width="1.7109375" customWidth="1"/>
    <col min="13322" max="13322" width="10.7109375" customWidth="1"/>
    <col min="13323" max="13323" width="1.7109375" customWidth="1"/>
    <col min="13324" max="13324" width="10.7109375" customWidth="1"/>
    <col min="13325" max="13325" width="1.7109375" customWidth="1"/>
    <col min="13326" max="13326" width="10.7109375" customWidth="1"/>
    <col min="13327" max="13327" width="1.7109375" customWidth="1"/>
    <col min="13328" max="13328" width="10.7109375" customWidth="1"/>
    <col min="13329" max="13329" width="1.7109375" customWidth="1"/>
    <col min="13330" max="13330" width="0" hidden="1" customWidth="1"/>
    <col min="13331" max="13331" width="8.7109375" customWidth="1"/>
    <col min="13332" max="13332" width="0" hidden="1" customWidth="1"/>
    <col min="13569" max="13570" width="3.28515625" customWidth="1"/>
    <col min="13571" max="13571" width="4.7109375" customWidth="1"/>
    <col min="13572" max="13572" width="4.28515625" customWidth="1"/>
    <col min="13573" max="13573" width="12.7109375" customWidth="1"/>
    <col min="13574" max="13574" width="2.7109375" customWidth="1"/>
    <col min="13575" max="13575" width="7.7109375" customWidth="1"/>
    <col min="13576" max="13576" width="5.85546875" customWidth="1"/>
    <col min="13577" max="13577" width="1.7109375" customWidth="1"/>
    <col min="13578" max="13578" width="10.7109375" customWidth="1"/>
    <col min="13579" max="13579" width="1.7109375" customWidth="1"/>
    <col min="13580" max="13580" width="10.7109375" customWidth="1"/>
    <col min="13581" max="13581" width="1.7109375" customWidth="1"/>
    <col min="13582" max="13582" width="10.7109375" customWidth="1"/>
    <col min="13583" max="13583" width="1.7109375" customWidth="1"/>
    <col min="13584" max="13584" width="10.7109375" customWidth="1"/>
    <col min="13585" max="13585" width="1.7109375" customWidth="1"/>
    <col min="13586" max="13586" width="0" hidden="1" customWidth="1"/>
    <col min="13587" max="13587" width="8.7109375" customWidth="1"/>
    <col min="13588" max="13588" width="0" hidden="1" customWidth="1"/>
    <col min="13825" max="13826" width="3.28515625" customWidth="1"/>
    <col min="13827" max="13827" width="4.7109375" customWidth="1"/>
    <col min="13828" max="13828" width="4.28515625" customWidth="1"/>
    <col min="13829" max="13829" width="12.7109375" customWidth="1"/>
    <col min="13830" max="13830" width="2.7109375" customWidth="1"/>
    <col min="13831" max="13831" width="7.7109375" customWidth="1"/>
    <col min="13832" max="13832" width="5.85546875" customWidth="1"/>
    <col min="13833" max="13833" width="1.7109375" customWidth="1"/>
    <col min="13834" max="13834" width="10.7109375" customWidth="1"/>
    <col min="13835" max="13835" width="1.7109375" customWidth="1"/>
    <col min="13836" max="13836" width="10.7109375" customWidth="1"/>
    <col min="13837" max="13837" width="1.7109375" customWidth="1"/>
    <col min="13838" max="13838" width="10.7109375" customWidth="1"/>
    <col min="13839" max="13839" width="1.7109375" customWidth="1"/>
    <col min="13840" max="13840" width="10.7109375" customWidth="1"/>
    <col min="13841" max="13841" width="1.7109375" customWidth="1"/>
    <col min="13842" max="13842" width="0" hidden="1" customWidth="1"/>
    <col min="13843" max="13843" width="8.7109375" customWidth="1"/>
    <col min="13844" max="13844" width="0" hidden="1" customWidth="1"/>
    <col min="14081" max="14082" width="3.28515625" customWidth="1"/>
    <col min="14083" max="14083" width="4.7109375" customWidth="1"/>
    <col min="14084" max="14084" width="4.28515625" customWidth="1"/>
    <col min="14085" max="14085" width="12.7109375" customWidth="1"/>
    <col min="14086" max="14086" width="2.7109375" customWidth="1"/>
    <col min="14087" max="14087" width="7.7109375" customWidth="1"/>
    <col min="14088" max="14088" width="5.85546875" customWidth="1"/>
    <col min="14089" max="14089" width="1.7109375" customWidth="1"/>
    <col min="14090" max="14090" width="10.7109375" customWidth="1"/>
    <col min="14091" max="14091" width="1.7109375" customWidth="1"/>
    <col min="14092" max="14092" width="10.7109375" customWidth="1"/>
    <col min="14093" max="14093" width="1.7109375" customWidth="1"/>
    <col min="14094" max="14094" width="10.7109375" customWidth="1"/>
    <col min="14095" max="14095" width="1.7109375" customWidth="1"/>
    <col min="14096" max="14096" width="10.7109375" customWidth="1"/>
    <col min="14097" max="14097" width="1.7109375" customWidth="1"/>
    <col min="14098" max="14098" width="0" hidden="1" customWidth="1"/>
    <col min="14099" max="14099" width="8.7109375" customWidth="1"/>
    <col min="14100" max="14100" width="0" hidden="1" customWidth="1"/>
    <col min="14337" max="14338" width="3.28515625" customWidth="1"/>
    <col min="14339" max="14339" width="4.7109375" customWidth="1"/>
    <col min="14340" max="14340" width="4.28515625" customWidth="1"/>
    <col min="14341" max="14341" width="12.7109375" customWidth="1"/>
    <col min="14342" max="14342" width="2.7109375" customWidth="1"/>
    <col min="14343" max="14343" width="7.7109375" customWidth="1"/>
    <col min="14344" max="14344" width="5.85546875" customWidth="1"/>
    <col min="14345" max="14345" width="1.7109375" customWidth="1"/>
    <col min="14346" max="14346" width="10.7109375" customWidth="1"/>
    <col min="14347" max="14347" width="1.7109375" customWidth="1"/>
    <col min="14348" max="14348" width="10.7109375" customWidth="1"/>
    <col min="14349" max="14349" width="1.7109375" customWidth="1"/>
    <col min="14350" max="14350" width="10.7109375" customWidth="1"/>
    <col min="14351" max="14351" width="1.7109375" customWidth="1"/>
    <col min="14352" max="14352" width="10.7109375" customWidth="1"/>
    <col min="14353" max="14353" width="1.7109375" customWidth="1"/>
    <col min="14354" max="14354" width="0" hidden="1" customWidth="1"/>
    <col min="14355" max="14355" width="8.7109375" customWidth="1"/>
    <col min="14356" max="14356" width="0" hidden="1" customWidth="1"/>
    <col min="14593" max="14594" width="3.28515625" customWidth="1"/>
    <col min="14595" max="14595" width="4.7109375" customWidth="1"/>
    <col min="14596" max="14596" width="4.28515625" customWidth="1"/>
    <col min="14597" max="14597" width="12.7109375" customWidth="1"/>
    <col min="14598" max="14598" width="2.7109375" customWidth="1"/>
    <col min="14599" max="14599" width="7.7109375" customWidth="1"/>
    <col min="14600" max="14600" width="5.85546875" customWidth="1"/>
    <col min="14601" max="14601" width="1.7109375" customWidth="1"/>
    <col min="14602" max="14602" width="10.7109375" customWidth="1"/>
    <col min="14603" max="14603" width="1.7109375" customWidth="1"/>
    <col min="14604" max="14604" width="10.7109375" customWidth="1"/>
    <col min="14605" max="14605" width="1.7109375" customWidth="1"/>
    <col min="14606" max="14606" width="10.7109375" customWidth="1"/>
    <col min="14607" max="14607" width="1.7109375" customWidth="1"/>
    <col min="14608" max="14608" width="10.7109375" customWidth="1"/>
    <col min="14609" max="14609" width="1.7109375" customWidth="1"/>
    <col min="14610" max="14610" width="0" hidden="1" customWidth="1"/>
    <col min="14611" max="14611" width="8.7109375" customWidth="1"/>
    <col min="14612" max="14612" width="0" hidden="1" customWidth="1"/>
    <col min="14849" max="14850" width="3.28515625" customWidth="1"/>
    <col min="14851" max="14851" width="4.7109375" customWidth="1"/>
    <col min="14852" max="14852" width="4.28515625" customWidth="1"/>
    <col min="14853" max="14853" width="12.7109375" customWidth="1"/>
    <col min="14854" max="14854" width="2.7109375" customWidth="1"/>
    <col min="14855" max="14855" width="7.7109375" customWidth="1"/>
    <col min="14856" max="14856" width="5.85546875" customWidth="1"/>
    <col min="14857" max="14857" width="1.7109375" customWidth="1"/>
    <col min="14858" max="14858" width="10.7109375" customWidth="1"/>
    <col min="14859" max="14859" width="1.7109375" customWidth="1"/>
    <col min="14860" max="14860" width="10.7109375" customWidth="1"/>
    <col min="14861" max="14861" width="1.7109375" customWidth="1"/>
    <col min="14862" max="14862" width="10.7109375" customWidth="1"/>
    <col min="14863" max="14863" width="1.7109375" customWidth="1"/>
    <col min="14864" max="14864" width="10.7109375" customWidth="1"/>
    <col min="14865" max="14865" width="1.7109375" customWidth="1"/>
    <col min="14866" max="14866" width="0" hidden="1" customWidth="1"/>
    <col min="14867" max="14867" width="8.7109375" customWidth="1"/>
    <col min="14868" max="14868" width="0" hidden="1" customWidth="1"/>
    <col min="15105" max="15106" width="3.28515625" customWidth="1"/>
    <col min="15107" max="15107" width="4.7109375" customWidth="1"/>
    <col min="15108" max="15108" width="4.28515625" customWidth="1"/>
    <col min="15109" max="15109" width="12.7109375" customWidth="1"/>
    <col min="15110" max="15110" width="2.7109375" customWidth="1"/>
    <col min="15111" max="15111" width="7.7109375" customWidth="1"/>
    <col min="15112" max="15112" width="5.85546875" customWidth="1"/>
    <col min="15113" max="15113" width="1.7109375" customWidth="1"/>
    <col min="15114" max="15114" width="10.7109375" customWidth="1"/>
    <col min="15115" max="15115" width="1.7109375" customWidth="1"/>
    <col min="15116" max="15116" width="10.7109375" customWidth="1"/>
    <col min="15117" max="15117" width="1.7109375" customWidth="1"/>
    <col min="15118" max="15118" width="10.7109375" customWidth="1"/>
    <col min="15119" max="15119" width="1.7109375" customWidth="1"/>
    <col min="15120" max="15120" width="10.7109375" customWidth="1"/>
    <col min="15121" max="15121" width="1.7109375" customWidth="1"/>
    <col min="15122" max="15122" width="0" hidden="1" customWidth="1"/>
    <col min="15123" max="15123" width="8.7109375" customWidth="1"/>
    <col min="15124" max="15124" width="0" hidden="1" customWidth="1"/>
    <col min="15361" max="15362" width="3.28515625" customWidth="1"/>
    <col min="15363" max="15363" width="4.7109375" customWidth="1"/>
    <col min="15364" max="15364" width="4.28515625" customWidth="1"/>
    <col min="15365" max="15365" width="12.7109375" customWidth="1"/>
    <col min="15366" max="15366" width="2.7109375" customWidth="1"/>
    <col min="15367" max="15367" width="7.7109375" customWidth="1"/>
    <col min="15368" max="15368" width="5.85546875" customWidth="1"/>
    <col min="15369" max="15369" width="1.7109375" customWidth="1"/>
    <col min="15370" max="15370" width="10.7109375" customWidth="1"/>
    <col min="15371" max="15371" width="1.7109375" customWidth="1"/>
    <col min="15372" max="15372" width="10.7109375" customWidth="1"/>
    <col min="15373" max="15373" width="1.7109375" customWidth="1"/>
    <col min="15374" max="15374" width="10.7109375" customWidth="1"/>
    <col min="15375" max="15375" width="1.7109375" customWidth="1"/>
    <col min="15376" max="15376" width="10.7109375" customWidth="1"/>
    <col min="15377" max="15377" width="1.7109375" customWidth="1"/>
    <col min="15378" max="15378" width="0" hidden="1" customWidth="1"/>
    <col min="15379" max="15379" width="8.7109375" customWidth="1"/>
    <col min="15380" max="15380" width="0" hidden="1" customWidth="1"/>
    <col min="15617" max="15618" width="3.28515625" customWidth="1"/>
    <col min="15619" max="15619" width="4.7109375" customWidth="1"/>
    <col min="15620" max="15620" width="4.28515625" customWidth="1"/>
    <col min="15621" max="15621" width="12.7109375" customWidth="1"/>
    <col min="15622" max="15622" width="2.7109375" customWidth="1"/>
    <col min="15623" max="15623" width="7.7109375" customWidth="1"/>
    <col min="15624" max="15624" width="5.85546875" customWidth="1"/>
    <col min="15625" max="15625" width="1.7109375" customWidth="1"/>
    <col min="15626" max="15626" width="10.7109375" customWidth="1"/>
    <col min="15627" max="15627" width="1.7109375" customWidth="1"/>
    <col min="15628" max="15628" width="10.7109375" customWidth="1"/>
    <col min="15629" max="15629" width="1.7109375" customWidth="1"/>
    <col min="15630" max="15630" width="10.7109375" customWidth="1"/>
    <col min="15631" max="15631" width="1.7109375" customWidth="1"/>
    <col min="15632" max="15632" width="10.7109375" customWidth="1"/>
    <col min="15633" max="15633" width="1.7109375" customWidth="1"/>
    <col min="15634" max="15634" width="0" hidden="1" customWidth="1"/>
    <col min="15635" max="15635" width="8.7109375" customWidth="1"/>
    <col min="15636" max="15636" width="0" hidden="1" customWidth="1"/>
    <col min="15873" max="15874" width="3.28515625" customWidth="1"/>
    <col min="15875" max="15875" width="4.7109375" customWidth="1"/>
    <col min="15876" max="15876" width="4.28515625" customWidth="1"/>
    <col min="15877" max="15877" width="12.7109375" customWidth="1"/>
    <col min="15878" max="15878" width="2.7109375" customWidth="1"/>
    <col min="15879" max="15879" width="7.7109375" customWidth="1"/>
    <col min="15880" max="15880" width="5.85546875" customWidth="1"/>
    <col min="15881" max="15881" width="1.7109375" customWidth="1"/>
    <col min="15882" max="15882" width="10.7109375" customWidth="1"/>
    <col min="15883" max="15883" width="1.7109375" customWidth="1"/>
    <col min="15884" max="15884" width="10.7109375" customWidth="1"/>
    <col min="15885" max="15885" width="1.7109375" customWidth="1"/>
    <col min="15886" max="15886" width="10.7109375" customWidth="1"/>
    <col min="15887" max="15887" width="1.7109375" customWidth="1"/>
    <col min="15888" max="15888" width="10.7109375" customWidth="1"/>
    <col min="15889" max="15889" width="1.7109375" customWidth="1"/>
    <col min="15890" max="15890" width="0" hidden="1" customWidth="1"/>
    <col min="15891" max="15891" width="8.7109375" customWidth="1"/>
    <col min="15892" max="15892" width="0" hidden="1" customWidth="1"/>
    <col min="16129" max="16130" width="3.28515625" customWidth="1"/>
    <col min="16131" max="16131" width="4.7109375" customWidth="1"/>
    <col min="16132" max="16132" width="4.28515625" customWidth="1"/>
    <col min="16133" max="16133" width="12.7109375" customWidth="1"/>
    <col min="16134" max="16134" width="2.7109375" customWidth="1"/>
    <col min="16135" max="16135" width="7.7109375" customWidth="1"/>
    <col min="16136" max="16136" width="5.85546875" customWidth="1"/>
    <col min="16137" max="16137" width="1.7109375" customWidth="1"/>
    <col min="16138" max="16138" width="10.7109375" customWidth="1"/>
    <col min="16139" max="16139" width="1.7109375" customWidth="1"/>
    <col min="16140" max="16140" width="10.7109375" customWidth="1"/>
    <col min="16141" max="16141" width="1.7109375" customWidth="1"/>
    <col min="16142" max="16142" width="10.7109375" customWidth="1"/>
    <col min="16143" max="16143" width="1.7109375" customWidth="1"/>
    <col min="16144" max="16144" width="10.7109375" customWidth="1"/>
    <col min="16145" max="16145" width="1.7109375" customWidth="1"/>
    <col min="16146" max="16146" width="0" hidden="1" customWidth="1"/>
    <col min="16147" max="16147" width="8.7109375" customWidth="1"/>
    <col min="16148" max="16148" width="0" hidden="1" customWidth="1"/>
  </cols>
  <sheetData>
    <row r="1" spans="1:20" s="68" customFormat="1" ht="74.25" customHeight="1" x14ac:dyDescent="0.2">
      <c r="A1" s="63">
        <f>'[4]Week SetUp'!$A$6</f>
        <v>0</v>
      </c>
      <c r="B1" s="63"/>
      <c r="C1" s="64"/>
      <c r="D1" s="64"/>
      <c r="E1" s="64"/>
      <c r="F1" s="64"/>
      <c r="G1" s="64"/>
      <c r="H1" s="64"/>
      <c r="I1" s="65"/>
      <c r="J1" s="66"/>
      <c r="K1" s="66"/>
      <c r="L1" s="67"/>
      <c r="M1" s="65"/>
      <c r="N1" s="65" t="s">
        <v>190</v>
      </c>
      <c r="O1" s="65"/>
      <c r="P1" s="64"/>
      <c r="Q1" s="65"/>
    </row>
    <row r="2" spans="1:20" s="73" customFormat="1" ht="18" x14ac:dyDescent="0.25">
      <c r="A2" s="69"/>
      <c r="B2" s="69"/>
      <c r="C2" s="69"/>
      <c r="D2" s="69"/>
      <c r="E2" s="70" t="s">
        <v>301</v>
      </c>
      <c r="F2" s="70"/>
      <c r="G2" s="70"/>
      <c r="H2" s="70"/>
      <c r="I2" s="70"/>
      <c r="J2" s="70"/>
      <c r="K2" s="70"/>
      <c r="L2" s="70"/>
      <c r="M2" s="71"/>
      <c r="N2" s="72"/>
      <c r="O2" s="71"/>
      <c r="P2" s="72"/>
      <c r="Q2" s="71"/>
    </row>
    <row r="3" spans="1:20" s="78" customFormat="1" ht="11.25" customHeight="1" x14ac:dyDescent="0.2">
      <c r="A3" s="74" t="s">
        <v>192</v>
      </c>
      <c r="B3" s="74"/>
      <c r="C3" s="74"/>
      <c r="D3" s="74"/>
      <c r="E3" s="74"/>
      <c r="F3" s="74"/>
      <c r="G3" s="74"/>
      <c r="H3" s="74"/>
      <c r="I3" s="75"/>
      <c r="J3" s="76"/>
      <c r="K3" s="75"/>
      <c r="L3" s="74"/>
      <c r="M3" s="75"/>
      <c r="N3" s="74"/>
      <c r="O3" s="75"/>
      <c r="P3" s="74"/>
      <c r="Q3" s="77" t="s">
        <v>193</v>
      </c>
    </row>
    <row r="4" spans="1:20" s="88" customFormat="1" ht="12.75" customHeight="1" thickBot="1" x14ac:dyDescent="0.25">
      <c r="A4" s="79" t="str">
        <f>'[4]Week SetUp'!$A$10</f>
        <v>17th - 22nd December 2016</v>
      </c>
      <c r="B4" s="79"/>
      <c r="C4" s="79"/>
      <c r="D4" s="80"/>
      <c r="E4" s="80"/>
      <c r="F4" s="80">
        <f>'[4]Week SetUp'!$C$10</f>
        <v>0</v>
      </c>
      <c r="G4" s="349"/>
      <c r="H4" s="80"/>
      <c r="I4" s="86"/>
      <c r="J4" s="350">
        <f>'[4]Week SetUp'!$D$10</f>
        <v>0</v>
      </c>
      <c r="K4" s="86"/>
      <c r="L4" s="351">
        <f>'[4]Week SetUp'!$A$12</f>
        <v>0</v>
      </c>
      <c r="M4" s="86"/>
      <c r="N4" s="80"/>
      <c r="O4" s="86"/>
      <c r="P4" s="80"/>
      <c r="Q4" s="87" t="str">
        <f>'[4]Week SetUp'!$E$10</f>
        <v>Lamech Kevin Clarke</v>
      </c>
    </row>
    <row r="5" spans="1:20" s="78" customFormat="1" ht="12" x14ac:dyDescent="0.2">
      <c r="A5" s="89"/>
      <c r="B5" s="90" t="s">
        <v>194</v>
      </c>
      <c r="C5" s="90" t="s">
        <v>195</v>
      </c>
      <c r="D5" s="90" t="s">
        <v>196</v>
      </c>
      <c r="E5" s="91" t="s">
        <v>197</v>
      </c>
      <c r="F5" s="91" t="s">
        <v>198</v>
      </c>
      <c r="G5" s="91"/>
      <c r="H5" s="91"/>
      <c r="I5" s="91"/>
      <c r="J5" s="92" t="s">
        <v>199</v>
      </c>
      <c r="K5" s="93"/>
      <c r="L5" s="92" t="s">
        <v>200</v>
      </c>
      <c r="M5" s="93"/>
      <c r="N5" s="92" t="s">
        <v>201</v>
      </c>
      <c r="O5" s="93"/>
      <c r="P5" s="92" t="s">
        <v>202</v>
      </c>
      <c r="Q5" s="199"/>
    </row>
    <row r="6" spans="1:20" s="78" customFormat="1" ht="3.75" customHeight="1" thickBot="1" x14ac:dyDescent="0.25">
      <c r="A6" s="95"/>
      <c r="B6" s="96"/>
      <c r="C6" s="97"/>
      <c r="D6" s="96"/>
      <c r="E6" s="98"/>
      <c r="F6" s="98"/>
      <c r="G6" s="99"/>
      <c r="H6" s="98"/>
      <c r="I6" s="100"/>
      <c r="J6" s="96"/>
      <c r="K6" s="100"/>
      <c r="L6" s="96"/>
      <c r="M6" s="100"/>
      <c r="N6" s="96"/>
      <c r="O6" s="100"/>
      <c r="P6" s="96"/>
      <c r="Q6" s="101"/>
    </row>
    <row r="7" spans="1:20" s="113" customFormat="1" ht="10.5" customHeight="1" x14ac:dyDescent="0.2">
      <c r="A7" s="102">
        <v>1</v>
      </c>
      <c r="B7" s="103">
        <f>IF($D7="","",VLOOKUP($D7,'[4]Boys Si Main Draw Prep'!$A$7:$P$22,15))</f>
        <v>0</v>
      </c>
      <c r="C7" s="103">
        <f>IF($D7="","",VLOOKUP($D7,'[4]Boys Si Main Draw Prep'!$A$7:$P$22,16))</f>
        <v>0</v>
      </c>
      <c r="D7" s="104">
        <v>1</v>
      </c>
      <c r="E7" s="105" t="str">
        <f>UPPER(IF($D7="","",VLOOKUP($D7,'[4]Boys Si Main Draw Prep'!$A$7:$P$22,2)))</f>
        <v>LESLIE</v>
      </c>
      <c r="F7" s="105" t="str">
        <f>IF($D7="","",VLOOKUP($D7,'[4]Boys Si Main Draw Prep'!$A$7:$P$22,3))</f>
        <v>ALIJAH</v>
      </c>
      <c r="G7" s="105"/>
      <c r="H7" s="105">
        <f>IF($D7="","",VLOOKUP($D7,'[4]Boys Si Main Draw Prep'!$A$7:$P$22,4))</f>
        <v>0</v>
      </c>
      <c r="I7" s="106"/>
      <c r="J7" s="107"/>
      <c r="K7" s="107"/>
      <c r="L7" s="107"/>
      <c r="M7" s="107"/>
      <c r="N7" s="108"/>
      <c r="O7" s="109"/>
      <c r="P7" s="110"/>
      <c r="Q7" s="111"/>
      <c r="R7" s="112"/>
      <c r="T7" s="114" t="str">
        <f>'[4]SetUp Officials'!P21</f>
        <v>Umpire</v>
      </c>
    </row>
    <row r="8" spans="1:20" s="113" customFormat="1" ht="9.6" customHeight="1" x14ac:dyDescent="0.2">
      <c r="A8" s="115"/>
      <c r="B8" s="116"/>
      <c r="C8" s="116"/>
      <c r="D8" s="116"/>
      <c r="E8" s="107"/>
      <c r="F8" s="107"/>
      <c r="G8" s="117"/>
      <c r="H8" s="118" t="s">
        <v>203</v>
      </c>
      <c r="I8" s="119" t="s">
        <v>204</v>
      </c>
      <c r="J8" s="120" t="str">
        <f>UPPER(IF(OR(I8="a",I8="as"),E7,IF(OR(I8="b",I8="bs"),E9,)))</f>
        <v>LESLIE</v>
      </c>
      <c r="K8" s="120"/>
      <c r="L8" s="107"/>
      <c r="M8" s="107"/>
      <c r="N8" s="108"/>
      <c r="O8" s="109"/>
      <c r="P8" s="110"/>
      <c r="Q8" s="111"/>
      <c r="R8" s="112"/>
      <c r="T8" s="121" t="str">
        <f>'[4]SetUp Officials'!P22</f>
        <v xml:space="preserve"> </v>
      </c>
    </row>
    <row r="9" spans="1:20" s="113" customFormat="1" ht="9.6" customHeight="1" x14ac:dyDescent="0.2">
      <c r="A9" s="115">
        <v>2</v>
      </c>
      <c r="B9" s="103">
        <f>IF($D9="","",VLOOKUP($D9,'[4]Boys Si Main Draw Prep'!$A$7:$P$22,15))</f>
        <v>0</v>
      </c>
      <c r="C9" s="103">
        <f>IF($D9="","",VLOOKUP($D9,'[4]Boys Si Main Draw Prep'!$A$7:$P$22,16))</f>
        <v>0</v>
      </c>
      <c r="D9" s="104">
        <v>11</v>
      </c>
      <c r="E9" s="103" t="str">
        <f>UPPER(IF($D9="","",VLOOKUP($D9,'[4]Boys Si Main Draw Prep'!$A$7:$P$22,2)))</f>
        <v>BYE</v>
      </c>
      <c r="F9" s="103">
        <f>IF($D9="","",VLOOKUP($D9,'[4]Boys Si Main Draw Prep'!$A$7:$P$22,3))</f>
        <v>0</v>
      </c>
      <c r="G9" s="103"/>
      <c r="H9" s="103">
        <f>IF($D9="","",VLOOKUP($D9,'[4]Boys Si Main Draw Prep'!$A$7:$P$22,4))</f>
        <v>0</v>
      </c>
      <c r="I9" s="122"/>
      <c r="J9" s="107"/>
      <c r="K9" s="123"/>
      <c r="L9" s="107"/>
      <c r="M9" s="107"/>
      <c r="N9" s="108"/>
      <c r="O9" s="109"/>
      <c r="P9" s="110"/>
      <c r="Q9" s="111"/>
      <c r="R9" s="112"/>
      <c r="T9" s="121" t="str">
        <f>'[4]SetUp Officials'!P23</f>
        <v xml:space="preserve"> </v>
      </c>
    </row>
    <row r="10" spans="1:20" s="113" customFormat="1" ht="9.6" customHeight="1" x14ac:dyDescent="0.2">
      <c r="A10" s="115"/>
      <c r="B10" s="116"/>
      <c r="C10" s="116"/>
      <c r="D10" s="124"/>
      <c r="E10" s="107"/>
      <c r="F10" s="107"/>
      <c r="G10" s="117"/>
      <c r="H10" s="107"/>
      <c r="I10" s="125"/>
      <c r="J10" s="118" t="s">
        <v>203</v>
      </c>
      <c r="K10" s="126"/>
      <c r="L10" s="120" t="str">
        <f>UPPER(IF(OR(K10="a",K10="as"),J8,IF(OR(K10="b",K10="bs"),J12,)))</f>
        <v/>
      </c>
      <c r="M10" s="127"/>
      <c r="N10" s="128"/>
      <c r="O10" s="128"/>
      <c r="P10" s="110"/>
      <c r="Q10" s="111"/>
      <c r="R10" s="112"/>
      <c r="T10" s="121" t="str">
        <f>'[4]SetUp Officials'!P24</f>
        <v xml:space="preserve"> </v>
      </c>
    </row>
    <row r="11" spans="1:20" s="113" customFormat="1" ht="9.6" customHeight="1" x14ac:dyDescent="0.2">
      <c r="A11" s="115">
        <v>3</v>
      </c>
      <c r="B11" s="103">
        <f>IF($D11="","",VLOOKUP($D11,'[4]Boys Si Main Draw Prep'!$A$7:$P$22,15))</f>
        <v>0</v>
      </c>
      <c r="C11" s="103">
        <f>IF($D11="","",VLOOKUP($D11,'[4]Boys Si Main Draw Prep'!$A$7:$P$22,16))</f>
        <v>0</v>
      </c>
      <c r="D11" s="104">
        <v>10</v>
      </c>
      <c r="E11" s="103" t="str">
        <f>UPPER(IF($D11="","",VLOOKUP($D11,'[4]Boys Si Main Draw Prep'!$A$7:$P$22,2)))</f>
        <v>NWOKOLO</v>
      </c>
      <c r="F11" s="103" t="str">
        <f>IF($D11="","",VLOOKUP($D11,'[4]Boys Si Main Draw Prep'!$A$7:$P$22,3))</f>
        <v>EBOLUM</v>
      </c>
      <c r="G11" s="103"/>
      <c r="H11" s="103">
        <f>IF($D11="","",VLOOKUP($D11,'[4]Boys Si Main Draw Prep'!$A$7:$P$22,4))</f>
        <v>0</v>
      </c>
      <c r="I11" s="106"/>
      <c r="J11" s="107"/>
      <c r="K11" s="129"/>
      <c r="L11" s="107"/>
      <c r="M11" s="130"/>
      <c r="N11" s="128"/>
      <c r="O11" s="128"/>
      <c r="P11" s="110"/>
      <c r="Q11" s="111"/>
      <c r="R11" s="112"/>
      <c r="T11" s="121" t="str">
        <f>'[4]SetUp Officials'!P25</f>
        <v xml:space="preserve"> </v>
      </c>
    </row>
    <row r="12" spans="1:20" s="113" customFormat="1" ht="9.6" customHeight="1" x14ac:dyDescent="0.2">
      <c r="A12" s="115"/>
      <c r="B12" s="116"/>
      <c r="C12" s="116"/>
      <c r="D12" s="124"/>
      <c r="E12" s="107"/>
      <c r="F12" s="107"/>
      <c r="G12" s="117"/>
      <c r="H12" s="118" t="s">
        <v>203</v>
      </c>
      <c r="I12" s="119" t="s">
        <v>204</v>
      </c>
      <c r="J12" s="120" t="str">
        <f>UPPER(IF(OR(I12="a",I12="as"),E11,IF(OR(I12="b",I12="bs"),E13,)))</f>
        <v>NWOKOLO</v>
      </c>
      <c r="K12" s="131"/>
      <c r="L12" s="107"/>
      <c r="M12" s="130"/>
      <c r="N12" s="128"/>
      <c r="O12" s="128"/>
      <c r="P12" s="110"/>
      <c r="Q12" s="111"/>
      <c r="R12" s="112"/>
      <c r="T12" s="121" t="str">
        <f>'[4]SetUp Officials'!P26</f>
        <v xml:space="preserve"> </v>
      </c>
    </row>
    <row r="13" spans="1:20" s="113" customFormat="1" ht="9.6" customHeight="1" x14ac:dyDescent="0.2">
      <c r="A13" s="115">
        <v>4</v>
      </c>
      <c r="B13" s="103">
        <f>IF($D13="","",VLOOKUP($D13,'[4]Boys Si Main Draw Prep'!$A$7:$P$22,15))</f>
        <v>0</v>
      </c>
      <c r="C13" s="103">
        <f>IF($D13="","",VLOOKUP($D13,'[4]Boys Si Main Draw Prep'!$A$7:$P$22,16))</f>
        <v>0</v>
      </c>
      <c r="D13" s="104">
        <v>11</v>
      </c>
      <c r="E13" s="103" t="str">
        <f>UPPER(IF($D13="","",VLOOKUP($D13,'[4]Boys Si Main Draw Prep'!$A$7:$P$22,2)))</f>
        <v>BYE</v>
      </c>
      <c r="F13" s="103">
        <f>IF($D13="","",VLOOKUP($D13,'[4]Boys Si Main Draw Prep'!$A$7:$P$22,3))</f>
        <v>0</v>
      </c>
      <c r="G13" s="103"/>
      <c r="H13" s="103">
        <f>IF($D13="","",VLOOKUP($D13,'[4]Boys Si Main Draw Prep'!$A$7:$P$22,4))</f>
        <v>0</v>
      </c>
      <c r="I13" s="132"/>
      <c r="J13" s="107"/>
      <c r="K13" s="107"/>
      <c r="L13" s="107"/>
      <c r="M13" s="130"/>
      <c r="N13" s="128"/>
      <c r="O13" s="128"/>
      <c r="P13" s="110"/>
      <c r="Q13" s="111"/>
      <c r="R13" s="112"/>
      <c r="T13" s="121" t="str">
        <f>'[4]SetUp Officials'!P27</f>
        <v xml:space="preserve"> </v>
      </c>
    </row>
    <row r="14" spans="1:20" s="113" customFormat="1" ht="9.6" customHeight="1" x14ac:dyDescent="0.2">
      <c r="A14" s="115"/>
      <c r="B14" s="116"/>
      <c r="C14" s="116"/>
      <c r="D14" s="124"/>
      <c r="E14" s="107"/>
      <c r="F14" s="107"/>
      <c r="G14" s="117"/>
      <c r="H14" s="133"/>
      <c r="I14" s="125"/>
      <c r="J14" s="107"/>
      <c r="K14" s="107"/>
      <c r="L14" s="118" t="s">
        <v>203</v>
      </c>
      <c r="M14" s="126"/>
      <c r="N14" s="120" t="str">
        <f>UPPER(IF(OR(M14="a",M14="as"),L10,IF(OR(M14="b",M14="bs"),L18,)))</f>
        <v/>
      </c>
      <c r="O14" s="127"/>
      <c r="P14" s="110"/>
      <c r="Q14" s="111"/>
      <c r="R14" s="112"/>
      <c r="T14" s="121" t="str">
        <f>'[4]SetUp Officials'!P28</f>
        <v xml:space="preserve"> </v>
      </c>
    </row>
    <row r="15" spans="1:20" s="113" customFormat="1" ht="9.6" customHeight="1" x14ac:dyDescent="0.2">
      <c r="A15" s="102">
        <v>5</v>
      </c>
      <c r="B15" s="103">
        <f>IF($D15="","",VLOOKUP($D15,'[4]Boys Si Main Draw Prep'!$A$7:$P$22,15))</f>
        <v>0</v>
      </c>
      <c r="C15" s="103">
        <f>IF($D15="","",VLOOKUP($D15,'[4]Boys Si Main Draw Prep'!$A$7:$P$22,16))</f>
        <v>0</v>
      </c>
      <c r="D15" s="104">
        <v>4</v>
      </c>
      <c r="E15" s="105" t="str">
        <f>UPPER(IF($D15="","",VLOOKUP($D15,'[4]Boys Si Main Draw Prep'!$A$7:$P$22,2)))</f>
        <v>SHEPPARD</v>
      </c>
      <c r="F15" s="105" t="str">
        <f>IF($D15="","",VLOOKUP($D15,'[4]Boys Si Main Draw Prep'!$A$7:$P$22,3))</f>
        <v>LIAM</v>
      </c>
      <c r="G15" s="105"/>
      <c r="H15" s="105">
        <f>IF($D15="","",VLOOKUP($D15,'[4]Boys Si Main Draw Prep'!$A$7:$P$22,4))</f>
        <v>0</v>
      </c>
      <c r="I15" s="134"/>
      <c r="J15" s="107"/>
      <c r="K15" s="107"/>
      <c r="L15" s="107"/>
      <c r="M15" s="130"/>
      <c r="N15" s="107"/>
      <c r="O15" s="130"/>
      <c r="P15" s="110"/>
      <c r="Q15" s="111"/>
      <c r="R15" s="112"/>
      <c r="T15" s="121" t="str">
        <f>'[4]SetUp Officials'!P29</f>
        <v xml:space="preserve"> </v>
      </c>
    </row>
    <row r="16" spans="1:20" s="113" customFormat="1" ht="9.6" customHeight="1" thickBot="1" x14ac:dyDescent="0.25">
      <c r="A16" s="115"/>
      <c r="B16" s="116"/>
      <c r="C16" s="116"/>
      <c r="D16" s="124"/>
      <c r="E16" s="107"/>
      <c r="F16" s="107"/>
      <c r="G16" s="117"/>
      <c r="H16" s="118" t="s">
        <v>203</v>
      </c>
      <c r="I16" s="119" t="s">
        <v>204</v>
      </c>
      <c r="J16" s="120" t="str">
        <f>UPPER(IF(OR(I16="a",I16="as"),E15,IF(OR(I16="b",I16="bs"),E17,)))</f>
        <v>SHEPPARD</v>
      </c>
      <c r="K16" s="120"/>
      <c r="L16" s="107"/>
      <c r="M16" s="130"/>
      <c r="N16" s="128"/>
      <c r="O16" s="130"/>
      <c r="P16" s="110"/>
      <c r="Q16" s="111"/>
      <c r="R16" s="112"/>
      <c r="T16" s="135" t="str">
        <f>'[4]SetUp Officials'!P30</f>
        <v>None</v>
      </c>
    </row>
    <row r="17" spans="1:18" s="113" customFormat="1" ht="9.6" customHeight="1" x14ac:dyDescent="0.2">
      <c r="A17" s="115">
        <v>6</v>
      </c>
      <c r="B17" s="103">
        <f>IF($D17="","",VLOOKUP($D17,'[4]Boys Si Main Draw Prep'!$A$7:$P$22,15))</f>
        <v>0</v>
      </c>
      <c r="C17" s="103">
        <f>IF($D17="","",VLOOKUP($D17,'[4]Boys Si Main Draw Prep'!$A$7:$P$22,16))</f>
        <v>0</v>
      </c>
      <c r="D17" s="104">
        <v>11</v>
      </c>
      <c r="E17" s="103" t="str">
        <f>UPPER(IF($D17="","",VLOOKUP($D17,'[4]Boys Si Main Draw Prep'!$A$7:$P$22,2)))</f>
        <v>BYE</v>
      </c>
      <c r="F17" s="103">
        <f>IF($D17="","",VLOOKUP($D17,'[4]Boys Si Main Draw Prep'!$A$7:$P$22,3))</f>
        <v>0</v>
      </c>
      <c r="G17" s="103"/>
      <c r="H17" s="103">
        <f>IF($D17="","",VLOOKUP($D17,'[4]Boys Si Main Draw Prep'!$A$7:$P$22,4))</f>
        <v>0</v>
      </c>
      <c r="I17" s="122"/>
      <c r="J17" s="107"/>
      <c r="K17" s="123"/>
      <c r="L17" s="107"/>
      <c r="M17" s="130"/>
      <c r="N17" s="128"/>
      <c r="O17" s="130"/>
      <c r="P17" s="110"/>
      <c r="Q17" s="111"/>
      <c r="R17" s="112"/>
    </row>
    <row r="18" spans="1:18" s="113" customFormat="1" ht="9.6" customHeight="1" x14ac:dyDescent="0.2">
      <c r="A18" s="115"/>
      <c r="B18" s="116"/>
      <c r="C18" s="116"/>
      <c r="D18" s="124"/>
      <c r="E18" s="107"/>
      <c r="F18" s="107"/>
      <c r="G18" s="117"/>
      <c r="H18" s="107"/>
      <c r="I18" s="125"/>
      <c r="J18" s="118" t="s">
        <v>203</v>
      </c>
      <c r="K18" s="126"/>
      <c r="L18" s="120" t="str">
        <f>UPPER(IF(OR(K18="a",K18="as"),J16,IF(OR(K18="b",K18="bs"),J20,)))</f>
        <v/>
      </c>
      <c r="M18" s="136"/>
      <c r="N18" s="128"/>
      <c r="O18" s="130"/>
      <c r="P18" s="110"/>
      <c r="Q18" s="111"/>
      <c r="R18" s="112"/>
    </row>
    <row r="19" spans="1:18" s="113" customFormat="1" ht="9.6" customHeight="1" x14ac:dyDescent="0.2">
      <c r="A19" s="115">
        <v>7</v>
      </c>
      <c r="B19" s="103">
        <f>IF($D19="","",VLOOKUP($D19,'[4]Boys Si Main Draw Prep'!$A$7:$P$22,15))</f>
        <v>0</v>
      </c>
      <c r="C19" s="103">
        <f>IF($D19="","",VLOOKUP($D19,'[4]Boys Si Main Draw Prep'!$A$7:$P$22,16))</f>
        <v>0</v>
      </c>
      <c r="D19" s="104">
        <v>8</v>
      </c>
      <c r="E19" s="103" t="str">
        <f>UPPER(IF($D19="","",VLOOKUP($D19,'[4]Boys Si Main Draw Prep'!$A$7:$P$22,2)))</f>
        <v>VALDEZ</v>
      </c>
      <c r="F19" s="103" t="str">
        <f>IF($D19="","",VLOOKUP($D19,'[4]Boys Si Main Draw Prep'!$A$7:$P$22,3))</f>
        <v>NATHAN</v>
      </c>
      <c r="G19" s="103"/>
      <c r="H19" s="103">
        <f>IF($D19="","",VLOOKUP($D19,'[4]Boys Si Main Draw Prep'!$A$7:$P$22,4))</f>
        <v>0</v>
      </c>
      <c r="I19" s="106"/>
      <c r="J19" s="107"/>
      <c r="K19" s="129"/>
      <c r="L19" s="107"/>
      <c r="M19" s="128"/>
      <c r="N19" s="128"/>
      <c r="O19" s="130"/>
      <c r="P19" s="110"/>
      <c r="Q19" s="111"/>
      <c r="R19" s="112"/>
    </row>
    <row r="20" spans="1:18" s="113" customFormat="1" ht="9.6" customHeight="1" x14ac:dyDescent="0.2">
      <c r="A20" s="115"/>
      <c r="B20" s="116"/>
      <c r="C20" s="116"/>
      <c r="D20" s="116"/>
      <c r="E20" s="107"/>
      <c r="F20" s="107"/>
      <c r="G20" s="117"/>
      <c r="H20" s="118" t="s">
        <v>203</v>
      </c>
      <c r="I20" s="119" t="s">
        <v>204</v>
      </c>
      <c r="J20" s="120" t="str">
        <f>UPPER(IF(OR(I20="a",I20="as"),E19,IF(OR(I20="b",I20="bs"),E21,)))</f>
        <v>VALDEZ</v>
      </c>
      <c r="K20" s="131"/>
      <c r="L20" s="107"/>
      <c r="M20" s="128"/>
      <c r="N20" s="128"/>
      <c r="O20" s="130"/>
      <c r="P20" s="110"/>
      <c r="Q20" s="111"/>
      <c r="R20" s="112"/>
    </row>
    <row r="21" spans="1:18" s="113" customFormat="1" ht="9.6" customHeight="1" x14ac:dyDescent="0.2">
      <c r="A21" s="115">
        <v>8</v>
      </c>
      <c r="B21" s="103">
        <f>IF($D21="","",VLOOKUP($D21,'[4]Boys Si Main Draw Prep'!$A$7:$P$22,15))</f>
        <v>0</v>
      </c>
      <c r="C21" s="103">
        <f>IF($D21="","",VLOOKUP($D21,'[4]Boys Si Main Draw Prep'!$A$7:$P$22,16))</f>
        <v>0</v>
      </c>
      <c r="D21" s="104">
        <v>6</v>
      </c>
      <c r="E21" s="103" t="str">
        <f>UPPER(IF($D21="","",VLOOKUP($D21,'[4]Boys Si Main Draw Prep'!$A$7:$P$22,2)))</f>
        <v>GEORGE</v>
      </c>
      <c r="F21" s="103" t="str">
        <f>IF($D21="","",VLOOKUP($D21,'[4]Boys Si Main Draw Prep'!$A$7:$P$22,3))</f>
        <v>TYRELL</v>
      </c>
      <c r="G21" s="103"/>
      <c r="H21" s="103">
        <f>IF($D21="","",VLOOKUP($D21,'[4]Boys Si Main Draw Prep'!$A$7:$P$22,4))</f>
        <v>0</v>
      </c>
      <c r="I21" s="132"/>
      <c r="J21" s="107" t="s">
        <v>344</v>
      </c>
      <c r="K21" s="107"/>
      <c r="L21" s="107"/>
      <c r="M21" s="128"/>
      <c r="N21" s="128"/>
      <c r="O21" s="130"/>
      <c r="P21" s="110"/>
      <c r="Q21" s="111"/>
      <c r="R21" s="112"/>
    </row>
    <row r="22" spans="1:18" s="113" customFormat="1" ht="9.6" customHeight="1" x14ac:dyDescent="0.2">
      <c r="A22" s="115"/>
      <c r="B22" s="116"/>
      <c r="C22" s="116"/>
      <c r="D22" s="116"/>
      <c r="E22" s="133"/>
      <c r="F22" s="133"/>
      <c r="G22" s="137"/>
      <c r="H22" s="133"/>
      <c r="I22" s="125"/>
      <c r="J22" s="107"/>
      <c r="K22" s="107"/>
      <c r="L22" s="107"/>
      <c r="M22" s="128"/>
      <c r="N22" s="118" t="s">
        <v>203</v>
      </c>
      <c r="O22" s="126"/>
      <c r="P22" s="120" t="str">
        <f>UPPER(IF(OR(O22="a",O22="as"),N14,IF(OR(O22="b",O22="bs"),N30,)))</f>
        <v/>
      </c>
      <c r="Q22" s="127"/>
      <c r="R22" s="112"/>
    </row>
    <row r="23" spans="1:18" s="113" customFormat="1" ht="9.6" customHeight="1" x14ac:dyDescent="0.2">
      <c r="A23" s="115">
        <v>9</v>
      </c>
      <c r="B23" s="103">
        <f>IF($D23="","",VLOOKUP($D23,'[4]Boys Si Main Draw Prep'!$A$7:$P$22,15))</f>
        <v>0</v>
      </c>
      <c r="C23" s="103">
        <f>IF($D23="","",VLOOKUP($D23,'[4]Boys Si Main Draw Prep'!$A$7:$P$22,16))</f>
        <v>0</v>
      </c>
      <c r="D23" s="104">
        <v>11</v>
      </c>
      <c r="E23" s="103" t="str">
        <f>UPPER(IF($D23="","",VLOOKUP($D23,'[4]Boys Si Main Draw Prep'!$A$7:$P$22,2)))</f>
        <v>BYE</v>
      </c>
      <c r="F23" s="103">
        <f>IF($D23="","",VLOOKUP($D23,'[4]Boys Si Main Draw Prep'!$A$7:$P$22,3))</f>
        <v>0</v>
      </c>
      <c r="G23" s="103"/>
      <c r="H23" s="103">
        <f>IF($D23="","",VLOOKUP($D23,'[4]Boys Si Main Draw Prep'!$A$7:$P$22,4))</f>
        <v>0</v>
      </c>
      <c r="I23" s="106"/>
      <c r="J23" s="107"/>
      <c r="K23" s="107"/>
      <c r="L23" s="107"/>
      <c r="M23" s="128"/>
      <c r="N23" s="107"/>
      <c r="O23" s="130"/>
      <c r="P23" s="107"/>
      <c r="Q23" s="128"/>
      <c r="R23" s="112"/>
    </row>
    <row r="24" spans="1:18" s="113" customFormat="1" ht="9.6" customHeight="1" x14ac:dyDescent="0.2">
      <c r="A24" s="115"/>
      <c r="B24" s="116"/>
      <c r="C24" s="116"/>
      <c r="D24" s="116"/>
      <c r="E24" s="107"/>
      <c r="F24" s="107"/>
      <c r="G24" s="117"/>
      <c r="H24" s="118" t="s">
        <v>203</v>
      </c>
      <c r="I24" s="119" t="s">
        <v>205</v>
      </c>
      <c r="J24" s="120" t="str">
        <f>UPPER(IF(OR(I24="a",I24="as"),E23,IF(OR(I24="b",I24="bs"),E25,)))</f>
        <v>SYLVESTER</v>
      </c>
      <c r="K24" s="120"/>
      <c r="L24" s="107"/>
      <c r="M24" s="128"/>
      <c r="N24" s="128"/>
      <c r="O24" s="130"/>
      <c r="P24" s="110"/>
      <c r="Q24" s="111"/>
      <c r="R24" s="112"/>
    </row>
    <row r="25" spans="1:18" s="113" customFormat="1" ht="9.6" customHeight="1" x14ac:dyDescent="0.2">
      <c r="A25" s="115">
        <v>10</v>
      </c>
      <c r="B25" s="103">
        <f>IF($D25="","",VLOOKUP($D25,'[4]Boys Si Main Draw Prep'!$A$7:$P$22,15))</f>
        <v>0</v>
      </c>
      <c r="C25" s="103">
        <f>IF($D25="","",VLOOKUP($D25,'[4]Boys Si Main Draw Prep'!$A$7:$P$22,16))</f>
        <v>0</v>
      </c>
      <c r="D25" s="104">
        <v>7</v>
      </c>
      <c r="E25" s="103" t="str">
        <f>UPPER(IF($D25="","",VLOOKUP($D25,'[4]Boys Si Main Draw Prep'!$A$7:$P$22,2)))</f>
        <v>SYLVESTER</v>
      </c>
      <c r="F25" s="103" t="str">
        <f>IF($D25="","",VLOOKUP($D25,'[4]Boys Si Main Draw Prep'!$A$7:$P$22,3))</f>
        <v>SEBASTIAN</v>
      </c>
      <c r="G25" s="103"/>
      <c r="H25" s="103">
        <f>IF($D25="","",VLOOKUP($D25,'[4]Boys Si Main Draw Prep'!$A$7:$P$22,4))</f>
        <v>0</v>
      </c>
      <c r="I25" s="122"/>
      <c r="J25" s="107"/>
      <c r="K25" s="123"/>
      <c r="L25" s="107"/>
      <c r="M25" s="128"/>
      <c r="N25" s="128"/>
      <c r="O25" s="130"/>
      <c r="P25" s="110"/>
      <c r="Q25" s="111"/>
      <c r="R25" s="112"/>
    </row>
    <row r="26" spans="1:18" s="113" customFormat="1" ht="9.6" customHeight="1" x14ac:dyDescent="0.2">
      <c r="A26" s="115"/>
      <c r="B26" s="116"/>
      <c r="C26" s="116"/>
      <c r="D26" s="124"/>
      <c r="E26" s="107"/>
      <c r="F26" s="107"/>
      <c r="G26" s="117"/>
      <c r="H26" s="107"/>
      <c r="I26" s="125"/>
      <c r="J26" s="118" t="s">
        <v>203</v>
      </c>
      <c r="K26" s="126"/>
      <c r="L26" s="120" t="str">
        <f>UPPER(IF(OR(K26="a",K26="as"),J24,IF(OR(K26="b",K26="bs"),J28,)))</f>
        <v/>
      </c>
      <c r="M26" s="127"/>
      <c r="N26" s="128"/>
      <c r="O26" s="130"/>
      <c r="P26" s="110"/>
      <c r="Q26" s="111"/>
      <c r="R26" s="112"/>
    </row>
    <row r="27" spans="1:18" s="113" customFormat="1" ht="9.6" customHeight="1" x14ac:dyDescent="0.2">
      <c r="A27" s="115">
        <v>11</v>
      </c>
      <c r="B27" s="103">
        <f>IF($D27="","",VLOOKUP($D27,'[4]Boys Si Main Draw Prep'!$A$7:$P$22,15))</f>
        <v>0</v>
      </c>
      <c r="C27" s="103">
        <f>IF($D27="","",VLOOKUP($D27,'[4]Boys Si Main Draw Prep'!$A$7:$P$22,16))</f>
        <v>0</v>
      </c>
      <c r="D27" s="104">
        <v>11</v>
      </c>
      <c r="E27" s="103" t="str">
        <f>UPPER(IF($D27="","",VLOOKUP($D27,'[4]Boys Si Main Draw Prep'!$A$7:$P$22,2)))</f>
        <v>BYE</v>
      </c>
      <c r="F27" s="103">
        <f>IF($D27="","",VLOOKUP($D27,'[4]Boys Si Main Draw Prep'!$A$7:$P$22,3))</f>
        <v>0</v>
      </c>
      <c r="G27" s="103"/>
      <c r="H27" s="103">
        <f>IF($D27="","",VLOOKUP($D27,'[4]Boys Si Main Draw Prep'!$A$7:$P$22,4))</f>
        <v>0</v>
      </c>
      <c r="I27" s="106"/>
      <c r="J27" s="107"/>
      <c r="K27" s="129"/>
      <c r="L27" s="107"/>
      <c r="M27" s="130"/>
      <c r="N27" s="128"/>
      <c r="O27" s="130"/>
      <c r="P27" s="110"/>
      <c r="Q27" s="111"/>
      <c r="R27" s="112"/>
    </row>
    <row r="28" spans="1:18" s="113" customFormat="1" ht="9.6" customHeight="1" x14ac:dyDescent="0.2">
      <c r="A28" s="102"/>
      <c r="B28" s="116"/>
      <c r="C28" s="116"/>
      <c r="D28" s="124"/>
      <c r="E28" s="107"/>
      <c r="F28" s="107"/>
      <c r="G28" s="117"/>
      <c r="H28" s="118" t="s">
        <v>203</v>
      </c>
      <c r="I28" s="119" t="s">
        <v>205</v>
      </c>
      <c r="J28" s="120" t="str">
        <f>UPPER(IF(OR(I28="a",I28="as"),E27,IF(OR(I28="b",I28="bs"),E29,)))</f>
        <v>RODRIGUEZ</v>
      </c>
      <c r="K28" s="131"/>
      <c r="L28" s="107"/>
      <c r="M28" s="130"/>
      <c r="N28" s="128"/>
      <c r="O28" s="130"/>
      <c r="P28" s="110"/>
      <c r="Q28" s="111"/>
      <c r="R28" s="112"/>
    </row>
    <row r="29" spans="1:18" s="113" customFormat="1" ht="9.6" customHeight="1" x14ac:dyDescent="0.2">
      <c r="A29" s="102">
        <v>12</v>
      </c>
      <c r="B29" s="103">
        <f>IF($D29="","",VLOOKUP($D29,'[4]Boys Si Main Draw Prep'!$A$7:$P$22,15))</f>
        <v>0</v>
      </c>
      <c r="C29" s="103">
        <f>IF($D29="","",VLOOKUP($D29,'[4]Boys Si Main Draw Prep'!$A$7:$P$22,16))</f>
        <v>0</v>
      </c>
      <c r="D29" s="104">
        <v>3</v>
      </c>
      <c r="E29" s="105" t="str">
        <f>UPPER(IF($D29="","",VLOOKUP($D29,'[4]Boys Si Main Draw Prep'!$A$7:$P$22,2)))</f>
        <v>RODRIGUEZ</v>
      </c>
      <c r="F29" s="105" t="str">
        <f>IF($D29="","",VLOOKUP($D29,'[4]Boys Si Main Draw Prep'!$A$7:$P$22,3))</f>
        <v>DAVID</v>
      </c>
      <c r="G29" s="105"/>
      <c r="H29" s="105">
        <f>IF($D29="","",VLOOKUP($D29,'[4]Boys Si Main Draw Prep'!$A$7:$P$22,4))</f>
        <v>0</v>
      </c>
      <c r="I29" s="132"/>
      <c r="J29" s="107"/>
      <c r="K29" s="107"/>
      <c r="L29" s="107"/>
      <c r="M29" s="130"/>
      <c r="N29" s="128"/>
      <c r="O29" s="130"/>
      <c r="P29" s="110"/>
      <c r="Q29" s="111"/>
      <c r="R29" s="112"/>
    </row>
    <row r="30" spans="1:18" s="113" customFormat="1" ht="9.6" customHeight="1" x14ac:dyDescent="0.2">
      <c r="A30" s="115"/>
      <c r="B30" s="116"/>
      <c r="C30" s="116"/>
      <c r="D30" s="124"/>
      <c r="E30" s="107"/>
      <c r="F30" s="107"/>
      <c r="G30" s="117"/>
      <c r="H30" s="133"/>
      <c r="I30" s="125"/>
      <c r="J30" s="107"/>
      <c r="K30" s="107"/>
      <c r="L30" s="118" t="s">
        <v>203</v>
      </c>
      <c r="M30" s="126"/>
      <c r="N30" s="120" t="str">
        <f>UPPER(IF(OR(M30="a",M30="as"),L26,IF(OR(M30="b",M30="bs"),L34,)))</f>
        <v/>
      </c>
      <c r="O30" s="136"/>
      <c r="P30" s="110"/>
      <c r="Q30" s="111"/>
      <c r="R30" s="112"/>
    </row>
    <row r="31" spans="1:18" s="113" customFormat="1" ht="9.6" customHeight="1" x14ac:dyDescent="0.2">
      <c r="A31" s="115">
        <v>13</v>
      </c>
      <c r="B31" s="103">
        <f>IF($D31="","",VLOOKUP($D31,'[4]Boys Si Main Draw Prep'!$A$7:$P$22,15))</f>
        <v>0</v>
      </c>
      <c r="C31" s="103">
        <f>IF($D31="","",VLOOKUP($D31,'[4]Boys Si Main Draw Prep'!$A$7:$P$22,16))</f>
        <v>0</v>
      </c>
      <c r="D31" s="104">
        <v>9</v>
      </c>
      <c r="E31" s="103" t="str">
        <f>UPPER(IF($D31="","",VLOOKUP($D31,'[4]Boys Si Main Draw Prep'!$A$7:$P$22,2)))</f>
        <v>SHAMSI</v>
      </c>
      <c r="F31" s="103" t="str">
        <f>IF($D31="","",VLOOKUP($D31,'[4]Boys Si Main Draw Prep'!$A$7:$P$22,3))</f>
        <v>LUCA</v>
      </c>
      <c r="G31" s="103"/>
      <c r="H31" s="103">
        <f>IF($D31="","",VLOOKUP($D31,'[4]Boys Si Main Draw Prep'!$A$7:$P$22,4))</f>
        <v>0</v>
      </c>
      <c r="I31" s="134"/>
      <c r="J31" s="107"/>
      <c r="K31" s="107"/>
      <c r="L31" s="107"/>
      <c r="M31" s="130"/>
      <c r="N31" s="107"/>
      <c r="O31" s="128"/>
      <c r="P31" s="110"/>
      <c r="Q31" s="111"/>
      <c r="R31" s="112"/>
    </row>
    <row r="32" spans="1:18" s="113" customFormat="1" ht="9.6" customHeight="1" x14ac:dyDescent="0.2">
      <c r="A32" s="115"/>
      <c r="B32" s="116"/>
      <c r="C32" s="116"/>
      <c r="D32" s="124"/>
      <c r="E32" s="107"/>
      <c r="F32" s="107"/>
      <c r="G32" s="117"/>
      <c r="H32" s="118" t="s">
        <v>203</v>
      </c>
      <c r="I32" s="119" t="s">
        <v>205</v>
      </c>
      <c r="J32" s="120" t="str">
        <f>UPPER(IF(OR(I32="a",I32="as"),E31,IF(OR(I32="b",I32="bs"),E33,)))</f>
        <v>KERRY</v>
      </c>
      <c r="K32" s="120"/>
      <c r="L32" s="107"/>
      <c r="M32" s="130"/>
      <c r="N32" s="128"/>
      <c r="O32" s="128"/>
      <c r="P32" s="110"/>
      <c r="Q32" s="111"/>
      <c r="R32" s="112"/>
    </row>
    <row r="33" spans="1:18" s="113" customFormat="1" ht="9.6" customHeight="1" x14ac:dyDescent="0.2">
      <c r="A33" s="115">
        <v>14</v>
      </c>
      <c r="B33" s="103">
        <f>IF($D33="","",VLOOKUP($D33,'[4]Boys Si Main Draw Prep'!$A$7:$P$22,15))</f>
        <v>0</v>
      </c>
      <c r="C33" s="103">
        <f>IF($D33="","",VLOOKUP($D33,'[4]Boys Si Main Draw Prep'!$A$7:$P$22,16))</f>
        <v>0</v>
      </c>
      <c r="D33" s="104">
        <v>5</v>
      </c>
      <c r="E33" s="103" t="str">
        <f>UPPER(IF($D33="","",VLOOKUP($D33,'[4]Boys Si Main Draw Prep'!$A$7:$P$22,2)))</f>
        <v>KERRY</v>
      </c>
      <c r="F33" s="103" t="str">
        <f>IF($D33="","",VLOOKUP($D33,'[4]Boys Si Main Draw Prep'!$A$7:$P$22,3))</f>
        <v>KYLE</v>
      </c>
      <c r="G33" s="103"/>
      <c r="H33" s="103">
        <f>IF($D33="","",VLOOKUP($D33,'[4]Boys Si Main Draw Prep'!$A$7:$P$22,4))</f>
        <v>0</v>
      </c>
      <c r="I33" s="122"/>
      <c r="J33" s="107" t="s">
        <v>321</v>
      </c>
      <c r="K33" s="123"/>
      <c r="L33" s="107"/>
      <c r="M33" s="130"/>
      <c r="N33" s="128"/>
      <c r="O33" s="128"/>
      <c r="P33" s="110"/>
      <c r="Q33" s="111"/>
      <c r="R33" s="112"/>
    </row>
    <row r="34" spans="1:18" s="113" customFormat="1" ht="9.6" customHeight="1" x14ac:dyDescent="0.2">
      <c r="A34" s="115"/>
      <c r="B34" s="116"/>
      <c r="C34" s="116"/>
      <c r="D34" s="124"/>
      <c r="E34" s="107"/>
      <c r="F34" s="107"/>
      <c r="G34" s="117"/>
      <c r="H34" s="107"/>
      <c r="I34" s="125"/>
      <c r="J34" s="118" t="s">
        <v>203</v>
      </c>
      <c r="K34" s="126"/>
      <c r="L34" s="120" t="str">
        <f>UPPER(IF(OR(K34="a",K34="as"),J32,IF(OR(K34="b",K34="bs"),J36,)))</f>
        <v/>
      </c>
      <c r="M34" s="136"/>
      <c r="N34" s="128"/>
      <c r="O34" s="128"/>
      <c r="P34" s="110"/>
      <c r="Q34" s="111"/>
      <c r="R34" s="112"/>
    </row>
    <row r="35" spans="1:18" s="113" customFormat="1" ht="9.6" customHeight="1" x14ac:dyDescent="0.2">
      <c r="A35" s="115">
        <v>15</v>
      </c>
      <c r="B35" s="103">
        <f>IF($D35="","",VLOOKUP($D35,'[4]Boys Si Main Draw Prep'!$A$7:$P$22,15))</f>
        <v>0</v>
      </c>
      <c r="C35" s="103">
        <f>IF($D35="","",VLOOKUP($D35,'[4]Boys Si Main Draw Prep'!$A$7:$P$22,16))</f>
        <v>0</v>
      </c>
      <c r="D35" s="104">
        <v>11</v>
      </c>
      <c r="E35" s="103" t="str">
        <f>UPPER(IF($D35="","",VLOOKUP($D35,'[4]Boys Si Main Draw Prep'!$A$7:$P$22,2)))</f>
        <v>BYE</v>
      </c>
      <c r="F35" s="103">
        <f>IF($D35="","",VLOOKUP($D35,'[4]Boys Si Main Draw Prep'!$A$7:$P$22,3))</f>
        <v>0</v>
      </c>
      <c r="G35" s="103"/>
      <c r="H35" s="103">
        <f>IF($D35="","",VLOOKUP($D35,'[4]Boys Si Main Draw Prep'!$A$7:$P$22,4))</f>
        <v>0</v>
      </c>
      <c r="I35" s="106"/>
      <c r="J35" s="107"/>
      <c r="K35" s="129"/>
      <c r="L35" s="107"/>
      <c r="M35" s="128"/>
      <c r="N35" s="128"/>
      <c r="O35" s="128"/>
      <c r="P35" s="110"/>
      <c r="Q35" s="111"/>
      <c r="R35" s="112"/>
    </row>
    <row r="36" spans="1:18" s="113" customFormat="1" ht="9.6" customHeight="1" x14ac:dyDescent="0.2">
      <c r="A36" s="115"/>
      <c r="B36" s="116"/>
      <c r="C36" s="116"/>
      <c r="D36" s="116"/>
      <c r="E36" s="107"/>
      <c r="F36" s="107"/>
      <c r="G36" s="117"/>
      <c r="H36" s="118" t="s">
        <v>203</v>
      </c>
      <c r="I36" s="119" t="s">
        <v>205</v>
      </c>
      <c r="J36" s="120" t="str">
        <f>UPPER(IF(OR(I36="a",I36="as"),E35,IF(OR(I36="b",I36="bs"),E37,)))</f>
        <v>WONG</v>
      </c>
      <c r="K36" s="131"/>
      <c r="L36" s="107"/>
      <c r="M36" s="128"/>
      <c r="N36" s="128"/>
      <c r="O36" s="128"/>
      <c r="P36" s="110"/>
      <c r="Q36" s="111"/>
      <c r="R36" s="112"/>
    </row>
    <row r="37" spans="1:18" s="113" customFormat="1" ht="9.6" customHeight="1" x14ac:dyDescent="0.2">
      <c r="A37" s="102">
        <v>16</v>
      </c>
      <c r="B37" s="103">
        <f>IF($D37="","",VLOOKUP($D37,'[4]Boys Si Main Draw Prep'!$A$7:$P$22,15))</f>
        <v>0</v>
      </c>
      <c r="C37" s="103">
        <f>IF($D37="","",VLOOKUP($D37,'[4]Boys Si Main Draw Prep'!$A$7:$P$22,16))</f>
        <v>0</v>
      </c>
      <c r="D37" s="104">
        <v>2</v>
      </c>
      <c r="E37" s="105" t="str">
        <f>UPPER(IF($D37="","",VLOOKUP($D37,'[4]Boys Si Main Draw Prep'!$A$7:$P$22,2)))</f>
        <v>WONG</v>
      </c>
      <c r="F37" s="105" t="str">
        <f>IF($D37="","",VLOOKUP($D37,'[4]Boys Si Main Draw Prep'!$A$7:$P$22,3))</f>
        <v>ETHAN</v>
      </c>
      <c r="G37" s="103"/>
      <c r="H37" s="105">
        <f>IF($D37="","",VLOOKUP($D37,'[4]Boys Si Main Draw Prep'!$A$7:$P$22,4))</f>
        <v>0</v>
      </c>
      <c r="I37" s="132"/>
      <c r="J37" s="107"/>
      <c r="K37" s="107"/>
      <c r="L37" s="107"/>
      <c r="M37" s="128"/>
      <c r="N37" s="128"/>
      <c r="O37" s="128"/>
      <c r="P37" s="110"/>
      <c r="Q37" s="111"/>
      <c r="R37" s="112"/>
    </row>
    <row r="38" spans="1:18" s="113" customFormat="1" ht="9.6" customHeight="1" x14ac:dyDescent="0.2">
      <c r="A38" s="138"/>
      <c r="B38" s="116"/>
      <c r="C38" s="116"/>
      <c r="D38" s="116"/>
      <c r="E38" s="133"/>
      <c r="F38" s="133"/>
      <c r="G38" s="137"/>
      <c r="H38" s="107"/>
      <c r="I38" s="125"/>
      <c r="J38" s="107"/>
      <c r="K38" s="107"/>
      <c r="L38" s="107"/>
      <c r="M38" s="128"/>
      <c r="N38" s="128"/>
      <c r="O38" s="128"/>
      <c r="P38" s="110"/>
      <c r="Q38" s="111"/>
      <c r="R38" s="112"/>
    </row>
    <row r="39" spans="1:18" s="113" customFormat="1" ht="9.6" customHeight="1" x14ac:dyDescent="0.2">
      <c r="A39" s="139"/>
      <c r="B39" s="140"/>
      <c r="C39" s="140"/>
      <c r="D39" s="116"/>
      <c r="E39" s="140"/>
      <c r="F39" s="140"/>
      <c r="G39" s="140"/>
      <c r="H39" s="140"/>
      <c r="I39" s="116"/>
      <c r="J39" s="140"/>
      <c r="K39" s="140"/>
      <c r="L39" s="140"/>
      <c r="M39" s="141"/>
      <c r="N39" s="141"/>
      <c r="O39" s="141"/>
      <c r="P39" s="110"/>
      <c r="Q39" s="111"/>
      <c r="R39" s="112"/>
    </row>
    <row r="40" spans="1:18" s="113" customFormat="1" ht="9.6" customHeight="1" x14ac:dyDescent="0.2">
      <c r="A40" s="138"/>
      <c r="B40" s="116"/>
      <c r="C40" s="116"/>
      <c r="D40" s="116"/>
      <c r="E40" s="140"/>
      <c r="F40" s="140"/>
      <c r="H40" s="142"/>
      <c r="I40" s="116"/>
      <c r="J40" s="140"/>
      <c r="K40" s="140"/>
      <c r="L40" s="140"/>
      <c r="M40" s="141"/>
      <c r="N40" s="141"/>
      <c r="O40" s="141"/>
      <c r="P40" s="110"/>
      <c r="Q40" s="111"/>
      <c r="R40" s="112"/>
    </row>
    <row r="41" spans="1:18" s="113" customFormat="1" ht="9.6" hidden="1" customHeight="1" x14ac:dyDescent="0.2">
      <c r="A41" s="138"/>
      <c r="B41" s="140"/>
      <c r="C41" s="140"/>
      <c r="D41" s="116"/>
      <c r="E41" s="140"/>
      <c r="F41" s="140"/>
      <c r="G41" s="140"/>
      <c r="H41" s="140"/>
      <c r="I41" s="116"/>
      <c r="J41" s="140"/>
      <c r="K41" s="143"/>
      <c r="L41" s="140"/>
      <c r="M41" s="141"/>
      <c r="N41" s="141"/>
      <c r="O41" s="141"/>
      <c r="P41" s="110"/>
      <c r="Q41" s="111"/>
      <c r="R41" s="112"/>
    </row>
    <row r="42" spans="1:18" s="113" customFormat="1" ht="9.6" hidden="1" customHeight="1" x14ac:dyDescent="0.2">
      <c r="A42" s="138"/>
      <c r="B42" s="116"/>
      <c r="C42" s="116"/>
      <c r="D42" s="116"/>
      <c r="E42" s="140"/>
      <c r="F42" s="140"/>
      <c r="H42" s="140"/>
      <c r="I42" s="116"/>
      <c r="J42" s="142"/>
      <c r="K42" s="116"/>
      <c r="L42" s="140"/>
      <c r="M42" s="141"/>
      <c r="N42" s="141"/>
      <c r="O42" s="141"/>
      <c r="P42" s="110"/>
      <c r="Q42" s="111"/>
      <c r="R42" s="112"/>
    </row>
    <row r="43" spans="1:18" s="113" customFormat="1" ht="9.6" hidden="1" customHeight="1" x14ac:dyDescent="0.2">
      <c r="A43" s="138"/>
      <c r="B43" s="140"/>
      <c r="C43" s="140"/>
      <c r="D43" s="116"/>
      <c r="E43" s="140"/>
      <c r="F43" s="140"/>
      <c r="G43" s="140"/>
      <c r="H43" s="140"/>
      <c r="I43" s="116"/>
      <c r="J43" s="140"/>
      <c r="K43" s="140"/>
      <c r="L43" s="140"/>
      <c r="M43" s="141"/>
      <c r="N43" s="141"/>
      <c r="O43" s="141"/>
      <c r="P43" s="110"/>
      <c r="Q43" s="111"/>
      <c r="R43" s="144"/>
    </row>
    <row r="44" spans="1:18" s="113" customFormat="1" ht="9.6" hidden="1" customHeight="1" x14ac:dyDescent="0.2">
      <c r="A44" s="138"/>
      <c r="B44" s="116"/>
      <c r="C44" s="116"/>
      <c r="D44" s="116"/>
      <c r="E44" s="140"/>
      <c r="F44" s="140"/>
      <c r="H44" s="142"/>
      <c r="I44" s="116"/>
      <c r="J44" s="140"/>
      <c r="K44" s="140"/>
      <c r="L44" s="140"/>
      <c r="M44" s="141"/>
      <c r="N44" s="141"/>
      <c r="O44" s="141"/>
      <c r="P44" s="110"/>
      <c r="Q44" s="111"/>
      <c r="R44" s="112"/>
    </row>
    <row r="45" spans="1:18" s="113" customFormat="1" ht="9.6" hidden="1" customHeight="1" x14ac:dyDescent="0.2">
      <c r="A45" s="138"/>
      <c r="B45" s="140"/>
      <c r="C45" s="140"/>
      <c r="D45" s="116"/>
      <c r="E45" s="140"/>
      <c r="F45" s="140"/>
      <c r="G45" s="140"/>
      <c r="H45" s="140"/>
      <c r="I45" s="116"/>
      <c r="J45" s="140"/>
      <c r="K45" s="140"/>
      <c r="L45" s="140"/>
      <c r="M45" s="141"/>
      <c r="N45" s="141"/>
      <c r="O45" s="141"/>
      <c r="P45" s="110"/>
      <c r="Q45" s="111"/>
      <c r="R45" s="112"/>
    </row>
    <row r="46" spans="1:18" s="113" customFormat="1" ht="9.6" hidden="1" customHeight="1" x14ac:dyDescent="0.2">
      <c r="A46" s="138"/>
      <c r="B46" s="116"/>
      <c r="C46" s="116"/>
      <c r="D46" s="116"/>
      <c r="E46" s="140"/>
      <c r="F46" s="140"/>
      <c r="H46" s="140"/>
      <c r="I46" s="116"/>
      <c r="J46" s="140"/>
      <c r="K46" s="140"/>
      <c r="L46" s="142"/>
      <c r="M46" s="116"/>
      <c r="N46" s="140"/>
      <c r="O46" s="141"/>
      <c r="P46" s="110"/>
      <c r="Q46" s="111"/>
      <c r="R46" s="112"/>
    </row>
    <row r="47" spans="1:18" s="113" customFormat="1" ht="9.6" hidden="1" customHeight="1" x14ac:dyDescent="0.2">
      <c r="A47" s="138"/>
      <c r="B47" s="140"/>
      <c r="C47" s="140"/>
      <c r="D47" s="116"/>
      <c r="E47" s="140"/>
      <c r="F47" s="140"/>
      <c r="G47" s="140"/>
      <c r="H47" s="140"/>
      <c r="I47" s="116"/>
      <c r="J47" s="140"/>
      <c r="K47" s="140"/>
      <c r="L47" s="140"/>
      <c r="M47" s="141"/>
      <c r="N47" s="140"/>
      <c r="O47" s="141"/>
      <c r="P47" s="110"/>
      <c r="Q47" s="111"/>
      <c r="R47" s="112"/>
    </row>
    <row r="48" spans="1:18" s="113" customFormat="1" ht="9.6" hidden="1" customHeight="1" x14ac:dyDescent="0.2">
      <c r="A48" s="138"/>
      <c r="B48" s="116"/>
      <c r="C48" s="116"/>
      <c r="D48" s="116"/>
      <c r="E48" s="140"/>
      <c r="F48" s="140"/>
      <c r="H48" s="142"/>
      <c r="I48" s="116"/>
      <c r="J48" s="140"/>
      <c r="K48" s="140"/>
      <c r="L48" s="140"/>
      <c r="M48" s="141"/>
      <c r="N48" s="141"/>
      <c r="O48" s="141"/>
      <c r="P48" s="110"/>
      <c r="Q48" s="111"/>
      <c r="R48" s="112"/>
    </row>
    <row r="49" spans="1:18" s="113" customFormat="1" ht="9.6" hidden="1" customHeight="1" x14ac:dyDescent="0.2">
      <c r="A49" s="138"/>
      <c r="B49" s="140"/>
      <c r="C49" s="140"/>
      <c r="D49" s="116"/>
      <c r="E49" s="140"/>
      <c r="F49" s="140"/>
      <c r="G49" s="140"/>
      <c r="H49" s="140"/>
      <c r="I49" s="116"/>
      <c r="J49" s="140"/>
      <c r="K49" s="143"/>
      <c r="L49" s="140"/>
      <c r="M49" s="141"/>
      <c r="N49" s="141"/>
      <c r="O49" s="141"/>
      <c r="P49" s="110"/>
      <c r="Q49" s="111"/>
      <c r="R49" s="112"/>
    </row>
    <row r="50" spans="1:18" s="113" customFormat="1" ht="9.6" hidden="1" customHeight="1" x14ac:dyDescent="0.2">
      <c r="A50" s="138"/>
      <c r="B50" s="116"/>
      <c r="C50" s="116"/>
      <c r="D50" s="116"/>
      <c r="E50" s="140"/>
      <c r="F50" s="140"/>
      <c r="H50" s="140"/>
      <c r="I50" s="116"/>
      <c r="J50" s="142"/>
      <c r="K50" s="116"/>
      <c r="L50" s="140"/>
      <c r="M50" s="141"/>
      <c r="N50" s="141"/>
      <c r="O50" s="141"/>
      <c r="P50" s="110"/>
      <c r="Q50" s="111"/>
      <c r="R50" s="112"/>
    </row>
    <row r="51" spans="1:18" s="113" customFormat="1" ht="9.6" hidden="1" customHeight="1" x14ac:dyDescent="0.2">
      <c r="A51" s="138"/>
      <c r="B51" s="140"/>
      <c r="C51" s="140"/>
      <c r="D51" s="116"/>
      <c r="E51" s="140"/>
      <c r="F51" s="140"/>
      <c r="G51" s="140"/>
      <c r="H51" s="140"/>
      <c r="I51" s="116"/>
      <c r="J51" s="140"/>
      <c r="K51" s="140"/>
      <c r="L51" s="140"/>
      <c r="M51" s="141"/>
      <c r="N51" s="141"/>
      <c r="O51" s="141"/>
      <c r="P51" s="110"/>
      <c r="Q51" s="111"/>
      <c r="R51" s="112"/>
    </row>
    <row r="52" spans="1:18" s="113" customFormat="1" ht="9.6" hidden="1" customHeight="1" x14ac:dyDescent="0.2">
      <c r="A52" s="138"/>
      <c r="B52" s="116"/>
      <c r="C52" s="116"/>
      <c r="D52" s="116"/>
      <c r="E52" s="140"/>
      <c r="F52" s="140"/>
      <c r="H52" s="142"/>
      <c r="I52" s="116"/>
      <c r="J52" s="140"/>
      <c r="K52" s="140"/>
      <c r="L52" s="140"/>
      <c r="M52" s="141"/>
      <c r="N52" s="141"/>
      <c r="O52" s="141"/>
      <c r="P52" s="110"/>
      <c r="Q52" s="111"/>
      <c r="R52" s="112"/>
    </row>
    <row r="53" spans="1:18" s="113" customFormat="1" ht="9.6" hidden="1" customHeight="1" x14ac:dyDescent="0.2">
      <c r="A53" s="139"/>
      <c r="B53" s="140"/>
      <c r="C53" s="140"/>
      <c r="D53" s="116"/>
      <c r="E53" s="140"/>
      <c r="F53" s="140"/>
      <c r="G53" s="140"/>
      <c r="H53" s="140"/>
      <c r="I53" s="116"/>
      <c r="J53" s="140"/>
      <c r="K53" s="140"/>
      <c r="L53" s="140"/>
      <c r="M53" s="140"/>
      <c r="N53" s="108"/>
      <c r="O53" s="108"/>
      <c r="P53" s="110"/>
      <c r="Q53" s="111"/>
      <c r="R53" s="112"/>
    </row>
    <row r="54" spans="1:18" s="113" customFormat="1" ht="9.6" hidden="1" customHeight="1" x14ac:dyDescent="0.2">
      <c r="A54" s="138"/>
      <c r="B54" s="116"/>
      <c r="C54" s="116"/>
      <c r="D54" s="116"/>
      <c r="E54" s="133"/>
      <c r="F54" s="133"/>
      <c r="G54" s="137"/>
      <c r="H54" s="107"/>
      <c r="I54" s="125"/>
      <c r="J54" s="107"/>
      <c r="K54" s="107"/>
      <c r="L54" s="107"/>
      <c r="M54" s="128"/>
      <c r="N54" s="128"/>
      <c r="O54" s="128"/>
      <c r="P54" s="110"/>
      <c r="Q54" s="111"/>
      <c r="R54" s="112"/>
    </row>
    <row r="55" spans="1:18" s="113" customFormat="1" ht="9.6" hidden="1" customHeight="1" x14ac:dyDescent="0.2">
      <c r="A55" s="139"/>
      <c r="B55" s="140"/>
      <c r="C55" s="140"/>
      <c r="D55" s="116"/>
      <c r="E55" s="140"/>
      <c r="F55" s="140"/>
      <c r="G55" s="140"/>
      <c r="H55" s="140"/>
      <c r="I55" s="116"/>
      <c r="J55" s="140"/>
      <c r="K55" s="140"/>
      <c r="L55" s="140"/>
      <c r="M55" s="141"/>
      <c r="N55" s="141"/>
      <c r="O55" s="141"/>
      <c r="P55" s="110"/>
      <c r="Q55" s="111"/>
      <c r="R55" s="112"/>
    </row>
    <row r="56" spans="1:18" s="113" customFormat="1" ht="9.6" hidden="1" customHeight="1" x14ac:dyDescent="0.2">
      <c r="A56" s="138"/>
      <c r="B56" s="116"/>
      <c r="C56" s="116"/>
      <c r="D56" s="116"/>
      <c r="E56" s="140"/>
      <c r="F56" s="140"/>
      <c r="H56" s="142"/>
      <c r="I56" s="116"/>
      <c r="J56" s="140"/>
      <c r="K56" s="140"/>
      <c r="L56" s="140"/>
      <c r="M56" s="141"/>
      <c r="N56" s="141"/>
      <c r="O56" s="141"/>
      <c r="P56" s="110"/>
      <c r="Q56" s="111"/>
      <c r="R56" s="112"/>
    </row>
    <row r="57" spans="1:18" s="113" customFormat="1" ht="9.6" hidden="1" customHeight="1" x14ac:dyDescent="0.2">
      <c r="A57" s="138"/>
      <c r="B57" s="140"/>
      <c r="C57" s="140"/>
      <c r="D57" s="116"/>
      <c r="E57" s="140"/>
      <c r="F57" s="140"/>
      <c r="G57" s="140"/>
      <c r="H57" s="140"/>
      <c r="I57" s="116"/>
      <c r="J57" s="140"/>
      <c r="K57" s="143"/>
      <c r="L57" s="140"/>
      <c r="M57" s="141"/>
      <c r="N57" s="141"/>
      <c r="O57" s="141"/>
      <c r="P57" s="110"/>
      <c r="Q57" s="111"/>
      <c r="R57" s="112"/>
    </row>
    <row r="58" spans="1:18" s="113" customFormat="1" ht="9.6" hidden="1" customHeight="1" x14ac:dyDescent="0.2">
      <c r="A58" s="138"/>
      <c r="B58" s="116"/>
      <c r="C58" s="116"/>
      <c r="D58" s="116"/>
      <c r="E58" s="140"/>
      <c r="F58" s="140"/>
      <c r="H58" s="140"/>
      <c r="I58" s="116"/>
      <c r="J58" s="142"/>
      <c r="K58" s="116"/>
      <c r="L58" s="140"/>
      <c r="M58" s="141"/>
      <c r="N58" s="141"/>
      <c r="O58" s="141"/>
      <c r="P58" s="110"/>
      <c r="Q58" s="111"/>
      <c r="R58" s="112"/>
    </row>
    <row r="59" spans="1:18" s="113" customFormat="1" ht="9.6" hidden="1" customHeight="1" x14ac:dyDescent="0.2">
      <c r="A59" s="138"/>
      <c r="B59" s="140"/>
      <c r="C59" s="140"/>
      <c r="D59" s="116"/>
      <c r="E59" s="140"/>
      <c r="F59" s="140"/>
      <c r="G59" s="140"/>
      <c r="H59" s="140"/>
      <c r="I59" s="116"/>
      <c r="J59" s="140"/>
      <c r="K59" s="140"/>
      <c r="L59" s="140"/>
      <c r="M59" s="141"/>
      <c r="N59" s="141"/>
      <c r="O59" s="141"/>
      <c r="P59" s="110"/>
      <c r="Q59" s="111"/>
      <c r="R59" s="144"/>
    </row>
    <row r="60" spans="1:18" s="113" customFormat="1" ht="9.6" hidden="1" customHeight="1" x14ac:dyDescent="0.2">
      <c r="A60" s="138"/>
      <c r="B60" s="116"/>
      <c r="C60" s="116"/>
      <c r="D60" s="116"/>
      <c r="E60" s="140"/>
      <c r="F60" s="140"/>
      <c r="H60" s="142"/>
      <c r="I60" s="116"/>
      <c r="J60" s="140"/>
      <c r="K60" s="140"/>
      <c r="L60" s="140"/>
      <c r="M60" s="141"/>
      <c r="N60" s="141"/>
      <c r="O60" s="141"/>
      <c r="P60" s="110"/>
      <c r="Q60" s="111"/>
      <c r="R60" s="112"/>
    </row>
    <row r="61" spans="1:18" s="113" customFormat="1" ht="9.6" hidden="1" customHeight="1" x14ac:dyDescent="0.2">
      <c r="A61" s="138"/>
      <c r="B61" s="140"/>
      <c r="C61" s="140"/>
      <c r="D61" s="116"/>
      <c r="E61" s="140"/>
      <c r="F61" s="140"/>
      <c r="G61" s="140"/>
      <c r="H61" s="140"/>
      <c r="I61" s="116"/>
      <c r="J61" s="140"/>
      <c r="K61" s="140"/>
      <c r="L61" s="140"/>
      <c r="M61" s="141"/>
      <c r="N61" s="141"/>
      <c r="O61" s="141"/>
      <c r="P61" s="110"/>
      <c r="Q61" s="111"/>
      <c r="R61" s="112"/>
    </row>
    <row r="62" spans="1:18" s="113" customFormat="1" ht="9.6" hidden="1" customHeight="1" x14ac:dyDescent="0.2">
      <c r="A62" s="138"/>
      <c r="B62" s="116"/>
      <c r="C62" s="116"/>
      <c r="D62" s="116"/>
      <c r="E62" s="140"/>
      <c r="F62" s="140"/>
      <c r="H62" s="140"/>
      <c r="I62" s="116"/>
      <c r="J62" s="140"/>
      <c r="K62" s="140"/>
      <c r="L62" s="142"/>
      <c r="M62" s="116"/>
      <c r="N62" s="140"/>
      <c r="O62" s="141"/>
      <c r="P62" s="110"/>
      <c r="Q62" s="111"/>
      <c r="R62" s="112"/>
    </row>
    <row r="63" spans="1:18" s="113" customFormat="1" ht="9.6" hidden="1" customHeight="1" x14ac:dyDescent="0.2">
      <c r="A63" s="138"/>
      <c r="B63" s="140"/>
      <c r="C63" s="140"/>
      <c r="D63" s="116"/>
      <c r="E63" s="140"/>
      <c r="F63" s="140"/>
      <c r="G63" s="140"/>
      <c r="H63" s="140"/>
      <c r="I63" s="116"/>
      <c r="J63" s="140"/>
      <c r="K63" s="140"/>
      <c r="L63" s="140"/>
      <c r="M63" s="141"/>
      <c r="N63" s="140"/>
      <c r="O63" s="141"/>
      <c r="P63" s="110"/>
      <c r="Q63" s="111"/>
      <c r="R63" s="112"/>
    </row>
    <row r="64" spans="1:18" s="113" customFormat="1" ht="9.6" hidden="1" customHeight="1" x14ac:dyDescent="0.2">
      <c r="A64" s="138"/>
      <c r="B64" s="116"/>
      <c r="C64" s="116"/>
      <c r="D64" s="116"/>
      <c r="E64" s="140"/>
      <c r="F64" s="140"/>
      <c r="H64" s="142"/>
      <c r="I64" s="116"/>
      <c r="J64" s="140"/>
      <c r="K64" s="140"/>
      <c r="L64" s="140"/>
      <c r="M64" s="141"/>
      <c r="N64" s="141"/>
      <c r="O64" s="141"/>
      <c r="P64" s="110"/>
      <c r="Q64" s="111"/>
      <c r="R64" s="112"/>
    </row>
    <row r="65" spans="1:18" s="113" customFormat="1" ht="9.6" hidden="1" customHeight="1" x14ac:dyDescent="0.2">
      <c r="A65" s="138"/>
      <c r="B65" s="140"/>
      <c r="C65" s="140"/>
      <c r="D65" s="116"/>
      <c r="E65" s="140"/>
      <c r="F65" s="140"/>
      <c r="G65" s="140"/>
      <c r="H65" s="140"/>
      <c r="I65" s="116"/>
      <c r="J65" s="140"/>
      <c r="K65" s="143"/>
      <c r="L65" s="140"/>
      <c r="M65" s="141"/>
      <c r="N65" s="141"/>
      <c r="O65" s="141"/>
      <c r="P65" s="110"/>
      <c r="Q65" s="111"/>
      <c r="R65" s="112"/>
    </row>
    <row r="66" spans="1:18" s="113" customFormat="1" ht="9.6" hidden="1" customHeight="1" x14ac:dyDescent="0.2">
      <c r="A66" s="138"/>
      <c r="B66" s="116"/>
      <c r="C66" s="116"/>
      <c r="D66" s="116"/>
      <c r="E66" s="140"/>
      <c r="F66" s="140"/>
      <c r="H66" s="140"/>
      <c r="I66" s="116"/>
      <c r="J66" s="142"/>
      <c r="K66" s="116"/>
      <c r="L66" s="140"/>
      <c r="M66" s="141"/>
      <c r="N66" s="141"/>
      <c r="O66" s="141"/>
      <c r="P66" s="110"/>
      <c r="Q66" s="111"/>
      <c r="R66" s="112"/>
    </row>
    <row r="67" spans="1:18" s="113" customFormat="1" ht="9.6" hidden="1" customHeight="1" x14ac:dyDescent="0.2">
      <c r="A67" s="138"/>
      <c r="B67" s="140"/>
      <c r="C67" s="140"/>
      <c r="D67" s="116"/>
      <c r="E67" s="140"/>
      <c r="F67" s="140"/>
      <c r="G67" s="140"/>
      <c r="H67" s="140"/>
      <c r="I67" s="116"/>
      <c r="J67" s="140"/>
      <c r="K67" s="140"/>
      <c r="L67" s="140"/>
      <c r="M67" s="141"/>
      <c r="N67" s="141"/>
      <c r="O67" s="141"/>
      <c r="P67" s="110"/>
      <c r="Q67" s="111"/>
      <c r="R67" s="112"/>
    </row>
    <row r="68" spans="1:18" s="113" customFormat="1" ht="9.6" hidden="1" customHeight="1" x14ac:dyDescent="0.2">
      <c r="A68" s="138"/>
      <c r="B68" s="116"/>
      <c r="C68" s="116"/>
      <c r="D68" s="116"/>
      <c r="E68" s="140"/>
      <c r="F68" s="140"/>
      <c r="H68" s="142"/>
      <c r="I68" s="116"/>
      <c r="J68" s="140"/>
      <c r="K68" s="140"/>
      <c r="L68" s="140"/>
      <c r="M68" s="141"/>
      <c r="N68" s="141"/>
      <c r="O68" s="141"/>
      <c r="P68" s="110"/>
      <c r="Q68" s="111"/>
      <c r="R68" s="112"/>
    </row>
    <row r="69" spans="1:18" s="113" customFormat="1" ht="9.6" customHeight="1" x14ac:dyDescent="0.2">
      <c r="A69" s="139"/>
      <c r="B69" s="140"/>
      <c r="C69" s="140"/>
      <c r="D69" s="116"/>
      <c r="E69" s="140"/>
      <c r="F69" s="140"/>
      <c r="G69" s="140"/>
      <c r="H69" s="140"/>
      <c r="I69" s="116"/>
      <c r="J69" s="140"/>
      <c r="K69" s="140"/>
      <c r="L69" s="140"/>
      <c r="M69" s="140"/>
      <c r="N69" s="108"/>
      <c r="O69" s="108"/>
      <c r="P69" s="110"/>
      <c r="Q69" s="111"/>
      <c r="R69" s="112"/>
    </row>
    <row r="70" spans="1:18" s="151" customFormat="1" ht="6.75" customHeight="1" x14ac:dyDescent="0.2">
      <c r="A70" s="145"/>
      <c r="B70" s="145"/>
      <c r="C70" s="145"/>
      <c r="D70" s="145"/>
      <c r="E70" s="146"/>
      <c r="F70" s="146"/>
      <c r="G70" s="146"/>
      <c r="H70" s="146"/>
      <c r="I70" s="147"/>
      <c r="J70" s="148"/>
      <c r="K70" s="149"/>
      <c r="L70" s="148"/>
      <c r="M70" s="149"/>
      <c r="N70" s="148"/>
      <c r="O70" s="149"/>
      <c r="P70" s="148"/>
      <c r="Q70" s="149"/>
      <c r="R70" s="150"/>
    </row>
    <row r="71" spans="1:18" s="164" customFormat="1" ht="10.5" customHeight="1" x14ac:dyDescent="0.2">
      <c r="A71" s="152" t="s">
        <v>206</v>
      </c>
      <c r="B71" s="153"/>
      <c r="C71" s="154"/>
      <c r="D71" s="155" t="s">
        <v>207</v>
      </c>
      <c r="E71" s="156" t="s">
        <v>208</v>
      </c>
      <c r="F71" s="155"/>
      <c r="G71" s="157"/>
      <c r="H71" s="158"/>
      <c r="I71" s="155" t="s">
        <v>207</v>
      </c>
      <c r="J71" s="156" t="s">
        <v>209</v>
      </c>
      <c r="K71" s="159"/>
      <c r="L71" s="156" t="s">
        <v>210</v>
      </c>
      <c r="M71" s="160"/>
      <c r="N71" s="161" t="s">
        <v>211</v>
      </c>
      <c r="O71" s="161"/>
      <c r="P71" s="162"/>
      <c r="Q71" s="163"/>
    </row>
    <row r="72" spans="1:18" s="164" customFormat="1" ht="9" customHeight="1" x14ac:dyDescent="0.2">
      <c r="A72" s="165" t="s">
        <v>212</v>
      </c>
      <c r="B72" s="166"/>
      <c r="C72" s="167"/>
      <c r="D72" s="168">
        <v>1</v>
      </c>
      <c r="E72" s="169" t="str">
        <f>IF(D72&gt;$Q$79,,UPPER(VLOOKUP(D72,'[4]Boys Si Main Draw Prep'!$A$7:$R$134,2)))</f>
        <v>LESLIE</v>
      </c>
      <c r="F72" s="170"/>
      <c r="G72" s="169"/>
      <c r="H72" s="171"/>
      <c r="I72" s="172" t="s">
        <v>213</v>
      </c>
      <c r="J72" s="166"/>
      <c r="K72" s="173"/>
      <c r="L72" s="166"/>
      <c r="M72" s="174"/>
      <c r="N72" s="175" t="s">
        <v>214</v>
      </c>
      <c r="O72" s="176"/>
      <c r="P72" s="176"/>
      <c r="Q72" s="177"/>
    </row>
    <row r="73" spans="1:18" s="164" customFormat="1" ht="9" customHeight="1" x14ac:dyDescent="0.2">
      <c r="A73" s="165" t="s">
        <v>215</v>
      </c>
      <c r="B73" s="166"/>
      <c r="C73" s="167"/>
      <c r="D73" s="168">
        <v>2</v>
      </c>
      <c r="E73" s="169" t="str">
        <f>IF(D73&gt;$Q$79,,UPPER(VLOOKUP(D73,'[4]Boys Si Main Draw Prep'!$A$7:$R$134,2)))</f>
        <v>WONG</v>
      </c>
      <c r="F73" s="170"/>
      <c r="G73" s="169"/>
      <c r="H73" s="171"/>
      <c r="I73" s="172" t="s">
        <v>216</v>
      </c>
      <c r="J73" s="166"/>
      <c r="K73" s="173"/>
      <c r="L73" s="166"/>
      <c r="M73" s="174"/>
      <c r="N73" s="178"/>
      <c r="O73" s="179"/>
      <c r="P73" s="180"/>
      <c r="Q73" s="181"/>
    </row>
    <row r="74" spans="1:18" s="164" customFormat="1" ht="9" customHeight="1" x14ac:dyDescent="0.2">
      <c r="A74" s="182" t="s">
        <v>217</v>
      </c>
      <c r="B74" s="180"/>
      <c r="C74" s="183"/>
      <c r="D74" s="168">
        <v>3</v>
      </c>
      <c r="E74" s="169" t="str">
        <f>IF(D74&gt;$Q$79,,UPPER(VLOOKUP(D74,'[4]Boys Si Main Draw Prep'!$A$7:$R$134,2)))</f>
        <v>RODRIGUEZ</v>
      </c>
      <c r="F74" s="170"/>
      <c r="G74" s="169"/>
      <c r="H74" s="171"/>
      <c r="I74" s="172" t="s">
        <v>218</v>
      </c>
      <c r="J74" s="166"/>
      <c r="K74" s="173"/>
      <c r="L74" s="166"/>
      <c r="M74" s="174"/>
      <c r="N74" s="175" t="s">
        <v>219</v>
      </c>
      <c r="O74" s="176"/>
      <c r="P74" s="176"/>
      <c r="Q74" s="177"/>
    </row>
    <row r="75" spans="1:18" s="164" customFormat="1" ht="9" customHeight="1" x14ac:dyDescent="0.2">
      <c r="A75" s="184"/>
      <c r="B75" s="89"/>
      <c r="C75" s="185"/>
      <c r="D75" s="168">
        <v>4</v>
      </c>
      <c r="E75" s="169" t="str">
        <f>IF(D75&gt;$Q$79,,UPPER(VLOOKUP(D75,'[4]Boys Si Main Draw Prep'!$A$7:$R$134,2)))</f>
        <v>SHEPPARD</v>
      </c>
      <c r="F75" s="170"/>
      <c r="G75" s="169"/>
      <c r="H75" s="171"/>
      <c r="I75" s="172" t="s">
        <v>220</v>
      </c>
      <c r="J75" s="166"/>
      <c r="K75" s="173"/>
      <c r="L75" s="166"/>
      <c r="M75" s="174"/>
      <c r="N75" s="166"/>
      <c r="O75" s="173"/>
      <c r="P75" s="166"/>
      <c r="Q75" s="174"/>
    </row>
    <row r="76" spans="1:18" s="164" customFormat="1" ht="9" customHeight="1" x14ac:dyDescent="0.2">
      <c r="A76" s="186" t="s">
        <v>221</v>
      </c>
      <c r="B76" s="187"/>
      <c r="C76" s="188"/>
      <c r="D76" s="168"/>
      <c r="E76" s="169"/>
      <c r="F76" s="170"/>
      <c r="G76" s="169"/>
      <c r="H76" s="171"/>
      <c r="I76" s="172" t="s">
        <v>222</v>
      </c>
      <c r="J76" s="166"/>
      <c r="K76" s="173"/>
      <c r="L76" s="166"/>
      <c r="M76" s="174"/>
      <c r="N76" s="180"/>
      <c r="O76" s="179"/>
      <c r="P76" s="180"/>
      <c r="Q76" s="181"/>
    </row>
    <row r="77" spans="1:18" s="164" customFormat="1" ht="9" customHeight="1" x14ac:dyDescent="0.2">
      <c r="A77" s="165" t="s">
        <v>212</v>
      </c>
      <c r="B77" s="166"/>
      <c r="C77" s="167"/>
      <c r="D77" s="168"/>
      <c r="E77" s="169"/>
      <c r="F77" s="170"/>
      <c r="G77" s="169"/>
      <c r="H77" s="171"/>
      <c r="I77" s="172" t="s">
        <v>223</v>
      </c>
      <c r="J77" s="166"/>
      <c r="K77" s="173"/>
      <c r="L77" s="166"/>
      <c r="M77" s="174"/>
      <c r="N77" s="175" t="s">
        <v>224</v>
      </c>
      <c r="O77" s="176"/>
      <c r="P77" s="176"/>
      <c r="Q77" s="177"/>
    </row>
    <row r="78" spans="1:18" s="164" customFormat="1" ht="9" customHeight="1" x14ac:dyDescent="0.2">
      <c r="A78" s="165" t="s">
        <v>225</v>
      </c>
      <c r="B78" s="166"/>
      <c r="C78" s="189"/>
      <c r="D78" s="168"/>
      <c r="E78" s="169"/>
      <c r="F78" s="170"/>
      <c r="G78" s="169"/>
      <c r="H78" s="171"/>
      <c r="I78" s="172" t="s">
        <v>226</v>
      </c>
      <c r="J78" s="166"/>
      <c r="K78" s="173"/>
      <c r="L78" s="166"/>
      <c r="M78" s="174"/>
      <c r="N78" s="166"/>
      <c r="O78" s="173"/>
      <c r="P78" s="166"/>
      <c r="Q78" s="174"/>
    </row>
    <row r="79" spans="1:18" s="164" customFormat="1" ht="9" customHeight="1" x14ac:dyDescent="0.2">
      <c r="A79" s="182" t="s">
        <v>227</v>
      </c>
      <c r="B79" s="180"/>
      <c r="C79" s="190"/>
      <c r="D79" s="191"/>
      <c r="E79" s="192"/>
      <c r="F79" s="193"/>
      <c r="G79" s="192"/>
      <c r="H79" s="194"/>
      <c r="I79" s="195" t="s">
        <v>228</v>
      </c>
      <c r="J79" s="180"/>
      <c r="K79" s="179"/>
      <c r="L79" s="180"/>
      <c r="M79" s="181"/>
      <c r="N79" s="180" t="str">
        <f>Q4</f>
        <v>Lamech Kevin Clarke</v>
      </c>
      <c r="O79" s="179"/>
      <c r="P79" s="180"/>
      <c r="Q79" s="196">
        <f>MIN(4,'[4]Boys Si Main Draw Prep'!R5)</f>
        <v>4</v>
      </c>
    </row>
  </sheetData>
  <conditionalFormatting sqref="F67:H67 F51:H51 F53:H53 F39:H39 F41:H41 F43:H43 F45:H45 F47:H47 G23 G25 G27 G29 G31 G33 G35 G37 F49:H49 F69:H69 F55:H55 F57:H57 F59:H59 F61:H61 F63:H63 F65:H65 G7 G9 G11 G13 G15 G17 G19 G21">
    <cfRule type="expression" dxfId="239" priority="14" stopIfTrue="1">
      <formula>AND($D7&lt;9,$C7&gt;0)</formula>
    </cfRule>
  </conditionalFormatting>
  <conditionalFormatting sqref="H40 H60 J50 H24 H48 H32 J58 H68 H36 H56 J66 H64 J10 L46 H28 L14 J18 J26 J34 L30 L62 H44 J42 H52 H8 H16 H20 H12 N22">
    <cfRule type="expression" dxfId="238" priority="11" stopIfTrue="1">
      <formula>AND($N$1="CU",H8="Umpire")</formula>
    </cfRule>
    <cfRule type="expression" dxfId="237" priority="12" stopIfTrue="1">
      <formula>AND($N$1="CU",H8&lt;&gt;"Umpire",I8&lt;&gt;"")</formula>
    </cfRule>
    <cfRule type="expression" dxfId="236" priority="13" stopIfTrue="1">
      <formula>AND($N$1="CU",H8&lt;&gt;"Umpire")</formula>
    </cfRule>
  </conditionalFormatting>
  <conditionalFormatting sqref="D53 D47 D45 D43 D41 D39 D69 D67 D49 D65 D63 D61 D59 D57 D55 D51">
    <cfRule type="expression" dxfId="235" priority="10" stopIfTrue="1">
      <formula>AND($D39&lt;9,$C39&gt;0)</formula>
    </cfRule>
  </conditionalFormatting>
  <conditionalFormatting sqref="E55 E57 E59 E61 E63 E65 E67 E69 E39 E41 E43 E45 E47 E49 E51 E53">
    <cfRule type="cellIs" dxfId="234" priority="8" stopIfTrue="1" operator="equal">
      <formula>"Bye"</formula>
    </cfRule>
    <cfRule type="expression" dxfId="233" priority="9" stopIfTrue="1">
      <formula>AND($D39&lt;9,$C39&gt;0)</formula>
    </cfRule>
  </conditionalFormatting>
  <conditionalFormatting sqref="L10 L18 L26 L34 N30 N62 L58 L66 N14 N46 L42 L50 P22 J8 J12 J16 J20 J24 J28 J32 J36 J56 J60 J64 J68 J40 J44 J48 J52">
    <cfRule type="expression" dxfId="232" priority="6" stopIfTrue="1">
      <formula>I8="as"</formula>
    </cfRule>
    <cfRule type="expression" dxfId="231" priority="7" stopIfTrue="1">
      <formula>I8="bs"</formula>
    </cfRule>
  </conditionalFormatting>
  <conditionalFormatting sqref="B7 B9 B11 B13 B15 B17 B19 B21 B23 B25 B27 B29 B31 B33 B35 B37 B55 B57 B59 B61 B63 B65 B67 B69 B39 B41 B43 B45 B47 B49 B51 B53">
    <cfRule type="cellIs" dxfId="230" priority="4" stopIfTrue="1" operator="equal">
      <formula>"QA"</formula>
    </cfRule>
    <cfRule type="cellIs" dxfId="229" priority="5" stopIfTrue="1" operator="equal">
      <formula>"DA"</formula>
    </cfRule>
  </conditionalFormatting>
  <conditionalFormatting sqref="I8 I12 I16 I20 I24 I28 I32 I36 M30 M14 K10 K34 Q79 K18 K26 O22">
    <cfRule type="expression" dxfId="228" priority="3" stopIfTrue="1">
      <formula>$N$1="CU"</formula>
    </cfRule>
  </conditionalFormatting>
  <conditionalFormatting sqref="E35 E37 E25 E33 E31 E29 E27 E23 E19 E21 E9 E17 E15 E13 E11 E7">
    <cfRule type="cellIs" dxfId="227" priority="2" stopIfTrue="1" operator="equal">
      <formula>"Bye"</formula>
    </cfRule>
  </conditionalFormatting>
  <conditionalFormatting sqref="D9 D7 D11 D13 D15 D17 D19 D21 D23 D25 D27 D29 D31 D33 D35 D37">
    <cfRule type="expression" dxfId="226" priority="1" stopIfTrue="1">
      <formula>$D7&lt;5</formula>
    </cfRule>
  </conditionalFormatting>
  <printOptions horizontalCentered="1"/>
  <pageMargins left="0.35433070866141736" right="0.35433070866141736" top="0.39370078740157483" bottom="0.39370078740157483" header="0" footer="0"/>
  <pageSetup paperSize="9" scale="9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Jun_Show_CU">
                <anchor moveWithCells="1" sizeWithCells="1">
                  <from>
                    <xdr:col>11</xdr:col>
                    <xdr:colOff>514350</xdr:colOff>
                    <xdr:row>0</xdr:row>
                    <xdr:rowOff>9525</xdr:rowOff>
                  </from>
                  <to>
                    <xdr:col>13</xdr:col>
                    <xdr:colOff>361950</xdr:colOff>
                    <xdr:row>0</xdr:row>
                    <xdr:rowOff>171450</xdr:rowOff>
                  </to>
                </anchor>
              </controlPr>
            </control>
          </mc:Choice>
        </mc:AlternateContent>
        <mc:AlternateContent xmlns:mc="http://schemas.openxmlformats.org/markup-compatibility/2006">
          <mc:Choice Requires="x14">
            <control shapeId="10242" r:id="rId5" name="Button 2">
              <controlPr defaultSize="0" print="0" autoFill="0" autoPict="0" macro="[0]!Jun_Hide_CU">
                <anchor moveWithCells="1" sizeWithCells="1">
                  <from>
                    <xdr:col>11</xdr:col>
                    <xdr:colOff>504825</xdr:colOff>
                    <xdr:row>0</xdr:row>
                    <xdr:rowOff>180975</xdr:rowOff>
                  </from>
                  <to>
                    <xdr:col>13</xdr:col>
                    <xdr:colOff>361950</xdr:colOff>
                    <xdr:row>1</xdr:row>
                    <xdr:rowOff>57150</xdr:rowOff>
                  </to>
                </anchor>
              </controlPr>
            </control>
          </mc:Choice>
        </mc:AlternateContent>
        <mc:AlternateContent xmlns:mc="http://schemas.openxmlformats.org/markup-compatibility/2006">
          <mc:Choice Requires="x14">
            <control shapeId="10243" r:id="rId6" name="Button 3">
              <controlPr defaultSize="0" print="0" autoFill="0" autoPict="0" macro="[2]!Jun_Hide_CU">
                <anchor moveWithCells="1" sizeWithCells="1">
                  <from>
                    <xdr:col>11</xdr:col>
                    <xdr:colOff>504825</xdr:colOff>
                    <xdr:row>0</xdr:row>
                    <xdr:rowOff>180975</xdr:rowOff>
                  </from>
                  <to>
                    <xdr:col>13</xdr:col>
                    <xdr:colOff>361950</xdr:colOff>
                    <xdr:row>1</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14:formula1>
            <xm:f>$T$7:$T$16</xm:f>
          </x14:formula1>
          <xm:sqref>H40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H56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H65592 JD65592 SZ65592 ACV65592 AMR65592 AWN65592 BGJ65592 BQF65592 CAB65592 CJX65592 CTT65592 DDP65592 DNL65592 DXH65592 EHD65592 EQZ65592 FAV65592 FKR65592 FUN65592 GEJ65592 GOF65592 GYB65592 HHX65592 HRT65592 IBP65592 ILL65592 IVH65592 JFD65592 JOZ65592 JYV65592 KIR65592 KSN65592 LCJ65592 LMF65592 LWB65592 MFX65592 MPT65592 MZP65592 NJL65592 NTH65592 ODD65592 OMZ65592 OWV65592 PGR65592 PQN65592 QAJ65592 QKF65592 QUB65592 RDX65592 RNT65592 RXP65592 SHL65592 SRH65592 TBD65592 TKZ65592 TUV65592 UER65592 UON65592 UYJ65592 VIF65592 VSB65592 WBX65592 WLT65592 WVP65592 H131128 JD131128 SZ131128 ACV131128 AMR131128 AWN131128 BGJ131128 BQF131128 CAB131128 CJX131128 CTT131128 DDP131128 DNL131128 DXH131128 EHD131128 EQZ131128 FAV131128 FKR131128 FUN131128 GEJ131128 GOF131128 GYB131128 HHX131128 HRT131128 IBP131128 ILL131128 IVH131128 JFD131128 JOZ131128 JYV131128 KIR131128 KSN131128 LCJ131128 LMF131128 LWB131128 MFX131128 MPT131128 MZP131128 NJL131128 NTH131128 ODD131128 OMZ131128 OWV131128 PGR131128 PQN131128 QAJ131128 QKF131128 QUB131128 RDX131128 RNT131128 RXP131128 SHL131128 SRH131128 TBD131128 TKZ131128 TUV131128 UER131128 UON131128 UYJ131128 VIF131128 VSB131128 WBX131128 WLT131128 WVP131128 H196664 JD196664 SZ196664 ACV196664 AMR196664 AWN196664 BGJ196664 BQF196664 CAB196664 CJX196664 CTT196664 DDP196664 DNL196664 DXH196664 EHD196664 EQZ196664 FAV196664 FKR196664 FUN196664 GEJ196664 GOF196664 GYB196664 HHX196664 HRT196664 IBP196664 ILL196664 IVH196664 JFD196664 JOZ196664 JYV196664 KIR196664 KSN196664 LCJ196664 LMF196664 LWB196664 MFX196664 MPT196664 MZP196664 NJL196664 NTH196664 ODD196664 OMZ196664 OWV196664 PGR196664 PQN196664 QAJ196664 QKF196664 QUB196664 RDX196664 RNT196664 RXP196664 SHL196664 SRH196664 TBD196664 TKZ196664 TUV196664 UER196664 UON196664 UYJ196664 VIF196664 VSB196664 WBX196664 WLT196664 WVP196664 H262200 JD262200 SZ262200 ACV262200 AMR262200 AWN262200 BGJ262200 BQF262200 CAB262200 CJX262200 CTT262200 DDP262200 DNL262200 DXH262200 EHD262200 EQZ262200 FAV262200 FKR262200 FUN262200 GEJ262200 GOF262200 GYB262200 HHX262200 HRT262200 IBP262200 ILL262200 IVH262200 JFD262200 JOZ262200 JYV262200 KIR262200 KSN262200 LCJ262200 LMF262200 LWB262200 MFX262200 MPT262200 MZP262200 NJL262200 NTH262200 ODD262200 OMZ262200 OWV262200 PGR262200 PQN262200 QAJ262200 QKF262200 QUB262200 RDX262200 RNT262200 RXP262200 SHL262200 SRH262200 TBD262200 TKZ262200 TUV262200 UER262200 UON262200 UYJ262200 VIF262200 VSB262200 WBX262200 WLT262200 WVP262200 H327736 JD327736 SZ327736 ACV327736 AMR327736 AWN327736 BGJ327736 BQF327736 CAB327736 CJX327736 CTT327736 DDP327736 DNL327736 DXH327736 EHD327736 EQZ327736 FAV327736 FKR327736 FUN327736 GEJ327736 GOF327736 GYB327736 HHX327736 HRT327736 IBP327736 ILL327736 IVH327736 JFD327736 JOZ327736 JYV327736 KIR327736 KSN327736 LCJ327736 LMF327736 LWB327736 MFX327736 MPT327736 MZP327736 NJL327736 NTH327736 ODD327736 OMZ327736 OWV327736 PGR327736 PQN327736 QAJ327736 QKF327736 QUB327736 RDX327736 RNT327736 RXP327736 SHL327736 SRH327736 TBD327736 TKZ327736 TUV327736 UER327736 UON327736 UYJ327736 VIF327736 VSB327736 WBX327736 WLT327736 WVP327736 H393272 JD393272 SZ393272 ACV393272 AMR393272 AWN393272 BGJ393272 BQF393272 CAB393272 CJX393272 CTT393272 DDP393272 DNL393272 DXH393272 EHD393272 EQZ393272 FAV393272 FKR393272 FUN393272 GEJ393272 GOF393272 GYB393272 HHX393272 HRT393272 IBP393272 ILL393272 IVH393272 JFD393272 JOZ393272 JYV393272 KIR393272 KSN393272 LCJ393272 LMF393272 LWB393272 MFX393272 MPT393272 MZP393272 NJL393272 NTH393272 ODD393272 OMZ393272 OWV393272 PGR393272 PQN393272 QAJ393272 QKF393272 QUB393272 RDX393272 RNT393272 RXP393272 SHL393272 SRH393272 TBD393272 TKZ393272 TUV393272 UER393272 UON393272 UYJ393272 VIF393272 VSB393272 WBX393272 WLT393272 WVP393272 H458808 JD458808 SZ458808 ACV458808 AMR458808 AWN458808 BGJ458808 BQF458808 CAB458808 CJX458808 CTT458808 DDP458808 DNL458808 DXH458808 EHD458808 EQZ458808 FAV458808 FKR458808 FUN458808 GEJ458808 GOF458808 GYB458808 HHX458808 HRT458808 IBP458808 ILL458808 IVH458808 JFD458808 JOZ458808 JYV458808 KIR458808 KSN458808 LCJ458808 LMF458808 LWB458808 MFX458808 MPT458808 MZP458808 NJL458808 NTH458808 ODD458808 OMZ458808 OWV458808 PGR458808 PQN458808 QAJ458808 QKF458808 QUB458808 RDX458808 RNT458808 RXP458808 SHL458808 SRH458808 TBD458808 TKZ458808 TUV458808 UER458808 UON458808 UYJ458808 VIF458808 VSB458808 WBX458808 WLT458808 WVP458808 H524344 JD524344 SZ524344 ACV524344 AMR524344 AWN524344 BGJ524344 BQF524344 CAB524344 CJX524344 CTT524344 DDP524344 DNL524344 DXH524344 EHD524344 EQZ524344 FAV524344 FKR524344 FUN524344 GEJ524344 GOF524344 GYB524344 HHX524344 HRT524344 IBP524344 ILL524344 IVH524344 JFD524344 JOZ524344 JYV524344 KIR524344 KSN524344 LCJ524344 LMF524344 LWB524344 MFX524344 MPT524344 MZP524344 NJL524344 NTH524344 ODD524344 OMZ524344 OWV524344 PGR524344 PQN524344 QAJ524344 QKF524344 QUB524344 RDX524344 RNT524344 RXP524344 SHL524344 SRH524344 TBD524344 TKZ524344 TUV524344 UER524344 UON524344 UYJ524344 VIF524344 VSB524344 WBX524344 WLT524344 WVP524344 H589880 JD589880 SZ589880 ACV589880 AMR589880 AWN589880 BGJ589880 BQF589880 CAB589880 CJX589880 CTT589880 DDP589880 DNL589880 DXH589880 EHD589880 EQZ589880 FAV589880 FKR589880 FUN589880 GEJ589880 GOF589880 GYB589880 HHX589880 HRT589880 IBP589880 ILL589880 IVH589880 JFD589880 JOZ589880 JYV589880 KIR589880 KSN589880 LCJ589880 LMF589880 LWB589880 MFX589880 MPT589880 MZP589880 NJL589880 NTH589880 ODD589880 OMZ589880 OWV589880 PGR589880 PQN589880 QAJ589880 QKF589880 QUB589880 RDX589880 RNT589880 RXP589880 SHL589880 SRH589880 TBD589880 TKZ589880 TUV589880 UER589880 UON589880 UYJ589880 VIF589880 VSB589880 WBX589880 WLT589880 WVP589880 H655416 JD655416 SZ655416 ACV655416 AMR655416 AWN655416 BGJ655416 BQF655416 CAB655416 CJX655416 CTT655416 DDP655416 DNL655416 DXH655416 EHD655416 EQZ655416 FAV655416 FKR655416 FUN655416 GEJ655416 GOF655416 GYB655416 HHX655416 HRT655416 IBP655416 ILL655416 IVH655416 JFD655416 JOZ655416 JYV655416 KIR655416 KSN655416 LCJ655416 LMF655416 LWB655416 MFX655416 MPT655416 MZP655416 NJL655416 NTH655416 ODD655416 OMZ655416 OWV655416 PGR655416 PQN655416 QAJ655416 QKF655416 QUB655416 RDX655416 RNT655416 RXP655416 SHL655416 SRH655416 TBD655416 TKZ655416 TUV655416 UER655416 UON655416 UYJ655416 VIF655416 VSB655416 WBX655416 WLT655416 WVP655416 H720952 JD720952 SZ720952 ACV720952 AMR720952 AWN720952 BGJ720952 BQF720952 CAB720952 CJX720952 CTT720952 DDP720952 DNL720952 DXH720952 EHD720952 EQZ720952 FAV720952 FKR720952 FUN720952 GEJ720952 GOF720952 GYB720952 HHX720952 HRT720952 IBP720952 ILL720952 IVH720952 JFD720952 JOZ720952 JYV720952 KIR720952 KSN720952 LCJ720952 LMF720952 LWB720952 MFX720952 MPT720952 MZP720952 NJL720952 NTH720952 ODD720952 OMZ720952 OWV720952 PGR720952 PQN720952 QAJ720952 QKF720952 QUB720952 RDX720952 RNT720952 RXP720952 SHL720952 SRH720952 TBD720952 TKZ720952 TUV720952 UER720952 UON720952 UYJ720952 VIF720952 VSB720952 WBX720952 WLT720952 WVP720952 H786488 JD786488 SZ786488 ACV786488 AMR786488 AWN786488 BGJ786488 BQF786488 CAB786488 CJX786488 CTT786488 DDP786488 DNL786488 DXH786488 EHD786488 EQZ786488 FAV786488 FKR786488 FUN786488 GEJ786488 GOF786488 GYB786488 HHX786488 HRT786488 IBP786488 ILL786488 IVH786488 JFD786488 JOZ786488 JYV786488 KIR786488 KSN786488 LCJ786488 LMF786488 LWB786488 MFX786488 MPT786488 MZP786488 NJL786488 NTH786488 ODD786488 OMZ786488 OWV786488 PGR786488 PQN786488 QAJ786488 QKF786488 QUB786488 RDX786488 RNT786488 RXP786488 SHL786488 SRH786488 TBD786488 TKZ786488 TUV786488 UER786488 UON786488 UYJ786488 VIF786488 VSB786488 WBX786488 WLT786488 WVP786488 H852024 JD852024 SZ852024 ACV852024 AMR852024 AWN852024 BGJ852024 BQF852024 CAB852024 CJX852024 CTT852024 DDP852024 DNL852024 DXH852024 EHD852024 EQZ852024 FAV852024 FKR852024 FUN852024 GEJ852024 GOF852024 GYB852024 HHX852024 HRT852024 IBP852024 ILL852024 IVH852024 JFD852024 JOZ852024 JYV852024 KIR852024 KSN852024 LCJ852024 LMF852024 LWB852024 MFX852024 MPT852024 MZP852024 NJL852024 NTH852024 ODD852024 OMZ852024 OWV852024 PGR852024 PQN852024 QAJ852024 QKF852024 QUB852024 RDX852024 RNT852024 RXP852024 SHL852024 SRH852024 TBD852024 TKZ852024 TUV852024 UER852024 UON852024 UYJ852024 VIF852024 VSB852024 WBX852024 WLT852024 WVP852024 H917560 JD917560 SZ917560 ACV917560 AMR917560 AWN917560 BGJ917560 BQF917560 CAB917560 CJX917560 CTT917560 DDP917560 DNL917560 DXH917560 EHD917560 EQZ917560 FAV917560 FKR917560 FUN917560 GEJ917560 GOF917560 GYB917560 HHX917560 HRT917560 IBP917560 ILL917560 IVH917560 JFD917560 JOZ917560 JYV917560 KIR917560 KSN917560 LCJ917560 LMF917560 LWB917560 MFX917560 MPT917560 MZP917560 NJL917560 NTH917560 ODD917560 OMZ917560 OWV917560 PGR917560 PQN917560 QAJ917560 QKF917560 QUB917560 RDX917560 RNT917560 RXP917560 SHL917560 SRH917560 TBD917560 TKZ917560 TUV917560 UER917560 UON917560 UYJ917560 VIF917560 VSB917560 WBX917560 WLT917560 WVP917560 H983096 JD983096 SZ983096 ACV983096 AMR983096 AWN983096 BGJ983096 BQF983096 CAB983096 CJX983096 CTT983096 DDP983096 DNL983096 DXH983096 EHD983096 EQZ983096 FAV983096 FKR983096 FUN983096 GEJ983096 GOF983096 GYB983096 HHX983096 HRT983096 IBP983096 ILL983096 IVH983096 JFD983096 JOZ983096 JYV983096 KIR983096 KSN983096 LCJ983096 LMF983096 LWB983096 MFX983096 MPT983096 MZP983096 NJL983096 NTH983096 ODD983096 OMZ983096 OWV983096 PGR983096 PQN983096 QAJ983096 QKF983096 QUB983096 RDX983096 RNT983096 RXP983096 SHL983096 SRH983096 TBD983096 TKZ983096 TUV983096 UER983096 UON983096 UYJ983096 VIF983096 VSB983096 WBX983096 WLT983096 WVP983096 H44 JD44 SZ44 ACV44 AMR44 AWN44 BGJ44 BQF44 CAB44 CJX44 CTT44 DDP44 DNL44 DXH44 EHD44 EQZ44 FAV44 FKR44 FUN44 GEJ44 GOF44 GYB44 HHX44 HRT44 IBP44 ILL44 IVH44 JFD44 JOZ44 JYV44 KIR44 KSN44 LCJ44 LMF44 LWB44 MFX44 MPT44 MZP44 NJL44 NTH44 ODD44 OMZ44 OWV44 PGR44 PQN44 QAJ44 QKF44 QUB44 RDX44 RNT44 RXP44 SHL44 SRH44 TBD44 TKZ44 TUV44 UER44 UON44 UYJ44 VIF44 VSB44 WBX44 WLT44 WVP44 H65580 JD65580 SZ65580 ACV65580 AMR65580 AWN65580 BGJ65580 BQF65580 CAB65580 CJX65580 CTT65580 DDP65580 DNL65580 DXH65580 EHD65580 EQZ65580 FAV65580 FKR65580 FUN65580 GEJ65580 GOF65580 GYB65580 HHX65580 HRT65580 IBP65580 ILL65580 IVH65580 JFD65580 JOZ65580 JYV65580 KIR65580 KSN65580 LCJ65580 LMF65580 LWB65580 MFX65580 MPT65580 MZP65580 NJL65580 NTH65580 ODD65580 OMZ65580 OWV65580 PGR65580 PQN65580 QAJ65580 QKF65580 QUB65580 RDX65580 RNT65580 RXP65580 SHL65580 SRH65580 TBD65580 TKZ65580 TUV65580 UER65580 UON65580 UYJ65580 VIF65580 VSB65580 WBX65580 WLT65580 WVP65580 H131116 JD131116 SZ131116 ACV131116 AMR131116 AWN131116 BGJ131116 BQF131116 CAB131116 CJX131116 CTT131116 DDP131116 DNL131116 DXH131116 EHD131116 EQZ131116 FAV131116 FKR131116 FUN131116 GEJ131116 GOF131116 GYB131116 HHX131116 HRT131116 IBP131116 ILL131116 IVH131116 JFD131116 JOZ131116 JYV131116 KIR131116 KSN131116 LCJ131116 LMF131116 LWB131116 MFX131116 MPT131116 MZP131116 NJL131116 NTH131116 ODD131116 OMZ131116 OWV131116 PGR131116 PQN131116 QAJ131116 QKF131116 QUB131116 RDX131116 RNT131116 RXP131116 SHL131116 SRH131116 TBD131116 TKZ131116 TUV131116 UER131116 UON131116 UYJ131116 VIF131116 VSB131116 WBX131116 WLT131116 WVP131116 H196652 JD196652 SZ196652 ACV196652 AMR196652 AWN196652 BGJ196652 BQF196652 CAB196652 CJX196652 CTT196652 DDP196652 DNL196652 DXH196652 EHD196652 EQZ196652 FAV196652 FKR196652 FUN196652 GEJ196652 GOF196652 GYB196652 HHX196652 HRT196652 IBP196652 ILL196652 IVH196652 JFD196652 JOZ196652 JYV196652 KIR196652 KSN196652 LCJ196652 LMF196652 LWB196652 MFX196652 MPT196652 MZP196652 NJL196652 NTH196652 ODD196652 OMZ196652 OWV196652 PGR196652 PQN196652 QAJ196652 QKF196652 QUB196652 RDX196652 RNT196652 RXP196652 SHL196652 SRH196652 TBD196652 TKZ196652 TUV196652 UER196652 UON196652 UYJ196652 VIF196652 VSB196652 WBX196652 WLT196652 WVP196652 H262188 JD262188 SZ262188 ACV262188 AMR262188 AWN262188 BGJ262188 BQF262188 CAB262188 CJX262188 CTT262188 DDP262188 DNL262188 DXH262188 EHD262188 EQZ262188 FAV262188 FKR262188 FUN262188 GEJ262188 GOF262188 GYB262188 HHX262188 HRT262188 IBP262188 ILL262188 IVH262188 JFD262188 JOZ262188 JYV262188 KIR262188 KSN262188 LCJ262188 LMF262188 LWB262188 MFX262188 MPT262188 MZP262188 NJL262188 NTH262188 ODD262188 OMZ262188 OWV262188 PGR262188 PQN262188 QAJ262188 QKF262188 QUB262188 RDX262188 RNT262188 RXP262188 SHL262188 SRH262188 TBD262188 TKZ262188 TUV262188 UER262188 UON262188 UYJ262188 VIF262188 VSB262188 WBX262188 WLT262188 WVP262188 H327724 JD327724 SZ327724 ACV327724 AMR327724 AWN327724 BGJ327724 BQF327724 CAB327724 CJX327724 CTT327724 DDP327724 DNL327724 DXH327724 EHD327724 EQZ327724 FAV327724 FKR327724 FUN327724 GEJ327724 GOF327724 GYB327724 HHX327724 HRT327724 IBP327724 ILL327724 IVH327724 JFD327724 JOZ327724 JYV327724 KIR327724 KSN327724 LCJ327724 LMF327724 LWB327724 MFX327724 MPT327724 MZP327724 NJL327724 NTH327724 ODD327724 OMZ327724 OWV327724 PGR327724 PQN327724 QAJ327724 QKF327724 QUB327724 RDX327724 RNT327724 RXP327724 SHL327724 SRH327724 TBD327724 TKZ327724 TUV327724 UER327724 UON327724 UYJ327724 VIF327724 VSB327724 WBX327724 WLT327724 WVP327724 H393260 JD393260 SZ393260 ACV393260 AMR393260 AWN393260 BGJ393260 BQF393260 CAB393260 CJX393260 CTT393260 DDP393260 DNL393260 DXH393260 EHD393260 EQZ393260 FAV393260 FKR393260 FUN393260 GEJ393260 GOF393260 GYB393260 HHX393260 HRT393260 IBP393260 ILL393260 IVH393260 JFD393260 JOZ393260 JYV393260 KIR393260 KSN393260 LCJ393260 LMF393260 LWB393260 MFX393260 MPT393260 MZP393260 NJL393260 NTH393260 ODD393260 OMZ393260 OWV393260 PGR393260 PQN393260 QAJ393260 QKF393260 QUB393260 RDX393260 RNT393260 RXP393260 SHL393260 SRH393260 TBD393260 TKZ393260 TUV393260 UER393260 UON393260 UYJ393260 VIF393260 VSB393260 WBX393260 WLT393260 WVP393260 H458796 JD458796 SZ458796 ACV458796 AMR458796 AWN458796 BGJ458796 BQF458796 CAB458796 CJX458796 CTT458796 DDP458796 DNL458796 DXH458796 EHD458796 EQZ458796 FAV458796 FKR458796 FUN458796 GEJ458796 GOF458796 GYB458796 HHX458796 HRT458796 IBP458796 ILL458796 IVH458796 JFD458796 JOZ458796 JYV458796 KIR458796 KSN458796 LCJ458796 LMF458796 LWB458796 MFX458796 MPT458796 MZP458796 NJL458796 NTH458796 ODD458796 OMZ458796 OWV458796 PGR458796 PQN458796 QAJ458796 QKF458796 QUB458796 RDX458796 RNT458796 RXP458796 SHL458796 SRH458796 TBD458796 TKZ458796 TUV458796 UER458796 UON458796 UYJ458796 VIF458796 VSB458796 WBX458796 WLT458796 WVP458796 H524332 JD524332 SZ524332 ACV524332 AMR524332 AWN524332 BGJ524332 BQF524332 CAB524332 CJX524332 CTT524332 DDP524332 DNL524332 DXH524332 EHD524332 EQZ524332 FAV524332 FKR524332 FUN524332 GEJ524332 GOF524332 GYB524332 HHX524332 HRT524332 IBP524332 ILL524332 IVH524332 JFD524332 JOZ524332 JYV524332 KIR524332 KSN524332 LCJ524332 LMF524332 LWB524332 MFX524332 MPT524332 MZP524332 NJL524332 NTH524332 ODD524332 OMZ524332 OWV524332 PGR524332 PQN524332 QAJ524332 QKF524332 QUB524332 RDX524332 RNT524332 RXP524332 SHL524332 SRH524332 TBD524332 TKZ524332 TUV524332 UER524332 UON524332 UYJ524332 VIF524332 VSB524332 WBX524332 WLT524332 WVP524332 H589868 JD589868 SZ589868 ACV589868 AMR589868 AWN589868 BGJ589868 BQF589868 CAB589868 CJX589868 CTT589868 DDP589868 DNL589868 DXH589868 EHD589868 EQZ589868 FAV589868 FKR589868 FUN589868 GEJ589868 GOF589868 GYB589868 HHX589868 HRT589868 IBP589868 ILL589868 IVH589868 JFD589868 JOZ589868 JYV589868 KIR589868 KSN589868 LCJ589868 LMF589868 LWB589868 MFX589868 MPT589868 MZP589868 NJL589868 NTH589868 ODD589868 OMZ589868 OWV589868 PGR589868 PQN589868 QAJ589868 QKF589868 QUB589868 RDX589868 RNT589868 RXP589868 SHL589868 SRH589868 TBD589868 TKZ589868 TUV589868 UER589868 UON589868 UYJ589868 VIF589868 VSB589868 WBX589868 WLT589868 WVP589868 H655404 JD655404 SZ655404 ACV655404 AMR655404 AWN655404 BGJ655404 BQF655404 CAB655404 CJX655404 CTT655404 DDP655404 DNL655404 DXH655404 EHD655404 EQZ655404 FAV655404 FKR655404 FUN655404 GEJ655404 GOF655404 GYB655404 HHX655404 HRT655404 IBP655404 ILL655404 IVH655404 JFD655404 JOZ655404 JYV655404 KIR655404 KSN655404 LCJ655404 LMF655404 LWB655404 MFX655404 MPT655404 MZP655404 NJL655404 NTH655404 ODD655404 OMZ655404 OWV655404 PGR655404 PQN655404 QAJ655404 QKF655404 QUB655404 RDX655404 RNT655404 RXP655404 SHL655404 SRH655404 TBD655404 TKZ655404 TUV655404 UER655404 UON655404 UYJ655404 VIF655404 VSB655404 WBX655404 WLT655404 WVP655404 H720940 JD720940 SZ720940 ACV720940 AMR720940 AWN720940 BGJ720940 BQF720940 CAB720940 CJX720940 CTT720940 DDP720940 DNL720940 DXH720940 EHD720940 EQZ720940 FAV720940 FKR720940 FUN720940 GEJ720940 GOF720940 GYB720940 HHX720940 HRT720940 IBP720940 ILL720940 IVH720940 JFD720940 JOZ720940 JYV720940 KIR720940 KSN720940 LCJ720940 LMF720940 LWB720940 MFX720940 MPT720940 MZP720940 NJL720940 NTH720940 ODD720940 OMZ720940 OWV720940 PGR720940 PQN720940 QAJ720940 QKF720940 QUB720940 RDX720940 RNT720940 RXP720940 SHL720940 SRH720940 TBD720940 TKZ720940 TUV720940 UER720940 UON720940 UYJ720940 VIF720940 VSB720940 WBX720940 WLT720940 WVP720940 H786476 JD786476 SZ786476 ACV786476 AMR786476 AWN786476 BGJ786476 BQF786476 CAB786476 CJX786476 CTT786476 DDP786476 DNL786476 DXH786476 EHD786476 EQZ786476 FAV786476 FKR786476 FUN786476 GEJ786476 GOF786476 GYB786476 HHX786476 HRT786476 IBP786476 ILL786476 IVH786476 JFD786476 JOZ786476 JYV786476 KIR786476 KSN786476 LCJ786476 LMF786476 LWB786476 MFX786476 MPT786476 MZP786476 NJL786476 NTH786476 ODD786476 OMZ786476 OWV786476 PGR786476 PQN786476 QAJ786476 QKF786476 QUB786476 RDX786476 RNT786476 RXP786476 SHL786476 SRH786476 TBD786476 TKZ786476 TUV786476 UER786476 UON786476 UYJ786476 VIF786476 VSB786476 WBX786476 WLT786476 WVP786476 H852012 JD852012 SZ852012 ACV852012 AMR852012 AWN852012 BGJ852012 BQF852012 CAB852012 CJX852012 CTT852012 DDP852012 DNL852012 DXH852012 EHD852012 EQZ852012 FAV852012 FKR852012 FUN852012 GEJ852012 GOF852012 GYB852012 HHX852012 HRT852012 IBP852012 ILL852012 IVH852012 JFD852012 JOZ852012 JYV852012 KIR852012 KSN852012 LCJ852012 LMF852012 LWB852012 MFX852012 MPT852012 MZP852012 NJL852012 NTH852012 ODD852012 OMZ852012 OWV852012 PGR852012 PQN852012 QAJ852012 QKF852012 QUB852012 RDX852012 RNT852012 RXP852012 SHL852012 SRH852012 TBD852012 TKZ852012 TUV852012 UER852012 UON852012 UYJ852012 VIF852012 VSB852012 WBX852012 WLT852012 WVP852012 H917548 JD917548 SZ917548 ACV917548 AMR917548 AWN917548 BGJ917548 BQF917548 CAB917548 CJX917548 CTT917548 DDP917548 DNL917548 DXH917548 EHD917548 EQZ917548 FAV917548 FKR917548 FUN917548 GEJ917548 GOF917548 GYB917548 HHX917548 HRT917548 IBP917548 ILL917548 IVH917548 JFD917548 JOZ917548 JYV917548 KIR917548 KSN917548 LCJ917548 LMF917548 LWB917548 MFX917548 MPT917548 MZP917548 NJL917548 NTH917548 ODD917548 OMZ917548 OWV917548 PGR917548 PQN917548 QAJ917548 QKF917548 QUB917548 RDX917548 RNT917548 RXP917548 SHL917548 SRH917548 TBD917548 TKZ917548 TUV917548 UER917548 UON917548 UYJ917548 VIF917548 VSB917548 WBX917548 WLT917548 WVP917548 H983084 JD983084 SZ983084 ACV983084 AMR983084 AWN983084 BGJ983084 BQF983084 CAB983084 CJX983084 CTT983084 DDP983084 DNL983084 DXH983084 EHD983084 EQZ983084 FAV983084 FKR983084 FUN983084 GEJ983084 GOF983084 GYB983084 HHX983084 HRT983084 IBP983084 ILL983084 IVH983084 JFD983084 JOZ983084 JYV983084 KIR983084 KSN983084 LCJ983084 LMF983084 LWB983084 MFX983084 MPT983084 MZP983084 NJL983084 NTH983084 ODD983084 OMZ983084 OWV983084 PGR983084 PQN983084 QAJ983084 QKF983084 QUB983084 RDX983084 RNT983084 RXP983084 SHL983084 SRH983084 TBD983084 TKZ983084 TUV983084 UER983084 UON983084 UYJ983084 VIF983084 VSB983084 WBX983084 WLT983084 WVP983084 H36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H52 JD52 SZ52 ACV52 AMR52 AWN52 BGJ52 BQF52 CAB52 CJX52 CTT52 DDP52 DNL52 DXH52 EHD52 EQZ52 FAV52 FKR52 FUN52 GEJ52 GOF52 GYB52 HHX52 HRT52 IBP52 ILL52 IVH52 JFD52 JOZ52 JYV52 KIR52 KSN52 LCJ52 LMF52 LWB52 MFX52 MPT52 MZP52 NJL52 NTH52 ODD52 OMZ52 OWV52 PGR52 PQN52 QAJ52 QKF52 QUB52 RDX52 RNT52 RXP52 SHL52 SRH52 TBD52 TKZ52 TUV52 UER52 UON52 UYJ52 VIF52 VSB52 WBX52 WLT52 WVP52 H65588 JD65588 SZ65588 ACV65588 AMR65588 AWN65588 BGJ65588 BQF65588 CAB65588 CJX65588 CTT65588 DDP65588 DNL65588 DXH65588 EHD65588 EQZ65588 FAV65588 FKR65588 FUN65588 GEJ65588 GOF65588 GYB65588 HHX65588 HRT65588 IBP65588 ILL65588 IVH65588 JFD65588 JOZ65588 JYV65588 KIR65588 KSN65588 LCJ65588 LMF65588 LWB65588 MFX65588 MPT65588 MZP65588 NJL65588 NTH65588 ODD65588 OMZ65588 OWV65588 PGR65588 PQN65588 QAJ65588 QKF65588 QUB65588 RDX65588 RNT65588 RXP65588 SHL65588 SRH65588 TBD65588 TKZ65588 TUV65588 UER65588 UON65588 UYJ65588 VIF65588 VSB65588 WBX65588 WLT65588 WVP65588 H131124 JD131124 SZ131124 ACV131124 AMR131124 AWN131124 BGJ131124 BQF131124 CAB131124 CJX131124 CTT131124 DDP131124 DNL131124 DXH131124 EHD131124 EQZ131124 FAV131124 FKR131124 FUN131124 GEJ131124 GOF131124 GYB131124 HHX131124 HRT131124 IBP131124 ILL131124 IVH131124 JFD131124 JOZ131124 JYV131124 KIR131124 KSN131124 LCJ131124 LMF131124 LWB131124 MFX131124 MPT131124 MZP131124 NJL131124 NTH131124 ODD131124 OMZ131124 OWV131124 PGR131124 PQN131124 QAJ131124 QKF131124 QUB131124 RDX131124 RNT131124 RXP131124 SHL131124 SRH131124 TBD131124 TKZ131124 TUV131124 UER131124 UON131124 UYJ131124 VIF131124 VSB131124 WBX131124 WLT131124 WVP131124 H196660 JD196660 SZ196660 ACV196660 AMR196660 AWN196660 BGJ196660 BQF196660 CAB196660 CJX196660 CTT196660 DDP196660 DNL196660 DXH196660 EHD196660 EQZ196660 FAV196660 FKR196660 FUN196660 GEJ196660 GOF196660 GYB196660 HHX196660 HRT196660 IBP196660 ILL196660 IVH196660 JFD196660 JOZ196660 JYV196660 KIR196660 KSN196660 LCJ196660 LMF196660 LWB196660 MFX196660 MPT196660 MZP196660 NJL196660 NTH196660 ODD196660 OMZ196660 OWV196660 PGR196660 PQN196660 QAJ196660 QKF196660 QUB196660 RDX196660 RNT196660 RXP196660 SHL196660 SRH196660 TBD196660 TKZ196660 TUV196660 UER196660 UON196660 UYJ196660 VIF196660 VSB196660 WBX196660 WLT196660 WVP196660 H262196 JD262196 SZ262196 ACV262196 AMR262196 AWN262196 BGJ262196 BQF262196 CAB262196 CJX262196 CTT262196 DDP262196 DNL262196 DXH262196 EHD262196 EQZ262196 FAV262196 FKR262196 FUN262196 GEJ262196 GOF262196 GYB262196 HHX262196 HRT262196 IBP262196 ILL262196 IVH262196 JFD262196 JOZ262196 JYV262196 KIR262196 KSN262196 LCJ262196 LMF262196 LWB262196 MFX262196 MPT262196 MZP262196 NJL262196 NTH262196 ODD262196 OMZ262196 OWV262196 PGR262196 PQN262196 QAJ262196 QKF262196 QUB262196 RDX262196 RNT262196 RXP262196 SHL262196 SRH262196 TBD262196 TKZ262196 TUV262196 UER262196 UON262196 UYJ262196 VIF262196 VSB262196 WBX262196 WLT262196 WVP262196 H327732 JD327732 SZ327732 ACV327732 AMR327732 AWN327732 BGJ327732 BQF327732 CAB327732 CJX327732 CTT327732 DDP327732 DNL327732 DXH327732 EHD327732 EQZ327732 FAV327732 FKR327732 FUN327732 GEJ327732 GOF327732 GYB327732 HHX327732 HRT327732 IBP327732 ILL327732 IVH327732 JFD327732 JOZ327732 JYV327732 KIR327732 KSN327732 LCJ327732 LMF327732 LWB327732 MFX327732 MPT327732 MZP327732 NJL327732 NTH327732 ODD327732 OMZ327732 OWV327732 PGR327732 PQN327732 QAJ327732 QKF327732 QUB327732 RDX327732 RNT327732 RXP327732 SHL327732 SRH327732 TBD327732 TKZ327732 TUV327732 UER327732 UON327732 UYJ327732 VIF327732 VSB327732 WBX327732 WLT327732 WVP327732 H393268 JD393268 SZ393268 ACV393268 AMR393268 AWN393268 BGJ393268 BQF393268 CAB393268 CJX393268 CTT393268 DDP393268 DNL393268 DXH393268 EHD393268 EQZ393268 FAV393268 FKR393268 FUN393268 GEJ393268 GOF393268 GYB393268 HHX393268 HRT393268 IBP393268 ILL393268 IVH393268 JFD393268 JOZ393268 JYV393268 KIR393268 KSN393268 LCJ393268 LMF393268 LWB393268 MFX393268 MPT393268 MZP393268 NJL393268 NTH393268 ODD393268 OMZ393268 OWV393268 PGR393268 PQN393268 QAJ393268 QKF393268 QUB393268 RDX393268 RNT393268 RXP393268 SHL393268 SRH393268 TBD393268 TKZ393268 TUV393268 UER393268 UON393268 UYJ393268 VIF393268 VSB393268 WBX393268 WLT393268 WVP393268 H458804 JD458804 SZ458804 ACV458804 AMR458804 AWN458804 BGJ458804 BQF458804 CAB458804 CJX458804 CTT458804 DDP458804 DNL458804 DXH458804 EHD458804 EQZ458804 FAV458804 FKR458804 FUN458804 GEJ458804 GOF458804 GYB458804 HHX458804 HRT458804 IBP458804 ILL458804 IVH458804 JFD458804 JOZ458804 JYV458804 KIR458804 KSN458804 LCJ458804 LMF458804 LWB458804 MFX458804 MPT458804 MZP458804 NJL458804 NTH458804 ODD458804 OMZ458804 OWV458804 PGR458804 PQN458804 QAJ458804 QKF458804 QUB458804 RDX458804 RNT458804 RXP458804 SHL458804 SRH458804 TBD458804 TKZ458804 TUV458804 UER458804 UON458804 UYJ458804 VIF458804 VSB458804 WBX458804 WLT458804 WVP458804 H524340 JD524340 SZ524340 ACV524340 AMR524340 AWN524340 BGJ524340 BQF524340 CAB524340 CJX524340 CTT524340 DDP524340 DNL524340 DXH524340 EHD524340 EQZ524340 FAV524340 FKR524340 FUN524340 GEJ524340 GOF524340 GYB524340 HHX524340 HRT524340 IBP524340 ILL524340 IVH524340 JFD524340 JOZ524340 JYV524340 KIR524340 KSN524340 LCJ524340 LMF524340 LWB524340 MFX524340 MPT524340 MZP524340 NJL524340 NTH524340 ODD524340 OMZ524340 OWV524340 PGR524340 PQN524340 QAJ524340 QKF524340 QUB524340 RDX524340 RNT524340 RXP524340 SHL524340 SRH524340 TBD524340 TKZ524340 TUV524340 UER524340 UON524340 UYJ524340 VIF524340 VSB524340 WBX524340 WLT524340 WVP524340 H589876 JD589876 SZ589876 ACV589876 AMR589876 AWN589876 BGJ589876 BQF589876 CAB589876 CJX589876 CTT589876 DDP589876 DNL589876 DXH589876 EHD589876 EQZ589876 FAV589876 FKR589876 FUN589876 GEJ589876 GOF589876 GYB589876 HHX589876 HRT589876 IBP589876 ILL589876 IVH589876 JFD589876 JOZ589876 JYV589876 KIR589876 KSN589876 LCJ589876 LMF589876 LWB589876 MFX589876 MPT589876 MZP589876 NJL589876 NTH589876 ODD589876 OMZ589876 OWV589876 PGR589876 PQN589876 QAJ589876 QKF589876 QUB589876 RDX589876 RNT589876 RXP589876 SHL589876 SRH589876 TBD589876 TKZ589876 TUV589876 UER589876 UON589876 UYJ589876 VIF589876 VSB589876 WBX589876 WLT589876 WVP589876 H655412 JD655412 SZ655412 ACV655412 AMR655412 AWN655412 BGJ655412 BQF655412 CAB655412 CJX655412 CTT655412 DDP655412 DNL655412 DXH655412 EHD655412 EQZ655412 FAV655412 FKR655412 FUN655412 GEJ655412 GOF655412 GYB655412 HHX655412 HRT655412 IBP655412 ILL655412 IVH655412 JFD655412 JOZ655412 JYV655412 KIR655412 KSN655412 LCJ655412 LMF655412 LWB655412 MFX655412 MPT655412 MZP655412 NJL655412 NTH655412 ODD655412 OMZ655412 OWV655412 PGR655412 PQN655412 QAJ655412 QKF655412 QUB655412 RDX655412 RNT655412 RXP655412 SHL655412 SRH655412 TBD655412 TKZ655412 TUV655412 UER655412 UON655412 UYJ655412 VIF655412 VSB655412 WBX655412 WLT655412 WVP655412 H720948 JD720948 SZ720948 ACV720948 AMR720948 AWN720948 BGJ720948 BQF720948 CAB720948 CJX720948 CTT720948 DDP720948 DNL720948 DXH720948 EHD720948 EQZ720948 FAV720948 FKR720948 FUN720948 GEJ720948 GOF720948 GYB720948 HHX720948 HRT720948 IBP720948 ILL720948 IVH720948 JFD720948 JOZ720948 JYV720948 KIR720948 KSN720948 LCJ720948 LMF720948 LWB720948 MFX720948 MPT720948 MZP720948 NJL720948 NTH720948 ODD720948 OMZ720948 OWV720948 PGR720948 PQN720948 QAJ720948 QKF720948 QUB720948 RDX720948 RNT720948 RXP720948 SHL720948 SRH720948 TBD720948 TKZ720948 TUV720948 UER720948 UON720948 UYJ720948 VIF720948 VSB720948 WBX720948 WLT720948 WVP720948 H786484 JD786484 SZ786484 ACV786484 AMR786484 AWN786484 BGJ786484 BQF786484 CAB786484 CJX786484 CTT786484 DDP786484 DNL786484 DXH786484 EHD786484 EQZ786484 FAV786484 FKR786484 FUN786484 GEJ786484 GOF786484 GYB786484 HHX786484 HRT786484 IBP786484 ILL786484 IVH786484 JFD786484 JOZ786484 JYV786484 KIR786484 KSN786484 LCJ786484 LMF786484 LWB786484 MFX786484 MPT786484 MZP786484 NJL786484 NTH786484 ODD786484 OMZ786484 OWV786484 PGR786484 PQN786484 QAJ786484 QKF786484 QUB786484 RDX786484 RNT786484 RXP786484 SHL786484 SRH786484 TBD786484 TKZ786484 TUV786484 UER786484 UON786484 UYJ786484 VIF786484 VSB786484 WBX786484 WLT786484 WVP786484 H852020 JD852020 SZ852020 ACV852020 AMR852020 AWN852020 BGJ852020 BQF852020 CAB852020 CJX852020 CTT852020 DDP852020 DNL852020 DXH852020 EHD852020 EQZ852020 FAV852020 FKR852020 FUN852020 GEJ852020 GOF852020 GYB852020 HHX852020 HRT852020 IBP852020 ILL852020 IVH852020 JFD852020 JOZ852020 JYV852020 KIR852020 KSN852020 LCJ852020 LMF852020 LWB852020 MFX852020 MPT852020 MZP852020 NJL852020 NTH852020 ODD852020 OMZ852020 OWV852020 PGR852020 PQN852020 QAJ852020 QKF852020 QUB852020 RDX852020 RNT852020 RXP852020 SHL852020 SRH852020 TBD852020 TKZ852020 TUV852020 UER852020 UON852020 UYJ852020 VIF852020 VSB852020 WBX852020 WLT852020 WVP852020 H917556 JD917556 SZ917556 ACV917556 AMR917556 AWN917556 BGJ917556 BQF917556 CAB917556 CJX917556 CTT917556 DDP917556 DNL917556 DXH917556 EHD917556 EQZ917556 FAV917556 FKR917556 FUN917556 GEJ917556 GOF917556 GYB917556 HHX917556 HRT917556 IBP917556 ILL917556 IVH917556 JFD917556 JOZ917556 JYV917556 KIR917556 KSN917556 LCJ917556 LMF917556 LWB917556 MFX917556 MPT917556 MZP917556 NJL917556 NTH917556 ODD917556 OMZ917556 OWV917556 PGR917556 PQN917556 QAJ917556 QKF917556 QUB917556 RDX917556 RNT917556 RXP917556 SHL917556 SRH917556 TBD917556 TKZ917556 TUV917556 UER917556 UON917556 UYJ917556 VIF917556 VSB917556 WBX917556 WLT917556 WVP917556 H983092 JD983092 SZ983092 ACV983092 AMR983092 AWN983092 BGJ983092 BQF983092 CAB983092 CJX983092 CTT983092 DDP983092 DNL983092 DXH983092 EHD983092 EQZ983092 FAV983092 FKR983092 FUN983092 GEJ983092 GOF983092 GYB983092 HHX983092 HRT983092 IBP983092 ILL983092 IVH983092 JFD983092 JOZ983092 JYV983092 KIR983092 KSN983092 LCJ983092 LMF983092 LWB983092 MFX983092 MPT983092 MZP983092 NJL983092 NTH983092 ODD983092 OMZ983092 OWV983092 PGR983092 PQN983092 QAJ983092 QKF983092 QUB983092 RDX983092 RNT983092 RXP983092 SHL983092 SRH983092 TBD983092 TKZ983092 TUV983092 UER983092 UON983092 UYJ983092 VIF983092 VSB983092 WBX983092 WLT983092 WVP983092 H60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H65596 JD65596 SZ65596 ACV65596 AMR65596 AWN65596 BGJ65596 BQF65596 CAB65596 CJX65596 CTT65596 DDP65596 DNL65596 DXH65596 EHD65596 EQZ65596 FAV65596 FKR65596 FUN65596 GEJ65596 GOF65596 GYB65596 HHX65596 HRT65596 IBP65596 ILL65596 IVH65596 JFD65596 JOZ65596 JYV65596 KIR65596 KSN65596 LCJ65596 LMF65596 LWB65596 MFX65596 MPT65596 MZP65596 NJL65596 NTH65596 ODD65596 OMZ65596 OWV65596 PGR65596 PQN65596 QAJ65596 QKF65596 QUB65596 RDX65596 RNT65596 RXP65596 SHL65596 SRH65596 TBD65596 TKZ65596 TUV65596 UER65596 UON65596 UYJ65596 VIF65596 VSB65596 WBX65596 WLT65596 WVP65596 H131132 JD131132 SZ131132 ACV131132 AMR131132 AWN131132 BGJ131132 BQF131132 CAB131132 CJX131132 CTT131132 DDP131132 DNL131132 DXH131132 EHD131132 EQZ131132 FAV131132 FKR131132 FUN131132 GEJ131132 GOF131132 GYB131132 HHX131132 HRT131132 IBP131132 ILL131132 IVH131132 JFD131132 JOZ131132 JYV131132 KIR131132 KSN131132 LCJ131132 LMF131132 LWB131132 MFX131132 MPT131132 MZP131132 NJL131132 NTH131132 ODD131132 OMZ131132 OWV131132 PGR131132 PQN131132 QAJ131132 QKF131132 QUB131132 RDX131132 RNT131132 RXP131132 SHL131132 SRH131132 TBD131132 TKZ131132 TUV131132 UER131132 UON131132 UYJ131132 VIF131132 VSB131132 WBX131132 WLT131132 WVP131132 H196668 JD196668 SZ196668 ACV196668 AMR196668 AWN196668 BGJ196668 BQF196668 CAB196668 CJX196668 CTT196668 DDP196668 DNL196668 DXH196668 EHD196668 EQZ196668 FAV196668 FKR196668 FUN196668 GEJ196668 GOF196668 GYB196668 HHX196668 HRT196668 IBP196668 ILL196668 IVH196668 JFD196668 JOZ196668 JYV196668 KIR196668 KSN196668 LCJ196668 LMF196668 LWB196668 MFX196668 MPT196668 MZP196668 NJL196668 NTH196668 ODD196668 OMZ196668 OWV196668 PGR196668 PQN196668 QAJ196668 QKF196668 QUB196668 RDX196668 RNT196668 RXP196668 SHL196668 SRH196668 TBD196668 TKZ196668 TUV196668 UER196668 UON196668 UYJ196668 VIF196668 VSB196668 WBX196668 WLT196668 WVP196668 H262204 JD262204 SZ262204 ACV262204 AMR262204 AWN262204 BGJ262204 BQF262204 CAB262204 CJX262204 CTT262204 DDP262204 DNL262204 DXH262204 EHD262204 EQZ262204 FAV262204 FKR262204 FUN262204 GEJ262204 GOF262204 GYB262204 HHX262204 HRT262204 IBP262204 ILL262204 IVH262204 JFD262204 JOZ262204 JYV262204 KIR262204 KSN262204 LCJ262204 LMF262204 LWB262204 MFX262204 MPT262204 MZP262204 NJL262204 NTH262204 ODD262204 OMZ262204 OWV262204 PGR262204 PQN262204 QAJ262204 QKF262204 QUB262204 RDX262204 RNT262204 RXP262204 SHL262204 SRH262204 TBD262204 TKZ262204 TUV262204 UER262204 UON262204 UYJ262204 VIF262204 VSB262204 WBX262204 WLT262204 WVP262204 H327740 JD327740 SZ327740 ACV327740 AMR327740 AWN327740 BGJ327740 BQF327740 CAB327740 CJX327740 CTT327740 DDP327740 DNL327740 DXH327740 EHD327740 EQZ327740 FAV327740 FKR327740 FUN327740 GEJ327740 GOF327740 GYB327740 HHX327740 HRT327740 IBP327740 ILL327740 IVH327740 JFD327740 JOZ327740 JYV327740 KIR327740 KSN327740 LCJ327740 LMF327740 LWB327740 MFX327740 MPT327740 MZP327740 NJL327740 NTH327740 ODD327740 OMZ327740 OWV327740 PGR327740 PQN327740 QAJ327740 QKF327740 QUB327740 RDX327740 RNT327740 RXP327740 SHL327740 SRH327740 TBD327740 TKZ327740 TUV327740 UER327740 UON327740 UYJ327740 VIF327740 VSB327740 WBX327740 WLT327740 WVP327740 H393276 JD393276 SZ393276 ACV393276 AMR393276 AWN393276 BGJ393276 BQF393276 CAB393276 CJX393276 CTT393276 DDP393276 DNL393276 DXH393276 EHD393276 EQZ393276 FAV393276 FKR393276 FUN393276 GEJ393276 GOF393276 GYB393276 HHX393276 HRT393276 IBP393276 ILL393276 IVH393276 JFD393276 JOZ393276 JYV393276 KIR393276 KSN393276 LCJ393276 LMF393276 LWB393276 MFX393276 MPT393276 MZP393276 NJL393276 NTH393276 ODD393276 OMZ393276 OWV393276 PGR393276 PQN393276 QAJ393276 QKF393276 QUB393276 RDX393276 RNT393276 RXP393276 SHL393276 SRH393276 TBD393276 TKZ393276 TUV393276 UER393276 UON393276 UYJ393276 VIF393276 VSB393276 WBX393276 WLT393276 WVP393276 H458812 JD458812 SZ458812 ACV458812 AMR458812 AWN458812 BGJ458812 BQF458812 CAB458812 CJX458812 CTT458812 DDP458812 DNL458812 DXH458812 EHD458812 EQZ458812 FAV458812 FKR458812 FUN458812 GEJ458812 GOF458812 GYB458812 HHX458812 HRT458812 IBP458812 ILL458812 IVH458812 JFD458812 JOZ458812 JYV458812 KIR458812 KSN458812 LCJ458812 LMF458812 LWB458812 MFX458812 MPT458812 MZP458812 NJL458812 NTH458812 ODD458812 OMZ458812 OWV458812 PGR458812 PQN458812 QAJ458812 QKF458812 QUB458812 RDX458812 RNT458812 RXP458812 SHL458812 SRH458812 TBD458812 TKZ458812 TUV458812 UER458812 UON458812 UYJ458812 VIF458812 VSB458812 WBX458812 WLT458812 WVP458812 H524348 JD524348 SZ524348 ACV524348 AMR524348 AWN524348 BGJ524348 BQF524348 CAB524348 CJX524348 CTT524348 DDP524348 DNL524348 DXH524348 EHD524348 EQZ524348 FAV524348 FKR524348 FUN524348 GEJ524348 GOF524348 GYB524348 HHX524348 HRT524348 IBP524348 ILL524348 IVH524348 JFD524348 JOZ524348 JYV524348 KIR524348 KSN524348 LCJ524348 LMF524348 LWB524348 MFX524348 MPT524348 MZP524348 NJL524348 NTH524348 ODD524348 OMZ524348 OWV524348 PGR524348 PQN524348 QAJ524348 QKF524348 QUB524348 RDX524348 RNT524348 RXP524348 SHL524348 SRH524348 TBD524348 TKZ524348 TUV524348 UER524348 UON524348 UYJ524348 VIF524348 VSB524348 WBX524348 WLT524348 WVP524348 H589884 JD589884 SZ589884 ACV589884 AMR589884 AWN589884 BGJ589884 BQF589884 CAB589884 CJX589884 CTT589884 DDP589884 DNL589884 DXH589884 EHD589884 EQZ589884 FAV589884 FKR589884 FUN589884 GEJ589884 GOF589884 GYB589884 HHX589884 HRT589884 IBP589884 ILL589884 IVH589884 JFD589884 JOZ589884 JYV589884 KIR589884 KSN589884 LCJ589884 LMF589884 LWB589884 MFX589884 MPT589884 MZP589884 NJL589884 NTH589884 ODD589884 OMZ589884 OWV589884 PGR589884 PQN589884 QAJ589884 QKF589884 QUB589884 RDX589884 RNT589884 RXP589884 SHL589884 SRH589884 TBD589884 TKZ589884 TUV589884 UER589884 UON589884 UYJ589884 VIF589884 VSB589884 WBX589884 WLT589884 WVP589884 H655420 JD655420 SZ655420 ACV655420 AMR655420 AWN655420 BGJ655420 BQF655420 CAB655420 CJX655420 CTT655420 DDP655420 DNL655420 DXH655420 EHD655420 EQZ655420 FAV655420 FKR655420 FUN655420 GEJ655420 GOF655420 GYB655420 HHX655420 HRT655420 IBP655420 ILL655420 IVH655420 JFD655420 JOZ655420 JYV655420 KIR655420 KSN655420 LCJ655420 LMF655420 LWB655420 MFX655420 MPT655420 MZP655420 NJL655420 NTH655420 ODD655420 OMZ655420 OWV655420 PGR655420 PQN655420 QAJ655420 QKF655420 QUB655420 RDX655420 RNT655420 RXP655420 SHL655420 SRH655420 TBD655420 TKZ655420 TUV655420 UER655420 UON655420 UYJ655420 VIF655420 VSB655420 WBX655420 WLT655420 WVP655420 H720956 JD720956 SZ720956 ACV720956 AMR720956 AWN720956 BGJ720956 BQF720956 CAB720956 CJX720956 CTT720956 DDP720956 DNL720956 DXH720956 EHD720956 EQZ720956 FAV720956 FKR720956 FUN720956 GEJ720956 GOF720956 GYB720956 HHX720956 HRT720956 IBP720956 ILL720956 IVH720956 JFD720956 JOZ720956 JYV720956 KIR720956 KSN720956 LCJ720956 LMF720956 LWB720956 MFX720956 MPT720956 MZP720956 NJL720956 NTH720956 ODD720956 OMZ720956 OWV720956 PGR720956 PQN720956 QAJ720956 QKF720956 QUB720956 RDX720956 RNT720956 RXP720956 SHL720956 SRH720956 TBD720956 TKZ720956 TUV720956 UER720956 UON720956 UYJ720956 VIF720956 VSB720956 WBX720956 WLT720956 WVP720956 H786492 JD786492 SZ786492 ACV786492 AMR786492 AWN786492 BGJ786492 BQF786492 CAB786492 CJX786492 CTT786492 DDP786492 DNL786492 DXH786492 EHD786492 EQZ786492 FAV786492 FKR786492 FUN786492 GEJ786492 GOF786492 GYB786492 HHX786492 HRT786492 IBP786492 ILL786492 IVH786492 JFD786492 JOZ786492 JYV786492 KIR786492 KSN786492 LCJ786492 LMF786492 LWB786492 MFX786492 MPT786492 MZP786492 NJL786492 NTH786492 ODD786492 OMZ786492 OWV786492 PGR786492 PQN786492 QAJ786492 QKF786492 QUB786492 RDX786492 RNT786492 RXP786492 SHL786492 SRH786492 TBD786492 TKZ786492 TUV786492 UER786492 UON786492 UYJ786492 VIF786492 VSB786492 WBX786492 WLT786492 WVP786492 H852028 JD852028 SZ852028 ACV852028 AMR852028 AWN852028 BGJ852028 BQF852028 CAB852028 CJX852028 CTT852028 DDP852028 DNL852028 DXH852028 EHD852028 EQZ852028 FAV852028 FKR852028 FUN852028 GEJ852028 GOF852028 GYB852028 HHX852028 HRT852028 IBP852028 ILL852028 IVH852028 JFD852028 JOZ852028 JYV852028 KIR852028 KSN852028 LCJ852028 LMF852028 LWB852028 MFX852028 MPT852028 MZP852028 NJL852028 NTH852028 ODD852028 OMZ852028 OWV852028 PGR852028 PQN852028 QAJ852028 QKF852028 QUB852028 RDX852028 RNT852028 RXP852028 SHL852028 SRH852028 TBD852028 TKZ852028 TUV852028 UER852028 UON852028 UYJ852028 VIF852028 VSB852028 WBX852028 WLT852028 WVP852028 H917564 JD917564 SZ917564 ACV917564 AMR917564 AWN917564 BGJ917564 BQF917564 CAB917564 CJX917564 CTT917564 DDP917564 DNL917564 DXH917564 EHD917564 EQZ917564 FAV917564 FKR917564 FUN917564 GEJ917564 GOF917564 GYB917564 HHX917564 HRT917564 IBP917564 ILL917564 IVH917564 JFD917564 JOZ917564 JYV917564 KIR917564 KSN917564 LCJ917564 LMF917564 LWB917564 MFX917564 MPT917564 MZP917564 NJL917564 NTH917564 ODD917564 OMZ917564 OWV917564 PGR917564 PQN917564 QAJ917564 QKF917564 QUB917564 RDX917564 RNT917564 RXP917564 SHL917564 SRH917564 TBD917564 TKZ917564 TUV917564 UER917564 UON917564 UYJ917564 VIF917564 VSB917564 WBX917564 WLT917564 WVP917564 H983100 JD983100 SZ983100 ACV983100 AMR983100 AWN983100 BGJ983100 BQF983100 CAB983100 CJX983100 CTT983100 DDP983100 DNL983100 DXH983100 EHD983100 EQZ983100 FAV983100 FKR983100 FUN983100 GEJ983100 GOF983100 GYB983100 HHX983100 HRT983100 IBP983100 ILL983100 IVH983100 JFD983100 JOZ983100 JYV983100 KIR983100 KSN983100 LCJ983100 LMF983100 LWB983100 MFX983100 MPT983100 MZP983100 NJL983100 NTH983100 ODD983100 OMZ983100 OWV983100 PGR983100 PQN983100 QAJ983100 QKF983100 QUB983100 RDX983100 RNT983100 RXP983100 SHL983100 SRH983100 TBD983100 TKZ983100 TUV983100 UER983100 UON983100 UYJ983100 VIF983100 VSB983100 WBX983100 WLT983100 WVP983100 H48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H68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H65604 JD65604 SZ65604 ACV65604 AMR65604 AWN65604 BGJ65604 BQF65604 CAB65604 CJX65604 CTT65604 DDP65604 DNL65604 DXH65604 EHD65604 EQZ65604 FAV65604 FKR65604 FUN65604 GEJ65604 GOF65604 GYB65604 HHX65604 HRT65604 IBP65604 ILL65604 IVH65604 JFD65604 JOZ65604 JYV65604 KIR65604 KSN65604 LCJ65604 LMF65604 LWB65604 MFX65604 MPT65604 MZP65604 NJL65604 NTH65604 ODD65604 OMZ65604 OWV65604 PGR65604 PQN65604 QAJ65604 QKF65604 QUB65604 RDX65604 RNT65604 RXP65604 SHL65604 SRH65604 TBD65604 TKZ65604 TUV65604 UER65604 UON65604 UYJ65604 VIF65604 VSB65604 WBX65604 WLT65604 WVP65604 H131140 JD131140 SZ131140 ACV131140 AMR131140 AWN131140 BGJ131140 BQF131140 CAB131140 CJX131140 CTT131140 DDP131140 DNL131140 DXH131140 EHD131140 EQZ131140 FAV131140 FKR131140 FUN131140 GEJ131140 GOF131140 GYB131140 HHX131140 HRT131140 IBP131140 ILL131140 IVH131140 JFD131140 JOZ131140 JYV131140 KIR131140 KSN131140 LCJ131140 LMF131140 LWB131140 MFX131140 MPT131140 MZP131140 NJL131140 NTH131140 ODD131140 OMZ131140 OWV131140 PGR131140 PQN131140 QAJ131140 QKF131140 QUB131140 RDX131140 RNT131140 RXP131140 SHL131140 SRH131140 TBD131140 TKZ131140 TUV131140 UER131140 UON131140 UYJ131140 VIF131140 VSB131140 WBX131140 WLT131140 WVP131140 H196676 JD196676 SZ196676 ACV196676 AMR196676 AWN196676 BGJ196676 BQF196676 CAB196676 CJX196676 CTT196676 DDP196676 DNL196676 DXH196676 EHD196676 EQZ196676 FAV196676 FKR196676 FUN196676 GEJ196676 GOF196676 GYB196676 HHX196676 HRT196676 IBP196676 ILL196676 IVH196676 JFD196676 JOZ196676 JYV196676 KIR196676 KSN196676 LCJ196676 LMF196676 LWB196676 MFX196676 MPT196676 MZP196676 NJL196676 NTH196676 ODD196676 OMZ196676 OWV196676 PGR196676 PQN196676 QAJ196676 QKF196676 QUB196676 RDX196676 RNT196676 RXP196676 SHL196676 SRH196676 TBD196676 TKZ196676 TUV196676 UER196676 UON196676 UYJ196676 VIF196676 VSB196676 WBX196676 WLT196676 WVP196676 H262212 JD262212 SZ262212 ACV262212 AMR262212 AWN262212 BGJ262212 BQF262212 CAB262212 CJX262212 CTT262212 DDP262212 DNL262212 DXH262212 EHD262212 EQZ262212 FAV262212 FKR262212 FUN262212 GEJ262212 GOF262212 GYB262212 HHX262212 HRT262212 IBP262212 ILL262212 IVH262212 JFD262212 JOZ262212 JYV262212 KIR262212 KSN262212 LCJ262212 LMF262212 LWB262212 MFX262212 MPT262212 MZP262212 NJL262212 NTH262212 ODD262212 OMZ262212 OWV262212 PGR262212 PQN262212 QAJ262212 QKF262212 QUB262212 RDX262212 RNT262212 RXP262212 SHL262212 SRH262212 TBD262212 TKZ262212 TUV262212 UER262212 UON262212 UYJ262212 VIF262212 VSB262212 WBX262212 WLT262212 WVP262212 H327748 JD327748 SZ327748 ACV327748 AMR327748 AWN327748 BGJ327748 BQF327748 CAB327748 CJX327748 CTT327748 DDP327748 DNL327748 DXH327748 EHD327748 EQZ327748 FAV327748 FKR327748 FUN327748 GEJ327748 GOF327748 GYB327748 HHX327748 HRT327748 IBP327748 ILL327748 IVH327748 JFD327748 JOZ327748 JYV327748 KIR327748 KSN327748 LCJ327748 LMF327748 LWB327748 MFX327748 MPT327748 MZP327748 NJL327748 NTH327748 ODD327748 OMZ327748 OWV327748 PGR327748 PQN327748 QAJ327748 QKF327748 QUB327748 RDX327748 RNT327748 RXP327748 SHL327748 SRH327748 TBD327748 TKZ327748 TUV327748 UER327748 UON327748 UYJ327748 VIF327748 VSB327748 WBX327748 WLT327748 WVP327748 H393284 JD393284 SZ393284 ACV393284 AMR393284 AWN393284 BGJ393284 BQF393284 CAB393284 CJX393284 CTT393284 DDP393284 DNL393284 DXH393284 EHD393284 EQZ393284 FAV393284 FKR393284 FUN393284 GEJ393284 GOF393284 GYB393284 HHX393284 HRT393284 IBP393284 ILL393284 IVH393284 JFD393284 JOZ393284 JYV393284 KIR393284 KSN393284 LCJ393284 LMF393284 LWB393284 MFX393284 MPT393284 MZP393284 NJL393284 NTH393284 ODD393284 OMZ393284 OWV393284 PGR393284 PQN393284 QAJ393284 QKF393284 QUB393284 RDX393284 RNT393284 RXP393284 SHL393284 SRH393284 TBD393284 TKZ393284 TUV393284 UER393284 UON393284 UYJ393284 VIF393284 VSB393284 WBX393284 WLT393284 WVP393284 H458820 JD458820 SZ458820 ACV458820 AMR458820 AWN458820 BGJ458820 BQF458820 CAB458820 CJX458820 CTT458820 DDP458820 DNL458820 DXH458820 EHD458820 EQZ458820 FAV458820 FKR458820 FUN458820 GEJ458820 GOF458820 GYB458820 HHX458820 HRT458820 IBP458820 ILL458820 IVH458820 JFD458820 JOZ458820 JYV458820 KIR458820 KSN458820 LCJ458820 LMF458820 LWB458820 MFX458820 MPT458820 MZP458820 NJL458820 NTH458820 ODD458820 OMZ458820 OWV458820 PGR458820 PQN458820 QAJ458820 QKF458820 QUB458820 RDX458820 RNT458820 RXP458820 SHL458820 SRH458820 TBD458820 TKZ458820 TUV458820 UER458820 UON458820 UYJ458820 VIF458820 VSB458820 WBX458820 WLT458820 WVP458820 H524356 JD524356 SZ524356 ACV524356 AMR524356 AWN524356 BGJ524356 BQF524356 CAB524356 CJX524356 CTT524356 DDP524356 DNL524356 DXH524356 EHD524356 EQZ524356 FAV524356 FKR524356 FUN524356 GEJ524356 GOF524356 GYB524356 HHX524356 HRT524356 IBP524356 ILL524356 IVH524356 JFD524356 JOZ524356 JYV524356 KIR524356 KSN524356 LCJ524356 LMF524356 LWB524356 MFX524356 MPT524356 MZP524356 NJL524356 NTH524356 ODD524356 OMZ524356 OWV524356 PGR524356 PQN524356 QAJ524356 QKF524356 QUB524356 RDX524356 RNT524356 RXP524356 SHL524356 SRH524356 TBD524356 TKZ524356 TUV524356 UER524356 UON524356 UYJ524356 VIF524356 VSB524356 WBX524356 WLT524356 WVP524356 H589892 JD589892 SZ589892 ACV589892 AMR589892 AWN589892 BGJ589892 BQF589892 CAB589892 CJX589892 CTT589892 DDP589892 DNL589892 DXH589892 EHD589892 EQZ589892 FAV589892 FKR589892 FUN589892 GEJ589892 GOF589892 GYB589892 HHX589892 HRT589892 IBP589892 ILL589892 IVH589892 JFD589892 JOZ589892 JYV589892 KIR589892 KSN589892 LCJ589892 LMF589892 LWB589892 MFX589892 MPT589892 MZP589892 NJL589892 NTH589892 ODD589892 OMZ589892 OWV589892 PGR589892 PQN589892 QAJ589892 QKF589892 QUB589892 RDX589892 RNT589892 RXP589892 SHL589892 SRH589892 TBD589892 TKZ589892 TUV589892 UER589892 UON589892 UYJ589892 VIF589892 VSB589892 WBX589892 WLT589892 WVP589892 H655428 JD655428 SZ655428 ACV655428 AMR655428 AWN655428 BGJ655428 BQF655428 CAB655428 CJX655428 CTT655428 DDP655428 DNL655428 DXH655428 EHD655428 EQZ655428 FAV655428 FKR655428 FUN655428 GEJ655428 GOF655428 GYB655428 HHX655428 HRT655428 IBP655428 ILL655428 IVH655428 JFD655428 JOZ655428 JYV655428 KIR655428 KSN655428 LCJ655428 LMF655428 LWB655428 MFX655428 MPT655428 MZP655428 NJL655428 NTH655428 ODD655428 OMZ655428 OWV655428 PGR655428 PQN655428 QAJ655428 QKF655428 QUB655428 RDX655428 RNT655428 RXP655428 SHL655428 SRH655428 TBD655428 TKZ655428 TUV655428 UER655428 UON655428 UYJ655428 VIF655428 VSB655428 WBX655428 WLT655428 WVP655428 H720964 JD720964 SZ720964 ACV720964 AMR720964 AWN720964 BGJ720964 BQF720964 CAB720964 CJX720964 CTT720964 DDP720964 DNL720964 DXH720964 EHD720964 EQZ720964 FAV720964 FKR720964 FUN720964 GEJ720964 GOF720964 GYB720964 HHX720964 HRT720964 IBP720964 ILL720964 IVH720964 JFD720964 JOZ720964 JYV720964 KIR720964 KSN720964 LCJ720964 LMF720964 LWB720964 MFX720964 MPT720964 MZP720964 NJL720964 NTH720964 ODD720964 OMZ720964 OWV720964 PGR720964 PQN720964 QAJ720964 QKF720964 QUB720964 RDX720964 RNT720964 RXP720964 SHL720964 SRH720964 TBD720964 TKZ720964 TUV720964 UER720964 UON720964 UYJ720964 VIF720964 VSB720964 WBX720964 WLT720964 WVP720964 H786500 JD786500 SZ786500 ACV786500 AMR786500 AWN786500 BGJ786500 BQF786500 CAB786500 CJX786500 CTT786500 DDP786500 DNL786500 DXH786500 EHD786500 EQZ786500 FAV786500 FKR786500 FUN786500 GEJ786500 GOF786500 GYB786500 HHX786500 HRT786500 IBP786500 ILL786500 IVH786500 JFD786500 JOZ786500 JYV786500 KIR786500 KSN786500 LCJ786500 LMF786500 LWB786500 MFX786500 MPT786500 MZP786500 NJL786500 NTH786500 ODD786500 OMZ786500 OWV786500 PGR786500 PQN786500 QAJ786500 QKF786500 QUB786500 RDX786500 RNT786500 RXP786500 SHL786500 SRH786500 TBD786500 TKZ786500 TUV786500 UER786500 UON786500 UYJ786500 VIF786500 VSB786500 WBX786500 WLT786500 WVP786500 H852036 JD852036 SZ852036 ACV852036 AMR852036 AWN852036 BGJ852036 BQF852036 CAB852036 CJX852036 CTT852036 DDP852036 DNL852036 DXH852036 EHD852036 EQZ852036 FAV852036 FKR852036 FUN852036 GEJ852036 GOF852036 GYB852036 HHX852036 HRT852036 IBP852036 ILL852036 IVH852036 JFD852036 JOZ852036 JYV852036 KIR852036 KSN852036 LCJ852036 LMF852036 LWB852036 MFX852036 MPT852036 MZP852036 NJL852036 NTH852036 ODD852036 OMZ852036 OWV852036 PGR852036 PQN852036 QAJ852036 QKF852036 QUB852036 RDX852036 RNT852036 RXP852036 SHL852036 SRH852036 TBD852036 TKZ852036 TUV852036 UER852036 UON852036 UYJ852036 VIF852036 VSB852036 WBX852036 WLT852036 WVP852036 H917572 JD917572 SZ917572 ACV917572 AMR917572 AWN917572 BGJ917572 BQF917572 CAB917572 CJX917572 CTT917572 DDP917572 DNL917572 DXH917572 EHD917572 EQZ917572 FAV917572 FKR917572 FUN917572 GEJ917572 GOF917572 GYB917572 HHX917572 HRT917572 IBP917572 ILL917572 IVH917572 JFD917572 JOZ917572 JYV917572 KIR917572 KSN917572 LCJ917572 LMF917572 LWB917572 MFX917572 MPT917572 MZP917572 NJL917572 NTH917572 ODD917572 OMZ917572 OWV917572 PGR917572 PQN917572 QAJ917572 QKF917572 QUB917572 RDX917572 RNT917572 RXP917572 SHL917572 SRH917572 TBD917572 TKZ917572 TUV917572 UER917572 UON917572 UYJ917572 VIF917572 VSB917572 WBX917572 WLT917572 WVP917572 H983108 JD983108 SZ983108 ACV983108 AMR983108 AWN983108 BGJ983108 BQF983108 CAB983108 CJX983108 CTT983108 DDP983108 DNL983108 DXH983108 EHD983108 EQZ983108 FAV983108 FKR983108 FUN983108 GEJ983108 GOF983108 GYB983108 HHX983108 HRT983108 IBP983108 ILL983108 IVH983108 JFD983108 JOZ983108 JYV983108 KIR983108 KSN983108 LCJ983108 LMF983108 LWB983108 MFX983108 MPT983108 MZP983108 NJL983108 NTH983108 ODD983108 OMZ983108 OWV983108 PGR983108 PQN983108 QAJ983108 QKF983108 QUB983108 RDX983108 RNT983108 RXP983108 SHL983108 SRH983108 TBD983108 TKZ983108 TUV983108 UER983108 UON983108 UYJ983108 VIF983108 VSB983108 WBX983108 WLT983108 WVP983108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H64 JD64 SZ64 ACV64 AMR64 AWN64 BGJ64 BQF64 CAB64 CJX64 CTT64 DDP64 DNL64 DXH64 EHD64 EQZ64 FAV64 FKR64 FUN64 GEJ64 GOF64 GYB64 HHX64 HRT64 IBP64 ILL64 IVH64 JFD64 JOZ64 JYV64 KIR64 KSN64 LCJ64 LMF64 LWB64 MFX64 MPT64 MZP64 NJL64 NTH64 ODD64 OMZ64 OWV64 PGR64 PQN64 QAJ64 QKF64 QUB64 RDX64 RNT64 RXP64 SHL64 SRH64 TBD64 TKZ64 TUV64 UER64 UON64 UYJ64 VIF64 VSB64 WBX64 WLT64 WVP64 H65600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H131136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H196672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H262208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H327744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H393280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H458816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H524352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H589888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H655424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H720960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H786496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H852032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H917568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H983104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J66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J65602 JF65602 TB65602 ACX65602 AMT65602 AWP65602 BGL65602 BQH65602 CAD65602 CJZ65602 CTV65602 DDR65602 DNN65602 DXJ65602 EHF65602 ERB65602 FAX65602 FKT65602 FUP65602 GEL65602 GOH65602 GYD65602 HHZ65602 HRV65602 IBR65602 ILN65602 IVJ65602 JFF65602 JPB65602 JYX65602 KIT65602 KSP65602 LCL65602 LMH65602 LWD65602 MFZ65602 MPV65602 MZR65602 NJN65602 NTJ65602 ODF65602 ONB65602 OWX65602 PGT65602 PQP65602 QAL65602 QKH65602 QUD65602 RDZ65602 RNV65602 RXR65602 SHN65602 SRJ65602 TBF65602 TLB65602 TUX65602 UET65602 UOP65602 UYL65602 VIH65602 VSD65602 WBZ65602 WLV65602 WVR65602 J131138 JF131138 TB131138 ACX131138 AMT131138 AWP131138 BGL131138 BQH131138 CAD131138 CJZ131138 CTV131138 DDR131138 DNN131138 DXJ131138 EHF131138 ERB131138 FAX131138 FKT131138 FUP131138 GEL131138 GOH131138 GYD131138 HHZ131138 HRV131138 IBR131138 ILN131138 IVJ131138 JFF131138 JPB131138 JYX131138 KIT131138 KSP131138 LCL131138 LMH131138 LWD131138 MFZ131138 MPV131138 MZR131138 NJN131138 NTJ131138 ODF131138 ONB131138 OWX131138 PGT131138 PQP131138 QAL131138 QKH131138 QUD131138 RDZ131138 RNV131138 RXR131138 SHN131138 SRJ131138 TBF131138 TLB131138 TUX131138 UET131138 UOP131138 UYL131138 VIH131138 VSD131138 WBZ131138 WLV131138 WVR131138 J196674 JF196674 TB196674 ACX196674 AMT196674 AWP196674 BGL196674 BQH196674 CAD196674 CJZ196674 CTV196674 DDR196674 DNN196674 DXJ196674 EHF196674 ERB196674 FAX196674 FKT196674 FUP196674 GEL196674 GOH196674 GYD196674 HHZ196674 HRV196674 IBR196674 ILN196674 IVJ196674 JFF196674 JPB196674 JYX196674 KIT196674 KSP196674 LCL196674 LMH196674 LWD196674 MFZ196674 MPV196674 MZR196674 NJN196674 NTJ196674 ODF196674 ONB196674 OWX196674 PGT196674 PQP196674 QAL196674 QKH196674 QUD196674 RDZ196674 RNV196674 RXR196674 SHN196674 SRJ196674 TBF196674 TLB196674 TUX196674 UET196674 UOP196674 UYL196674 VIH196674 VSD196674 WBZ196674 WLV196674 WVR196674 J262210 JF262210 TB262210 ACX262210 AMT262210 AWP262210 BGL262210 BQH262210 CAD262210 CJZ262210 CTV262210 DDR262210 DNN262210 DXJ262210 EHF262210 ERB262210 FAX262210 FKT262210 FUP262210 GEL262210 GOH262210 GYD262210 HHZ262210 HRV262210 IBR262210 ILN262210 IVJ262210 JFF262210 JPB262210 JYX262210 KIT262210 KSP262210 LCL262210 LMH262210 LWD262210 MFZ262210 MPV262210 MZR262210 NJN262210 NTJ262210 ODF262210 ONB262210 OWX262210 PGT262210 PQP262210 QAL262210 QKH262210 QUD262210 RDZ262210 RNV262210 RXR262210 SHN262210 SRJ262210 TBF262210 TLB262210 TUX262210 UET262210 UOP262210 UYL262210 VIH262210 VSD262210 WBZ262210 WLV262210 WVR262210 J327746 JF327746 TB327746 ACX327746 AMT327746 AWP327746 BGL327746 BQH327746 CAD327746 CJZ327746 CTV327746 DDR327746 DNN327746 DXJ327746 EHF327746 ERB327746 FAX327746 FKT327746 FUP327746 GEL327746 GOH327746 GYD327746 HHZ327746 HRV327746 IBR327746 ILN327746 IVJ327746 JFF327746 JPB327746 JYX327746 KIT327746 KSP327746 LCL327746 LMH327746 LWD327746 MFZ327746 MPV327746 MZR327746 NJN327746 NTJ327746 ODF327746 ONB327746 OWX327746 PGT327746 PQP327746 QAL327746 QKH327746 QUD327746 RDZ327746 RNV327746 RXR327746 SHN327746 SRJ327746 TBF327746 TLB327746 TUX327746 UET327746 UOP327746 UYL327746 VIH327746 VSD327746 WBZ327746 WLV327746 WVR327746 J393282 JF393282 TB393282 ACX393282 AMT393282 AWP393282 BGL393282 BQH393282 CAD393282 CJZ393282 CTV393282 DDR393282 DNN393282 DXJ393282 EHF393282 ERB393282 FAX393282 FKT393282 FUP393282 GEL393282 GOH393282 GYD393282 HHZ393282 HRV393282 IBR393282 ILN393282 IVJ393282 JFF393282 JPB393282 JYX393282 KIT393282 KSP393282 LCL393282 LMH393282 LWD393282 MFZ393282 MPV393282 MZR393282 NJN393282 NTJ393282 ODF393282 ONB393282 OWX393282 PGT393282 PQP393282 QAL393282 QKH393282 QUD393282 RDZ393282 RNV393282 RXR393282 SHN393282 SRJ393282 TBF393282 TLB393282 TUX393282 UET393282 UOP393282 UYL393282 VIH393282 VSD393282 WBZ393282 WLV393282 WVR393282 J458818 JF458818 TB458818 ACX458818 AMT458818 AWP458818 BGL458818 BQH458818 CAD458818 CJZ458818 CTV458818 DDR458818 DNN458818 DXJ458818 EHF458818 ERB458818 FAX458818 FKT458818 FUP458818 GEL458818 GOH458818 GYD458818 HHZ458818 HRV458818 IBR458818 ILN458818 IVJ458818 JFF458818 JPB458818 JYX458818 KIT458818 KSP458818 LCL458818 LMH458818 LWD458818 MFZ458818 MPV458818 MZR458818 NJN458818 NTJ458818 ODF458818 ONB458818 OWX458818 PGT458818 PQP458818 QAL458818 QKH458818 QUD458818 RDZ458818 RNV458818 RXR458818 SHN458818 SRJ458818 TBF458818 TLB458818 TUX458818 UET458818 UOP458818 UYL458818 VIH458818 VSD458818 WBZ458818 WLV458818 WVR458818 J524354 JF524354 TB524354 ACX524354 AMT524354 AWP524354 BGL524354 BQH524354 CAD524354 CJZ524354 CTV524354 DDR524354 DNN524354 DXJ524354 EHF524354 ERB524354 FAX524354 FKT524354 FUP524354 GEL524354 GOH524354 GYD524354 HHZ524354 HRV524354 IBR524354 ILN524354 IVJ524354 JFF524354 JPB524354 JYX524354 KIT524354 KSP524354 LCL524354 LMH524354 LWD524354 MFZ524354 MPV524354 MZR524354 NJN524354 NTJ524354 ODF524354 ONB524354 OWX524354 PGT524354 PQP524354 QAL524354 QKH524354 QUD524354 RDZ524354 RNV524354 RXR524354 SHN524354 SRJ524354 TBF524354 TLB524354 TUX524354 UET524354 UOP524354 UYL524354 VIH524354 VSD524354 WBZ524354 WLV524354 WVR524354 J589890 JF589890 TB589890 ACX589890 AMT589890 AWP589890 BGL589890 BQH589890 CAD589890 CJZ589890 CTV589890 DDR589890 DNN589890 DXJ589890 EHF589890 ERB589890 FAX589890 FKT589890 FUP589890 GEL589890 GOH589890 GYD589890 HHZ589890 HRV589890 IBR589890 ILN589890 IVJ589890 JFF589890 JPB589890 JYX589890 KIT589890 KSP589890 LCL589890 LMH589890 LWD589890 MFZ589890 MPV589890 MZR589890 NJN589890 NTJ589890 ODF589890 ONB589890 OWX589890 PGT589890 PQP589890 QAL589890 QKH589890 QUD589890 RDZ589890 RNV589890 RXR589890 SHN589890 SRJ589890 TBF589890 TLB589890 TUX589890 UET589890 UOP589890 UYL589890 VIH589890 VSD589890 WBZ589890 WLV589890 WVR589890 J655426 JF655426 TB655426 ACX655426 AMT655426 AWP655426 BGL655426 BQH655426 CAD655426 CJZ655426 CTV655426 DDR655426 DNN655426 DXJ655426 EHF655426 ERB655426 FAX655426 FKT655426 FUP655426 GEL655426 GOH655426 GYD655426 HHZ655426 HRV655426 IBR655426 ILN655426 IVJ655426 JFF655426 JPB655426 JYX655426 KIT655426 KSP655426 LCL655426 LMH655426 LWD655426 MFZ655426 MPV655426 MZR655426 NJN655426 NTJ655426 ODF655426 ONB655426 OWX655426 PGT655426 PQP655426 QAL655426 QKH655426 QUD655426 RDZ655426 RNV655426 RXR655426 SHN655426 SRJ655426 TBF655426 TLB655426 TUX655426 UET655426 UOP655426 UYL655426 VIH655426 VSD655426 WBZ655426 WLV655426 WVR655426 J720962 JF720962 TB720962 ACX720962 AMT720962 AWP720962 BGL720962 BQH720962 CAD720962 CJZ720962 CTV720962 DDR720962 DNN720962 DXJ720962 EHF720962 ERB720962 FAX720962 FKT720962 FUP720962 GEL720962 GOH720962 GYD720962 HHZ720962 HRV720962 IBR720962 ILN720962 IVJ720962 JFF720962 JPB720962 JYX720962 KIT720962 KSP720962 LCL720962 LMH720962 LWD720962 MFZ720962 MPV720962 MZR720962 NJN720962 NTJ720962 ODF720962 ONB720962 OWX720962 PGT720962 PQP720962 QAL720962 QKH720962 QUD720962 RDZ720962 RNV720962 RXR720962 SHN720962 SRJ720962 TBF720962 TLB720962 TUX720962 UET720962 UOP720962 UYL720962 VIH720962 VSD720962 WBZ720962 WLV720962 WVR720962 J786498 JF786498 TB786498 ACX786498 AMT786498 AWP786498 BGL786498 BQH786498 CAD786498 CJZ786498 CTV786498 DDR786498 DNN786498 DXJ786498 EHF786498 ERB786498 FAX786498 FKT786498 FUP786498 GEL786498 GOH786498 GYD786498 HHZ786498 HRV786498 IBR786498 ILN786498 IVJ786498 JFF786498 JPB786498 JYX786498 KIT786498 KSP786498 LCL786498 LMH786498 LWD786498 MFZ786498 MPV786498 MZR786498 NJN786498 NTJ786498 ODF786498 ONB786498 OWX786498 PGT786498 PQP786498 QAL786498 QKH786498 QUD786498 RDZ786498 RNV786498 RXR786498 SHN786498 SRJ786498 TBF786498 TLB786498 TUX786498 UET786498 UOP786498 UYL786498 VIH786498 VSD786498 WBZ786498 WLV786498 WVR786498 J852034 JF852034 TB852034 ACX852034 AMT852034 AWP852034 BGL852034 BQH852034 CAD852034 CJZ852034 CTV852034 DDR852034 DNN852034 DXJ852034 EHF852034 ERB852034 FAX852034 FKT852034 FUP852034 GEL852034 GOH852034 GYD852034 HHZ852034 HRV852034 IBR852034 ILN852034 IVJ852034 JFF852034 JPB852034 JYX852034 KIT852034 KSP852034 LCL852034 LMH852034 LWD852034 MFZ852034 MPV852034 MZR852034 NJN852034 NTJ852034 ODF852034 ONB852034 OWX852034 PGT852034 PQP852034 QAL852034 QKH852034 QUD852034 RDZ852034 RNV852034 RXR852034 SHN852034 SRJ852034 TBF852034 TLB852034 TUX852034 UET852034 UOP852034 UYL852034 VIH852034 VSD852034 WBZ852034 WLV852034 WVR852034 J917570 JF917570 TB917570 ACX917570 AMT917570 AWP917570 BGL917570 BQH917570 CAD917570 CJZ917570 CTV917570 DDR917570 DNN917570 DXJ917570 EHF917570 ERB917570 FAX917570 FKT917570 FUP917570 GEL917570 GOH917570 GYD917570 HHZ917570 HRV917570 IBR917570 ILN917570 IVJ917570 JFF917570 JPB917570 JYX917570 KIT917570 KSP917570 LCL917570 LMH917570 LWD917570 MFZ917570 MPV917570 MZR917570 NJN917570 NTJ917570 ODF917570 ONB917570 OWX917570 PGT917570 PQP917570 QAL917570 QKH917570 QUD917570 RDZ917570 RNV917570 RXR917570 SHN917570 SRJ917570 TBF917570 TLB917570 TUX917570 UET917570 UOP917570 UYL917570 VIH917570 VSD917570 WBZ917570 WLV917570 WVR917570 J983106 JF983106 TB983106 ACX983106 AMT983106 AWP983106 BGL983106 BQH983106 CAD983106 CJZ983106 CTV983106 DDR983106 DNN983106 DXJ983106 EHF983106 ERB983106 FAX983106 FKT983106 FUP983106 GEL983106 GOH983106 GYD983106 HHZ983106 HRV983106 IBR983106 ILN983106 IVJ983106 JFF983106 JPB983106 JYX983106 KIT983106 KSP983106 LCL983106 LMH983106 LWD983106 MFZ983106 MPV983106 MZR983106 NJN983106 NTJ983106 ODF983106 ONB983106 OWX983106 PGT983106 PQP983106 QAL983106 QKH983106 QUD983106 RDZ983106 RNV983106 RXR983106 SHN983106 SRJ983106 TBF983106 TLB983106 TUX983106 UET983106 UOP983106 UYL983106 VIH983106 VSD983106 WBZ983106 WLV983106 WVR983106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J42 JF42 TB42 ACX42 AMT42 AWP42 BGL42 BQH42 CAD42 CJZ42 CTV42 DDR42 DNN42 DXJ42 EHF42 ERB42 FAX42 FKT42 FUP42 GEL42 GOH42 GYD42 HHZ42 HRV42 IBR42 ILN42 IVJ42 JFF42 JPB42 JYX42 KIT42 KSP42 LCL42 LMH42 LWD42 MFZ42 MPV42 MZR42 NJN42 NTJ42 ODF42 ONB42 OWX42 PGT42 PQP42 QAL42 QKH42 QUD42 RDZ42 RNV42 RXR42 SHN42 SRJ42 TBF42 TLB42 TUX42 UET42 UOP42 UYL42 VIH42 VSD42 WBZ42 WLV42 WVR42 J65578 JF65578 TB65578 ACX65578 AMT65578 AWP65578 BGL65578 BQH65578 CAD65578 CJZ65578 CTV65578 DDR65578 DNN65578 DXJ65578 EHF65578 ERB65578 FAX65578 FKT65578 FUP65578 GEL65578 GOH65578 GYD65578 HHZ65578 HRV65578 IBR65578 ILN65578 IVJ65578 JFF65578 JPB65578 JYX65578 KIT65578 KSP65578 LCL65578 LMH65578 LWD65578 MFZ65578 MPV65578 MZR65578 NJN65578 NTJ65578 ODF65578 ONB65578 OWX65578 PGT65578 PQP65578 QAL65578 QKH65578 QUD65578 RDZ65578 RNV65578 RXR65578 SHN65578 SRJ65578 TBF65578 TLB65578 TUX65578 UET65578 UOP65578 UYL65578 VIH65578 VSD65578 WBZ65578 WLV65578 WVR65578 J131114 JF131114 TB131114 ACX131114 AMT131114 AWP131114 BGL131114 BQH131114 CAD131114 CJZ131114 CTV131114 DDR131114 DNN131114 DXJ131114 EHF131114 ERB131114 FAX131114 FKT131114 FUP131114 GEL131114 GOH131114 GYD131114 HHZ131114 HRV131114 IBR131114 ILN131114 IVJ131114 JFF131114 JPB131114 JYX131114 KIT131114 KSP131114 LCL131114 LMH131114 LWD131114 MFZ131114 MPV131114 MZR131114 NJN131114 NTJ131114 ODF131114 ONB131114 OWX131114 PGT131114 PQP131114 QAL131114 QKH131114 QUD131114 RDZ131114 RNV131114 RXR131114 SHN131114 SRJ131114 TBF131114 TLB131114 TUX131114 UET131114 UOP131114 UYL131114 VIH131114 VSD131114 WBZ131114 WLV131114 WVR131114 J196650 JF196650 TB196650 ACX196650 AMT196650 AWP196650 BGL196650 BQH196650 CAD196650 CJZ196650 CTV196650 DDR196650 DNN196650 DXJ196650 EHF196650 ERB196650 FAX196650 FKT196650 FUP196650 GEL196650 GOH196650 GYD196650 HHZ196650 HRV196650 IBR196650 ILN196650 IVJ196650 JFF196650 JPB196650 JYX196650 KIT196650 KSP196650 LCL196650 LMH196650 LWD196650 MFZ196650 MPV196650 MZR196650 NJN196650 NTJ196650 ODF196650 ONB196650 OWX196650 PGT196650 PQP196650 QAL196650 QKH196650 QUD196650 RDZ196650 RNV196650 RXR196650 SHN196650 SRJ196650 TBF196650 TLB196650 TUX196650 UET196650 UOP196650 UYL196650 VIH196650 VSD196650 WBZ196650 WLV196650 WVR196650 J262186 JF262186 TB262186 ACX262186 AMT262186 AWP262186 BGL262186 BQH262186 CAD262186 CJZ262186 CTV262186 DDR262186 DNN262186 DXJ262186 EHF262186 ERB262186 FAX262186 FKT262186 FUP262186 GEL262186 GOH262186 GYD262186 HHZ262186 HRV262186 IBR262186 ILN262186 IVJ262186 JFF262186 JPB262186 JYX262186 KIT262186 KSP262186 LCL262186 LMH262186 LWD262186 MFZ262186 MPV262186 MZR262186 NJN262186 NTJ262186 ODF262186 ONB262186 OWX262186 PGT262186 PQP262186 QAL262186 QKH262186 QUD262186 RDZ262186 RNV262186 RXR262186 SHN262186 SRJ262186 TBF262186 TLB262186 TUX262186 UET262186 UOP262186 UYL262186 VIH262186 VSD262186 WBZ262186 WLV262186 WVR262186 J327722 JF327722 TB327722 ACX327722 AMT327722 AWP327722 BGL327722 BQH327722 CAD327722 CJZ327722 CTV327722 DDR327722 DNN327722 DXJ327722 EHF327722 ERB327722 FAX327722 FKT327722 FUP327722 GEL327722 GOH327722 GYD327722 HHZ327722 HRV327722 IBR327722 ILN327722 IVJ327722 JFF327722 JPB327722 JYX327722 KIT327722 KSP327722 LCL327722 LMH327722 LWD327722 MFZ327722 MPV327722 MZR327722 NJN327722 NTJ327722 ODF327722 ONB327722 OWX327722 PGT327722 PQP327722 QAL327722 QKH327722 QUD327722 RDZ327722 RNV327722 RXR327722 SHN327722 SRJ327722 TBF327722 TLB327722 TUX327722 UET327722 UOP327722 UYL327722 VIH327722 VSD327722 WBZ327722 WLV327722 WVR327722 J393258 JF393258 TB393258 ACX393258 AMT393258 AWP393258 BGL393258 BQH393258 CAD393258 CJZ393258 CTV393258 DDR393258 DNN393258 DXJ393258 EHF393258 ERB393258 FAX393258 FKT393258 FUP393258 GEL393258 GOH393258 GYD393258 HHZ393258 HRV393258 IBR393258 ILN393258 IVJ393258 JFF393258 JPB393258 JYX393258 KIT393258 KSP393258 LCL393258 LMH393258 LWD393258 MFZ393258 MPV393258 MZR393258 NJN393258 NTJ393258 ODF393258 ONB393258 OWX393258 PGT393258 PQP393258 QAL393258 QKH393258 QUD393258 RDZ393258 RNV393258 RXR393258 SHN393258 SRJ393258 TBF393258 TLB393258 TUX393258 UET393258 UOP393258 UYL393258 VIH393258 VSD393258 WBZ393258 WLV393258 WVR393258 J458794 JF458794 TB458794 ACX458794 AMT458794 AWP458794 BGL458794 BQH458794 CAD458794 CJZ458794 CTV458794 DDR458794 DNN458794 DXJ458794 EHF458794 ERB458794 FAX458794 FKT458794 FUP458794 GEL458794 GOH458794 GYD458794 HHZ458794 HRV458794 IBR458794 ILN458794 IVJ458794 JFF458794 JPB458794 JYX458794 KIT458794 KSP458794 LCL458794 LMH458794 LWD458794 MFZ458794 MPV458794 MZR458794 NJN458794 NTJ458794 ODF458794 ONB458794 OWX458794 PGT458794 PQP458794 QAL458794 QKH458794 QUD458794 RDZ458794 RNV458794 RXR458794 SHN458794 SRJ458794 TBF458794 TLB458794 TUX458794 UET458794 UOP458794 UYL458794 VIH458794 VSD458794 WBZ458794 WLV458794 WVR458794 J524330 JF524330 TB524330 ACX524330 AMT524330 AWP524330 BGL524330 BQH524330 CAD524330 CJZ524330 CTV524330 DDR524330 DNN524330 DXJ524330 EHF524330 ERB524330 FAX524330 FKT524330 FUP524330 GEL524330 GOH524330 GYD524330 HHZ524330 HRV524330 IBR524330 ILN524330 IVJ524330 JFF524330 JPB524330 JYX524330 KIT524330 KSP524330 LCL524330 LMH524330 LWD524330 MFZ524330 MPV524330 MZR524330 NJN524330 NTJ524330 ODF524330 ONB524330 OWX524330 PGT524330 PQP524330 QAL524330 QKH524330 QUD524330 RDZ524330 RNV524330 RXR524330 SHN524330 SRJ524330 TBF524330 TLB524330 TUX524330 UET524330 UOP524330 UYL524330 VIH524330 VSD524330 WBZ524330 WLV524330 WVR524330 J589866 JF589866 TB589866 ACX589866 AMT589866 AWP589866 BGL589866 BQH589866 CAD589866 CJZ589866 CTV589866 DDR589866 DNN589866 DXJ589866 EHF589866 ERB589866 FAX589866 FKT589866 FUP589866 GEL589866 GOH589866 GYD589866 HHZ589866 HRV589866 IBR589866 ILN589866 IVJ589866 JFF589866 JPB589866 JYX589866 KIT589866 KSP589866 LCL589866 LMH589866 LWD589866 MFZ589866 MPV589866 MZR589866 NJN589866 NTJ589866 ODF589866 ONB589866 OWX589866 PGT589866 PQP589866 QAL589866 QKH589866 QUD589866 RDZ589866 RNV589866 RXR589866 SHN589866 SRJ589866 TBF589866 TLB589866 TUX589866 UET589866 UOP589866 UYL589866 VIH589866 VSD589866 WBZ589866 WLV589866 WVR589866 J655402 JF655402 TB655402 ACX655402 AMT655402 AWP655402 BGL655402 BQH655402 CAD655402 CJZ655402 CTV655402 DDR655402 DNN655402 DXJ655402 EHF655402 ERB655402 FAX655402 FKT655402 FUP655402 GEL655402 GOH655402 GYD655402 HHZ655402 HRV655402 IBR655402 ILN655402 IVJ655402 JFF655402 JPB655402 JYX655402 KIT655402 KSP655402 LCL655402 LMH655402 LWD655402 MFZ655402 MPV655402 MZR655402 NJN655402 NTJ655402 ODF655402 ONB655402 OWX655402 PGT655402 PQP655402 QAL655402 QKH655402 QUD655402 RDZ655402 RNV655402 RXR655402 SHN655402 SRJ655402 TBF655402 TLB655402 TUX655402 UET655402 UOP655402 UYL655402 VIH655402 VSD655402 WBZ655402 WLV655402 WVR655402 J720938 JF720938 TB720938 ACX720938 AMT720938 AWP720938 BGL720938 BQH720938 CAD720938 CJZ720938 CTV720938 DDR720938 DNN720938 DXJ720938 EHF720938 ERB720938 FAX720938 FKT720938 FUP720938 GEL720938 GOH720938 GYD720938 HHZ720938 HRV720938 IBR720938 ILN720938 IVJ720938 JFF720938 JPB720938 JYX720938 KIT720938 KSP720938 LCL720938 LMH720938 LWD720938 MFZ720938 MPV720938 MZR720938 NJN720938 NTJ720938 ODF720938 ONB720938 OWX720938 PGT720938 PQP720938 QAL720938 QKH720938 QUD720938 RDZ720938 RNV720938 RXR720938 SHN720938 SRJ720938 TBF720938 TLB720938 TUX720938 UET720938 UOP720938 UYL720938 VIH720938 VSD720938 WBZ720938 WLV720938 WVR720938 J786474 JF786474 TB786474 ACX786474 AMT786474 AWP786474 BGL786474 BQH786474 CAD786474 CJZ786474 CTV786474 DDR786474 DNN786474 DXJ786474 EHF786474 ERB786474 FAX786474 FKT786474 FUP786474 GEL786474 GOH786474 GYD786474 HHZ786474 HRV786474 IBR786474 ILN786474 IVJ786474 JFF786474 JPB786474 JYX786474 KIT786474 KSP786474 LCL786474 LMH786474 LWD786474 MFZ786474 MPV786474 MZR786474 NJN786474 NTJ786474 ODF786474 ONB786474 OWX786474 PGT786474 PQP786474 QAL786474 QKH786474 QUD786474 RDZ786474 RNV786474 RXR786474 SHN786474 SRJ786474 TBF786474 TLB786474 TUX786474 UET786474 UOP786474 UYL786474 VIH786474 VSD786474 WBZ786474 WLV786474 WVR786474 J852010 JF852010 TB852010 ACX852010 AMT852010 AWP852010 BGL852010 BQH852010 CAD852010 CJZ852010 CTV852010 DDR852010 DNN852010 DXJ852010 EHF852010 ERB852010 FAX852010 FKT852010 FUP852010 GEL852010 GOH852010 GYD852010 HHZ852010 HRV852010 IBR852010 ILN852010 IVJ852010 JFF852010 JPB852010 JYX852010 KIT852010 KSP852010 LCL852010 LMH852010 LWD852010 MFZ852010 MPV852010 MZR852010 NJN852010 NTJ852010 ODF852010 ONB852010 OWX852010 PGT852010 PQP852010 QAL852010 QKH852010 QUD852010 RDZ852010 RNV852010 RXR852010 SHN852010 SRJ852010 TBF852010 TLB852010 TUX852010 UET852010 UOP852010 UYL852010 VIH852010 VSD852010 WBZ852010 WLV852010 WVR852010 J917546 JF917546 TB917546 ACX917546 AMT917546 AWP917546 BGL917546 BQH917546 CAD917546 CJZ917546 CTV917546 DDR917546 DNN917546 DXJ917546 EHF917546 ERB917546 FAX917546 FKT917546 FUP917546 GEL917546 GOH917546 GYD917546 HHZ917546 HRV917546 IBR917546 ILN917546 IVJ917546 JFF917546 JPB917546 JYX917546 KIT917546 KSP917546 LCL917546 LMH917546 LWD917546 MFZ917546 MPV917546 MZR917546 NJN917546 NTJ917546 ODF917546 ONB917546 OWX917546 PGT917546 PQP917546 QAL917546 QKH917546 QUD917546 RDZ917546 RNV917546 RXR917546 SHN917546 SRJ917546 TBF917546 TLB917546 TUX917546 UET917546 UOP917546 UYL917546 VIH917546 VSD917546 WBZ917546 WLV917546 WVR917546 J983082 JF983082 TB983082 ACX983082 AMT983082 AWP983082 BGL983082 BQH983082 CAD983082 CJZ983082 CTV983082 DDR983082 DNN983082 DXJ983082 EHF983082 ERB983082 FAX983082 FKT983082 FUP983082 GEL983082 GOH983082 GYD983082 HHZ983082 HRV983082 IBR983082 ILN983082 IVJ983082 JFF983082 JPB983082 JYX983082 KIT983082 KSP983082 LCL983082 LMH983082 LWD983082 MFZ983082 MPV983082 MZR983082 NJN983082 NTJ983082 ODF983082 ONB983082 OWX983082 PGT983082 PQP983082 QAL983082 QKH983082 QUD983082 RDZ983082 RNV983082 RXR983082 SHN983082 SRJ983082 TBF983082 TLB983082 TUX983082 UET983082 UOP983082 UYL983082 VIH983082 VSD983082 WBZ983082 WLV983082 WVR983082 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N65558 JJ65558 TF65558 ADB65558 AMX65558 AWT65558 BGP65558 BQL65558 CAH65558 CKD65558 CTZ65558 DDV65558 DNR65558 DXN65558 EHJ65558 ERF65558 FBB65558 FKX65558 FUT65558 GEP65558 GOL65558 GYH65558 HID65558 HRZ65558 IBV65558 ILR65558 IVN65558 JFJ65558 JPF65558 JZB65558 KIX65558 KST65558 LCP65558 LML65558 LWH65558 MGD65558 MPZ65558 MZV65558 NJR65558 NTN65558 ODJ65558 ONF65558 OXB65558 PGX65558 PQT65558 QAP65558 QKL65558 QUH65558 RED65558 RNZ65558 RXV65558 SHR65558 SRN65558 TBJ65558 TLF65558 TVB65558 UEX65558 UOT65558 UYP65558 VIL65558 VSH65558 WCD65558 WLZ65558 WVV65558 N131094 JJ131094 TF131094 ADB131094 AMX131094 AWT131094 BGP131094 BQL131094 CAH131094 CKD131094 CTZ131094 DDV131094 DNR131094 DXN131094 EHJ131094 ERF131094 FBB131094 FKX131094 FUT131094 GEP131094 GOL131094 GYH131094 HID131094 HRZ131094 IBV131094 ILR131094 IVN131094 JFJ131094 JPF131094 JZB131094 KIX131094 KST131094 LCP131094 LML131094 LWH131094 MGD131094 MPZ131094 MZV131094 NJR131094 NTN131094 ODJ131094 ONF131094 OXB131094 PGX131094 PQT131094 QAP131094 QKL131094 QUH131094 RED131094 RNZ131094 RXV131094 SHR131094 SRN131094 TBJ131094 TLF131094 TVB131094 UEX131094 UOT131094 UYP131094 VIL131094 VSH131094 WCD131094 WLZ131094 WVV131094 N196630 JJ196630 TF196630 ADB196630 AMX196630 AWT196630 BGP196630 BQL196630 CAH196630 CKD196630 CTZ196630 DDV196630 DNR196630 DXN196630 EHJ196630 ERF196630 FBB196630 FKX196630 FUT196630 GEP196630 GOL196630 GYH196630 HID196630 HRZ196630 IBV196630 ILR196630 IVN196630 JFJ196630 JPF196630 JZB196630 KIX196630 KST196630 LCP196630 LML196630 LWH196630 MGD196630 MPZ196630 MZV196630 NJR196630 NTN196630 ODJ196630 ONF196630 OXB196630 PGX196630 PQT196630 QAP196630 QKL196630 QUH196630 RED196630 RNZ196630 RXV196630 SHR196630 SRN196630 TBJ196630 TLF196630 TVB196630 UEX196630 UOT196630 UYP196630 VIL196630 VSH196630 WCD196630 WLZ196630 WVV196630 N262166 JJ262166 TF262166 ADB262166 AMX262166 AWT262166 BGP262166 BQL262166 CAH262166 CKD262166 CTZ262166 DDV262166 DNR262166 DXN262166 EHJ262166 ERF262166 FBB262166 FKX262166 FUT262166 GEP262166 GOL262166 GYH262166 HID262166 HRZ262166 IBV262166 ILR262166 IVN262166 JFJ262166 JPF262166 JZB262166 KIX262166 KST262166 LCP262166 LML262166 LWH262166 MGD262166 MPZ262166 MZV262166 NJR262166 NTN262166 ODJ262166 ONF262166 OXB262166 PGX262166 PQT262166 QAP262166 QKL262166 QUH262166 RED262166 RNZ262166 RXV262166 SHR262166 SRN262166 TBJ262166 TLF262166 TVB262166 UEX262166 UOT262166 UYP262166 VIL262166 VSH262166 WCD262166 WLZ262166 WVV262166 N327702 JJ327702 TF327702 ADB327702 AMX327702 AWT327702 BGP327702 BQL327702 CAH327702 CKD327702 CTZ327702 DDV327702 DNR327702 DXN327702 EHJ327702 ERF327702 FBB327702 FKX327702 FUT327702 GEP327702 GOL327702 GYH327702 HID327702 HRZ327702 IBV327702 ILR327702 IVN327702 JFJ327702 JPF327702 JZB327702 KIX327702 KST327702 LCP327702 LML327702 LWH327702 MGD327702 MPZ327702 MZV327702 NJR327702 NTN327702 ODJ327702 ONF327702 OXB327702 PGX327702 PQT327702 QAP327702 QKL327702 QUH327702 RED327702 RNZ327702 RXV327702 SHR327702 SRN327702 TBJ327702 TLF327702 TVB327702 UEX327702 UOT327702 UYP327702 VIL327702 VSH327702 WCD327702 WLZ327702 WVV327702 N393238 JJ393238 TF393238 ADB393238 AMX393238 AWT393238 BGP393238 BQL393238 CAH393238 CKD393238 CTZ393238 DDV393238 DNR393238 DXN393238 EHJ393238 ERF393238 FBB393238 FKX393238 FUT393238 GEP393238 GOL393238 GYH393238 HID393238 HRZ393238 IBV393238 ILR393238 IVN393238 JFJ393238 JPF393238 JZB393238 KIX393238 KST393238 LCP393238 LML393238 LWH393238 MGD393238 MPZ393238 MZV393238 NJR393238 NTN393238 ODJ393238 ONF393238 OXB393238 PGX393238 PQT393238 QAP393238 QKL393238 QUH393238 RED393238 RNZ393238 RXV393238 SHR393238 SRN393238 TBJ393238 TLF393238 TVB393238 UEX393238 UOT393238 UYP393238 VIL393238 VSH393238 WCD393238 WLZ393238 WVV393238 N458774 JJ458774 TF458774 ADB458774 AMX458774 AWT458774 BGP458774 BQL458774 CAH458774 CKD458774 CTZ458774 DDV458774 DNR458774 DXN458774 EHJ458774 ERF458774 FBB458774 FKX458774 FUT458774 GEP458774 GOL458774 GYH458774 HID458774 HRZ458774 IBV458774 ILR458774 IVN458774 JFJ458774 JPF458774 JZB458774 KIX458774 KST458774 LCP458774 LML458774 LWH458774 MGD458774 MPZ458774 MZV458774 NJR458774 NTN458774 ODJ458774 ONF458774 OXB458774 PGX458774 PQT458774 QAP458774 QKL458774 QUH458774 RED458774 RNZ458774 RXV458774 SHR458774 SRN458774 TBJ458774 TLF458774 TVB458774 UEX458774 UOT458774 UYP458774 VIL458774 VSH458774 WCD458774 WLZ458774 WVV458774 N524310 JJ524310 TF524310 ADB524310 AMX524310 AWT524310 BGP524310 BQL524310 CAH524310 CKD524310 CTZ524310 DDV524310 DNR524310 DXN524310 EHJ524310 ERF524310 FBB524310 FKX524310 FUT524310 GEP524310 GOL524310 GYH524310 HID524310 HRZ524310 IBV524310 ILR524310 IVN524310 JFJ524310 JPF524310 JZB524310 KIX524310 KST524310 LCP524310 LML524310 LWH524310 MGD524310 MPZ524310 MZV524310 NJR524310 NTN524310 ODJ524310 ONF524310 OXB524310 PGX524310 PQT524310 QAP524310 QKL524310 QUH524310 RED524310 RNZ524310 RXV524310 SHR524310 SRN524310 TBJ524310 TLF524310 TVB524310 UEX524310 UOT524310 UYP524310 VIL524310 VSH524310 WCD524310 WLZ524310 WVV524310 N589846 JJ589846 TF589846 ADB589846 AMX589846 AWT589846 BGP589846 BQL589846 CAH589846 CKD589846 CTZ589846 DDV589846 DNR589846 DXN589846 EHJ589846 ERF589846 FBB589846 FKX589846 FUT589846 GEP589846 GOL589846 GYH589846 HID589846 HRZ589846 IBV589846 ILR589846 IVN589846 JFJ589846 JPF589846 JZB589846 KIX589846 KST589846 LCP589846 LML589846 LWH589846 MGD589846 MPZ589846 MZV589846 NJR589846 NTN589846 ODJ589846 ONF589846 OXB589846 PGX589846 PQT589846 QAP589846 QKL589846 QUH589846 RED589846 RNZ589846 RXV589846 SHR589846 SRN589846 TBJ589846 TLF589846 TVB589846 UEX589846 UOT589846 UYP589846 VIL589846 VSH589846 WCD589846 WLZ589846 WVV589846 N655382 JJ655382 TF655382 ADB655382 AMX655382 AWT655382 BGP655382 BQL655382 CAH655382 CKD655382 CTZ655382 DDV655382 DNR655382 DXN655382 EHJ655382 ERF655382 FBB655382 FKX655382 FUT655382 GEP655382 GOL655382 GYH655382 HID655382 HRZ655382 IBV655382 ILR655382 IVN655382 JFJ655382 JPF655382 JZB655382 KIX655382 KST655382 LCP655382 LML655382 LWH655382 MGD655382 MPZ655382 MZV655382 NJR655382 NTN655382 ODJ655382 ONF655382 OXB655382 PGX655382 PQT655382 QAP655382 QKL655382 QUH655382 RED655382 RNZ655382 RXV655382 SHR655382 SRN655382 TBJ655382 TLF655382 TVB655382 UEX655382 UOT655382 UYP655382 VIL655382 VSH655382 WCD655382 WLZ655382 WVV655382 N720918 JJ720918 TF720918 ADB720918 AMX720918 AWT720918 BGP720918 BQL720918 CAH720918 CKD720918 CTZ720918 DDV720918 DNR720918 DXN720918 EHJ720918 ERF720918 FBB720918 FKX720918 FUT720918 GEP720918 GOL720918 GYH720918 HID720918 HRZ720918 IBV720918 ILR720918 IVN720918 JFJ720918 JPF720918 JZB720918 KIX720918 KST720918 LCP720918 LML720918 LWH720918 MGD720918 MPZ720918 MZV720918 NJR720918 NTN720918 ODJ720918 ONF720918 OXB720918 PGX720918 PQT720918 QAP720918 QKL720918 QUH720918 RED720918 RNZ720918 RXV720918 SHR720918 SRN720918 TBJ720918 TLF720918 TVB720918 UEX720918 UOT720918 UYP720918 VIL720918 VSH720918 WCD720918 WLZ720918 WVV720918 N786454 JJ786454 TF786454 ADB786454 AMX786454 AWT786454 BGP786454 BQL786454 CAH786454 CKD786454 CTZ786454 DDV786454 DNR786454 DXN786454 EHJ786454 ERF786454 FBB786454 FKX786454 FUT786454 GEP786454 GOL786454 GYH786454 HID786454 HRZ786454 IBV786454 ILR786454 IVN786454 JFJ786454 JPF786454 JZB786454 KIX786454 KST786454 LCP786454 LML786454 LWH786454 MGD786454 MPZ786454 MZV786454 NJR786454 NTN786454 ODJ786454 ONF786454 OXB786454 PGX786454 PQT786454 QAP786454 QKL786454 QUH786454 RED786454 RNZ786454 RXV786454 SHR786454 SRN786454 TBJ786454 TLF786454 TVB786454 UEX786454 UOT786454 UYP786454 VIL786454 VSH786454 WCD786454 WLZ786454 WVV786454 N851990 JJ851990 TF851990 ADB851990 AMX851990 AWT851990 BGP851990 BQL851990 CAH851990 CKD851990 CTZ851990 DDV851990 DNR851990 DXN851990 EHJ851990 ERF851990 FBB851990 FKX851990 FUT851990 GEP851990 GOL851990 GYH851990 HID851990 HRZ851990 IBV851990 ILR851990 IVN851990 JFJ851990 JPF851990 JZB851990 KIX851990 KST851990 LCP851990 LML851990 LWH851990 MGD851990 MPZ851990 MZV851990 NJR851990 NTN851990 ODJ851990 ONF851990 OXB851990 PGX851990 PQT851990 QAP851990 QKL851990 QUH851990 RED851990 RNZ851990 RXV851990 SHR851990 SRN851990 TBJ851990 TLF851990 TVB851990 UEX851990 UOT851990 UYP851990 VIL851990 VSH851990 WCD851990 WLZ851990 WVV851990 N917526 JJ917526 TF917526 ADB917526 AMX917526 AWT917526 BGP917526 BQL917526 CAH917526 CKD917526 CTZ917526 DDV917526 DNR917526 DXN917526 EHJ917526 ERF917526 FBB917526 FKX917526 FUT917526 GEP917526 GOL917526 GYH917526 HID917526 HRZ917526 IBV917526 ILR917526 IVN917526 JFJ917526 JPF917526 JZB917526 KIX917526 KST917526 LCP917526 LML917526 LWH917526 MGD917526 MPZ917526 MZV917526 NJR917526 NTN917526 ODJ917526 ONF917526 OXB917526 PGX917526 PQT917526 QAP917526 QKL917526 QUH917526 RED917526 RNZ917526 RXV917526 SHR917526 SRN917526 TBJ917526 TLF917526 TVB917526 UEX917526 UOT917526 UYP917526 VIL917526 VSH917526 WCD917526 WLZ917526 WVV917526 N983062 JJ983062 TF983062 ADB983062 AMX983062 AWT983062 BGP983062 BQL983062 CAH983062 CKD983062 CTZ983062 DDV983062 DNR983062 DXN983062 EHJ983062 ERF983062 FBB983062 FKX983062 FUT983062 GEP983062 GOL983062 GYH983062 HID983062 HRZ983062 IBV983062 ILR983062 IVN983062 JFJ983062 JPF983062 JZB983062 KIX983062 KST983062 LCP983062 LML983062 LWH983062 MGD983062 MPZ983062 MZV983062 NJR983062 NTN983062 ODJ983062 ONF983062 OXB983062 PGX983062 PQT983062 QAP983062 QKL983062 QUH983062 RED983062 RNZ983062 RXV983062 SHR983062 SRN983062 TBJ983062 TLF983062 TVB983062 UEX983062 UOT983062 UYP983062 VIL983062 VSH983062 WCD983062 WLZ983062 WVV983062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47</vt:i4>
      </vt:variant>
    </vt:vector>
  </HeadingPairs>
  <TitlesOfParts>
    <vt:vector size="80" baseType="lpstr">
      <vt:lpstr>Boys'10 RR G1 - G5</vt:lpstr>
      <vt:lpstr>Boys'12 RR G1 - G6</vt:lpstr>
      <vt:lpstr>Boys'14 RR G1 - G5</vt:lpstr>
      <vt:lpstr>Girls'10 RR G1 </vt:lpstr>
      <vt:lpstr>Girls'12 RR G1 - G3</vt:lpstr>
      <vt:lpstr>Girls'14 RR G1 - G6</vt:lpstr>
      <vt:lpstr>Boys 10 Si Main </vt:lpstr>
      <vt:lpstr>Boys 12 Si Main </vt:lpstr>
      <vt:lpstr>Boys 14 Si Main </vt:lpstr>
      <vt:lpstr>Boys 16 Si Main </vt:lpstr>
      <vt:lpstr>Boys 18 Si Main </vt:lpstr>
      <vt:lpstr>Boys 21 Si Main </vt:lpstr>
      <vt:lpstr>Girls 12 Si Main </vt:lpstr>
      <vt:lpstr>Girls 14 Si Main </vt:lpstr>
      <vt:lpstr>Girls 16 Si Main </vt:lpstr>
      <vt:lpstr>Girls 18&amp;21 Si Main </vt:lpstr>
      <vt:lpstr>B10 Nov RR </vt:lpstr>
      <vt:lpstr>G10 Nov RR </vt:lpstr>
      <vt:lpstr>U14 Nov RR </vt:lpstr>
      <vt:lpstr>Boys'10 RR Final Result</vt:lpstr>
      <vt:lpstr>Boys'12 RR Final Result</vt:lpstr>
      <vt:lpstr>Boys'14 RR Final Result</vt:lpstr>
      <vt:lpstr>Girls'12 RR Final Result</vt:lpstr>
      <vt:lpstr>Girls'14 RR Final Result</vt:lpstr>
      <vt:lpstr>Boys 10 Do Main </vt:lpstr>
      <vt:lpstr>Girls 10 Do Main </vt:lpstr>
      <vt:lpstr>Boys 12 Do Main </vt:lpstr>
      <vt:lpstr>Boys 14 Do Main </vt:lpstr>
      <vt:lpstr>Girls 14 Do Main </vt:lpstr>
      <vt:lpstr>Boys Sen Do Main </vt:lpstr>
      <vt:lpstr>Girls 18 Do Main </vt:lpstr>
      <vt:lpstr>Junior Mix Do Main</vt:lpstr>
      <vt:lpstr> Sen Mix Do Main </vt:lpstr>
      <vt:lpstr>' Sen Mix Do Main '!Print_Area</vt:lpstr>
      <vt:lpstr>'B10 Nov RR '!Print_Area</vt:lpstr>
      <vt:lpstr>'Boys 10 Do Main '!Print_Area</vt:lpstr>
      <vt:lpstr>'Boys 10 Si Main '!Print_Area</vt:lpstr>
      <vt:lpstr>'Boys 12 Do Main '!Print_Area</vt:lpstr>
      <vt:lpstr>'Boys 12 Si Main '!Print_Area</vt:lpstr>
      <vt:lpstr>'Boys 14 Do Main '!Print_Area</vt:lpstr>
      <vt:lpstr>'Boys 14 Si Main '!Print_Area</vt:lpstr>
      <vt:lpstr>'Boys 16 Si Main '!Print_Area</vt:lpstr>
      <vt:lpstr>'Boys 18 Si Main '!Print_Area</vt:lpstr>
      <vt:lpstr>'Boys 21 Si Main '!Print_Area</vt:lpstr>
      <vt:lpstr>'Boys Sen Do Main '!Print_Area</vt:lpstr>
      <vt:lpstr>'Boys''10 RR Final Result'!Print_Area</vt:lpstr>
      <vt:lpstr>'Boys''10 RR G1 - G5'!Print_Area</vt:lpstr>
      <vt:lpstr>'Boys''12 RR Final Result'!Print_Area</vt:lpstr>
      <vt:lpstr>'Boys''12 RR G1 - G6'!Print_Area</vt:lpstr>
      <vt:lpstr>'Boys''14 RR Final Result'!Print_Area</vt:lpstr>
      <vt:lpstr>'Boys''14 RR G1 - G5'!Print_Area</vt:lpstr>
      <vt:lpstr>'G10 Nov RR '!Print_Area</vt:lpstr>
      <vt:lpstr>'Girls 10 Do Main '!Print_Area</vt:lpstr>
      <vt:lpstr>'Girls 12 Si Main '!Print_Area</vt:lpstr>
      <vt:lpstr>'Girls 14 Do Main '!Print_Area</vt:lpstr>
      <vt:lpstr>'Girls 14 Si Main '!Print_Area</vt:lpstr>
      <vt:lpstr>'Girls 16 Si Main '!Print_Area</vt:lpstr>
      <vt:lpstr>'Girls 18 Do Main '!Print_Area</vt:lpstr>
      <vt:lpstr>'Girls 18&amp;21 Si Main '!Print_Area</vt:lpstr>
      <vt:lpstr>'Girls''10 RR G1 '!Print_Area</vt:lpstr>
      <vt:lpstr>'Girls''12 RR Final Result'!Print_Area</vt:lpstr>
      <vt:lpstr>'Girls''12 RR G1 - G3'!Print_Area</vt:lpstr>
      <vt:lpstr>'Girls''14 RR Final Result'!Print_Area</vt:lpstr>
      <vt:lpstr>'Girls''14 RR G1 - G6'!Print_Area</vt:lpstr>
      <vt:lpstr>'U14 Nov RR '!Print_Area</vt:lpstr>
      <vt:lpstr>'B10 Nov RR '!Print_Titles</vt:lpstr>
      <vt:lpstr>'Boys''10 RR Final Result'!Print_Titles</vt:lpstr>
      <vt:lpstr>'Boys''10 RR G1 - G5'!Print_Titles</vt:lpstr>
      <vt:lpstr>'Boys''12 RR Final Result'!Print_Titles</vt:lpstr>
      <vt:lpstr>'Boys''12 RR G1 - G6'!Print_Titles</vt:lpstr>
      <vt:lpstr>'Boys''14 RR Final Result'!Print_Titles</vt:lpstr>
      <vt:lpstr>'Boys''14 RR G1 - G5'!Print_Titles</vt:lpstr>
      <vt:lpstr>'G10 Nov RR '!Print_Titles</vt:lpstr>
      <vt:lpstr>'Girls''10 RR G1 '!Print_Titles</vt:lpstr>
      <vt:lpstr>'Girls''12 RR Final Result'!Print_Titles</vt:lpstr>
      <vt:lpstr>'Girls''12 RR G1 - G3'!Print_Titles</vt:lpstr>
      <vt:lpstr>'Girls''14 RR Final Result'!Print_Titles</vt:lpstr>
      <vt:lpstr>'Girls''14 RR G1 - G6'!Print_Titles</vt:lpstr>
      <vt:lpstr>'Junior Mix Do Main'!Print_Titles</vt:lpstr>
      <vt:lpstr>'U14 Nov RR '!Print_Titles</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Jermille Danclar</cp:lastModifiedBy>
  <cp:lastPrinted>2016-12-19T15:17:18Z</cp:lastPrinted>
  <dcterms:created xsi:type="dcterms:W3CDTF">2016-12-15T12:27:57Z</dcterms:created>
  <dcterms:modified xsi:type="dcterms:W3CDTF">2016-12-20T06:43:12Z</dcterms:modified>
</cp:coreProperties>
</file>